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7.xml" ContentType="application/vnd.openxmlformats-officedocument.drawing+xml"/>
  <Override PartName="/xl/charts/chart26.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FOSUVI\ARCHIVO\Cons 2026\SIG\SI-FOS-05\"/>
    </mc:Choice>
  </mc:AlternateContent>
  <xr:revisionPtr revIDLastSave="0" documentId="8_{4E813D1C-31AD-4A87-81C5-8483393EB797}" xr6:coauthVersionLast="47" xr6:coauthVersionMax="47" xr10:uidLastSave="{00000000-0000-0000-0000-000000000000}"/>
  <bookViews>
    <workbookView xWindow="-120" yWindow="-120" windowWidth="29040" windowHeight="15720" tabRatio="596" firstSheet="12" activeTab="17" xr2:uid="{00000000-000D-0000-FFFF-FFFF00000000}"/>
  </bookViews>
  <sheets>
    <sheet name="Indice" sheetId="121" r:id="rId1"/>
    <sheet name="Estadisticas 2026" sheetId="130" r:id="rId2"/>
    <sheet name="Cumplimiento metas" sheetId="120" r:id="rId3"/>
    <sheet name="Proyectos y casos disponib" sheetId="187" r:id="rId4"/>
    <sheet name="Inf. Cont. Superavit Esp." sheetId="629" r:id="rId5"/>
    <sheet name="Ejecución Presupuesto Base Efec" sheetId="847" r:id="rId6"/>
    <sheet name="Ejecución Presupueto Base Emis" sheetId="846" r:id="rId7"/>
    <sheet name="Detalle1" sheetId="820" state="hidden" r:id="rId8"/>
    <sheet name="Detalle2" sheetId="824" state="hidden" r:id="rId9"/>
    <sheet name="Detalle3" sheetId="828" state="hidden" r:id="rId10"/>
    <sheet name="Detalle4" sheetId="841" state="hidden" r:id="rId11"/>
    <sheet name="Ejecución bonos Emit y Pagados" sheetId="845" r:id="rId12"/>
    <sheet name="Anexo B " sheetId="641" r:id="rId13"/>
    <sheet name="Resumen" sheetId="319" state="hidden" r:id="rId14"/>
    <sheet name="Anexo C" sheetId="207" r:id="rId15"/>
    <sheet name="Anexo D.1" sheetId="780" r:id="rId16"/>
    <sheet name="Anexo D.2" sheetId="781" r:id="rId17"/>
    <sheet name="Anexo D.3" sheetId="782" r:id="rId18"/>
    <sheet name="Anexo D.4" sheetId="783" r:id="rId19"/>
    <sheet name="Anexo D.5" sheetId="787" r:id="rId20"/>
    <sheet name="Anexo E" sheetId="480" r:id="rId21"/>
    <sheet name="Anexo F" sheetId="368" r:id="rId22"/>
    <sheet name="Anexo G" sheetId="556"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_20._Ejecución_Presupuesto_2022___Por_programa_de_financiamiento">Indice!$B$28</definedName>
    <definedName name="_26._Informe_Contro_Superávit_Específico">Indice!$B$34</definedName>
    <definedName name="_ced1" localSheetId="6">#REF!</definedName>
    <definedName name="_ced1">'[1]Sit. Familiar'!$E$4</definedName>
    <definedName name="_ced10" localSheetId="6">#REF!</definedName>
    <definedName name="_ced10">'[1]Sit. Familiar'!$E$13</definedName>
    <definedName name="_ced11" localSheetId="6">#REF!</definedName>
    <definedName name="_ced11">'[1]Sit. Familiar'!$E$14</definedName>
    <definedName name="_ced12" localSheetId="6">#REF!</definedName>
    <definedName name="_ced12">'[1]Sit. Familiar'!$E$15</definedName>
    <definedName name="_ced13" localSheetId="6">#REF!</definedName>
    <definedName name="_ced13">'[1]Sit. Familiar'!$E$16</definedName>
    <definedName name="_ced14" localSheetId="6">#REF!</definedName>
    <definedName name="_ced14">'[1]Sit. Familiar'!$E$17</definedName>
    <definedName name="_ced15" localSheetId="6">#REF!</definedName>
    <definedName name="_ced15">'[1]Sit. Familiar'!$E$18</definedName>
    <definedName name="_ced16" localSheetId="6">#REF!</definedName>
    <definedName name="_ced16">'[1]Sit. Familiar'!$E$19</definedName>
    <definedName name="_ced17">'[1]Sit. Familiar'!$E$20</definedName>
    <definedName name="_ced18">'[1]Sit. Familiar'!$E$21</definedName>
    <definedName name="_ced19">'[1]Sit. Familiar'!$E$22</definedName>
    <definedName name="_ced2" localSheetId="6">#REF!</definedName>
    <definedName name="_ced2">'[1]Sit. Familiar'!$E$5</definedName>
    <definedName name="_ced20">'[1]Sit. Familiar'!$E$23</definedName>
    <definedName name="_ced21">'[1]Sit. Familiar'!$E$24</definedName>
    <definedName name="_ced22">'[1]Sit. Familiar'!$E$25</definedName>
    <definedName name="_ced23">'[1]Sit. Familiar'!$E$26</definedName>
    <definedName name="_ced24">'[1]Sit. Familiar'!$E$27</definedName>
    <definedName name="_ced25">'[1]Sit. Familiar'!$E$28</definedName>
    <definedName name="_ced26">'[1]Sit. Familiar'!$E$29</definedName>
    <definedName name="_ced27">'[1]Sit. Familiar'!$E$30</definedName>
    <definedName name="_ced28">'[1]Sit. Familiar'!$E$31</definedName>
    <definedName name="_ced29">'[1]Sit. Familiar'!$E$32</definedName>
    <definedName name="_ced3" localSheetId="6">#REF!</definedName>
    <definedName name="_ced3">'[1]Sit. Familiar'!$E$6</definedName>
    <definedName name="_ced30">'[1]Sit. Familiar'!$E$33</definedName>
    <definedName name="_ced31">'[1]Sit. Familiar'!$E$34</definedName>
    <definedName name="_ced32">'[1]Sit. Familiar'!$E$35</definedName>
    <definedName name="_ced33">'[1]Sit. Familiar'!$E$36</definedName>
    <definedName name="_ced4" localSheetId="6">#REF!</definedName>
    <definedName name="_ced4">'[1]Sit. Familiar'!$E$7</definedName>
    <definedName name="_ced5" localSheetId="6">#REF!</definedName>
    <definedName name="_ced5">'[1]Sit. Familiar'!$E$8</definedName>
    <definedName name="_ced6" localSheetId="6">#REF!</definedName>
    <definedName name="_ced6">'[1]Sit. Familiar'!$E$9</definedName>
    <definedName name="_ced7" localSheetId="6">#REF!</definedName>
    <definedName name="_ced7">'[1]Sit. Familiar'!$E$10</definedName>
    <definedName name="_ced8" localSheetId="6">#REF!</definedName>
    <definedName name="_ced8">'[1]Sit. Familiar'!$E$11</definedName>
    <definedName name="_ced9" localSheetId="6">#REF!</definedName>
    <definedName name="_ced9">'[1]Sit. Familiar'!$E$12</definedName>
    <definedName name="_xlnm._FilterDatabase" localSheetId="12" hidden="1">'Anexo B '!#REF!</definedName>
    <definedName name="_xlnm._FilterDatabase" localSheetId="14" hidden="1">'Anexo C'!$K$135:$S$146</definedName>
    <definedName name="_xlnm._FilterDatabase" localSheetId="19" hidden="1">'Anexo D.5'!#REF!</definedName>
    <definedName name="_xlnm._FilterDatabase" localSheetId="5" hidden="1">'Ejecución Presupuesto Base Efec'!$A$8:$M$76</definedName>
    <definedName name="_xlnm._FilterDatabase" localSheetId="1" hidden="1">'Estadisticas 2026'!$B$493:$G$501</definedName>
    <definedName name="_xlnm._FilterDatabase" localSheetId="13" hidden="1">Resumen!$B$1:$I$266</definedName>
    <definedName name="AMPLIACION" localSheetId="15">#REF!</definedName>
    <definedName name="AMPLIACION" localSheetId="16">#REF!</definedName>
    <definedName name="AMPLIACION" localSheetId="17">#REF!</definedName>
    <definedName name="AMPLIACION" localSheetId="18">#REF!</definedName>
    <definedName name="AMPLIACION">#REF!</definedName>
    <definedName name="ANALISIS" localSheetId="15">#REF!</definedName>
    <definedName name="ANALISIS" localSheetId="16">#REF!</definedName>
    <definedName name="ANALISIS" localSheetId="17">#REF!</definedName>
    <definedName name="ANALISIS" localSheetId="18">#REF!</definedName>
    <definedName name="ANALISIS">#REF!</definedName>
    <definedName name="APROBACION" localSheetId="15">#REF!</definedName>
    <definedName name="APROBACION" localSheetId="16">#REF!</definedName>
    <definedName name="APROBACION" localSheetId="17">#REF!</definedName>
    <definedName name="APROBACION" localSheetId="18">#REF!</definedName>
    <definedName name="APROBACION">#REF!</definedName>
    <definedName name="_xlnm.Print_Area" localSheetId="12">'Anexo B '!$A$4:$E$540</definedName>
    <definedName name="_xlnm.Print_Area" localSheetId="14">'Anexo C'!$B$1:$H$134</definedName>
    <definedName name="_xlnm.Print_Area" localSheetId="15">'Anexo D.1'!$A$1:$K$111</definedName>
    <definedName name="_xlnm.Print_Area" localSheetId="16">'Anexo D.2'!$A$1:$L$68</definedName>
    <definedName name="_xlnm.Print_Area" localSheetId="17">'Anexo D.3'!$A$1:$K$449</definedName>
    <definedName name="_xlnm.Print_Area" localSheetId="18">'Anexo D.4'!#REF!</definedName>
    <definedName name="_xlnm.Print_Area" localSheetId="19">'Anexo D.5'!$A$1:$AD$26</definedName>
    <definedName name="_xlnm.Print_Area" localSheetId="20">'Anexo E'!$A$1:$D$22</definedName>
    <definedName name="_xlnm.Print_Area" localSheetId="21">'Anexo F'!$A$1:$G$140</definedName>
    <definedName name="_xlnm.Print_Area" localSheetId="2">'Cumplimiento metas'!$A$1:$E$73</definedName>
    <definedName name="_xlnm.Print_Area" localSheetId="11">'Ejecución bonos Emit y Pagados'!$L$31:$P$57</definedName>
    <definedName name="_xlnm.Print_Area" localSheetId="5">'Ejecución Presupuesto Base Efec'!$A$8:$M$100</definedName>
    <definedName name="_xlnm.Print_Area" localSheetId="6">'Ejecución Presupueto Base Emis'!$B$1:$N$51</definedName>
    <definedName name="_xlnm.Print_Area" localSheetId="1">'Estadisticas 2026'!$A$1:$Q$659</definedName>
    <definedName name="_xlnm.Print_Area" localSheetId="0">Indice!$B$1:$B$55</definedName>
    <definedName name="_xlnm.Print_Area" localSheetId="4">'Inf. Cont. Superavit Esp.'!$A$1:$I$213</definedName>
    <definedName name="_xlnm.Print_Area" localSheetId="3">'Proyectos y casos disponib'!$A$1:$H$436</definedName>
    <definedName name="ASIGNACION" localSheetId="15">#REF!</definedName>
    <definedName name="ASIGNACION" localSheetId="16">#REF!</definedName>
    <definedName name="ASIGNACION" localSheetId="17">#REF!</definedName>
    <definedName name="ASIGNACION" localSheetId="18">#REF!</definedName>
    <definedName name="ASIGNACION">#REF!</definedName>
    <definedName name="DEVOLUCION" localSheetId="15">#REF!</definedName>
    <definedName name="DEVOLUCION" localSheetId="16">#REF!</definedName>
    <definedName name="DEVOLUCION" localSheetId="17">#REF!</definedName>
    <definedName name="DEVOLUCION" localSheetId="18">#REF!</definedName>
    <definedName name="DEVOLUCION">#REF!</definedName>
    <definedName name="Disponibilidad_ARTICULO_59." localSheetId="12">#REF!</definedName>
    <definedName name="Disponibilidad_ARTICULO_59." localSheetId="14">#REF!</definedName>
    <definedName name="Disponibilidad_ARTICULO_59." localSheetId="15">#REF!</definedName>
    <definedName name="Disponibilidad_ARTICULO_59." localSheetId="16">#REF!</definedName>
    <definedName name="Disponibilidad_ARTICULO_59." localSheetId="17">#REF!</definedName>
    <definedName name="Disponibilidad_ARTICULO_59." localSheetId="18">#REF!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[2]Disp!#REF!</definedName>
    <definedName name="FOSUVI___Cuenta_Platino__52">#REF!</definedName>
    <definedName name="fuentes" localSheetId="5">[2]Disp!#REF!</definedName>
    <definedName name="fuentes">#REF!</definedName>
    <definedName name="INFORME" localSheetId="15">#REF!</definedName>
    <definedName name="INFORME" localSheetId="16">#REF!</definedName>
    <definedName name="INFORME" localSheetId="17">#REF!</definedName>
    <definedName name="INFORME" localSheetId="18">#REF!</definedName>
    <definedName name="INFORME">#REF!</definedName>
    <definedName name="INGRESO" localSheetId="15">#REF!</definedName>
    <definedName name="INGRESO" localSheetId="16">#REF!</definedName>
    <definedName name="INGRESO" localSheetId="17">#REF!</definedName>
    <definedName name="INGRESO" localSheetId="18">#REF!</definedName>
    <definedName name="INGRESO">#REF!</definedName>
    <definedName name="Lista" localSheetId="5">[2]Disp!#REF!</definedName>
    <definedName name="Lista">#REF!</definedName>
    <definedName name="marzo" localSheetId="12">#REF!</definedName>
    <definedName name="marzo" localSheetId="14">#REF!</definedName>
    <definedName name="marzo" localSheetId="3">#REF!</definedName>
    <definedName name="marzo">#REF!</definedName>
    <definedName name="MAYO" localSheetId="14">#REF!</definedName>
    <definedName name="MAYO" localSheetId="3">#REF!</definedName>
    <definedName name="MAYO">#REF!</definedName>
    <definedName name="nombre_1" localSheetId="15">'[3]INFORMACION DE INGRESOS Y FIS'!$B$6</definedName>
    <definedName name="nombre_1" localSheetId="16">'[3]INFORMACION DE INGRESOS Y FIS'!$B$6</definedName>
    <definedName name="nombre_1" localSheetId="17">'[3]INFORMACION DE INGRESOS Y FIS'!$B$6</definedName>
    <definedName name="nombre_1" localSheetId="18">'[3]INFORMACION DE INGRESOS Y FIS'!$B$6</definedName>
    <definedName name="nombre_1" localSheetId="5">#REF!</definedName>
    <definedName name="nombre_1" localSheetId="6">#REF!</definedName>
    <definedName name="nombre_1">'[4]INFORMACION DE INGRESOS Y FIS'!$B$6</definedName>
    <definedName name="nombre_10" localSheetId="15">'[5]INFORMACION DE INGRESOS Y FIS'!$B$13</definedName>
    <definedName name="nombre_10" localSheetId="16">'[5]INFORMACION DE INGRESOS Y FIS'!$B$13</definedName>
    <definedName name="nombre_10" localSheetId="17">'[5]INFORMACION DE INGRESOS Y FIS'!$B$13</definedName>
    <definedName name="nombre_10" localSheetId="18">'[5]INFORMACION DE INGRESOS Y FIS'!$B$13</definedName>
    <definedName name="nombre_10" localSheetId="5">#REF!</definedName>
    <definedName name="nombre_10" localSheetId="6">#REF!</definedName>
    <definedName name="nombre_10">'[6]INFORMACION DE INGRESOS Y FIS'!$B$13</definedName>
    <definedName name="nombre_11" localSheetId="15">'[5]INFORMACION DE INGRESOS Y FIS'!$B$14</definedName>
    <definedName name="nombre_11" localSheetId="16">'[5]INFORMACION DE INGRESOS Y FIS'!$B$14</definedName>
    <definedName name="nombre_11" localSheetId="17">'[5]INFORMACION DE INGRESOS Y FIS'!$B$14</definedName>
    <definedName name="nombre_11" localSheetId="18">'[5]INFORMACION DE INGRESOS Y FIS'!$B$14</definedName>
    <definedName name="nombre_11" localSheetId="5">#REF!</definedName>
    <definedName name="nombre_11" localSheetId="6">#REF!</definedName>
    <definedName name="nombre_11">'[6]INFORMACION DE INGRESOS Y FIS'!$B$14</definedName>
    <definedName name="nombre_12" localSheetId="15">'[5]INFORMACION DE INGRESOS Y FIS'!$B$15</definedName>
    <definedName name="nombre_12" localSheetId="16">'[5]INFORMACION DE INGRESOS Y FIS'!$B$15</definedName>
    <definedName name="nombre_12" localSheetId="17">'[5]INFORMACION DE INGRESOS Y FIS'!$B$15</definedName>
    <definedName name="nombre_12" localSheetId="18">'[5]INFORMACION DE INGRESOS Y FIS'!$B$15</definedName>
    <definedName name="nombre_12" localSheetId="5">#REF!</definedName>
    <definedName name="nombre_12" localSheetId="6">#REF!</definedName>
    <definedName name="nombre_12">'[6]INFORMACION DE INGRESOS Y FIS'!$B$15</definedName>
    <definedName name="nombre_13" localSheetId="15">'[5]INFORMACION DE INGRESOS Y FIS'!$B$16</definedName>
    <definedName name="nombre_13" localSheetId="16">'[5]INFORMACION DE INGRESOS Y FIS'!$B$16</definedName>
    <definedName name="nombre_13" localSheetId="17">'[5]INFORMACION DE INGRESOS Y FIS'!$B$16</definedName>
    <definedName name="nombre_13" localSheetId="18">'[5]INFORMACION DE INGRESOS Y FIS'!$B$16</definedName>
    <definedName name="nombre_13" localSheetId="5">#REF!</definedName>
    <definedName name="nombre_13" localSheetId="6">#REF!</definedName>
    <definedName name="nombre_13">'[6]INFORMACION DE INGRESOS Y FIS'!$B$16</definedName>
    <definedName name="nombre_14" localSheetId="15">'[5]INFORMACION DE INGRESOS Y FIS'!$B$17</definedName>
    <definedName name="nombre_14" localSheetId="16">'[5]INFORMACION DE INGRESOS Y FIS'!$B$17</definedName>
    <definedName name="nombre_14" localSheetId="17">'[5]INFORMACION DE INGRESOS Y FIS'!$B$17</definedName>
    <definedName name="nombre_14" localSheetId="18">'[5]INFORMACION DE INGRESOS Y FIS'!$B$17</definedName>
    <definedName name="nombre_14" localSheetId="5">#REF!</definedName>
    <definedName name="nombre_14" localSheetId="6">#REF!</definedName>
    <definedName name="nombre_14">'[6]INFORMACION DE INGRESOS Y FIS'!$B$17</definedName>
    <definedName name="nombre_2" localSheetId="15">'[3]INFORMACION DE INGRESOS Y FIS'!$B$7</definedName>
    <definedName name="nombre_2" localSheetId="16">'[3]INFORMACION DE INGRESOS Y FIS'!$B$7</definedName>
    <definedName name="nombre_2" localSheetId="17">'[3]INFORMACION DE INGRESOS Y FIS'!$B$7</definedName>
    <definedName name="nombre_2" localSheetId="18">'[3]INFORMACION DE INGRESOS Y FIS'!$B$7</definedName>
    <definedName name="nombre_2" localSheetId="5">#REF!</definedName>
    <definedName name="nombre_2" localSheetId="6">#REF!</definedName>
    <definedName name="nombre_2">'[4]INFORMACION DE INGRESOS Y FIS'!$B$7</definedName>
    <definedName name="nombre_3" localSheetId="15">'[3]INFORMACION DE INGRESOS Y FIS'!$B$8</definedName>
    <definedName name="nombre_3" localSheetId="16">'[3]INFORMACION DE INGRESOS Y FIS'!$B$8</definedName>
    <definedName name="nombre_3" localSheetId="17">'[3]INFORMACION DE INGRESOS Y FIS'!$B$8</definedName>
    <definedName name="nombre_3" localSheetId="18">'[3]INFORMACION DE INGRESOS Y FIS'!$B$8</definedName>
    <definedName name="nombre_3" localSheetId="5">#REF!</definedName>
    <definedName name="nombre_3" localSheetId="6">#REF!</definedName>
    <definedName name="nombre_3">'[4]INFORMACION DE INGRESOS Y FIS'!$B$8</definedName>
    <definedName name="nombre_4" localSheetId="15">'[3]INFORMACION DE INGRESOS Y FIS'!$B$9</definedName>
    <definedName name="nombre_4" localSheetId="16">'[3]INFORMACION DE INGRESOS Y FIS'!$B$9</definedName>
    <definedName name="nombre_4" localSheetId="17">'[3]INFORMACION DE INGRESOS Y FIS'!$B$9</definedName>
    <definedName name="nombre_4" localSheetId="18">'[3]INFORMACION DE INGRESOS Y FIS'!$B$9</definedName>
    <definedName name="nombre_4" localSheetId="5">#REF!</definedName>
    <definedName name="nombre_4" localSheetId="6">#REF!</definedName>
    <definedName name="nombre_4">'[4]INFORMACION DE INGRESOS Y FIS'!$B$9</definedName>
    <definedName name="nombre_5" localSheetId="15">'[5]INFORMACION DE INGRESOS Y FIS'!$B$8</definedName>
    <definedName name="nombre_5" localSheetId="16">'[5]INFORMACION DE INGRESOS Y FIS'!$B$8</definedName>
    <definedName name="nombre_5" localSheetId="17">'[5]INFORMACION DE INGRESOS Y FIS'!$B$8</definedName>
    <definedName name="nombre_5" localSheetId="18">'[5]INFORMACION DE INGRESOS Y FIS'!$B$8</definedName>
    <definedName name="nombre_5" localSheetId="5">#REF!</definedName>
    <definedName name="nombre_5" localSheetId="6">#REF!</definedName>
    <definedName name="nombre_5">'[6]INFORMACION DE INGRESOS Y FIS'!$B$8</definedName>
    <definedName name="nombre_6" localSheetId="15">'[5]INFORMACION DE INGRESOS Y FIS'!$B$9</definedName>
    <definedName name="nombre_6" localSheetId="16">'[5]INFORMACION DE INGRESOS Y FIS'!$B$9</definedName>
    <definedName name="nombre_6" localSheetId="17">'[5]INFORMACION DE INGRESOS Y FIS'!$B$9</definedName>
    <definedName name="nombre_6" localSheetId="18">'[5]INFORMACION DE INGRESOS Y FIS'!$B$9</definedName>
    <definedName name="nombre_6" localSheetId="5">#REF!</definedName>
    <definedName name="nombre_6" localSheetId="6">#REF!</definedName>
    <definedName name="nombre_6">'[6]INFORMACION DE INGRESOS Y FIS'!$B$9</definedName>
    <definedName name="nombre_7" localSheetId="15">'[5]INFORMACION DE INGRESOS Y FIS'!$B$10</definedName>
    <definedName name="nombre_7" localSheetId="16">'[5]INFORMACION DE INGRESOS Y FIS'!$B$10</definedName>
    <definedName name="nombre_7" localSheetId="17">'[5]INFORMACION DE INGRESOS Y FIS'!$B$10</definedName>
    <definedName name="nombre_7" localSheetId="18">'[5]INFORMACION DE INGRESOS Y FIS'!$B$10</definedName>
    <definedName name="nombre_7" localSheetId="5">#REF!</definedName>
    <definedName name="nombre_7" localSheetId="6">#REF!</definedName>
    <definedName name="nombre_7">'[6]INFORMACION DE INGRESOS Y FIS'!$B$10</definedName>
    <definedName name="nombre_8" localSheetId="15">'[5]INFORMACION DE INGRESOS Y FIS'!$B$11</definedName>
    <definedName name="nombre_8" localSheetId="16">'[5]INFORMACION DE INGRESOS Y FIS'!$B$11</definedName>
    <definedName name="nombre_8" localSheetId="17">'[5]INFORMACION DE INGRESOS Y FIS'!$B$11</definedName>
    <definedName name="nombre_8" localSheetId="18">'[5]INFORMACION DE INGRESOS Y FIS'!$B$11</definedName>
    <definedName name="nombre_8" localSheetId="5">#REF!</definedName>
    <definedName name="nombre_8" localSheetId="6">#REF!</definedName>
    <definedName name="nombre_8">'[6]INFORMACION DE INGRESOS Y FIS'!$B$11</definedName>
    <definedName name="nombre_9" localSheetId="15">'[5]INFORMACION DE INGRESOS Y FIS'!$B$12</definedName>
    <definedName name="nombre_9" localSheetId="16">'[5]INFORMACION DE INGRESOS Y FIS'!$B$12</definedName>
    <definedName name="nombre_9" localSheetId="17">'[5]INFORMACION DE INGRESOS Y FIS'!$B$12</definedName>
    <definedName name="nombre_9" localSheetId="18">'[5]INFORMACION DE INGRESOS Y FIS'!$B$12</definedName>
    <definedName name="nombre_9" localSheetId="5">#REF!</definedName>
    <definedName name="nombre_9" localSheetId="6">#REF!</definedName>
    <definedName name="nombre_9">'[6]INFORMACION DE INGRESOS Y FIS'!$B$12</definedName>
    <definedName name="nombre1" localSheetId="6">#REF!</definedName>
    <definedName name="nombre1">'[1]Sit. Familiar'!$D$4</definedName>
    <definedName name="nombre10" localSheetId="6">#REF!</definedName>
    <definedName name="nombre10">'[1]Sit. Familiar'!$D$13</definedName>
    <definedName name="nombre11" localSheetId="6">#REF!</definedName>
    <definedName name="nombre11">'[1]Sit. Familiar'!$D$14</definedName>
    <definedName name="nombre12" localSheetId="6">#REF!</definedName>
    <definedName name="nombre12">'[1]Sit. Familiar'!$D$15</definedName>
    <definedName name="nombre13" localSheetId="6">#REF!</definedName>
    <definedName name="nombre13">'[1]Sit. Familiar'!$D$16</definedName>
    <definedName name="nombre14" localSheetId="6">#REF!</definedName>
    <definedName name="nombre14">'[1]Sit. Familiar'!$D$17</definedName>
    <definedName name="nombre15" localSheetId="6">#REF!</definedName>
    <definedName name="nombre15">'[1]Sit. Familiar'!$D$18</definedName>
    <definedName name="nombre16" localSheetId="6">#REF!</definedName>
    <definedName name="nombre16">'[1]Sit. Familiar'!$D$19</definedName>
    <definedName name="nombre17">'[1]Sit. Familiar'!$D$20</definedName>
    <definedName name="nombre18">'[1]Sit. Familiar'!$D$21</definedName>
    <definedName name="nombre19">'[1]Sit. Familiar'!$D$22</definedName>
    <definedName name="nombre2" localSheetId="6">#REF!</definedName>
    <definedName name="nombre2">'[1]Sit. Familiar'!$D$5</definedName>
    <definedName name="nombre20">'[1]Sit. Familiar'!$D$23</definedName>
    <definedName name="nombre21">'[1]Sit. Familiar'!$D$24</definedName>
    <definedName name="nombre22">'[1]Sit. Familiar'!$D$25</definedName>
    <definedName name="nombre23">'[1]Sit. Familiar'!$D$26</definedName>
    <definedName name="nombre24">'[1]Sit. Familiar'!$D$27</definedName>
    <definedName name="nombre25">'[1]Sit. Familiar'!$D$28</definedName>
    <definedName name="nombre26">'[1]Sit. Familiar'!$D$29</definedName>
    <definedName name="nombre27">'[1]Sit. Familiar'!$D$30</definedName>
    <definedName name="nombre28">'[1]Sit. Familiar'!$D$31</definedName>
    <definedName name="nombre29">'[1]Sit. Familiar'!$D$32</definedName>
    <definedName name="nombre3" localSheetId="6">#REF!</definedName>
    <definedName name="nombre3">'[1]Sit. Familiar'!$D$6</definedName>
    <definedName name="nombre30">'[1]Sit. Familiar'!$D$33</definedName>
    <definedName name="nombre31">'[1]Sit. Familiar'!$D$34</definedName>
    <definedName name="nombre32">'[1]Sit. Familiar'!$D$35</definedName>
    <definedName name="nombre33">'[1]Sit. Familiar'!$D$36</definedName>
    <definedName name="nombre4" localSheetId="6">#REF!</definedName>
    <definedName name="nombre4">'[1]Sit. Familiar'!$D$7</definedName>
    <definedName name="nombre5" localSheetId="6">#REF!</definedName>
    <definedName name="nombre5">'[1]Sit. Familiar'!$D$8</definedName>
    <definedName name="nombre6" localSheetId="6">#REF!</definedName>
    <definedName name="nombre6">'[1]Sit. Familiar'!$D$9</definedName>
    <definedName name="nombre7" localSheetId="6">#REF!</definedName>
    <definedName name="nombre7">'[1]Sit. Familiar'!$D$10</definedName>
    <definedName name="nombre8" localSheetId="6">#REF!</definedName>
    <definedName name="nombre8">'[1]Sit. Familiar'!$D$11</definedName>
    <definedName name="nombre9" localSheetId="6">#REF!</definedName>
    <definedName name="nombre9">'[1]Sit. Familiar'!$D$12</definedName>
    <definedName name="SUSPENSION" localSheetId="15">#REF!</definedName>
    <definedName name="SUSPENSION" localSheetId="16">#REF!</definedName>
    <definedName name="SUSPENSION" localSheetId="17">#REF!</definedName>
    <definedName name="SUSPENSION" localSheetId="18">#REF!</definedName>
    <definedName name="SUSPENSION">#REF!</definedName>
    <definedName name="_xlnm.Print_Titles" localSheetId="12">'Anexo B '!$4:$9</definedName>
    <definedName name="_xlnm.Print_Titles" localSheetId="14">'Anexo C'!$1:$7</definedName>
    <definedName name="_xlnm.Print_Titles" localSheetId="15">'Anexo D.1'!#REF!</definedName>
    <definedName name="_xlnm.Print_Titles" localSheetId="17">'Anexo D.3'!$1:$6</definedName>
    <definedName name="_xlnm.Print_Titles" localSheetId="18">'Anexo D.4'!#REF!</definedName>
    <definedName name="_xlnm.Print_Titles" localSheetId="21">'Anexo F'!$1:$8</definedName>
    <definedName name="_xlnm.Print_Titles" localSheetId="2">'Cumplimiento metas'!$1:$4</definedName>
    <definedName name="_xlnm.Print_Titles" localSheetId="5">'Ejecución Presupuesto Base Efec'!$D:$D</definedName>
    <definedName name="_xlnm.Print_Titles" localSheetId="1">'Estadisticas 2026'!$1:$6</definedName>
    <definedName name="_xlnm.Print_Titles" localSheetId="3">'Proyectos y casos disponib'!$1:$6</definedName>
    <definedName name="TRASLADO" localSheetId="15">#REF!</definedName>
    <definedName name="TRASLADO" localSheetId="16">#REF!</definedName>
    <definedName name="TRASLADO" localSheetId="17">#REF!</definedName>
    <definedName name="TRASLADO" localSheetId="18">#REF!</definedName>
    <definedName name="TRASLADO">#REF!</definedName>
    <definedName name="TRT" localSheetId="15">'[7]INFORMACION DE INGRESOS Y FIS'!$B$11</definedName>
    <definedName name="TRT" localSheetId="16">'[7]INFORMACION DE INGRESOS Y FIS'!$B$11</definedName>
    <definedName name="TRT" localSheetId="17">'[7]INFORMACION DE INGRESOS Y FIS'!$B$11</definedName>
    <definedName name="TRT" localSheetId="18">'[7]INFORMACION DE INGRESOS Y FIS'!$B$11</definedName>
    <definedName name="TRT" localSheetId="5">#REF!</definedName>
    <definedName name="TRT" localSheetId="6">#REF!</definedName>
    <definedName name="TRT">'[8]INFORMACION DE INGRESOS Y FIS'!$B$11</definedName>
    <definedName name="ultimo" localSheetId="14">#REF!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4" hidden="1">'Anexo C'!$K$135:$S$146</definedName>
    <definedName name="Z_935DF80A_C4A8_4072_AD95_467BACE55650_.wvu.PrintArea" localSheetId="14" hidden="1">'Anexo C'!$B$5:$H$134</definedName>
    <definedName name="Z_935DF80A_C4A8_4072_AD95_467BACE55650_.wvu.PrintArea" localSheetId="15" hidden="1">'Anexo D.1'!#REF!</definedName>
    <definedName name="Z_935DF80A_C4A8_4072_AD95_467BACE55650_.wvu.PrintArea" localSheetId="16" hidden="1">'Anexo D.2'!#REF!</definedName>
    <definedName name="Z_935DF80A_C4A8_4072_AD95_467BACE55650_.wvu.PrintArea" localSheetId="17" hidden="1">'Anexo D.3'!#REF!</definedName>
    <definedName name="Z_935DF80A_C4A8_4072_AD95_467BACE55650_.wvu.PrintArea" localSheetId="18" hidden="1">'Anexo D.4'!#REF!</definedName>
    <definedName name="Z_935DF80A_C4A8_4072_AD95_467BACE55650_.wvu.PrintArea" localSheetId="2" hidden="1">'Cumplimiento metas'!$A$1:$F$77</definedName>
    <definedName name="Z_935DF80A_C4A8_4072_AD95_467BACE55650_.wvu.PrintArea" localSheetId="1" hidden="1">'Estadisticas 2026'!$A$1:$M$521</definedName>
    <definedName name="Z_935DF80A_C4A8_4072_AD95_467BACE55650_.wvu.PrintArea" localSheetId="0" hidden="1">Indice!$B$1:$B$55</definedName>
    <definedName name="Z_935DF80A_C4A8_4072_AD95_467BACE55650_.wvu.PrintArea" localSheetId="3" hidden="1">'Proyectos y casos disponib'!$A$1:$H$272</definedName>
    <definedName name="Z_935DF80A_C4A8_4072_AD95_467BACE55650_.wvu.PrintTitles" localSheetId="15" hidden="1">'Anexo D.1'!#REF!</definedName>
    <definedName name="Z_935DF80A_C4A8_4072_AD95_467BACE55650_.wvu.PrintTitles" localSheetId="16" hidden="1">'Anexo D.2'!#REF!</definedName>
    <definedName name="Z_935DF80A_C4A8_4072_AD95_467BACE55650_.wvu.PrintTitles" localSheetId="17" hidden="1">'Anexo D.3'!#REF!</definedName>
    <definedName name="Z_935DF80A_C4A8_4072_AD95_467BACE55650_.wvu.PrintTitles" localSheetId="18" hidden="1">'Anexo D.4'!#REF!</definedName>
    <definedName name="Z_935DF80A_C4A8_4072_AD95_467BACE55650_.wvu.PrintTitles" localSheetId="2" hidden="1">'Cumplimiento metas'!$1:$4</definedName>
    <definedName name="Z_935DF80A_C4A8_4072_AD95_467BACE55650_.wvu.PrintTitles" localSheetId="1" hidden="1">'Estadisticas 2026'!$1:$6</definedName>
    <definedName name="Z_935DF80A_C4A8_4072_AD95_467BACE55650_.wvu.PrintTitles" localSheetId="3" hidden="1">'Proyectos y casos disponib'!$1:$6</definedName>
    <definedName name="Z_935DF80A_C4A8_4072_AD95_467BACE55650_.wvu.Rows" localSheetId="1" hidden="1">'Estadisticas 2026'!#REF!,'Estadisticas 2026'!#REF!,'Estadisticas 2026'!#REF!,'Estadisticas 2026'!#REF!,'Estadisticas 2026'!#REF!,'Estadisticas 2026'!$311:$311</definedName>
  </definedNames>
  <calcPr calcId="191029"/>
  <customWorkbookViews>
    <customWorkbookView name="Vista1" guid="{935DF80A-C4A8-4072-AD95-467BACE55650}" maximized="1" windowWidth="1280" windowHeight="818" tabRatio="815" activeSheetId="121"/>
  </customWorkbookViews>
  <pivotCaches>
    <pivotCache cacheId="0" r:id="rId3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787" l="1"/>
  <c r="G25" i="787"/>
  <c r="G24" i="787"/>
  <c r="G23" i="787"/>
  <c r="G22" i="787"/>
  <c r="G21" i="787"/>
  <c r="G20" i="787"/>
  <c r="G19" i="787"/>
  <c r="G18" i="787"/>
  <c r="G17" i="787"/>
  <c r="G16" i="787"/>
  <c r="G15" i="787"/>
  <c r="G14" i="787"/>
  <c r="I30" i="783"/>
  <c r="I13" i="783"/>
  <c r="I8" i="783"/>
  <c r="I439" i="782"/>
  <c r="I421" i="782"/>
  <c r="F412" i="782"/>
  <c r="I412" i="782" s="1"/>
  <c r="I404" i="782"/>
  <c r="I392" i="782"/>
  <c r="I391" i="782"/>
  <c r="I374" i="782"/>
  <c r="H362" i="782"/>
  <c r="I362" i="782" s="1"/>
  <c r="I348" i="782"/>
  <c r="I339" i="782"/>
  <c r="I330" i="782"/>
  <c r="I309" i="782"/>
  <c r="I297" i="782"/>
  <c r="I285" i="782"/>
  <c r="I276" i="782"/>
  <c r="I271" i="782"/>
  <c r="I266" i="782"/>
  <c r="I261" i="782"/>
  <c r="I257" i="782"/>
  <c r="I246" i="782"/>
  <c r="I230" i="782"/>
  <c r="I220" i="782"/>
  <c r="I199" i="782"/>
  <c r="I179" i="782"/>
  <c r="I173" i="782"/>
  <c r="I163" i="782"/>
  <c r="I151" i="782"/>
  <c r="I138" i="782"/>
  <c r="I114" i="782"/>
  <c r="I110" i="782"/>
  <c r="I87" i="782"/>
  <c r="I68" i="782"/>
  <c r="I60" i="782"/>
  <c r="I47" i="782"/>
  <c r="I40" i="782"/>
  <c r="I34" i="782"/>
  <c r="I27" i="782"/>
  <c r="I8" i="782"/>
  <c r="I54" i="781"/>
  <c r="I50" i="781"/>
  <c r="I41" i="781"/>
  <c r="I37" i="781"/>
  <c r="I8" i="781"/>
  <c r="I109" i="780"/>
  <c r="I106" i="780"/>
  <c r="I102" i="780"/>
  <c r="I90" i="780"/>
  <c r="I88" i="780"/>
  <c r="I80" i="780"/>
  <c r="I71" i="780"/>
  <c r="I63" i="780"/>
  <c r="I39" i="780"/>
  <c r="I8" i="780"/>
  <c r="E100" i="207" l="1"/>
  <c r="E133" i="207" s="1"/>
  <c r="G97" i="207"/>
  <c r="E67" i="207"/>
  <c r="E37" i="207"/>
  <c r="E78" i="207"/>
  <c r="E75" i="207"/>
  <c r="E60" i="207"/>
  <c r="E38" i="207"/>
  <c r="E77" i="207"/>
  <c r="E22" i="207"/>
  <c r="E487" i="130"/>
  <c r="D487" i="130"/>
  <c r="C487" i="130"/>
  <c r="J486" i="130"/>
  <c r="I486" i="130"/>
  <c r="H486" i="130"/>
  <c r="J453" i="130"/>
  <c r="I453" i="130"/>
  <c r="H453" i="130"/>
  <c r="B303" i="556" l="1"/>
  <c r="G138" i="368"/>
  <c r="F138" i="368"/>
  <c r="E138" i="368"/>
  <c r="D138" i="368"/>
  <c r="D24" i="480" l="1"/>
  <c r="C24" i="480"/>
  <c r="E64" i="207" l="1"/>
  <c r="G63" i="207"/>
  <c r="G62" i="207"/>
  <c r="G61" i="207"/>
  <c r="E42" i="207"/>
  <c r="E68" i="207"/>
  <c r="E83" i="207"/>
  <c r="G40" i="207"/>
  <c r="C148" i="187"/>
  <c r="E80" i="207" l="1"/>
  <c r="B427" i="556"/>
  <c r="B455" i="556"/>
  <c r="B480" i="556"/>
  <c r="N367" i="130" l="1"/>
  <c r="M367" i="130"/>
  <c r="L367" i="130"/>
  <c r="K367" i="130"/>
  <c r="D368" i="130"/>
  <c r="C368" i="130"/>
  <c r="G368" i="130"/>
  <c r="F368" i="130"/>
  <c r="C328" i="130" l="1"/>
  <c r="H61" i="207" l="1"/>
  <c r="C555" i="130" l="1"/>
  <c r="D555" i="130"/>
  <c r="F555" i="130"/>
  <c r="H342" i="130"/>
  <c r="X138" i="130" l="1"/>
  <c r="Y138" i="130"/>
  <c r="G14" i="207" l="1"/>
  <c r="H24" i="207"/>
  <c r="H25" i="207"/>
  <c r="H26" i="207"/>
  <c r="H27" i="207"/>
  <c r="H28" i="207"/>
  <c r="H29" i="207"/>
  <c r="H30" i="207"/>
  <c r="H31" i="207"/>
  <c r="H32" i="207"/>
  <c r="H33" i="207"/>
  <c r="H34" i="207"/>
  <c r="H35" i="207"/>
  <c r="H36" i="207"/>
  <c r="G67" i="207"/>
  <c r="G83" i="207"/>
  <c r="Y274" i="130"/>
  <c r="H303" i="130"/>
  <c r="G303" i="130"/>
  <c r="F303" i="130"/>
  <c r="E303" i="130"/>
  <c r="D303" i="130"/>
  <c r="C303" i="130"/>
  <c r="G13" i="207"/>
  <c r="G15" i="207"/>
  <c r="G24" i="207"/>
  <c r="G25" i="207"/>
  <c r="G26" i="207"/>
  <c r="G27" i="207"/>
  <c r="G28" i="207"/>
  <c r="G29" i="207"/>
  <c r="G30" i="207"/>
  <c r="G31" i="207"/>
  <c r="G32" i="207"/>
  <c r="G33" i="207"/>
  <c r="G34" i="207"/>
  <c r="G35" i="207"/>
  <c r="G36" i="207"/>
  <c r="G37" i="207"/>
  <c r="G38" i="207"/>
  <c r="G39" i="207"/>
  <c r="G41" i="207"/>
  <c r="G50" i="207"/>
  <c r="G51" i="207"/>
  <c r="G60" i="207"/>
  <c r="G68" i="207"/>
  <c r="G69" i="207"/>
  <c r="H69" i="207"/>
  <c r="G70" i="207"/>
  <c r="H70" i="207"/>
  <c r="G71" i="207"/>
  <c r="H71" i="207"/>
  <c r="G72" i="207"/>
  <c r="H72" i="207"/>
  <c r="G73" i="207"/>
  <c r="H73" i="207"/>
  <c r="G74" i="207"/>
  <c r="G75" i="207"/>
  <c r="G76" i="207"/>
  <c r="G77" i="207"/>
  <c r="G78" i="207"/>
  <c r="G79" i="207"/>
  <c r="G84" i="207"/>
  <c r="H84" i="207"/>
  <c r="G85" i="207"/>
  <c r="H85" i="207"/>
  <c r="G86" i="207"/>
  <c r="H86" i="207"/>
  <c r="G87" i="207"/>
  <c r="H87" i="207"/>
  <c r="G88" i="207"/>
  <c r="G89" i="207"/>
  <c r="G90" i="207"/>
  <c r="H90" i="207"/>
  <c r="G91" i="207"/>
  <c r="G92" i="207"/>
  <c r="G93" i="207"/>
  <c r="C53" i="130" l="1"/>
  <c r="E336" i="187" l="1"/>
  <c r="E269" i="187"/>
  <c r="D157" i="187"/>
  <c r="E157" i="187"/>
  <c r="C157" i="187"/>
  <c r="E148" i="187"/>
  <c r="Z277" i="130" l="1"/>
  <c r="C132" i="130" l="1"/>
  <c r="C134" i="130"/>
  <c r="D134" i="130"/>
  <c r="D133" i="130"/>
  <c r="C133" i="130"/>
  <c r="G200" i="130" l="1"/>
  <c r="X277" i="130" l="1"/>
  <c r="E19" i="207" l="1"/>
  <c r="E52" i="207"/>
  <c r="E232" i="187"/>
  <c r="E84" i="187"/>
  <c r="D84" i="187"/>
  <c r="C84" i="187"/>
  <c r="E48" i="187"/>
  <c r="C48" i="187"/>
  <c r="E200" i="187" l="1"/>
  <c r="E205" i="187" s="1"/>
  <c r="C200" i="187"/>
  <c r="C205" i="187" s="1"/>
  <c r="D142" i="130" l="1"/>
  <c r="D143" i="130"/>
  <c r="D328" i="130" l="1"/>
  <c r="D132" i="130" l="1"/>
  <c r="D131" i="130"/>
  <c r="C131" i="130"/>
  <c r="D130" i="130"/>
  <c r="C130" i="130"/>
  <c r="D129" i="130"/>
  <c r="C129" i="130"/>
  <c r="D128" i="130"/>
  <c r="C128" i="130"/>
  <c r="C135" i="130" l="1"/>
  <c r="D135" i="130"/>
  <c r="Y275" i="130" l="1"/>
  <c r="Y41" i="130" l="1"/>
  <c r="X41" i="130"/>
  <c r="E94" i="207" l="1"/>
  <c r="E342" i="187"/>
  <c r="D342" i="187"/>
  <c r="C342" i="187"/>
  <c r="D336" i="187"/>
  <c r="C336" i="187"/>
  <c r="D345" i="187" l="1"/>
  <c r="E345" i="187"/>
  <c r="C345" i="187"/>
  <c r="C644" i="130" l="1"/>
  <c r="E11" i="120" l="1"/>
  <c r="D232" i="187" l="1"/>
  <c r="C232" i="187"/>
  <c r="P210" i="130"/>
  <c r="C271" i="130" l="1"/>
  <c r="E342" i="130" l="1"/>
  <c r="E343" i="130"/>
  <c r="E366" i="130"/>
  <c r="E374" i="187" l="1"/>
  <c r="E283" i="187"/>
  <c r="D283" i="187"/>
  <c r="C283" i="187"/>
  <c r="D454" i="130" l="1"/>
  <c r="C454" i="130"/>
  <c r="H366" i="130"/>
  <c r="H367" i="130" l="1"/>
  <c r="H344" i="130"/>
  <c r="E367" i="130"/>
  <c r="D271" i="130"/>
  <c r="D144" i="130" l="1"/>
  <c r="C144" i="130"/>
  <c r="C143" i="130"/>
  <c r="C142" i="130"/>
  <c r="Y150" i="130"/>
  <c r="C247" i="130" l="1"/>
  <c r="E212" i="130"/>
  <c r="E247" i="130"/>
  <c r="E536" i="130"/>
  <c r="E555" i="130"/>
  <c r="H200" i="130"/>
  <c r="G210" i="130"/>
  <c r="H210" i="130"/>
  <c r="O210" i="130"/>
  <c r="G211" i="130"/>
  <c r="H211" i="130"/>
  <c r="O211" i="130"/>
  <c r="K212" i="130"/>
  <c r="M212" i="130"/>
  <c r="F536" i="130"/>
  <c r="E454" i="130" l="1"/>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8"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357" i="187" l="1"/>
  <c r="C357" i="187"/>
  <c r="H107" i="207" l="1"/>
  <c r="G107" i="207"/>
  <c r="E110" i="207" l="1"/>
  <c r="E47" i="207"/>
  <c r="X150" i="130" l="1"/>
  <c r="E219" i="187" l="1"/>
  <c r="E233" i="187" s="1"/>
  <c r="G10" i="207" l="1"/>
  <c r="H45" i="207" l="1"/>
  <c r="E108" i="187" l="1"/>
  <c r="E122" i="207" l="1"/>
  <c r="D127" i="207"/>
  <c r="D122" i="207"/>
  <c r="D110" i="207"/>
  <c r="D94" i="207"/>
  <c r="D80" i="207"/>
  <c r="D64" i="207"/>
  <c r="D52" i="207"/>
  <c r="D42" i="207"/>
  <c r="H120" i="207"/>
  <c r="G120" i="207"/>
  <c r="D357" i="187" l="1"/>
  <c r="C219" i="187"/>
  <c r="D219" i="187"/>
  <c r="D120" i="187"/>
  <c r="C120" i="187"/>
  <c r="E10" i="120" l="1"/>
  <c r="E13" i="120"/>
  <c r="E15" i="120"/>
  <c r="E17" i="120"/>
  <c r="D230" i="130"/>
  <c r="G130" i="207" l="1"/>
  <c r="D148" i="187"/>
  <c r="E127" i="207" l="1"/>
  <c r="C269" i="187" l="1"/>
  <c r="H125" i="207" l="1"/>
  <c r="G125" i="207"/>
  <c r="D200" i="187" l="1"/>
  <c r="D205" i="187" s="1"/>
  <c r="D644" i="130" l="1"/>
  <c r="D25" i="120" l="1"/>
  <c r="E140" i="368" l="1"/>
  <c r="D140" i="368"/>
  <c r="D536" i="130" l="1"/>
  <c r="G433" i="187" l="1"/>
  <c r="E57" i="207" l="1"/>
  <c r="E426" i="187"/>
  <c r="E433" i="187" s="1"/>
  <c r="D426" i="187"/>
  <c r="D433" i="187" s="1"/>
  <c r="C426" i="187"/>
  <c r="C433" i="187" s="1"/>
  <c r="E271" i="187"/>
  <c r="C230" i="130" l="1"/>
  <c r="C212" i="130" l="1"/>
  <c r="D48" i="187" l="1"/>
  <c r="C25" i="120" l="1"/>
  <c r="E25" i="120" s="1"/>
  <c r="D100" i="207" l="1"/>
  <c r="D19" i="207"/>
  <c r="G16" i="207"/>
  <c r="G99" i="207" l="1"/>
  <c r="G12" i="207"/>
  <c r="G98" i="207" l="1"/>
  <c r="E120" i="187" l="1"/>
  <c r="C54" i="130" l="1"/>
  <c r="P211" i="130" l="1"/>
  <c r="G11" i="207" l="1"/>
  <c r="G9" i="207"/>
  <c r="C52" i="130" l="1"/>
  <c r="D52" i="130"/>
  <c r="D53" i="130"/>
  <c r="D54" i="130"/>
  <c r="C55" i="130"/>
  <c r="D55" i="130"/>
  <c r="C56" i="130"/>
  <c r="D56" i="130"/>
  <c r="C57" i="130"/>
  <c r="D57" i="130"/>
  <c r="C58" i="130"/>
  <c r="D58" i="130"/>
  <c r="G55" i="207" l="1"/>
  <c r="H16" i="207" l="1"/>
  <c r="H12" i="207"/>
  <c r="H99" i="207"/>
  <c r="H98" i="207"/>
  <c r="H11" i="207"/>
  <c r="H55" i="207"/>
  <c r="H10" i="207"/>
  <c r="H9" i="207"/>
  <c r="C272" i="130" l="1"/>
  <c r="D272" i="130"/>
  <c r="C19" i="120" l="1"/>
  <c r="E24" i="120"/>
  <c r="E22" i="120"/>
  <c r="C27" i="120" l="1"/>
  <c r="D21" i="130" l="1"/>
  <c r="D36" i="130"/>
  <c r="D72" i="130"/>
  <c r="D146" i="130"/>
  <c r="D162" i="130"/>
  <c r="D200" i="130"/>
  <c r="C645" i="130"/>
  <c r="W639" i="130" l="1"/>
  <c r="X639" i="130"/>
  <c r="X640" i="130"/>
  <c r="X638" i="130"/>
  <c r="D118" i="130"/>
  <c r="D117" i="130"/>
  <c r="D114" i="130"/>
  <c r="D120" i="130"/>
  <c r="D93" i="130"/>
  <c r="D116" i="130"/>
  <c r="D115" i="130"/>
  <c r="D163" i="130"/>
  <c r="D107" i="130"/>
  <c r="D119" i="130"/>
  <c r="D59" i="130"/>
  <c r="D121" i="130" l="1"/>
  <c r="C273" i="130" l="1"/>
  <c r="C274" i="130" s="1"/>
  <c r="D269" i="187" l="1"/>
  <c r="Z246" i="130" l="1"/>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22" i="207"/>
  <c r="G23" i="207"/>
  <c r="E368" i="130" l="1"/>
  <c r="C146" i="130"/>
  <c r="W641" i="130" l="1"/>
  <c r="W643" i="130"/>
  <c r="W640" i="130"/>
  <c r="X643" i="130"/>
  <c r="W642" i="130"/>
  <c r="X642" i="130"/>
  <c r="X641" i="130"/>
  <c r="X648" i="130"/>
  <c r="Y648" i="130"/>
  <c r="W638" i="130"/>
  <c r="W637" i="130"/>
  <c r="X634" i="130"/>
  <c r="X635" i="130"/>
  <c r="W634" i="130"/>
  <c r="X637" i="130"/>
  <c r="X636" i="130"/>
  <c r="W635" i="130"/>
  <c r="W636" i="130"/>
  <c r="AB645" i="130"/>
  <c r="AC645" i="130"/>
  <c r="Y94" i="130" l="1"/>
  <c r="X94" i="130"/>
  <c r="D108" i="187" l="1"/>
  <c r="C108" i="187"/>
  <c r="E281" i="187" l="1"/>
  <c r="E285" i="187" s="1"/>
  <c r="D281" i="187"/>
  <c r="D285" i="187" s="1"/>
  <c r="C281" i="187"/>
  <c r="C285" i="187" s="1"/>
  <c r="H130" i="207" l="1"/>
  <c r="D287" i="187"/>
  <c r="C287" i="187" l="1"/>
  <c r="E287" i="187"/>
  <c r="X164" i="130" l="1"/>
  <c r="Y164" i="130"/>
  <c r="E105" i="207" l="1"/>
  <c r="H97" i="207" l="1"/>
  <c r="H37" i="207"/>
  <c r="H62" i="207"/>
  <c r="H39" i="207"/>
  <c r="H38" i="207"/>
  <c r="H40" i="207"/>
  <c r="H23" i="207"/>
  <c r="H77" i="207"/>
  <c r="H41" i="207"/>
  <c r="H14" i="207"/>
  <c r="H63" i="207"/>
  <c r="H60" i="207"/>
  <c r="H22" i="207"/>
  <c r="H68" i="207" l="1"/>
  <c r="H83" i="207"/>
  <c r="H67" i="207"/>
  <c r="H13" i="207"/>
  <c r="H15" i="207"/>
  <c r="H50" i="207"/>
  <c r="H51" i="207"/>
  <c r="H74" i="207"/>
  <c r="H75" i="207"/>
  <c r="H76" i="207"/>
  <c r="H79" i="207"/>
  <c r="H78" i="207"/>
  <c r="H92" i="207"/>
  <c r="H88" i="207"/>
  <c r="H91" i="207"/>
  <c r="H93" i="207"/>
  <c r="H89" i="207"/>
  <c r="D118" i="207"/>
  <c r="D105" i="207"/>
  <c r="H102" i="207"/>
  <c r="G102" i="207"/>
  <c r="D57" i="207"/>
  <c r="G56" i="207"/>
  <c r="D47" i="207"/>
  <c r="G45" i="207"/>
  <c r="E322" i="187"/>
  <c r="D322" i="187"/>
  <c r="C322" i="187"/>
  <c r="E305" i="187"/>
  <c r="E467" i="187" s="1"/>
  <c r="D305" i="187"/>
  <c r="D467" i="187" s="1"/>
  <c r="C305" i="187"/>
  <c r="E295" i="187"/>
  <c r="E299" i="187" s="1"/>
  <c r="D295" i="187"/>
  <c r="D299" i="187" s="1"/>
  <c r="C295" i="187"/>
  <c r="C299" i="187" s="1"/>
  <c r="D233" i="187"/>
  <c r="D271" i="187" s="1"/>
  <c r="E89" i="187"/>
  <c r="E162" i="187" s="1"/>
  <c r="D89" i="187"/>
  <c r="D162" i="187" s="1"/>
  <c r="D208" i="187" s="1"/>
  <c r="C89" i="187"/>
  <c r="C162" i="187" s="1"/>
  <c r="C208" i="187" s="1"/>
  <c r="D19" i="120"/>
  <c r="D27" i="120" s="1"/>
  <c r="E27" i="120" s="1"/>
  <c r="C536" i="130"/>
  <c r="Y276" i="130"/>
  <c r="Y277" i="130" s="1"/>
  <c r="AC247" i="130"/>
  <c r="X250" i="130"/>
  <c r="AE246" i="130"/>
  <c r="AE245" i="130"/>
  <c r="AL212" i="130"/>
  <c r="AH212" i="130"/>
  <c r="AM211" i="130"/>
  <c r="AI211" i="130"/>
  <c r="AM210" i="130"/>
  <c r="AI210" i="130"/>
  <c r="C162" i="130"/>
  <c r="Y107" i="130"/>
  <c r="X107" i="130"/>
  <c r="Y71" i="130"/>
  <c r="X71" i="130"/>
  <c r="Z41" i="130"/>
  <c r="U18" i="130"/>
  <c r="E208" i="187" l="1"/>
  <c r="E410" i="187" s="1"/>
  <c r="E437" i="187" s="1"/>
  <c r="C410" i="187"/>
  <c r="C437" i="187" s="1"/>
  <c r="D273" i="130"/>
  <c r="D274" i="130" s="1"/>
  <c r="E470" i="187"/>
  <c r="C114" i="130"/>
  <c r="D133" i="207"/>
  <c r="C233" i="187"/>
  <c r="C271" i="187" s="1"/>
  <c r="E19" i="120"/>
  <c r="C116" i="130"/>
  <c r="Y23" i="130"/>
  <c r="C119" i="130"/>
  <c r="C115" i="130"/>
  <c r="C200" i="130"/>
  <c r="C120" i="130"/>
  <c r="C118" i="130"/>
  <c r="C117" i="130"/>
  <c r="C21" i="130"/>
  <c r="U16" i="130"/>
  <c r="C93" i="130"/>
  <c r="C107" i="130"/>
  <c r="U19" i="130"/>
  <c r="U17" i="130"/>
  <c r="U20" i="130"/>
  <c r="C163" i="130"/>
  <c r="C36" i="130"/>
  <c r="U15" i="130"/>
  <c r="H56" i="207"/>
  <c r="C121" i="130" l="1"/>
  <c r="V36" i="130"/>
  <c r="V34" i="130"/>
  <c r="V35" i="130"/>
  <c r="V33" i="130"/>
  <c r="C59" i="130"/>
  <c r="U21" i="130"/>
  <c r="D410" i="187" l="1"/>
  <c r="D437"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<sst xmlns="http://schemas.openxmlformats.org/spreadsheetml/2006/main" count="18186" uniqueCount="1955">
  <si>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</si>
  <si>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</si>
  <si>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</si>
  <si>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</si>
  <si>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</si>
  <si>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</si>
  <si>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</si>
  <si>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</si>
  <si>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</si>
  <si>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</si>
  <si>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</si>
  <si>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</si>
  <si>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</si>
  <si>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</si>
  <si>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</si>
  <si>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</si>
  <si>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</si>
  <si>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</si>
  <si>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</si>
  <si>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</si>
  <si>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</si>
  <si>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</si>
  <si>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</si>
  <si>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</si>
  <si>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</si>
  <si>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</si>
  <si>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</si>
  <si>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</si>
  <si>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</si>
  <si>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</si>
  <si>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</si>
  <si>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</si>
  <si>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</si>
  <si>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</si>
  <si>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</si>
  <si>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</si>
  <si>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</si>
  <si>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</si>
  <si>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</si>
  <si>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</si>
  <si>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</si>
  <si>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</si>
  <si>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</si>
  <si>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</si>
  <si>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</si>
  <si>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</si>
  <si>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</si>
  <si>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</si>
  <si>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</si>
  <si>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</si>
  <si>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</si>
  <si>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</si>
  <si>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</si>
  <si>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</si>
  <si>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</si>
  <si>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</si>
  <si>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</si>
  <si>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</si>
  <si>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</si>
  <si>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</si>
  <si>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</si>
  <si>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</si>
  <si>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</si>
  <si>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</si>
  <si>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</si>
  <si>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</si>
  <si>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</si>
  <si>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</si>
  <si>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</si>
  <si>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</si>
  <si>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</si>
  <si>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</si>
  <si>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</si>
  <si>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</si>
  <si>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</si>
  <si>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</si>
  <si>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</si>
  <si>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</si>
  <si>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</si>
  <si>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</si>
  <si>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</si>
  <si>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</si>
  <si>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</si>
  <si>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</si>
  <si>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</si>
  <si>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</si>
  <si>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</si>
  <si>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</si>
  <si>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</si>
  <si>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</si>
  <si>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</si>
  <si>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</si>
  <si>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</si>
  <si>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</si>
  <si>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</si>
  <si>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</si>
  <si>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</si>
  <si>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</si>
  <si>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</si>
  <si>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</si>
  <si>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</si>
  <si>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</si>
  <si>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</si>
  <si>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</si>
  <si>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</si>
  <si>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</si>
  <si>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</si>
  <si>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</si>
  <si>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</si>
  <si>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</si>
  <si>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</si>
  <si>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</si>
  <si>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</si>
  <si>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</si>
  <si>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</si>
  <si>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</si>
  <si>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</si>
  <si>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</si>
  <si>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</si>
  <si>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</si>
  <si>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</si>
  <si>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</si>
  <si>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</si>
  <si>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</si>
  <si>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</si>
  <si>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</si>
  <si>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</si>
  <si>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</si>
  <si>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</si>
  <si>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</si>
  <si>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</si>
  <si>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</si>
  <si>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</si>
  <si>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</si>
  <si>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</si>
  <si>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</si>
  <si>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</si>
  <si>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</si>
  <si>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</si>
  <si>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</si>
  <si>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</si>
  <si>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</si>
  <si>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</si>
  <si>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</si>
  <si>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</si>
  <si>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</si>
  <si>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</si>
  <si>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</si>
  <si>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</si>
  <si>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</si>
  <si>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</si>
  <si>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</si>
  <si>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</si>
  <si>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</si>
  <si>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</si>
  <si>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</si>
  <si>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</si>
  <si>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</si>
  <si>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</si>
  <si>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</si>
  <si>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</si>
  <si>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</si>
  <si>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</si>
  <si>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</si>
  <si>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</si>
  <si>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</si>
  <si>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</si>
  <si>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</si>
  <si>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</si>
  <si>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</si>
  <si>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</si>
  <si>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</si>
  <si>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</si>
  <si>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</si>
  <si>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</si>
  <si>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</si>
  <si>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</si>
  <si>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</si>
  <si>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</si>
  <si>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</si>
  <si>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</si>
  <si>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</si>
  <si>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</si>
  <si>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</si>
  <si>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</si>
  <si>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</si>
  <si>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</si>
  <si>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</si>
  <si>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</si>
  <si>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</si>
  <si>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</si>
  <si>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</si>
  <si>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</si>
  <si>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</si>
  <si>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</si>
  <si>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</si>
  <si>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</si>
  <si>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</si>
  <si>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</si>
  <si>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</si>
  <si>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</si>
  <si>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</si>
  <si>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</si>
  <si>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</si>
  <si>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</si>
  <si>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</si>
  <si>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</si>
  <si>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</si>
  <si>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</si>
  <si>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</si>
  <si>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</si>
  <si>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</si>
  <si>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</si>
  <si>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</si>
  <si>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</si>
  <si>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</si>
  <si>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</si>
  <si>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</si>
  <si>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</si>
  <si>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</si>
  <si>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</si>
  <si>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</si>
  <si>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</si>
  <si>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</si>
  <si>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</si>
  <si>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</si>
  <si>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</si>
  <si>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</si>
  <si>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</si>
  <si>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</si>
  <si>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</si>
  <si>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</si>
  <si>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</si>
  <si>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</si>
  <si>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</si>
  <si>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</si>
  <si>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</si>
  <si>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</si>
  <si>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</si>
  <si>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</si>
  <si>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</si>
  <si>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</si>
  <si>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</si>
  <si>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</si>
  <si>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</si>
  <si>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</si>
  <si>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</si>
  <si>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</si>
  <si>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</si>
  <si>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</si>
  <si>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</si>
  <si>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</si>
  <si>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</si>
  <si>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</si>
  <si>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</si>
  <si>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</si>
  <si>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</si>
  <si>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</si>
  <si>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</si>
  <si>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</si>
  <si>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</si>
  <si>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</si>
  <si>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</si>
  <si>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</si>
  <si>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</si>
  <si>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</si>
  <si>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</si>
  <si>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</si>
  <si>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</si>
  <si>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</si>
  <si>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</si>
  <si>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</si>
  <si>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</si>
  <si>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</si>
  <si>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</si>
  <si>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</si>
  <si>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</si>
  <si>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</si>
  <si>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</si>
  <si>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</si>
  <si>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</si>
  <si>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</si>
  <si>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</si>
  <si>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</si>
  <si>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</si>
  <si>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</si>
  <si>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</si>
  <si>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</si>
  <si>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</si>
  <si>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</si>
  <si>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</si>
  <si>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</si>
  <si>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</si>
  <si>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</si>
  <si>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</si>
  <si>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</si>
  <si>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</si>
  <si>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</si>
  <si>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</si>
  <si>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</si>
  <si>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</si>
  <si>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</si>
  <si>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</si>
  <si>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</si>
  <si>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</si>
  <si>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</si>
  <si>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</si>
  <si>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</si>
  <si>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</si>
  <si>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</si>
  <si>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</si>
  <si>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</si>
  <si>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</si>
  <si>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</si>
  <si>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</si>
  <si>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</si>
  <si>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</si>
  <si>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</si>
  <si>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</si>
  <si>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</si>
  <si>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</si>
  <si>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</si>
  <si>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</si>
  <si>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</si>
  <si>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</si>
  <si>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</si>
  <si>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</si>
  <si>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</si>
  <si>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</si>
  <si>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</si>
  <si>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</si>
  <si>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</si>
  <si>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</si>
  <si>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</si>
  <si>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</si>
  <si>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</si>
  <si>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</si>
  <si>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</si>
  <si>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</si>
  <si>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</si>
  <si>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</si>
  <si>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</si>
  <si>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</si>
  <si>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</si>
  <si>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</si>
  <si>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</si>
  <si>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</si>
  <si>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</si>
  <si>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</si>
  <si>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</si>
  <si>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</si>
  <si>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</si>
  <si>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</si>
  <si>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</si>
  <si>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</si>
  <si>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</si>
  <si>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</si>
  <si>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</si>
  <si>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</si>
  <si>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</si>
  <si>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</si>
  <si>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</si>
  <si>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</si>
  <si>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</si>
  <si>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</si>
  <si>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</si>
  <si>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</si>
  <si>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</si>
  <si>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</si>
  <si>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</si>
  <si>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</si>
  <si>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</si>
  <si>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</si>
  <si>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</si>
  <si>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</si>
  <si>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</si>
  <si>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</si>
  <si>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</si>
  <si>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</si>
  <si>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</si>
  <si>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</si>
  <si>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</si>
  <si>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</si>
  <si>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</si>
  <si>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</si>
  <si>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</si>
  <si>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</si>
  <si>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</si>
  <si>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</si>
  <si>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</si>
  <si>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</si>
  <si>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</si>
  <si>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</si>
  <si>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</si>
  <si>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</si>
  <si>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</si>
  <si>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</si>
  <si>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</si>
  <si>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</si>
  <si>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</si>
  <si>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</si>
  <si>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</si>
  <si>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</si>
  <si>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</si>
  <si>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</si>
  <si>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</si>
  <si>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</si>
  <si>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</si>
  <si>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</si>
  <si>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</si>
  <si>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</si>
  <si>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</si>
  <si>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</si>
  <si>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</si>
  <si>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</si>
  <si>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</si>
  <si>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</si>
  <si>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</si>
  <si>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</si>
  <si>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</si>
  <si>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</si>
  <si>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</si>
  <si>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</si>
  <si>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</si>
  <si>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</si>
  <si>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</si>
  <si>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</si>
  <si>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</si>
  <si>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</si>
  <si>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</si>
  <si>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</si>
  <si>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</si>
  <si>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</si>
  <si>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</si>
  <si>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</si>
  <si>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</si>
  <si>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</si>
  <si>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</si>
  <si>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</si>
  <si>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</si>
  <si>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</si>
  <si>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</si>
  <si>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</si>
  <si>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</si>
  <si>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</si>
  <si>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</si>
  <si>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</si>
  <si>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</si>
  <si>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</si>
  <si>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</si>
  <si>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</si>
  <si>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</si>
  <si>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</si>
  <si>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</si>
  <si>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</si>
  <si>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</si>
  <si>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</si>
  <si>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</si>
  <si>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</si>
  <si>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</si>
  <si>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</si>
  <si>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</si>
  <si>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</si>
  <si>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</si>
  <si>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</si>
  <si>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</si>
  <si>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</si>
  <si>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</si>
  <si>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</si>
  <si>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</si>
  <si>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</si>
  <si>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</si>
  <si>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</si>
  <si>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</si>
  <si>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VERDE CARIBE S.A.</t>
  </si>
  <si>
    <t>CUBICRUZ SOCIEDAD DE RESPONSABILIDAD LIMITADA</t>
  </si>
  <si>
    <t>Consultoria Mar Azul S.A.</t>
  </si>
  <si>
    <t>AJIP Ingeniería Limitada</t>
  </si>
  <si>
    <t>Totales</t>
  </si>
  <si>
    <t>ANOMALIAS REGISTRADAS EN REVISION DE EXPEDIENTES ARTICULO 59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</si>
  <si>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</si>
  <si>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</si>
  <si>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</si>
  <si>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</si>
  <si>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</si>
  <si>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</si>
  <si>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</si>
  <si>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</si>
  <si>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</si>
  <si>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</si>
  <si>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</si>
  <si>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</si>
  <si>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</si>
  <si>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</si>
  <si>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</si>
  <si>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</si>
  <si>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</si>
  <si>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</si>
  <si>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</si>
  <si>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</si>
  <si>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</si>
  <si>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</si>
  <si>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</si>
  <si>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</si>
  <si>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</si>
  <si>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</si>
  <si>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</si>
  <si>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</si>
  <si>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</si>
  <si>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</si>
  <si>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</si>
  <si>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</si>
  <si>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</si>
  <si>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</si>
  <si>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</si>
  <si>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</si>
  <si>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</si>
  <si>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</si>
  <si>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</si>
  <si>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</si>
  <si>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</si>
  <si>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</si>
  <si>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</si>
  <si>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</si>
  <si>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</si>
  <si>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</si>
  <si>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Consorcio Las Rosas de Pocosol S.A.-Ventanales e Instalaciones Nacionales VIN S.A.,</t>
  </si>
  <si>
    <t>Subotal Periodos Anteriores:</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</si>
  <si>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</si>
  <si>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</si>
  <si>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</si>
  <si>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</si>
  <si>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</si>
  <si>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</si>
  <si>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</si>
  <si>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</si>
  <si>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</si>
  <si>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</si>
  <si>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</si>
  <si>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</si>
  <si>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</si>
  <si>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</si>
  <si>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</si>
  <si>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</si>
  <si>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</si>
  <si>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</si>
  <si>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</si>
  <si>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</si>
  <si>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</si>
  <si>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</si>
  <si>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</si>
  <si>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</si>
  <si>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</si>
  <si>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</si>
  <si>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</si>
  <si>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</si>
  <si>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</si>
  <si>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</si>
  <si>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</si>
  <si>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</si>
  <si>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</si>
  <si>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</si>
  <si>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</si>
  <si>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</si>
  <si>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</si>
  <si>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</si>
  <si>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</si>
  <si>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</si>
  <si>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</si>
  <si>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</si>
  <si>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</si>
  <si>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</si>
  <si>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</si>
  <si>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</si>
  <si>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</si>
  <si>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</si>
  <si>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</si>
  <si>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</si>
  <si>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</si>
  <si>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</si>
  <si>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</si>
  <si>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</si>
  <si>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</si>
  <si>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</si>
  <si>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</si>
  <si>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</si>
  <si>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</si>
  <si>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</si>
  <si>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</si>
  <si>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</si>
  <si>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</si>
  <si>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</si>
  <si>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</si>
  <si>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</si>
  <si>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</si>
  <si>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</si>
  <si>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</si>
  <si>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</si>
  <si>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</si>
  <si>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</si>
  <si>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</si>
  <si>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</si>
  <si>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</si>
  <si>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</si>
  <si>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</si>
  <si>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</si>
  <si>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</si>
  <si>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</si>
  <si>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</si>
  <si>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</si>
  <si>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</si>
  <si>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</si>
  <si>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</si>
  <si>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</si>
  <si>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</si>
  <si>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</si>
  <si>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</si>
  <si>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</si>
  <si>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</si>
  <si>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</si>
  <si>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</si>
  <si>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</si>
  <si>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</si>
  <si>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</si>
  <si>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</si>
  <si>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</si>
  <si>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</si>
  <si>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</si>
  <si>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</si>
  <si>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</si>
  <si>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</si>
  <si>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COMPAÑIA RIO LINDO S.A</t>
  </si>
  <si>
    <t>DESARROLLOS INTERNACIONALES HERMANOS ROJAS 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</si>
  <si>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</si>
  <si>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</si>
  <si>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</si>
  <si>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</si>
  <si>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</si>
  <si>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</si>
  <si>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</si>
  <si>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</si>
  <si>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</si>
  <si>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</si>
  <si>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</si>
  <si>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</si>
  <si>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</si>
  <si>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</si>
  <si>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</si>
  <si>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</si>
  <si>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PARTICIPACION CON RESPECTO AL PRESUPUESTO TOTAL PARA EL PROGRAMA ART59 </t>
  </si>
  <si>
    <t xml:space="preserve">Financiamiento adicional Vistas de Guadalupe </t>
  </si>
  <si>
    <t>VK DESARROLLOS E INMUEBLES DEL VALLE S.A.</t>
  </si>
  <si>
    <t>Comisión Entidades Autorizadas</t>
  </si>
  <si>
    <t>BATÁN</t>
  </si>
  <si>
    <t>ASEPANDUIT (ASOC SOL DE EMPLEADOS DE ASEPANDUIT)</t>
  </si>
  <si>
    <t>Construcciones Peñaranda S.A</t>
  </si>
  <si>
    <t xml:space="preserve">Consorcio Molina y Arce-Cataluña </t>
  </si>
  <si>
    <t xml:space="preserve">IDECO </t>
  </si>
  <si>
    <t xml:space="preserve">Walter Araya Martinez y Asociados </t>
  </si>
  <si>
    <t xml:space="preserve">Territorio indigena Conte Burica </t>
  </si>
  <si>
    <t>VENTESA GDD S.A.</t>
  </si>
  <si>
    <t>COOCIQUE (CONCOOCIQUE R.L.)</t>
  </si>
  <si>
    <t>SAN PABLO</t>
  </si>
  <si>
    <t xml:space="preserve">Financiamiento adicional Ámbar </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</si>
  <si>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</si>
  <si>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</si>
  <si>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</si>
  <si>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</si>
  <si>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</si>
  <si>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</si>
  <si>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</si>
  <si>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</si>
  <si>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</si>
  <si>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</si>
  <si>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</si>
  <si>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</si>
  <si>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Bonos Habitacionales SRL</t>
  </si>
  <si>
    <t xml:space="preserve"> CREDECOOP</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</si>
  <si>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</si>
  <si>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</si>
  <si>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</si>
  <si>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</si>
  <si>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</si>
  <si>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</si>
  <si>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</si>
  <si>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</si>
  <si>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BARCOR DEL SUR SA</t>
  </si>
  <si>
    <t>BONOS HABITACIONALES</t>
  </si>
  <si>
    <t>CONSTRUCTORA Y CONSULTORA MADRICAÑAS S.A</t>
  </si>
  <si>
    <t>CONSULTORA Y CONSTRUCTORA PROFESIONAL</t>
  </si>
  <si>
    <t>CONSULTORIA MAR AZUL S.A.</t>
  </si>
  <si>
    <t>CV CONVISA SOCIEDAD DE RESPONSABILIDAD LIMITADA</t>
  </si>
  <si>
    <t>GRUPO H &amp; Q SOCIEDAD RESPONSABILIDAD LIMITADA</t>
  </si>
  <si>
    <t>GRUPO INMOBILIARIO GUANA CONSTRUCCIONES 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</si>
  <si>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</si>
  <si>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</si>
  <si>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</si>
  <si>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</si>
  <si>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</si>
  <si>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</si>
  <si>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</si>
  <si>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</si>
  <si>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</si>
  <si>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</si>
  <si>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</si>
  <si>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</si>
  <si>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 Ejecución</t>
  </si>
  <si>
    <t xml:space="preserve"> COOPEGRECIA R.L.</t>
  </si>
  <si>
    <t xml:space="preserve"> COOPEESAPARTA</t>
  </si>
  <si>
    <t xml:space="preserve"> ASEDEMASA</t>
  </si>
  <si>
    <t>COOPEANDE #7</t>
  </si>
  <si>
    <t>CAJA DE ANDE</t>
  </si>
  <si>
    <t>Comisión E. A.</t>
  </si>
  <si>
    <t>Comisión Cuenta General</t>
  </si>
  <si>
    <t>COOPEANDE N°7 R.L.</t>
  </si>
  <si>
    <t xml:space="preserve"> COOPECAJA R.L.</t>
  </si>
  <si>
    <t xml:space="preserve"> CREDECOOP R.L.</t>
  </si>
  <si>
    <t xml:space="preserve">  • Terrenos insulares</t>
  </si>
  <si>
    <t xml:space="preserve">  • Adulto Mayor erradicacoón de tugurios</t>
  </si>
  <si>
    <t>COOPEANDE 7</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</si>
  <si>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</si>
  <si>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</si>
  <si>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</si>
  <si>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</si>
  <si>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</si>
  <si>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</si>
  <si>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</si>
  <si>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</si>
  <si>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</si>
  <si>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</si>
  <si>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</si>
  <si>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</si>
  <si>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</si>
  <si>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</si>
  <si>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</si>
  <si>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</si>
  <si>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</si>
  <si>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</si>
  <si>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</si>
  <si>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</si>
  <si>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</si>
  <si>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</si>
  <si>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</si>
  <si>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</si>
  <si>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</si>
  <si>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</si>
  <si>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</si>
  <si>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</si>
  <si>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</si>
  <si>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</si>
  <si>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</si>
  <si>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</si>
  <si>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</si>
  <si>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</si>
  <si>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</si>
  <si>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</si>
  <si>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</si>
  <si>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</si>
  <si>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</si>
  <si>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</si>
  <si>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</si>
  <si>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</si>
  <si>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</si>
  <si>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</si>
  <si>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</si>
  <si>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</si>
  <si>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</si>
  <si>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</si>
  <si>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</si>
  <si>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</si>
  <si>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</si>
  <si>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</si>
  <si>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</si>
  <si>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</si>
  <si>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</si>
  <si>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</si>
  <si>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</si>
  <si>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</si>
  <si>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</si>
  <si>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</si>
  <si>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</si>
  <si>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</si>
  <si>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</si>
  <si>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</si>
  <si>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BANCO NACIONAL.DE COSTA RICA</t>
  </si>
  <si>
    <t>COOPE SAN MARCOS R.L.</t>
  </si>
  <si>
    <t>Saldos otros periodos anteriores reasignados por ejecutar</t>
  </si>
  <si>
    <t>Periodos anteriores reasignados por ejecutar</t>
  </si>
  <si>
    <t>Total 2025</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</si>
  <si>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</si>
  <si>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</si>
  <si>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</si>
  <si>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</si>
  <si>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</si>
  <si>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</si>
  <si>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CONSTRUCTORA DIMAY SOCIEDAD DE RESPONSABILIDAD LIMITADA</t>
  </si>
  <si>
    <t>CONSTRUCTORA MARTHA &amp; MAYRON M&amp;M SOCIEDAD ANONIMA</t>
  </si>
  <si>
    <t>CONSTRUCTORA MATEO SETECIENTOS VENTICUATRO SOCIEDAD ANONIMA</t>
  </si>
  <si>
    <t>CONSTRUCTORA TECNIVIVIENDA SOCIEDAD ANONIMA</t>
  </si>
  <si>
    <t>CONSTRUKSA S.A.</t>
  </si>
  <si>
    <t>DESARROLLO URBANO SANCA DOS DOS S,A,</t>
  </si>
  <si>
    <t>DICASA CONSTRUCTORA Y CONSULTORA EWJKH SOCIEDAD ANONIMA</t>
  </si>
  <si>
    <t>DREAMS DEVELOPMENT GROUP SOCIEDAD ANONIMA</t>
  </si>
  <si>
    <t>GRUPO LAS PALMAS GYM</t>
  </si>
  <si>
    <t>HIC DISEÑO Y CONSTRUCCION SOCIEDAD DE RESPONSABILIDAD LIMITADA</t>
  </si>
  <si>
    <t>MSALAS DISEÑO Y CONSTRUCCION S.A</t>
  </si>
  <si>
    <t>PREFABRICADOS SAENZ SOCIEDAD ANONIMA</t>
  </si>
  <si>
    <t>SUERRE DESARROLLOS CONSTRUCTIVOS S.A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</si>
  <si>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</si>
  <si>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</si>
  <si>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</si>
  <si>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</si>
  <si>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</si>
  <si>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</si>
  <si>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</si>
  <si>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</si>
  <si>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</si>
  <si>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</si>
  <si>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</si>
  <si>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</si>
  <si>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</si>
  <si>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</si>
  <si>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</si>
  <si>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</si>
  <si>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</si>
  <si>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</si>
  <si>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</si>
  <si>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</si>
  <si>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</si>
  <si>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</si>
  <si>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</si>
  <si>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</si>
  <si>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</si>
  <si>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</si>
  <si>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</si>
  <si>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</si>
  <si>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</si>
  <si>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</si>
  <si>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</si>
  <si>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</si>
  <si>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</si>
  <si>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</si>
  <si>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</si>
  <si>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</si>
  <si>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</si>
  <si>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</si>
  <si>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</si>
  <si>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</si>
  <si>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</si>
  <si>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</si>
  <si>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</si>
  <si>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</si>
  <si>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</si>
  <si>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</si>
  <si>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</si>
  <si>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</si>
  <si>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</si>
  <si>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</si>
  <si>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</si>
  <si>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</si>
  <si>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</si>
  <si>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GUIAS COMERCIALES DEL SUR SOCIEDAD ANONIMA</t>
  </si>
  <si>
    <t>COOPEJUDICIAL</t>
  </si>
  <si>
    <t>SAN JUAN</t>
  </si>
  <si>
    <t>DELICIAS</t>
  </si>
  <si>
    <t>RÍO CUARTO</t>
  </si>
  <si>
    <t>EL GUARCO</t>
  </si>
  <si>
    <t>MANSIÓN</t>
  </si>
  <si>
    <t>QUEPOS</t>
  </si>
  <si>
    <t>CORREDOR</t>
  </si>
  <si>
    <t>REVENTAZÓN</t>
  </si>
  <si>
    <t>DUACARÍ</t>
  </si>
  <si>
    <t>PLATANARES</t>
  </si>
  <si>
    <t>SAN NICOLÁS</t>
  </si>
  <si>
    <t>LA AMISTAD</t>
  </si>
  <si>
    <t>SAN JORGE</t>
  </si>
  <si>
    <t>BOLÍVAR</t>
  </si>
  <si>
    <t>BPDC</t>
  </si>
  <si>
    <t>Coopealianza R.L</t>
  </si>
  <si>
    <t>Coope-Ande Nº1</t>
  </si>
  <si>
    <t>Coopeuna R.L</t>
  </si>
  <si>
    <t>FCRC</t>
  </si>
  <si>
    <t>IDECO S.A.,</t>
  </si>
  <si>
    <t>CONSTRUCTORA DEL SOL H S SOCIEDAD ANONIMA</t>
  </si>
  <si>
    <t>B.P.D.C.</t>
  </si>
  <si>
    <t>B.C.R</t>
  </si>
  <si>
    <t>FUND.C.R.CANADA</t>
  </si>
  <si>
    <t>COOPESANMARCOS</t>
  </si>
  <si>
    <t>CANALETE</t>
  </si>
  <si>
    <t>LA COLONIA</t>
  </si>
  <si>
    <t>PIEDADES SUR</t>
  </si>
  <si>
    <t>FILADELFIA</t>
  </si>
  <si>
    <t>PAVAS</t>
  </si>
  <si>
    <t>BORUCA</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</si>
  <si>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</si>
  <si>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</si>
  <si>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</si>
  <si>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</si>
  <si>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</si>
  <si>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</si>
  <si>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</si>
  <si>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</si>
  <si>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</si>
  <si>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</si>
  <si>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</si>
  <si>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</si>
  <si>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</si>
  <si>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</si>
  <si>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</si>
  <si>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</si>
  <si>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</si>
  <si>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</si>
  <si>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</si>
  <si>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</si>
  <si>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</si>
  <si>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</si>
  <si>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</si>
  <si>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</si>
  <si>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</si>
  <si>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</si>
  <si>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CARMONA</t>
  </si>
  <si>
    <t>PITAHAYA</t>
  </si>
  <si>
    <t>CARRANDI</t>
  </si>
  <si>
    <t>ASERRÍ</t>
  </si>
  <si>
    <t>RÍO NUEVO</t>
  </si>
  <si>
    <t>SAN ROQUE</t>
  </si>
  <si>
    <t>DULCE NOMBRE</t>
  </si>
  <si>
    <t>CURUBANDÉ</t>
  </si>
  <si>
    <t>VOLCÁN</t>
  </si>
  <si>
    <t>PITTIER</t>
  </si>
  <si>
    <t>VUELTA DE JORCO</t>
  </si>
  <si>
    <t>RIVAS</t>
  </si>
  <si>
    <t>COLORADO</t>
  </si>
  <si>
    <t>FALTA DECLARACION JURADA PARA CASOS ART.59</t>
  </si>
  <si>
    <t>DETALLE DE OPERACION FINANCIERA MAL PLANTEADO</t>
  </si>
  <si>
    <t>FALTA DECLARACION JURADA</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</si>
  <si>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</si>
  <si>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</si>
  <si>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</si>
  <si>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</si>
  <si>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</si>
  <si>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</si>
  <si>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</si>
  <si>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</si>
  <si>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</si>
  <si>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FALTA COPIA DOCUMENTO DE IDENTIDAD</t>
  </si>
  <si>
    <t>PRESUPUESTO DE OBRA DESACTUALIZADO</t>
  </si>
  <si>
    <t>FALTA INCLUIR MIEMBROS EN NUCLEO FAMILIAR, CORREGIR FORMULA E INCLUIR EN EL SISTEMA</t>
  </si>
  <si>
    <t>FALTA PLANO CONSTRUCTIVO</t>
  </si>
  <si>
    <t>FALTA PRESUPUESTO DE OBRA</t>
  </si>
  <si>
    <t>Proyectos Indígenas</t>
  </si>
  <si>
    <t>Financiamiento proyectos Bono Colectivo</t>
  </si>
  <si>
    <t xml:space="preserve">Monto </t>
  </si>
  <si>
    <t>Subtotal Perfiles Bono Colectivo</t>
  </si>
  <si>
    <t>TOTAL APROBADO Y PENDIENTE DE APROBACIÓN PRESUPUESTO BONO COLECTIVO</t>
  </si>
  <si>
    <t xml:space="preserve">	CONSTRUCCIONES PAZ ALVAREZ SOCIEDAD ANONIMA</t>
  </si>
  <si>
    <t xml:space="preserve">	S Y R CONSTRUCCIONES G T SOCIEDAD DE RESPONSABILIDAD LIMITADA</t>
  </si>
  <si>
    <t>CONSTRUCTORA VIVENDA DE GUANACASTE SOCIEDAD ANONIMA</t>
  </si>
  <si>
    <t>MV SOLUCIONES RHF SOCIEDAD ANONIMA</t>
  </si>
  <si>
    <t>OPCION DE COMPRAVENTA ILEGIBLE</t>
  </si>
  <si>
    <t>NARANJITO</t>
  </si>
  <si>
    <t>TEMPATE</t>
  </si>
  <si>
    <t>MERCEDES SUR</t>
  </si>
  <si>
    <t>MERCEDES</t>
  </si>
  <si>
    <t>VÁZQUEZ DE CORONADO</t>
  </si>
  <si>
    <t>SARCHÍ  (VALVERDE VEGA)</t>
  </si>
  <si>
    <t>CERVANTES</t>
  </si>
  <si>
    <t>CIRRÍ SUR</t>
  </si>
  <si>
    <t>CHACARITA</t>
  </si>
  <si>
    <t>CHIRA</t>
  </si>
  <si>
    <t xml:space="preserve">Constructora Mar Azul </t>
  </si>
  <si>
    <t>Constructora del Sol HS</t>
  </si>
  <si>
    <t>Sogotica</t>
  </si>
  <si>
    <t>CANTIDAD DE EXPEDIENTES ORDINARIOS REGISTRADOS CON ANOMALIAS POR           
ENTIDAD AUTORIZADA</t>
  </si>
  <si>
    <t>NOM_ENTIDAD</t>
  </si>
  <si>
    <t>CONSTRUCTORA Y CONSULTORA GAM SOCIEDAD ANONIM</t>
  </si>
  <si>
    <t>EDIFICADORA ZENTECH SOCIEDAD ANONIMA</t>
  </si>
  <si>
    <t>Bonos Habitacionales</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</si>
  <si>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</si>
  <si>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</si>
  <si>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</si>
  <si>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</si>
  <si>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</si>
  <si>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</si>
  <si>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</si>
  <si>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MATA DE PLÁTANO</t>
  </si>
  <si>
    <t>CHOMES</t>
  </si>
  <si>
    <t>Coopeservidores/ Coopeande</t>
  </si>
  <si>
    <t>Coopesparta R.L</t>
  </si>
  <si>
    <t xml:space="preserve">TRANSFERENCIAS  DE CAPITAL  (PAGO DE BONOS Y ADELANTO ART. 59)  </t>
  </si>
  <si>
    <t>SAN LORENZO</t>
  </si>
  <si>
    <t>PACAYAS</t>
  </si>
  <si>
    <t>SARDINAL</t>
  </si>
  <si>
    <t>BARÚ</t>
  </si>
  <si>
    <t>LIMONCITO</t>
  </si>
  <si>
    <t>ESPÍRITU SANTO</t>
  </si>
  <si>
    <t>CAÑO NEGRO</t>
  </si>
  <si>
    <t>NOSARA</t>
  </si>
  <si>
    <t>MONTERREY</t>
  </si>
  <si>
    <t>DES_INCONSISTENCIA</t>
  </si>
  <si>
    <t>TASACION INCOMPLETA</t>
  </si>
  <si>
    <t>NA</t>
  </si>
  <si>
    <t>TRANSFERENCIAS DE CAPITAL</t>
  </si>
  <si>
    <t>POR ENTIDAD AUTROIZADA</t>
  </si>
  <si>
    <t>OTRAS TRANSFERENCIAS - Programa Art. 59</t>
  </si>
  <si>
    <t>VENADO</t>
  </si>
  <si>
    <t>SANTA ISABEL</t>
  </si>
  <si>
    <t>TOBOSI</t>
  </si>
  <si>
    <t>TACARES</t>
  </si>
  <si>
    <t>SAN MARCOS</t>
  </si>
  <si>
    <t>DOTA</t>
  </si>
  <si>
    <t>GUÁCIMA</t>
  </si>
  <si>
    <t>SANTO DOMINGO</t>
  </si>
  <si>
    <t>MATAMBÚ</t>
  </si>
  <si>
    <t>BARBACOAS</t>
  </si>
  <si>
    <t>PUERTO CARRILLO</t>
  </si>
  <si>
    <t>MORAVIA</t>
  </si>
  <si>
    <t>LA TRINIDAD</t>
  </si>
  <si>
    <t>ESQUÍPULAS</t>
  </si>
  <si>
    <t>GUACIMAL</t>
  </si>
  <si>
    <t>SANTA MARÍA</t>
  </si>
  <si>
    <t>SALITRILLOS</t>
  </si>
  <si>
    <t>SANTA ROSA</t>
  </si>
  <si>
    <t>HATILLO</t>
  </si>
  <si>
    <t>SIERRA</t>
  </si>
  <si>
    <t>CAHUITA</t>
  </si>
  <si>
    <t>SANTA ELENA</t>
  </si>
  <si>
    <t>BIOLLEY</t>
  </si>
  <si>
    <t>EL MASTATE</t>
  </si>
  <si>
    <t>BOLSÓN</t>
  </si>
  <si>
    <t>CHIRRIPÓ</t>
  </si>
  <si>
    <t>MONTE ROMO</t>
  </si>
  <si>
    <t>SABANA REDONDA</t>
  </si>
  <si>
    <t>NACASCOLO</t>
  </si>
  <si>
    <t>ALGUNO DE LOS BENEFICIARIOS TIENE OTRA(S) PROPIEDAD(ES), PRESENTAR ESTUDIO TECNICO</t>
  </si>
  <si>
    <t>FALTA ESTUDIO DEL VENDEDOR</t>
  </si>
  <si>
    <t>Casos insulares</t>
  </si>
  <si>
    <t>BONOVIVIENDA SOCIEDAD ANONIMA</t>
  </si>
  <si>
    <t>FALTA CRITERIO DE RECOMENDACION DEL PERITO</t>
  </si>
  <si>
    <t>FALTA CERTIFICACION INGRESOS CCSS</t>
  </si>
  <si>
    <t>L50YSP</t>
  </si>
  <si>
    <t>MRT</t>
  </si>
  <si>
    <t>SAN CRISTÓBAL</t>
  </si>
  <si>
    <t>SAN GABRIEL</t>
  </si>
  <si>
    <t>MORA</t>
  </si>
  <si>
    <t>TABARCIA</t>
  </si>
  <si>
    <t>SAN IGNACIO</t>
  </si>
  <si>
    <t>CANGREJAL</t>
  </si>
  <si>
    <t>YOLILLAL</t>
  </si>
  <si>
    <t>CACHÍ</t>
  </si>
  <si>
    <t>TAYUTIC</t>
  </si>
  <si>
    <t>COT</t>
  </si>
  <si>
    <t>PUERTO VIEJO</t>
  </si>
  <si>
    <t>CARTAGENA</t>
  </si>
  <si>
    <t>LA GARITA</t>
  </si>
  <si>
    <t>PAVÓN</t>
  </si>
  <si>
    <t>LAUREL</t>
  </si>
  <si>
    <t>RÍO BLANCO</t>
  </si>
  <si>
    <t>PACUARITO</t>
  </si>
  <si>
    <t>FLORIDA</t>
  </si>
  <si>
    <t>GERMANIA</t>
  </si>
  <si>
    <t>PATARRÁ</t>
  </si>
  <si>
    <t>SAN RAFAEL ABAJO</t>
  </si>
  <si>
    <t>PURRAL</t>
  </si>
  <si>
    <t>JESÚS</t>
  </si>
  <si>
    <t>CONCEPCIÓN</t>
  </si>
  <si>
    <t>SARCHÍ NORTE</t>
  </si>
  <si>
    <t>TIERRA BLANCA</t>
  </si>
  <si>
    <t>LA UNIÓN</t>
  </si>
  <si>
    <t>FLORES</t>
  </si>
  <si>
    <t>SAN JOAQUÍN</t>
  </si>
  <si>
    <t>LAS JUNTAS</t>
  </si>
  <si>
    <t>TURRUBARES</t>
  </si>
  <si>
    <t>SAN JUAN DE MATA</t>
  </si>
  <si>
    <t>SAN MATEO</t>
  </si>
  <si>
    <t>JESÚS MARÍA</t>
  </si>
  <si>
    <t>LABRADOR</t>
  </si>
  <si>
    <t>LA CEIBA</t>
  </si>
  <si>
    <t>BUENAVISTA</t>
  </si>
  <si>
    <t>COTE</t>
  </si>
  <si>
    <t>QUEBRADA HONDA</t>
  </si>
  <si>
    <t>SÁMARA</t>
  </si>
  <si>
    <t>VEINTISIETE DE ABRIL</t>
  </si>
  <si>
    <t>GUTIERREZ BRAUN</t>
  </si>
  <si>
    <t>TÁRCOLES</t>
  </si>
  <si>
    <t>PIEDADES NORTE</t>
  </si>
  <si>
    <t>PALMIRA</t>
  </si>
  <si>
    <t>CÓBANO</t>
  </si>
  <si>
    <t>FRAILES</t>
  </si>
  <si>
    <t>IPÍS</t>
  </si>
  <si>
    <t>PÁRAMO</t>
  </si>
  <si>
    <t>VOLIO</t>
  </si>
  <si>
    <t>DESMONTE</t>
  </si>
  <si>
    <t>CANDELARIA</t>
  </si>
  <si>
    <t>CARRILLOS</t>
  </si>
  <si>
    <t>SARCHÍ SUR</t>
  </si>
  <si>
    <t>SANTA TERESITA</t>
  </si>
  <si>
    <t>LLORENTE</t>
  </si>
  <si>
    <t>ACAPULCO</t>
  </si>
  <si>
    <t>BAHÍA BALLENA</t>
  </si>
  <si>
    <t>TELIRE</t>
  </si>
  <si>
    <t>DAMAS</t>
  </si>
  <si>
    <t>GUAITIL VILLA</t>
  </si>
  <si>
    <t>SABANILLAS</t>
  </si>
  <si>
    <t>ORIENTAL</t>
  </si>
  <si>
    <t>CARMEN</t>
  </si>
  <si>
    <t>CORRALILLO</t>
  </si>
  <si>
    <t>TUCURRIQUE</t>
  </si>
  <si>
    <t>MAYORGA</t>
  </si>
  <si>
    <t>SAN JUAN GRANDE</t>
  </si>
  <si>
    <t>CARRIZAL</t>
  </si>
  <si>
    <t>TURRÚCARES</t>
  </si>
  <si>
    <t>SANTO TOMÁS</t>
  </si>
  <si>
    <t>HACIENDA VIEJA</t>
  </si>
  <si>
    <t>CAÑAS DULCES</t>
  </si>
  <si>
    <t>CANDELARITA</t>
  </si>
  <si>
    <t>TRONADORA</t>
  </si>
  <si>
    <t>HUACAS</t>
  </si>
  <si>
    <t>CARARA</t>
  </si>
  <si>
    <t>LEGUA</t>
  </si>
  <si>
    <t>COLÓN</t>
  </si>
  <si>
    <t>CURRIDABAT</t>
  </si>
  <si>
    <t>GRANADILLA</t>
  </si>
  <si>
    <t>SAN JERÓNIMO</t>
  </si>
  <si>
    <t>BIRRISITO</t>
  </si>
  <si>
    <t>TUIS</t>
  </si>
  <si>
    <t>CAPELLADES</t>
  </si>
  <si>
    <t>ARENAL</t>
  </si>
  <si>
    <t>PILAS</t>
  </si>
  <si>
    <t>CHÁNGUENA</t>
  </si>
  <si>
    <t>POTRERO CERRADO</t>
  </si>
  <si>
    <t>SANTA EULALIA</t>
  </si>
  <si>
    <t>PORVENIR</t>
  </si>
  <si>
    <t>BRISAS</t>
  </si>
  <si>
    <t>TRES EQUIS</t>
  </si>
  <si>
    <t>ESCOBAL</t>
  </si>
  <si>
    <t>PATIO DE AGUA</t>
  </si>
  <si>
    <t>Detalles para Total de Bonos Ordinarios</t>
  </si>
  <si>
    <t>Los recursos asignados a Bono Colectivo no se materializan como casos individuales debido a que corresponden precisamente a un beneficio colectivo para las personas que habitan los sitios intervenidos, así como a vecinos o usuarios de otras zonas.</t>
  </si>
  <si>
    <t>CANTIDAD DE EXPEDIENTES ARTICULO 59 REGISTRADOS CON ANOMALIAS POR               
ENTIDAD AUTORIZADA</t>
  </si>
  <si>
    <t>SAN FRANCISCO</t>
  </si>
  <si>
    <t>ULLOA</t>
  </si>
  <si>
    <t>BEJUCO</t>
  </si>
  <si>
    <t>ZAPOTAL</t>
  </si>
  <si>
    <t>SAN SEBASTIÁN</t>
  </si>
  <si>
    <t>LAGUNA</t>
  </si>
  <si>
    <t>SAN DIEGO</t>
  </si>
  <si>
    <t>MACACONA</t>
  </si>
  <si>
    <t>SAN RAFAEL ARRIBA</t>
  </si>
  <si>
    <t>QUEBRADILLA</t>
  </si>
  <si>
    <t>JACÓ</t>
  </si>
  <si>
    <t>JUAN VIÑAS</t>
  </si>
  <si>
    <t>TARBACA</t>
  </si>
  <si>
    <t>TIBÁS</t>
  </si>
  <si>
    <t>CIPRESES</t>
  </si>
  <si>
    <t>QUEBRADA GRANDE</t>
  </si>
  <si>
    <t>LEON XIII</t>
  </si>
  <si>
    <t>SABANILLA</t>
  </si>
  <si>
    <t>EL TEJAR</t>
  </si>
  <si>
    <t>PICAGRES</t>
  </si>
  <si>
    <t>ZARAGOZA</t>
  </si>
  <si>
    <t>LA CUESTA</t>
  </si>
  <si>
    <t>ZAPOTE</t>
  </si>
  <si>
    <t>ESCAZÚ</t>
  </si>
  <si>
    <t>CINCO ESQUINAS</t>
  </si>
  <si>
    <t>PUENTE DE PIEDRA</t>
  </si>
  <si>
    <t>PALMITOS</t>
  </si>
  <si>
    <t>RÍO NARANJO</t>
  </si>
  <si>
    <t>CABECERAS</t>
  </si>
  <si>
    <t>BAHÍA DRAKE</t>
  </si>
  <si>
    <t>OROSI</t>
  </si>
  <si>
    <t>LAGUNILLAS</t>
  </si>
  <si>
    <t>SOMABACU S.A</t>
  </si>
  <si>
    <t>Asepanduit</t>
  </si>
  <si>
    <t>Grupo Mutual</t>
  </si>
  <si>
    <t>Total general</t>
  </si>
  <si>
    <t>GT</t>
  </si>
  <si>
    <t>PALMICHAL</t>
  </si>
  <si>
    <t>LA ISABEL</t>
  </si>
  <si>
    <t>COLINAS</t>
  </si>
  <si>
    <t>SIERPE</t>
  </si>
  <si>
    <t>CHIRES</t>
  </si>
  <si>
    <t>RODRÍGUEZ</t>
  </si>
  <si>
    <t>TIERRAS MORENAS</t>
  </si>
  <si>
    <t>MANZANILLO</t>
  </si>
  <si>
    <t>SAVEGRE</t>
  </si>
  <si>
    <t>RÍO SEGUNDO</t>
  </si>
  <si>
    <t>SANTA BÁRBARA</t>
  </si>
  <si>
    <t>MONTE VERDE</t>
  </si>
  <si>
    <t>ROSARIO</t>
  </si>
  <si>
    <t>COPEY</t>
  </si>
  <si>
    <t>RÍO AZUL</t>
  </si>
  <si>
    <t>SAN ANDRÉS</t>
  </si>
  <si>
    <t>LLANO BONITO</t>
  </si>
  <si>
    <t>MONTES DE OCA</t>
  </si>
  <si>
    <t>PATALILLO</t>
  </si>
  <si>
    <t>JARDÍN</t>
  </si>
  <si>
    <t>BARVA</t>
  </si>
  <si>
    <t xml:space="preserve">CAJA DE ANDE </t>
  </si>
  <si>
    <t>Financiamiento Bonos Territorio Indigena Barras III</t>
  </si>
  <si>
    <t xml:space="preserve">PROYECTO DISPONIBILIDAD PRESUPUESTO EXTRAORDINARIO </t>
  </si>
  <si>
    <t>DISPONIBILIDADES Art.59 FODESAF ASIGNADAS PENDIENTES DE APROBACIÓN POR JUNTA DIRECTIVA</t>
  </si>
  <si>
    <t>Casos Individuales Disponibilidad  Presupuest Extraordinario</t>
  </si>
  <si>
    <t xml:space="preserve">Las Rosas de Pocosol S.A </t>
  </si>
  <si>
    <t>FALTA TASACION</t>
  </si>
  <si>
    <t>EL CASO NO VIENE ACOMPAÑADO DEL CASO RELACIONADO.</t>
  </si>
  <si>
    <t>LOTE NO CUENTA CON SERVICIOS BASICOS</t>
  </si>
  <si>
    <t>Al 31/12/2025</t>
  </si>
  <si>
    <t>BONOS TRAMITADOS</t>
  </si>
  <si>
    <t>Variación 2026/2023</t>
  </si>
  <si>
    <t>Variación 2026/2024</t>
  </si>
  <si>
    <t>Variación 2026/2025</t>
  </si>
  <si>
    <t>COSTOS UNITARIOS EN PRESUPUESTO DE OBRA ALTOS. ACLARAR</t>
  </si>
  <si>
    <t>Recursos 2026 (FODESAF)</t>
  </si>
  <si>
    <t>20. Ejecución Presupuesto 2026 - Por programa de financiamiento</t>
  </si>
  <si>
    <t>PRESUPUESTO 2026</t>
  </si>
  <si>
    <t>DISPONIBLE PRESUPUESTO 2026</t>
  </si>
  <si>
    <t>Compr 2025</t>
  </si>
  <si>
    <t>Presupuesto 2026</t>
  </si>
  <si>
    <t>Financiamiento adicional PAS de Boulevard del Sol IV, etapa II</t>
  </si>
  <si>
    <t>Su Casa Desarrollos de Vivienda S.A.,</t>
  </si>
  <si>
    <t>Financimiento adicional Maduración Proyecto Pitahaya</t>
  </si>
  <si>
    <t>Fundación para la Vivienda Rural Costa Rica – Canadá</t>
  </si>
  <si>
    <t>Puntarenas, Puntarenas Pitahaya</t>
  </si>
  <si>
    <t>Financiamiento Bonos Territorio Indigena Guaymí (grupo Casona VIII)</t>
  </si>
  <si>
    <t>Financiamiento Bonos Territorio indígena Bribrí de Talamanca (grupo DARQCO IX)</t>
  </si>
  <si>
    <t>SOMABACU S. A.,</t>
  </si>
  <si>
    <t>DARQCO S.R.L.,</t>
  </si>
  <si>
    <t>Financiemiento adicional Proyecto Valle Dorado</t>
  </si>
  <si>
    <t>Financiamiento adicional proyecto Aurora de Luz.</t>
  </si>
  <si>
    <t>Financiamiento adicional proyecto Vista de Miravalles</t>
  </si>
  <si>
    <t>Financiamiento adicional,Proyecto Cond. Vertical La Esperanza</t>
  </si>
  <si>
    <t>Financiamiento Proyecto Ambar III</t>
  </si>
  <si>
    <t>PROYECTOS PRESUPUESTO BONO COLECTIVO 2026</t>
  </si>
  <si>
    <t>SU CASA DESARROLLOS DE VIVIENDA S.A.</t>
  </si>
  <si>
    <t>DARQCO S.R.L</t>
  </si>
  <si>
    <t>27. Liquidación Presupuesto 2026 por Entidad Autorizada - BASE EFECTIVO CGR</t>
  </si>
  <si>
    <t>Constructora Brenes y Morgan S.A.</t>
  </si>
  <si>
    <t>Casos 2026-2025</t>
  </si>
  <si>
    <t>Monto 2026-2025</t>
  </si>
  <si>
    <t>Total 2026</t>
  </si>
  <si>
    <t>*Según el cambio solicitado a Fodesaf, los recursos del trimestre ingresaron a la respectiva cuenta en Caja Única.</t>
  </si>
  <si>
    <t>3. Comparativo compromisos FOSUVI 2025/2026</t>
  </si>
  <si>
    <t>Recursos Fodesaf 2026 no ejecutados al corte</t>
  </si>
  <si>
    <t>Otros ingresos 2026</t>
  </si>
  <si>
    <t>4. Liquidación Presupuesto 2025 por Entidad Autorizada - BASE EFECTIVO-EJECUCIÓN COMPROMISOS 2025</t>
  </si>
  <si>
    <t>Saldo Compromisos 2025</t>
  </si>
  <si>
    <t>Total COMPROMISOS 2025</t>
  </si>
  <si>
    <t>28. Ejecución presupuestaria según modalidad de recursos y asignación de recursos para el 2026 - BASE EMISION</t>
  </si>
  <si>
    <t>29. Ejecución presupuestaria bonos emitidos y pagados para el 2026 - COMPARATIVO</t>
  </si>
  <si>
    <t>27. Liquidación Presupuesto 2026 por Entidad Autorizada - BASE EFECTIVO CGR TRANSFERENCIAS  DE CAPITAL  (pago de bonos y adelanto ART. 59)</t>
  </si>
  <si>
    <t>AJIP INGENIERIA LIMITADA</t>
  </si>
  <si>
    <t>COMFETRASA SOCIEDAD ANONIMA</t>
  </si>
  <si>
    <t>CORPORACION BONANZA SOCIEDAD ANONIMA</t>
  </si>
  <si>
    <t>EDIFICADORA LA VIVIENDA ZONA NORTE S.A</t>
  </si>
  <si>
    <t>EMPRESA CONSTRUCTORA DEL SUR L&amp;R</t>
  </si>
  <si>
    <t>GRUPO ABASA</t>
  </si>
  <si>
    <t>GRUPO DISEÑO Y CONSTRUCCION DISECO SA</t>
  </si>
  <si>
    <t>LOS ACANTLADOS AZULES FMS S.A</t>
  </si>
  <si>
    <t>SEPROE S.A.</t>
  </si>
  <si>
    <t>UNITED FAMISOLD R R K SOCIEDAD ANONIMA (SUR-KSA)</t>
  </si>
  <si>
    <t>LA RELACION SALARIO APORTE ES EXCESIVA. JUSTIFICAR APORTE</t>
  </si>
  <si>
    <t>SALARIO EN DECLARACION JURADA DIFERENTE A DOCUMENTOS DE INGRESOS</t>
  </si>
  <si>
    <t>FALTA FIRMA PROFESIONAL RESPONSABLE EN PLANO CONSTRUCTIVO</t>
  </si>
  <si>
    <t>DECLARACION JURADA ILEGIBLE</t>
  </si>
  <si>
    <t>FALTA PLANO CATASTRO</t>
  </si>
  <si>
    <t>DIFERENCIA EN AREA DEL LOTE CON RESPECTO AL RESTO DE LA DOCUMENTACION</t>
  </si>
  <si>
    <t>DATOS EN OPCION DE COMPRAVENTA NO CONCUERDAN CON EL RESTO DE LA DOCUMENTACION</t>
  </si>
  <si>
    <t>DATOS INCONGRUENTES EN CERTIFICACION UNION LIBRE</t>
  </si>
  <si>
    <t>FALTA INFORMACION EN DATOS DE LOS MIEMBROS EN DECLARACION</t>
  </si>
  <si>
    <t>HOSPITAL</t>
  </si>
  <si>
    <t>LÍBANO</t>
  </si>
  <si>
    <t>LLANURAS DEL GASPAR</t>
  </si>
  <si>
    <t>Coopecaja R.L</t>
  </si>
  <si>
    <t>FEBRERO</t>
  </si>
  <si>
    <t>Presupuesto Teórico 2026</t>
  </si>
  <si>
    <t>Real 2026</t>
  </si>
  <si>
    <t xml:space="preserve">Financiamiento adicional Proyecto Miravalles </t>
  </si>
  <si>
    <t>Constructora Mar Azul</t>
  </si>
  <si>
    <t>Financiamiento de Proyecto El Sol</t>
  </si>
  <si>
    <t>Financiamiento Proyecto El Sol</t>
  </si>
  <si>
    <t>Financiamiento Adicional en el proyecto Condominio Vertical Cristal</t>
  </si>
  <si>
    <t>Financiamiento del Proyecto Riberas del Tempisque</t>
  </si>
  <si>
    <t>Recursos JPS 2026</t>
  </si>
  <si>
    <t>Proyección IVA recurso 2026</t>
  </si>
  <si>
    <t>Otros ingresos Fodesaf periodos anteriores por ejecutar</t>
  </si>
  <si>
    <t>SAN JUAN DE DIOS</t>
  </si>
  <si>
    <t>LLANO GRANDE</t>
  </si>
  <si>
    <t>CALLE BLANCOS</t>
  </si>
  <si>
    <t>CASCAJAL</t>
  </si>
  <si>
    <t>SAN LUIS</t>
  </si>
  <si>
    <t>GRIFO ALTO</t>
  </si>
  <si>
    <t>SANTA ANA</t>
  </si>
  <si>
    <t>PIEDADES</t>
  </si>
  <si>
    <t>GUADALUPE O ARENILLA</t>
  </si>
  <si>
    <t>BARRANTES</t>
  </si>
  <si>
    <t>TAMARINDO</t>
  </si>
  <si>
    <t>Coopegrecia R.L</t>
  </si>
  <si>
    <t>CLUBES DE VIDEO HIDALGO S.A.</t>
  </si>
  <si>
    <t>COMPAÑIA INMOBILIARIA SYN SA.</t>
  </si>
  <si>
    <t>CONSTRUCTORA CORESA</t>
  </si>
  <si>
    <t>CONSTRUCTORA TECNIVIVIENDA CARIARI S.A.</t>
  </si>
  <si>
    <t>CONSTRUCTORA Y SERVICIOS MULTIPLES LYCSA SRLTDA.</t>
  </si>
  <si>
    <t>CONSULTORIA YEKA S.A</t>
  </si>
  <si>
    <t>PROARINSA SOCIEDAD ANONIMA</t>
  </si>
  <si>
    <t>FALTA CERTIFICACION INGRESOS CCSS DE ALGUNO DE LOS BENEFICIARIOS</t>
  </si>
  <si>
    <t>FALTA CERTIFICACION UNION LIBRE</t>
  </si>
  <si>
    <t>FALTA ESTUDIO DE BIENES</t>
  </si>
  <si>
    <t>FALTA ESTUDIO DE BIENES DE ALGUNO(S) DE LOS BENEFICIARIOS</t>
  </si>
  <si>
    <t>NUMERO PLANO CATASTRO NO CONCUERDA CON ESTUDIO DE REGISTRO</t>
  </si>
  <si>
    <t>PLANO CONSTRUCTIVO ILEGIBLE O INCOMPLETO</t>
  </si>
  <si>
    <t>CONSTANCIA DE INGRESOS DESACTUALIZADA (MAS DE TRES MESES)</t>
  </si>
  <si>
    <t>FALTA CERTIFICACION DE MINUSVALIA EMITIDO POR LA COMISION DE LA COMISION CALIFICADORA DE LA CCSS</t>
  </si>
  <si>
    <t>Detalles para Total Bonos Art 59</t>
  </si>
  <si>
    <t>MARZO</t>
  </si>
  <si>
    <t>Financiamiento adicional Proyecto Loma Linda</t>
  </si>
  <si>
    <t>Financimiento adicional Proyecto Boulevard del Sol IV, primera etapa</t>
  </si>
  <si>
    <t>Financiamiento adicional Proyecto Aurora de Luz</t>
  </si>
  <si>
    <t>Financimiento adicional Don Sergio I</t>
  </si>
  <si>
    <t>Financiamiento Proyecto Zona Azul</t>
  </si>
  <si>
    <t>Constructora Davivienda S.A.</t>
  </si>
  <si>
    <t>Compañía Inmobiliaria S Y N Sociedad Anónima</t>
  </si>
  <si>
    <t>Financiamiento Bono Territorio indígena Cabécar de Chirripo</t>
  </si>
  <si>
    <t xml:space="preserve">Financiamiento Grupo de 5 casos (Barras de Tortuguero III) </t>
  </si>
  <si>
    <t>CONSTRUCTORA BRENES Y MORGAN S.A</t>
  </si>
  <si>
    <t>Financiamiento Adicional en el proyecto Ambar II</t>
  </si>
  <si>
    <t>Financiamiento adicional del proyecto  28 Millas</t>
  </si>
  <si>
    <t>Financiamiento adicional del proyecto Las Rosas de Río Jiménez</t>
  </si>
  <si>
    <t>Financiamiento Insulares de Isla Chira</t>
  </si>
  <si>
    <t>Financiamiento Proyecto Cerro Verde II</t>
  </si>
  <si>
    <t>Financiamiento adicional Proyecto  Boulevard del Sol etapa I</t>
  </si>
  <si>
    <t>Financiamiento adicional  para el proyecto Veredas del Río I</t>
  </si>
  <si>
    <t>AJIP Ingeniería LTDA</t>
  </si>
  <si>
    <t>Fundación Costa Rica- Canadá</t>
  </si>
  <si>
    <t>Financiamiento adicional Proyecto Parque Acosta Activa</t>
  </si>
  <si>
    <t>Consorcio Constructora Gonzalo Delgado S.A- Ronald M Zürcher Arquitectos S.A</t>
  </si>
  <si>
    <t>Detalle</t>
  </si>
  <si>
    <t>Recursos CNE 2026</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</si>
  <si>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ha realizado al corte del II trimestre.</t>
  </si>
  <si>
    <t>28. EJECUCIÓN PRESUPUESTARIA SEGÚN MODALIDAD DE RECURSOS Y ASIGNACIÓN DE RECURSOS PARA EL 2026 - BASE EMISION AL 30/04/2026</t>
  </si>
  <si>
    <t>MUTUALCARTAGO</t>
  </si>
  <si>
    <t>GRUPOMUTUAL</t>
  </si>
  <si>
    <t>B.N.C.R.</t>
  </si>
  <si>
    <t>COOCIQUER.L.</t>
  </si>
  <si>
    <t>COOPEALIANZAR.L.</t>
  </si>
  <si>
    <t>BACSANJOSE</t>
  </si>
  <si>
    <t>COOPEANDENo.1</t>
  </si>
  <si>
    <t>COOPEUNAR.L.</t>
  </si>
  <si>
    <t>COOPECAJAR.L.</t>
  </si>
  <si>
    <t>COOPEMEPR.L.</t>
  </si>
  <si>
    <t>COOPEGRECIAR.L.</t>
  </si>
  <si>
    <t>ASEDEMASAS.A</t>
  </si>
  <si>
    <t>CREDECOOPR.L.</t>
  </si>
  <si>
    <t>COOPESPARTAR.L.</t>
  </si>
  <si>
    <t>COOPEANDEN°7R.L.</t>
  </si>
  <si>
    <t>Coope-Ande N°7</t>
  </si>
  <si>
    <t>Coopenae R.L</t>
  </si>
  <si>
    <t>CONSTRUARTE DE COSTA RICA S.A</t>
  </si>
  <si>
    <t>CONSTRUCTORA JIMA DE SAN BUENAVENTURA SA</t>
  </si>
  <si>
    <t>CONSTRUCTORA W &amp; M DE OSA S.A</t>
  </si>
  <si>
    <t>CONSTRUCTORA Y CONSULTORA SILVIA HARDING S.A</t>
  </si>
  <si>
    <t>DARCQCO</t>
  </si>
  <si>
    <t>ECO CASAS DEL SUR S.A.</t>
  </si>
  <si>
    <t>FALTA CONSTANCIA DE INGRESOS DE ALGUNO DE LOS BENEFICIARIOS</t>
  </si>
  <si>
    <t>DIFERENCIA EN NUMERO DE DORMITORIOS CON RESPECTO AL AVALUO</t>
  </si>
  <si>
    <t>FALTAN FIRMAS EN OPCION DE COMPRAVENTA</t>
  </si>
  <si>
    <t>VIVIENDA EXISTENTE EN EL LOTE, TASACION NO INDICA NADA AL RESPECTO</t>
  </si>
  <si>
    <t>DIFERENCIA EN VALOR TASADO DE LA CONSTRUCCION CON RESPECTO AL AVALUO</t>
  </si>
  <si>
    <t>VALOR DE LA CONSTRUCCION EN TASACION NO CONCUERDA CON DIGITACION</t>
  </si>
  <si>
    <t>AREA CONSTRUCTUIVA EN PLANO NO CONCUERDA CON EL RESTO DE LA DOCUMENTACION</t>
  </si>
  <si>
    <t>VALOR DE OBRA SEGUN PRESUPUESTO DE OBRA NO COINCIDE CON EL INDICADO EN TASACION</t>
  </si>
  <si>
    <t>VALOR DEL LOTE EN TASACION NO CONCUERDA CON DIGITACION</t>
  </si>
  <si>
    <t>GUADALUPE</t>
  </si>
  <si>
    <t>Las partidas de de compromisos, son recursos reasignados en proceso de compromisos.</t>
  </si>
  <si>
    <t>La cantidad de casos Artículo 59 -(Compromisos y Ejecución) corresponde a una estimación realizada tomando el saldo por desembolsar o desembolsado y dividiéndolo entre el costo promedio del bono en cada proyecto.</t>
  </si>
  <si>
    <t>ABRIL</t>
  </si>
  <si>
    <t>Financiamento adicional Proyecto Vista de Miravalles</t>
  </si>
  <si>
    <t>Financimiento adicional Proyecto Llanuras de Canaán</t>
  </si>
  <si>
    <t>Financiamiento adicional  para el proyecto Jardínes del Río</t>
  </si>
  <si>
    <t>Constructora y Consultora Consultoría Mar Azul S.A</t>
  </si>
  <si>
    <t>Financiamiento adicional proyecto Veredas del Río II</t>
  </si>
  <si>
    <t>Las Arandas</t>
  </si>
  <si>
    <t>Financiamiento Bonos Territorio indígena Alto Chirripó X (casos indígenas)</t>
  </si>
  <si>
    <t>Financiamiento Proyecto Zapatón</t>
  </si>
  <si>
    <t>Financiamiento adicional Proyecto Juan Pablo II</t>
  </si>
  <si>
    <t>Financiamiento adicional  Proyecto Santa Eulalia</t>
  </si>
  <si>
    <t>Financiamiento Adicional  Las Brisas II</t>
  </si>
  <si>
    <t xml:space="preserve">Financiamiento Bonos Territorio indígena Ngäbe (Guaymí) </t>
  </si>
  <si>
    <t>Financiamiento Bonos Territorio Indígena Alto Chirripó (Cabécar) XI</t>
  </si>
  <si>
    <t>Financiamiento Adicional  Proyecto Don Sergio</t>
  </si>
  <si>
    <t>Financiamiento Adicional  El Porvenir</t>
  </si>
  <si>
    <t>Financiamento adicional Proyecto San Martín - Siquirres</t>
  </si>
  <si>
    <t>Financiamiento Adicional Santa María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</si>
  <si>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</si>
  <si>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</si>
  <si>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</si>
  <si>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</si>
  <si>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</si>
  <si>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</si>
  <si>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</si>
  <si>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</si>
  <si>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</si>
  <si>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</si>
  <si>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</si>
  <si>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</si>
  <si>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</si>
  <si>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</si>
  <si>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</si>
  <si>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</si>
  <si>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</si>
  <si>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</si>
  <si>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</si>
  <si>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</si>
  <si>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</si>
  <si>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</si>
  <si>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</si>
  <si>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</si>
  <si>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</si>
  <si>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</si>
  <si>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</si>
  <si>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</si>
  <si>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Consulta a EA sobre temas pendientes y tramitación del proyecto</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</si>
  <si>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</si>
  <si>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</si>
  <si>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</si>
  <si>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</si>
  <si>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</si>
  <si>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</si>
  <si>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</si>
  <si>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</si>
  <si>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</si>
  <si>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Se recibe información EA subsanando parcialmente lo solicitado</t>
  </si>
  <si>
    <t>Sesión de trabajo conjunta de las obras pendientes de manejo de aguas pluviales</t>
  </si>
  <si>
    <t>Solicitud de información actualización completa de expediente por vencimiento de documentos</t>
  </si>
  <si>
    <t>Arturo</t>
  </si>
  <si>
    <t>Colonia Puntarenas</t>
  </si>
  <si>
    <t>Upala, Upala, Alajuela</t>
  </si>
  <si>
    <t>Grupo 8 a 15</t>
  </si>
  <si>
    <t>Reingreso para análisis</t>
  </si>
  <si>
    <t>En revisión de Estudios de Suelos</t>
  </si>
  <si>
    <t>Subsane parcial a observaciones civiles</t>
  </si>
  <si>
    <t>Observaciones a los subsanes parciales</t>
  </si>
  <si>
    <t>Solicitud de información eléctrica a la E.A.</t>
  </si>
  <si>
    <t>Envío subsanes eléctricos al BANHVI</t>
  </si>
  <si>
    <t>Pendiente 2 acuerdo municipal y disponibilidad de agua</t>
  </si>
  <si>
    <t>Las Rosas de Upala</t>
  </si>
  <si>
    <t>Yolillal, Upala, Alajuela</t>
  </si>
  <si>
    <t>Las Rosas de Pocosol S.A.</t>
  </si>
  <si>
    <t>Sesión Mesa de Trabajo #1</t>
  </si>
  <si>
    <t>Remisión de informe de observaciones civiles y eléctricas</t>
  </si>
  <si>
    <t>Recepción de subsanaciones</t>
  </si>
  <si>
    <t>Revisión de subsanes</t>
  </si>
  <si>
    <t>Brisas del Llano</t>
  </si>
  <si>
    <t>Guanacaste, Santa Cruz, Tempate</t>
  </si>
  <si>
    <t>S-001</t>
  </si>
  <si>
    <t>19/122025-05/01/2026</t>
  </si>
  <si>
    <t>Vacaciones</t>
  </si>
  <si>
    <t>Solicitud de subsane a la Entidad</t>
  </si>
  <si>
    <t>A la espera de subsane por E.A.</t>
  </si>
  <si>
    <t>Solicitud de información a la E.A.</t>
  </si>
  <si>
    <t>Maureen</t>
  </si>
  <si>
    <t>Guaymí</t>
  </si>
  <si>
    <t>Bahía Drake, Osa, Puntarenas</t>
  </si>
  <si>
    <t>Remisión de observaciones y mesa de trabajo #1</t>
  </si>
  <si>
    <t>EA remitió observaciones</t>
  </si>
  <si>
    <t>Cambio de analista</t>
  </si>
  <si>
    <t>Se remitieron observaciones a la EA</t>
  </si>
  <si>
    <t>EA remite observaciones</t>
  </si>
  <si>
    <t>Se remite informe por SIGECE</t>
  </si>
  <si>
    <t>Se remite informe a FOSUVI</t>
  </si>
  <si>
    <t>Nueva Iberia</t>
  </si>
  <si>
    <t>Banco Popular</t>
  </si>
  <si>
    <t>Alegría, Siquirres, Limón</t>
  </si>
  <si>
    <t>CONSTECASA S.A.</t>
  </si>
  <si>
    <t>Brisas</t>
  </si>
  <si>
    <t>Las Brisas, Guancaste, Liberia</t>
  </si>
  <si>
    <t>Revisión documentarión presentada</t>
  </si>
  <si>
    <t>Rey Curré</t>
  </si>
  <si>
    <t>Coopenae</t>
  </si>
  <si>
    <t>Boruca, Buenos Aires, Puntarenas</t>
  </si>
  <si>
    <t>Bonos Habitacionales S.R.L.</t>
  </si>
  <si>
    <t>Grupo de 13 casos Insulares</t>
  </si>
  <si>
    <t>Islas Venado, Chira y Caballo</t>
  </si>
  <si>
    <t>Casos Insulares</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</si>
  <si>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</si>
  <si>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</si>
  <si>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</si>
  <si>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</si>
  <si>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</si>
  <si>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</si>
  <si>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</si>
  <si>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</si>
  <si>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</si>
  <si>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</si>
  <si>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</si>
  <si>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</si>
  <si>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</si>
  <si>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</si>
  <si>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</si>
  <si>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</si>
  <si>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Traslado Jefatura DT</t>
  </si>
  <si>
    <t>Sebastián</t>
  </si>
  <si>
    <t>Santa Fe</t>
  </si>
  <si>
    <t>Puntarenas, Puntarenas, Chacarita</t>
  </si>
  <si>
    <t xml:space="preserve"> 8/4/2024</t>
  </si>
  <si>
    <t xml:space="preserve"> 22/4/2024</t>
  </si>
  <si>
    <t>Traslado a FOSUVI</t>
  </si>
  <si>
    <t>Corralillo</t>
  </si>
  <si>
    <t>San Antonio, Nicoya, Guanacaste</t>
  </si>
  <si>
    <t>Construcciones Generales de Costa Rica S.A.</t>
  </si>
  <si>
    <t>Informe de devolución de proyecto</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</si>
  <si>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</si>
  <si>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</si>
  <si>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</si>
  <si>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</si>
  <si>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</si>
  <si>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</si>
  <si>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</si>
  <si>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</si>
  <si>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</si>
  <si>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Visita al sitio</t>
  </si>
  <si>
    <t>Se envían 3 observaciones eléctricas</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</si>
  <si>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</si>
  <si>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</si>
  <si>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</si>
  <si>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</si>
  <si>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</si>
  <si>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</si>
  <si>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</si>
  <si>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</si>
  <si>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</si>
  <si>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</si>
  <si>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</si>
  <si>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</si>
  <si>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</si>
  <si>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</si>
  <si>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Fabiola</t>
  </si>
  <si>
    <t>Alto Chirripó VIII</t>
  </si>
  <si>
    <t>Chirripó, Turrialba, Cartago</t>
  </si>
  <si>
    <t>SOMABACU S.A.</t>
  </si>
  <si>
    <t>Recepción Proyecto</t>
  </si>
  <si>
    <t>Reasignación analista</t>
  </si>
  <si>
    <t>Solicitud correcciones presupuestos</t>
  </si>
  <si>
    <t>Remisión de informe</t>
  </si>
  <si>
    <t>Alto Chirripó IX</t>
  </si>
  <si>
    <t>Alto Chirripó VII</t>
  </si>
  <si>
    <t>FVR CR-CANADA</t>
  </si>
  <si>
    <t>Remisión informe</t>
  </si>
  <si>
    <t>El Jobo II</t>
  </si>
  <si>
    <t>Alajuela, Los Chiles, Los Chiles</t>
  </si>
  <si>
    <t>Constructora del Sol HS S.A.</t>
  </si>
  <si>
    <t>Plazo otorgado a EA para entregar subsanaciones</t>
  </si>
  <si>
    <t>Entrega parcial de subsanes</t>
  </si>
  <si>
    <t>Rey Curré, II Grupo</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</si>
  <si>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</si>
  <si>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</si>
  <si>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</si>
  <si>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</si>
  <si>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</si>
  <si>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</si>
  <si>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</si>
  <si>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</si>
  <si>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</si>
  <si>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</si>
  <si>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</si>
  <si>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</si>
  <si>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</si>
  <si>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</si>
  <si>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DARQCO SRL</t>
  </si>
  <si>
    <t>Recepción de información de la EA</t>
  </si>
  <si>
    <t>Reasignación Analista</t>
  </si>
  <si>
    <t>Solicitud de información mediante BANHVI- DT-OF-0015-2025</t>
  </si>
  <si>
    <t>A la espera respuesta del MINAE tema de la madera</t>
  </si>
  <si>
    <t>Recepción de información sobre madera</t>
  </si>
  <si>
    <t>Recepcion de subsanaciones</t>
  </si>
  <si>
    <t>Recepción de cálculo de gastos de formalización</t>
  </si>
  <si>
    <t>Solicitud de aclaraciones gastos de formalización</t>
  </si>
  <si>
    <t>Recepción de correcciones y emisión informe DT</t>
  </si>
  <si>
    <t>Batsú II</t>
  </si>
  <si>
    <t>Bratsi, Talamanca, Limón</t>
  </si>
  <si>
    <t>SEPROE Constructora</t>
  </si>
  <si>
    <t>Revisión de documentación y remisión de observaciones a la E.A.</t>
  </si>
  <si>
    <t>Recepción de aclaración de observaciones por parte de la E.A.</t>
  </si>
  <si>
    <t>Recepción de documento pendiente sobre uso de madera</t>
  </si>
  <si>
    <t>Solicitud de correcciones tras aclaraciones remitidas</t>
  </si>
  <si>
    <t>Reunión tema kilometraje y viáticos</t>
  </si>
  <si>
    <t>Confirmación de monto máximo de kilometaje y solicitud de correcciones</t>
  </si>
  <si>
    <t>Consulta sobre estado de subsanaciones debido a que no se ha obtenido respuesta</t>
  </si>
  <si>
    <t>Recepción de aclaración sobre el estado de las subsanaciones de los grupos indígenas</t>
  </si>
  <si>
    <t>Solicitud de presupuesto firmado y avalado por fiscal</t>
  </si>
  <si>
    <t>Remisión de informe eléctrico al DT</t>
  </si>
  <si>
    <t>Recepción de presupuesto firmado por fiscal</t>
  </si>
  <si>
    <t>Recepcion de gastos de formalización actualizados</t>
  </si>
  <si>
    <t>Solicitud de justificación de costos presupuesto</t>
  </si>
  <si>
    <t>Recepción de correcciones en presupuesto y remisión de informe DT</t>
  </si>
  <si>
    <t>Remisión de informes civil y eléctrico a la dirección FOSUVI</t>
  </si>
  <si>
    <t>Aprobación en JD</t>
  </si>
  <si>
    <t>El Cascajal</t>
  </si>
  <si>
    <t>La Tigra, San Carlos, Alajuela</t>
  </si>
  <si>
    <t>Revisado Dictamen Fiscales, levantando tablas para informe</t>
  </si>
  <si>
    <t>Solicitud de Información E.A. (Civil)</t>
  </si>
  <si>
    <t>Solicitud de Información E.A. (Eléctrico)</t>
  </si>
  <si>
    <t>Solicitud de Información E.A. (información faltante de observaciones civiles)</t>
  </si>
  <si>
    <t>Solicitud de Información E.A. (información faltante de observaciones eléctricas)</t>
  </si>
  <si>
    <t>Subsane a observaciones civiles y eléctricas</t>
  </si>
  <si>
    <t>Se presenta a FOSUVI</t>
  </si>
  <si>
    <t>Conte Burica V</t>
  </si>
  <si>
    <t>Corredores y Golfito, Puntarenas</t>
  </si>
  <si>
    <t>Remisión de observaciones a la E.A.</t>
  </si>
  <si>
    <t>Recepción de subanaciones</t>
  </si>
  <si>
    <t>Remisión informe obra eléctrica</t>
  </si>
  <si>
    <t>Solicitud de aclaraciones pendientes</t>
  </si>
  <si>
    <t>Recepción de aclaraciones</t>
  </si>
  <si>
    <t>Remisión informe obra civil</t>
  </si>
  <si>
    <t>Presentación a FOSUVI</t>
  </si>
  <si>
    <t>Isla Chira y Venado, II Grupo</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</si>
  <si>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</si>
  <si>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</si>
  <si>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</si>
  <si>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</si>
  <si>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</si>
  <si>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</si>
  <si>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</si>
  <si>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</si>
  <si>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Isla Chira, Venado y Caballo, I Grupo</t>
  </si>
  <si>
    <t>Recepción proyecto</t>
  </si>
  <si>
    <t>Asignación de analista</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</si>
  <si>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</si>
  <si>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</si>
  <si>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</si>
  <si>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</si>
  <si>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</si>
  <si>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</si>
  <si>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</si>
  <si>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</si>
  <si>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</si>
  <si>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</si>
  <si>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</si>
  <si>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</si>
  <si>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</si>
  <si>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</si>
  <si>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Barras III</t>
  </si>
  <si>
    <t>Siquirres y Reventazón, Siquirres, Limón
Colorado, Pococí, Limón</t>
  </si>
  <si>
    <t>Reunión virtual</t>
  </si>
  <si>
    <t>Remisión de subsanaciones a E.A.</t>
  </si>
  <si>
    <t>Reunión para definir fechas de entrega de subsanaciones con E.A. y constructora</t>
  </si>
  <si>
    <t xml:space="preserve">Se reciben las subsanaciones </t>
  </si>
  <si>
    <t>Confirmación de costos del proyecto</t>
  </si>
  <si>
    <t xml:space="preserve">Recepción de subsanaciones finales
Emisión de los informes eléctrico y civil por parte del D.T.
Remisión de informes y expediente a Dirección FOSUVI </t>
  </si>
  <si>
    <t>La Cajeta</t>
  </si>
  <si>
    <t>Alajuela, San Carlos, Cutris</t>
  </si>
  <si>
    <t xml:space="preserve">Generación tablas de informe de recomendación </t>
  </si>
  <si>
    <t>Comunicado de razonabilidad y observaciones electricas</t>
  </si>
  <si>
    <t xml:space="preserve">Redacción de informe de recomendación </t>
  </si>
  <si>
    <t>Se envían informes a jefatura</t>
  </si>
  <si>
    <t>Los Naranjos</t>
  </si>
  <si>
    <t>Alajuela, Guatuso, Buena Vista</t>
  </si>
  <si>
    <t>Envío de observaciones a Jefatura del DT</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</si>
  <si>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</si>
  <si>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</si>
  <si>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</si>
  <si>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</si>
  <si>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</si>
  <si>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</si>
  <si>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</si>
  <si>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Veredas del Río III</t>
  </si>
  <si>
    <t>Liberia, Liberia, Guanacaste</t>
  </si>
  <si>
    <t>Alexander y Fabiola</t>
  </si>
  <si>
    <t>Isla Caballo</t>
  </si>
  <si>
    <t>Puntarenas, Puntarenas, Puntarenas</t>
  </si>
  <si>
    <t>Adenda para actualizar presupuestos</t>
  </si>
  <si>
    <t>Traslado adenda a FOSUVI</t>
  </si>
  <si>
    <t>Isla Venado</t>
  </si>
  <si>
    <t>Puntarenas, Puntarenas, Lepanto</t>
  </si>
  <si>
    <t>31/9/2025</t>
  </si>
  <si>
    <t>Puntarenas, Puntarenas, Isla Chira</t>
  </si>
  <si>
    <t>31/9/2027</t>
  </si>
  <si>
    <t>Bajo Chirripó III</t>
  </si>
  <si>
    <t>Cartago, Turrialba, Chirripó
Limón, Matina, Matina</t>
  </si>
  <si>
    <t>Solicitud de aclaraciones sobre subsanaciones remitidas</t>
  </si>
  <si>
    <t>Recepción de aclaraciones finales</t>
  </si>
  <si>
    <t>Boulevard del Sol IV (segunda etapa)</t>
  </si>
  <si>
    <t>Puntarenas, Puntarenas, Barranca</t>
  </si>
  <si>
    <t>Su Casa Desarrollos de Vivienda S.A.</t>
  </si>
  <si>
    <t>Revisión preliminar</t>
  </si>
  <si>
    <t>Confección informe de observaciones</t>
  </si>
  <si>
    <t>Mesa de trabajo</t>
  </si>
  <si>
    <t>Informe de observaciones</t>
  </si>
  <si>
    <t>Entrega subsanaciones EA</t>
  </si>
  <si>
    <t>Cómite revisión presentación JD</t>
  </si>
  <si>
    <t>Casona 8</t>
  </si>
  <si>
    <t>Limoncito, Coto Brus, Puntarenas</t>
  </si>
  <si>
    <t>Remisión informe obra eléctrica DT</t>
  </si>
  <si>
    <t>Remisión informe obra civil DT</t>
  </si>
  <si>
    <t>Darco IX (Bribrí)</t>
  </si>
  <si>
    <t>Recepcion de subsanaciones (no se habían hecho observaciones)</t>
  </si>
  <si>
    <t xml:space="preserve">Recepción gastos de formalizacion </t>
  </si>
  <si>
    <t>Solicitud de subsanaciones no aclaradas y debido a cambios en presupuestos no justificados</t>
  </si>
  <si>
    <t>Consulta confirmación montos finales</t>
  </si>
  <si>
    <t>confirmación montos finales y remisión de informe DT</t>
  </si>
  <si>
    <t>Ambar III</t>
  </si>
  <si>
    <t>Parrita, Parrita, Puntarenas</t>
  </si>
  <si>
    <t>Visita al sitio y toma de referencias</t>
  </si>
  <si>
    <t>E.A. envía subsanaciones</t>
  </si>
  <si>
    <t>Trasladado a FOSUVI</t>
  </si>
  <si>
    <t>El Sol</t>
  </si>
  <si>
    <t>Lepanto, Puntarenas, Puntarenas</t>
  </si>
  <si>
    <t>Recepción información constructor</t>
  </si>
  <si>
    <t>Preparación de razonabilidad</t>
  </si>
  <si>
    <t>Preparación de informe de recomendación</t>
  </si>
  <si>
    <t>Informe listo (a espera de aceptación de precios)</t>
  </si>
  <si>
    <t>Riberas del Tempisque</t>
  </si>
  <si>
    <t>Mar Azul S.A</t>
  </si>
  <si>
    <t>Se comunica razonabilidad de precios</t>
  </si>
  <si>
    <t>Se recibe aceptación de razonabilidad</t>
  </si>
  <si>
    <t>Se recibe información aclaratoria de la EA</t>
  </si>
  <si>
    <t>Análisis de información</t>
  </si>
  <si>
    <t>Inicio revisión técnica (planos y presupuestos)</t>
  </si>
  <si>
    <t>Trabajando en informe de observaciones</t>
  </si>
  <si>
    <t>Trabajando en informe final</t>
  </si>
  <si>
    <t>Alto Chirripó (Brenes y Morgan)</t>
  </si>
  <si>
    <t>Chirripó, Turrialba, Cartago 
Valle La Estrella, Limón, Limón</t>
  </si>
  <si>
    <t>21/05/225</t>
  </si>
  <si>
    <t>Mesa de trabajo #1 para aclarar observaciones</t>
  </si>
  <si>
    <t>Mesa de trabajo #2 sobre observaciones no atendidas</t>
  </si>
  <si>
    <t xml:space="preserve">Recepción de subsanaciones y remisión de observaciones pendientes  </t>
  </si>
  <si>
    <t>Reunión con autoridades del BANHVI y de la E.A. para revisión de pendientes</t>
  </si>
  <si>
    <t>Remisión de subsanaciones finales e informe del D.T.</t>
  </si>
  <si>
    <t>Zona Azul</t>
  </si>
  <si>
    <t>Nicoya, Guanacaste</t>
  </si>
  <si>
    <t>COMPAÑIA INMOBILIARIA SYNSA.</t>
  </si>
  <si>
    <t>Se envía informe de observaciones</t>
  </si>
  <si>
    <t>Análisis de razonabilidad de precios y revisión de información técnica</t>
  </si>
  <si>
    <t>Generando informe de observaciones</t>
  </si>
  <si>
    <t>Se remiten observaciones a EA</t>
  </si>
  <si>
    <t>EA emite subsanes</t>
  </si>
  <si>
    <t>Cerro Verde II</t>
  </si>
  <si>
    <t>Paraíso, Cartago</t>
  </si>
  <si>
    <t>Zapatón</t>
  </si>
  <si>
    <t>Chires, Puriscal, San José</t>
  </si>
  <si>
    <t>Remisión de observaciones</t>
  </si>
  <si>
    <t>Mesa de trabajo #1</t>
  </si>
  <si>
    <t>La EA remitió las observaciones</t>
  </si>
  <si>
    <t>Se remitió informe por SIGECE</t>
  </si>
  <si>
    <t>Se remitió informe DT a FOSUVI</t>
  </si>
  <si>
    <t>Alto Chirripó X</t>
  </si>
  <si>
    <t>Cartago, Turrialba, Chirripó
Limón, Limón, Valle La Estrella</t>
  </si>
  <si>
    <t>Remisión observaciones</t>
  </si>
  <si>
    <t>Remisión informe DT a FOSUVI</t>
  </si>
  <si>
    <t>Alto Chirripó XI</t>
  </si>
  <si>
    <t>Cartago, Turrialba, Chirripó</t>
  </si>
  <si>
    <t>Campo Claro II</t>
  </si>
  <si>
    <t>Coyolar, Orotina, Alajuela</t>
  </si>
  <si>
    <t>Se recomienda la devolución del proyecto</t>
  </si>
  <si>
    <t>Reunión conjunta Fosuvi-Subgerencia, DT y EA, revisión de requsitos vencidos y anomolias detectadas en la información suministrada</t>
  </si>
  <si>
    <t>Sesión conjunta de trabajo para revisión de informe de observaciones</t>
  </si>
  <si>
    <t>Solicitud información a la E.A.</t>
  </si>
  <si>
    <t>Se recibe subsanaciones de la E.A.</t>
  </si>
  <si>
    <t>Se recibe información adicional de la EA</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</si>
  <si>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</si>
  <si>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</si>
  <si>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</si>
  <si>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</si>
  <si>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</si>
  <si>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</si>
  <si>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</si>
  <si>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</si>
  <si>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</si>
  <si>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</si>
  <si>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</si>
  <si>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</si>
  <si>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</si>
  <si>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</si>
  <si>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</si>
  <si>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</si>
  <si>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</si>
  <si>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</si>
  <si>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</si>
  <si>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</si>
  <si>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</si>
  <si>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</si>
  <si>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</si>
  <si>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</si>
  <si>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</si>
  <si>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</si>
  <si>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</si>
  <si>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Loma Linda</t>
  </si>
  <si>
    <t>Guanacaste, Santa Cruz, Veintesiete de Abril</t>
  </si>
  <si>
    <t>ROVI S.A.</t>
  </si>
  <si>
    <t>Maureen Barrantes</t>
  </si>
  <si>
    <t>Villa Verde</t>
  </si>
  <si>
    <t>Puntarenas, Esparza, Espiritu Santo</t>
  </si>
  <si>
    <t>Alexander Aguilar Sobalbarro</t>
  </si>
  <si>
    <t>Tierra Prometida</t>
  </si>
  <si>
    <t>BC</t>
  </si>
  <si>
    <t>Fund. C.R. - Canada</t>
  </si>
  <si>
    <t>n/a</t>
  </si>
  <si>
    <t>San José, Pérez Zeledón, San Isidro</t>
  </si>
  <si>
    <t>Sebastián Barahona Martínez</t>
  </si>
  <si>
    <t>28 Millas</t>
  </si>
  <si>
    <t>Aurora de Luz</t>
  </si>
  <si>
    <t>Guanacaste, Carrillo, Belén</t>
  </si>
  <si>
    <t>Constructora Davivienda S.A.,</t>
  </si>
  <si>
    <t>Boulevard del Sol IV</t>
  </si>
  <si>
    <t>Wilbert Salazar Soto</t>
  </si>
  <si>
    <t>La Bendición</t>
  </si>
  <si>
    <t>Grupo Mutual Alajuela - La Vivienda</t>
  </si>
  <si>
    <t>Puntarenas, Parrita, Barranca</t>
  </si>
  <si>
    <t>Constructora SYNSA</t>
  </si>
  <si>
    <t xml:space="preserve">Jose Pablo Valerio Sánchez </t>
  </si>
  <si>
    <t>Jacarandas</t>
  </si>
  <si>
    <t>San José, San José, San Sebastián</t>
  </si>
  <si>
    <t>Cerro Verde</t>
  </si>
  <si>
    <t>Cartago, Paraíso, Paraíso</t>
  </si>
  <si>
    <t>Constructora Mar Azul S.A.</t>
  </si>
  <si>
    <t>Veredas del Río II</t>
  </si>
  <si>
    <t>Vistas de Miravalles</t>
  </si>
  <si>
    <t>Guanacaste, Bagaces, Bagaces</t>
  </si>
  <si>
    <t>Alajuela, Orotina, Orotina</t>
  </si>
  <si>
    <t>Rosas de Río Jimenez</t>
  </si>
  <si>
    <t>Limón, Guácimo, Río Jiménez</t>
  </si>
  <si>
    <t>Alajuela, San Carlos, La Tigra</t>
  </si>
  <si>
    <t>Del 01 de Enero al 31 de Mayo de 2026</t>
  </si>
  <si>
    <t>Categoría de Pobreza INEC (Febrero 2026)</t>
  </si>
  <si>
    <t>De ¢0 a ¢55.590,00 per cápita</t>
  </si>
  <si>
    <t>Más de ¢55.590,00 hasta ¢113.709,00  per cápita.</t>
  </si>
  <si>
    <t>Más de ¢113.709,00 per cápita hasta un ingreso familiar máximo de  6 veces el salario mínimo de un trabajador no especializado de la industria de la construcción.</t>
  </si>
  <si>
    <t>Al 31 de Mayo 2026</t>
  </si>
  <si>
    <t>SOCIEDAD ANONIMA (IPS)</t>
  </si>
  <si>
    <t>Del 01 de Enero al 31 de Mayo del 2026</t>
  </si>
  <si>
    <t>Del 01 al 31 de Mayo de 2026</t>
  </si>
  <si>
    <t>AREA CONSTRUCTIVA MENOR A LA ESTABLECIDA</t>
  </si>
  <si>
    <t>FALTA CERTIFICACION DEL CAPITAL ACCIONARIO</t>
  </si>
  <si>
    <t>FALTA COPIA DE LA ESCRITURA</t>
  </si>
  <si>
    <t>FALTA ESTUDIO DE CREDITO</t>
  </si>
  <si>
    <t>FALTA ESTUDIO DE MOROSIDAD DE LA EMPRESA CONSTRUCTORA CCSS</t>
  </si>
  <si>
    <t>FALTA HOJA DE GASTOS DE CIERRE</t>
  </si>
  <si>
    <t>FALTA INFORMACION EN DATOS DE LA CONSTRUCCION EN DECLARACION</t>
  </si>
  <si>
    <t>FALTA INFORMACION EN DATOS DEL LOTE EN DECLARACION</t>
  </si>
  <si>
    <t>FALTAN CERTIFICADOS NACIMIENTO</t>
  </si>
  <si>
    <t>JUSTIFICAR NUCLEO FAMILIAR, PRESENTAN DOCUMENTOS DE PERSONAS NO INCLUIDAS EN LA FORMULA DE DECLARACION JURADA</t>
  </si>
  <si>
    <t>PROPIEDAD CON HIPOTECA. ACLARAR</t>
  </si>
  <si>
    <t>SEGREGACION EN CABEZA PROPIA, INGENIERO NO INDICA NADA DEL RESTO DE LA FINCA</t>
  </si>
  <si>
    <t>SERVIDUMBRE SIN INSCRIBIR</t>
  </si>
  <si>
    <t>FALTA DOCUMENTO DE APROBACION BANHVI</t>
  </si>
  <si>
    <t>MONTO DECLARADO EN CONSTANCIA DE INGRESO NO COINCIDE CON DIGITACION</t>
  </si>
  <si>
    <t>DIFERENCIA EN DATOS CONSIGNADOS EN DETALLE OPERACION CON RESPECTO AL REPORTE DE DIGITACION</t>
  </si>
  <si>
    <t>TASACION CONDICIONADA POR EL PERITO</t>
  </si>
  <si>
    <t>DIFERENCIA EN AREA DE CONSTRUCCION CON RESPECTO A DATOS DEL AVALUO</t>
  </si>
  <si>
    <t>ESTUDIO DE REGISTRO INCOMPLETO</t>
  </si>
  <si>
    <t>FALTA CARTA DE REQUERIMIETOS PARA ADECUACIONES POR DISCAPACIDAD</t>
  </si>
  <si>
    <t>FALTA DETALLE AMPLIACION-MEJORAS-REPARACIONES EN LA TASACION</t>
  </si>
  <si>
    <t>AREA DEL LOTE EN TASACION NO CONCUERDA CON DIGITACION</t>
  </si>
  <si>
    <t>AVANCE DE OBRA-PROCESO CONSTRUCTIVO OBJETADO POR PERITO</t>
  </si>
  <si>
    <t>CERTIFICACION INGRESOS CCSS DESACTUALIZADO (MAYOR A 3 MESES)</t>
  </si>
  <si>
    <t>CERTIFICACION MINUSVALIA NO CUMPLE CON FORMATO ESTABLECIDO</t>
  </si>
  <si>
    <t>CONSTANCIA DE INGRESOS DEBE ESTAR CERTIFICADA POR CONTADOR</t>
  </si>
  <si>
    <t>COPIA PRESUPUESTO DE OBRA ILEGIBLE</t>
  </si>
  <si>
    <t>DATOS INCONGRUENTES EN CERTIFICACION SEPARACION DE HECHO</t>
  </si>
  <si>
    <t>DECLARACION JURADA INFORMACION POSESORIA NO CUMPLE CON MACHOTE BANHVI</t>
  </si>
  <si>
    <t>DOCUMENTO DE IDENTIFICACION VENCIDO</t>
  </si>
  <si>
    <t>FALTA FIRMA DEL FISCAL DE LA OBRA</t>
  </si>
  <si>
    <t>FALTAN CERTIFICADOS ESTADO CIVIL DE ALGUNO DE LOS MIEMBROS DEL NUCLEO FAMILIAR</t>
  </si>
  <si>
    <t>NO SE ADJUNTA EL EXPEDIENTE FISICO, CUANDO INGRESE REVISION COMPLETA</t>
  </si>
  <si>
    <t>NUMERO DE CEDULA DE ALGUNO DE LOS MIEMBROS DIFERENTE AL RESTO DE LA DOCUMENTACION</t>
  </si>
  <si>
    <t>NUMERO DE PLANO DE CATASTRO LA PROPIEDAD NO CONCUERDA CON DIGITACION</t>
  </si>
  <si>
    <t>PROPOSITO DE SOLICITUD DIFERENTE DEL INDICADO EN EL RESTO DE LA DOCUMENTACION</t>
  </si>
  <si>
    <t>SEGUN OPCION DE VENTA EXISTE APORTE NO CONSIDERADO EN DETALLE DE OPERACION</t>
  </si>
  <si>
    <t>FALTAN DATOS EN DETALLE OPERACION</t>
  </si>
  <si>
    <t>FALTA CERTIFICACIONES INVU</t>
  </si>
  <si>
    <t>FALTA INFORMACION EN DATOS SOBRE TRABAJO EN DECLARACION</t>
  </si>
  <si>
    <t>FALTAN CERTIFICADOS ESTADO CIVIL</t>
  </si>
  <si>
    <t>FALTA POLITICA CONOZCA A SU CLIENTE CASOS INDIGENAS</t>
  </si>
  <si>
    <t>TASACION SIN FIRMAR</t>
  </si>
  <si>
    <t>COPIA DOCUMENTO DE IDENTIDAD ILEGIBLE</t>
  </si>
  <si>
    <t>FALTAN DATOS EN OPCION DE COMPRA VENTA</t>
  </si>
  <si>
    <t>PERSONERIA JURÍDICA VENCIDA</t>
  </si>
  <si>
    <t>DIFERENCIA EN VALOR DE VENTA DEL LOTE CON RESPECTO A OPCION DE COMPRA VENTA</t>
  </si>
  <si>
    <t>DOCUMENTEO DE TASACION ILEGIBLE</t>
  </si>
  <si>
    <t>FALTA CERTIFICACIONES IMAS</t>
  </si>
  <si>
    <t>FALTA PERSONERIA JURIDICA</t>
  </si>
  <si>
    <t>PLANO CONSTRUCTIVO NO ESTA A NOMBRE DEL BENEFICIARIO</t>
  </si>
  <si>
    <t>AREA DE LA PROPIEDAD EN ESTUDIO REGISTRAL NO CONCUERDA CON EL RESTO DE LA DOCUMENTACION</t>
  </si>
  <si>
    <t>CITAS DE INCRIPCION DE LA PROPIEDAD DIFERENTE AL ESTUDIO DE REGISTRO</t>
  </si>
  <si>
    <t>Del 01 al 31 de Mayo 2026</t>
  </si>
  <si>
    <t>POROZAL</t>
  </si>
  <si>
    <t>SAN FRANCISCO DE DOS RÍOS</t>
  </si>
  <si>
    <t>GUAYABO</t>
  </si>
  <si>
    <t>GRAVILIAS</t>
  </si>
  <si>
    <t>JARIS</t>
  </si>
  <si>
    <t>DESAMPARADITOS</t>
  </si>
  <si>
    <t>EL ROSARIO</t>
  </si>
  <si>
    <t>Del 01/01/2023 al 31/5/2023</t>
  </si>
  <si>
    <t>Del 01/01/2024 al 31/05/2024</t>
  </si>
  <si>
    <t>Del 01/01/2025 al 31/05/2025</t>
  </si>
  <si>
    <t>Del 01/01/2026 al 31/05/2026</t>
  </si>
  <si>
    <t>Del 01 de Enero al 31 de Mayo 2026</t>
  </si>
  <si>
    <t>29. EJECUCIÓN PRESUPUESTARIA COMPARATIVO BONOS PAGADOS Y EMITIDOS PARA EL 2023-2026 AL 31/05/2026</t>
  </si>
  <si>
    <t>Incluye reasignación de Junta aprobada el 30/04/2026.</t>
  </si>
  <si>
    <t>CASOS FORMALIZADOS 
AL 31/05/2026</t>
  </si>
  <si>
    <t>PORCENTAJE DE CUMPLIMIENTO AL 31/05/2026</t>
  </si>
  <si>
    <t>01/01/2025 al 31/05/2025</t>
  </si>
  <si>
    <t>01/01/2026 al 31/05/2026</t>
  </si>
  <si>
    <t>Formalizados Mayo 2026</t>
  </si>
  <si>
    <t>Formalizados Mayo 2025</t>
  </si>
  <si>
    <t>AL 31 DE MAYO 2026</t>
  </si>
  <si>
    <t>AL 31 DE MAYO 2025</t>
  </si>
  <si>
    <t>EMITIDOS DEL 01/01/2025 AL 31/05/2025</t>
  </si>
  <si>
    <t>FORMALIZADOS DEL 01/01/2025 AL 31/05/2025</t>
  </si>
  <si>
    <t>EMITIDOS DEL 01/01/2026 AL 31/05/2026</t>
  </si>
  <si>
    <t>FORMALIZADOS DEL 01/01/2026 AL 31/05/2026</t>
  </si>
  <si>
    <t>CAJADEANDE</t>
  </si>
  <si>
    <t>Acumulado: del 01/01/2026 al 31/05/2026</t>
  </si>
  <si>
    <t>Acumulado: del 01/01/2025 al 31/05/2025</t>
  </si>
  <si>
    <t>EJECUCION AL 31/5/2026</t>
  </si>
  <si>
    <t>21. Bonos Formalizados Población LGTBI Por Propósito en el mes de Mayo de 2026</t>
  </si>
  <si>
    <t>MAYO</t>
  </si>
  <si>
    <t>POSTULADOS ORDINARIOS DEL 01/01/2026 AL 31/05/2026</t>
  </si>
  <si>
    <t>POSTULADOS ART 59 DEL 01/01/2026 AL 31/05/2026</t>
  </si>
  <si>
    <t>Financiamiento Proyecto Campo Claro II</t>
  </si>
  <si>
    <t>Financiamiento Adicional Creciendo Juntos</t>
  </si>
  <si>
    <t>Financiamiento Adicional  Aurora de Luz</t>
  </si>
  <si>
    <t>Cartago, Turrialba, Turrialba</t>
  </si>
  <si>
    <t>Grupo de casos individuales de 8 a 15</t>
  </si>
  <si>
    <t>COOPENAE R.L</t>
  </si>
  <si>
    <t xml:space="preserve">Subtotal </t>
  </si>
  <si>
    <t>Financiamiento Adicional Cerro Verde</t>
  </si>
  <si>
    <t>Financiamiento Adicional 28 Millas</t>
  </si>
  <si>
    <t>Financiamiento Adicional  Valle Dorado Promérica</t>
  </si>
  <si>
    <t>AJIP Ingeniería Limitada.</t>
  </si>
  <si>
    <t>Al 31 de Mayo del 2026</t>
  </si>
  <si>
    <t>Al 31/05/2026</t>
  </si>
  <si>
    <t>El aumento considerable en el superávit corresponde a que los ingresos trimestrales del 2026.</t>
  </si>
  <si>
    <t>EJECUCION AL 31/05/2026</t>
  </si>
  <si>
    <t>Solicitud de información a E.A. (se mantiene no han subsanado)</t>
  </si>
  <si>
    <t>Entrega de subsanación por la E.A.</t>
  </si>
  <si>
    <t xml:space="preserve">Se corrobora que el subsane es de satisfacción, se inicia informe técnico </t>
  </si>
  <si>
    <t>Sebastian</t>
  </si>
  <si>
    <t>Asignación Analista (Maureen)</t>
  </si>
  <si>
    <t>Reasignación de analista (Sebastian)</t>
  </si>
  <si>
    <t>Solicitud de información a la E.A. (se espera subsane para 22 de junio, pidieron tiempo)</t>
  </si>
  <si>
    <t>La EA envió subsanes</t>
  </si>
  <si>
    <t>Se remitieron nuevas observaciones</t>
  </si>
  <si>
    <t>Se envió informe pior SIGECE</t>
  </si>
  <si>
    <t>Se envió informe a FOSUVI</t>
  </si>
  <si>
    <t>Asignación de analista (Maureen)</t>
  </si>
  <si>
    <t>Casos indígenas Kekӧldi</t>
  </si>
  <si>
    <t>Cahuita, Talamanca, Limón</t>
  </si>
  <si>
    <t>Casos indígenas</t>
  </si>
  <si>
    <t>Casos indígenas Alto Chirripó 12</t>
  </si>
  <si>
    <t>Somabacu</t>
  </si>
  <si>
    <t>Del 01 de Enero al 31 Mayo de 2026</t>
  </si>
  <si>
    <t>Se aprobó en JD</t>
  </si>
  <si>
    <t>Del 01 de Enero al 31 de Mayo  de 2026</t>
  </si>
  <si>
    <t>Puntarenas, Parrita, Parrita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</si>
</sst>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_(* #,##0\ \ ;_(* \(#,##0\);_(* &quot;-&quot;??_);_(@_)"/>
    <numFmt numFmtId="226" formatCode="\¢0.00,,"/>
    <numFmt numFmtId="227" formatCode="0.000"/>
  </numFmts>
  <fonts count="42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name val="Arial"/>
      <family val="2"/>
    </font>
    <font>
      <sz val="10"/>
      <name val="Arial"/>
    </font>
    <font>
      <sz val="10"/>
      <color rgb="FFFF0000"/>
      <name val="Arial"/>
      <family val="2"/>
    </font>
    <font>
      <sz val="10"/>
      <color theme="1" tint="4.9989318521683403E-2"/>
      <name val="Arial"/>
      <family val="2"/>
    </font>
    <font>
      <b/>
      <sz val="9"/>
      <name val="Calibri"/>
      <family val="2"/>
      <scheme val="minor"/>
    </font>
    <font>
      <b/>
      <sz val="9"/>
      <name val="Arial"/>
      <family val="2"/>
    </font>
  </fonts>
  <fills count="44">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0" tint="-4.9989318521683403E-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s>
  <cellStyleXfs count="44456">
    <xf numFmtId="0" fontId="0" fillId="0" borderId="0"/>
    <xf numFmtId="168" fontId="290" fillId="0" borderId="0" applyFont="0" applyFill="0" applyBorder="0" applyAlignment="0" applyProtection="0"/>
    <xf numFmtId="9" fontId="290" fillId="0" borderId="0" applyFont="0" applyFill="0" applyBorder="0" applyAlignment="0" applyProtection="0"/>
    <xf numFmtId="0" fontId="292" fillId="0" borderId="0"/>
    <xf numFmtId="0" fontId="291" fillId="0" borderId="0"/>
    <xf numFmtId="168" fontId="291" fillId="0" borderId="0" applyFont="0" applyFill="0" applyBorder="0" applyAlignment="0" applyProtection="0"/>
    <xf numFmtId="9" fontId="291" fillId="0" borderId="0" applyFont="0" applyFill="0" applyBorder="0" applyAlignment="0" applyProtection="0"/>
    <xf numFmtId="0" fontId="294" fillId="0" borderId="0"/>
    <xf numFmtId="190" fontId="294" fillId="0" borderId="0" applyFont="0" applyFill="0" applyBorder="0" applyAlignment="0" applyProtection="0"/>
    <xf numFmtId="168" fontId="294" fillId="0" borderId="0" applyFont="0" applyFill="0" applyBorder="0" applyAlignment="0" applyProtection="0"/>
    <xf numFmtId="0" fontId="289" fillId="0" borderId="0"/>
    <xf numFmtId="168" fontId="289" fillId="0" borderId="0" applyFont="0" applyFill="0" applyBorder="0" applyAlignment="0" applyProtection="0"/>
    <xf numFmtId="0" fontId="292" fillId="0" borderId="0"/>
    <xf numFmtId="0" fontId="292" fillId="0" borderId="0"/>
    <xf numFmtId="0" fontId="288" fillId="0" borderId="0"/>
    <xf numFmtId="181" fontId="291" fillId="0" borderId="0" applyFont="0" applyFill="0" applyBorder="0" applyAlignment="0" applyProtection="0"/>
    <xf numFmtId="0" fontId="287" fillId="0" borderId="0"/>
    <xf numFmtId="0" fontId="286" fillId="0" borderId="0"/>
    <xf numFmtId="168" fontId="286" fillId="0" borderId="0" applyFont="0" applyFill="0" applyBorder="0" applyAlignment="0" applyProtection="0"/>
    <xf numFmtId="0" fontId="290" fillId="0" borderId="0"/>
    <xf numFmtId="0" fontId="285" fillId="0" borderId="0"/>
    <xf numFmtId="0" fontId="284" fillId="0" borderId="0"/>
    <xf numFmtId="0" fontId="283" fillId="0" borderId="0"/>
    <xf numFmtId="168" fontId="283" fillId="0" borderId="0" applyFont="0" applyFill="0" applyBorder="0" applyAlignment="0" applyProtection="0"/>
    <xf numFmtId="0" fontId="290" fillId="0" borderId="0"/>
    <xf numFmtId="168" fontId="290" fillId="0" borderId="0" applyFont="0" applyFill="0" applyBorder="0" applyAlignment="0" applyProtection="0"/>
    <xf numFmtId="0" fontId="282" fillId="0" borderId="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91" fillId="0" borderId="0"/>
    <xf numFmtId="190" fontId="291" fillId="0" borderId="0" applyFont="0" applyFill="0" applyBorder="0" applyAlignment="0" applyProtection="0"/>
    <xf numFmtId="168" fontId="291" fillId="0" borderId="0" applyFont="0" applyFill="0" applyBorder="0" applyAlignment="0" applyProtection="0"/>
    <xf numFmtId="0" fontId="282" fillId="0" borderId="0"/>
    <xf numFmtId="168" fontId="282" fillId="0" borderId="0" applyFont="0" applyFill="0" applyBorder="0" applyAlignment="0" applyProtection="0"/>
    <xf numFmtId="0" fontId="282" fillId="0" borderId="0"/>
    <xf numFmtId="0" fontId="282" fillId="0" borderId="0"/>
    <xf numFmtId="0" fontId="282" fillId="0" borderId="0"/>
    <xf numFmtId="168" fontId="282" fillId="0" borderId="0" applyFont="0" applyFill="0" applyBorder="0" applyAlignment="0" applyProtection="0"/>
    <xf numFmtId="0" fontId="282" fillId="0" borderId="0"/>
    <xf numFmtId="0" fontId="282" fillId="0" borderId="0"/>
    <xf numFmtId="0" fontId="282" fillId="0" borderId="0"/>
    <xf numFmtId="168" fontId="282" fillId="0" borderId="0" applyFont="0" applyFill="0" applyBorder="0" applyAlignment="0" applyProtection="0"/>
    <xf numFmtId="0" fontId="281" fillId="0" borderId="0"/>
    <xf numFmtId="168" fontId="281" fillId="0" borderId="0" applyFont="0" applyFill="0" applyBorder="0" applyAlignment="0" applyProtection="0"/>
    <xf numFmtId="0" fontId="304" fillId="0" borderId="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91" fillId="0" borderId="0"/>
    <xf numFmtId="0" fontId="281" fillId="0" borderId="0"/>
    <xf numFmtId="168" fontId="281" fillId="0" borderId="0" applyFont="0" applyFill="0" applyBorder="0" applyAlignment="0" applyProtection="0"/>
    <xf numFmtId="0" fontId="281" fillId="0" borderId="0"/>
    <xf numFmtId="0" fontId="281" fillId="0" borderId="0"/>
    <xf numFmtId="0" fontId="281" fillId="0" borderId="0"/>
    <xf numFmtId="168" fontId="281" fillId="0" borderId="0" applyFont="0" applyFill="0" applyBorder="0" applyAlignment="0" applyProtection="0"/>
    <xf numFmtId="0" fontId="281" fillId="0" borderId="0"/>
    <xf numFmtId="0" fontId="281" fillId="0" borderId="0"/>
    <xf numFmtId="0" fontId="281" fillId="0" borderId="0"/>
    <xf numFmtId="168" fontId="281" fillId="0" borderId="0" applyFont="0" applyFill="0" applyBorder="0" applyAlignment="0" applyProtection="0"/>
    <xf numFmtId="0" fontId="281" fillId="0" borderId="0"/>
    <xf numFmtId="0" fontId="281" fillId="0" borderId="0"/>
    <xf numFmtId="168" fontId="281" fillId="0" borderId="0" applyFont="0" applyFill="0" applyBorder="0" applyAlignment="0" applyProtection="0"/>
    <xf numFmtId="0" fontId="281" fillId="0" borderId="0"/>
    <xf numFmtId="0" fontId="281" fillId="0" borderId="0"/>
    <xf numFmtId="0" fontId="281" fillId="0" borderId="0"/>
    <xf numFmtId="168" fontId="281" fillId="0" borderId="0" applyFont="0" applyFill="0" applyBorder="0" applyAlignment="0" applyProtection="0"/>
    <xf numFmtId="0" fontId="281" fillId="0" borderId="0"/>
    <xf numFmtId="0" fontId="281" fillId="0" borderId="0"/>
    <xf numFmtId="0" fontId="281" fillId="0" borderId="0"/>
    <xf numFmtId="168" fontId="281" fillId="0" borderId="0" applyFont="0" applyFill="0" applyBorder="0" applyAlignment="0" applyProtection="0"/>
    <xf numFmtId="0" fontId="280" fillId="0" borderId="0"/>
    <xf numFmtId="168" fontId="280" fillId="0" borderId="0" applyFont="0" applyFill="0" applyBorder="0" applyAlignment="0" applyProtection="0"/>
    <xf numFmtId="0" fontId="279" fillId="0" borderId="0"/>
    <xf numFmtId="0" fontId="278" fillId="0" borderId="0"/>
    <xf numFmtId="0" fontId="277" fillId="0" borderId="0"/>
    <xf numFmtId="168" fontId="277" fillId="0" borderId="0" applyFont="0" applyFill="0" applyBorder="0" applyAlignment="0" applyProtection="0"/>
    <xf numFmtId="0" fontId="276" fillId="0" borderId="0"/>
    <xf numFmtId="0" fontId="292" fillId="0" borderId="0"/>
    <xf numFmtId="0" fontId="275" fillId="0" borderId="0"/>
    <xf numFmtId="9" fontId="291" fillId="0" borderId="0" applyFont="0" applyFill="0" applyBorder="0" applyAlignment="0" applyProtection="0"/>
    <xf numFmtId="0" fontId="274" fillId="0" borderId="0"/>
    <xf numFmtId="168" fontId="274" fillId="0" borderId="0" applyFont="0" applyFill="0" applyBorder="0" applyAlignment="0" applyProtection="0"/>
    <xf numFmtId="0" fontId="273" fillId="0" borderId="0"/>
    <xf numFmtId="0" fontId="272" fillId="0" borderId="0"/>
    <xf numFmtId="0" fontId="291" fillId="0" borderId="0"/>
    <xf numFmtId="0" fontId="305" fillId="0" borderId="0"/>
    <xf numFmtId="0" fontId="271" fillId="0" borderId="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168" fontId="271" fillId="0" borderId="0" applyFont="0" applyFill="0" applyBorder="0" applyAlignment="0" applyProtection="0"/>
    <xf numFmtId="0" fontId="29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71" fillId="0" borderId="0"/>
    <xf numFmtId="168" fontId="271" fillId="0" borderId="0" applyFont="0" applyFill="0" applyBorder="0" applyAlignment="0" applyProtection="0"/>
    <xf numFmtId="0" fontId="271" fillId="0" borderId="0"/>
    <xf numFmtId="0" fontId="271" fillId="0" borderId="0"/>
    <xf numFmtId="0" fontId="291" fillId="0" borderId="0"/>
    <xf numFmtId="0" fontId="270" fillId="0" borderId="0"/>
    <xf numFmtId="168" fontId="270" fillId="0" borderId="0" applyFont="0" applyFill="0" applyBorder="0" applyAlignment="0" applyProtection="0"/>
    <xf numFmtId="0" fontId="305" fillId="0" borderId="0"/>
    <xf numFmtId="0" fontId="269" fillId="0" borderId="0"/>
    <xf numFmtId="168" fontId="269" fillId="0" borderId="0" applyFont="0" applyFill="0" applyBorder="0" applyAlignment="0" applyProtection="0"/>
    <xf numFmtId="0" fontId="306" fillId="0" borderId="0"/>
    <xf numFmtId="0" fontId="268" fillId="0" borderId="0"/>
    <xf numFmtId="0" fontId="307" fillId="0" borderId="0"/>
    <xf numFmtId="0" fontId="267" fillId="0" borderId="0"/>
    <xf numFmtId="0" fontId="266" fillId="0" borderId="0"/>
    <xf numFmtId="0" fontId="265" fillId="0" borderId="0"/>
    <xf numFmtId="168" fontId="265" fillId="0" borderId="0" applyFont="0" applyFill="0" applyBorder="0" applyAlignment="0" applyProtection="0"/>
    <xf numFmtId="0" fontId="264" fillId="0" borderId="0"/>
    <xf numFmtId="0" fontId="263" fillId="0" borderId="0"/>
    <xf numFmtId="168" fontId="263" fillId="0" borderId="0" applyFont="0" applyFill="0" applyBorder="0" applyAlignment="0" applyProtection="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91" fillId="0" borderId="0"/>
    <xf numFmtId="0" fontId="263" fillId="0" borderId="0"/>
    <xf numFmtId="168" fontId="263" fillId="0" borderId="0" applyFont="0" applyFill="0" applyBorder="0" applyAlignment="0" applyProtection="0"/>
    <xf numFmtId="0" fontId="291" fillId="0" borderId="0"/>
    <xf numFmtId="0" fontId="263" fillId="0" borderId="0"/>
    <xf numFmtId="0" fontId="291" fillId="0" borderId="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2" fillId="0" borderId="0"/>
    <xf numFmtId="168" fontId="262" fillId="0" borderId="0" applyFont="0" applyFill="0" applyBorder="0" applyAlignment="0" applyProtection="0"/>
    <xf numFmtId="0" fontId="261" fillId="0" borderId="0"/>
    <xf numFmtId="168" fontId="261" fillId="0" borderId="0" applyFont="0" applyFill="0" applyBorder="0" applyAlignment="0" applyProtection="0"/>
    <xf numFmtId="0" fontId="311" fillId="0" borderId="0"/>
    <xf numFmtId="0" fontId="260" fillId="0" borderId="0"/>
    <xf numFmtId="0" fontId="259" fillId="0" borderId="0"/>
    <xf numFmtId="0" fontId="312" fillId="0" borderId="0"/>
    <xf numFmtId="168" fontId="259" fillId="0" borderId="0" applyFont="0" applyFill="0" applyBorder="0" applyAlignment="0" applyProtection="0"/>
    <xf numFmtId="0" fontId="258" fillId="0" borderId="0"/>
    <xf numFmtId="168" fontId="258" fillId="0" borderId="0" applyFont="0" applyFill="0" applyBorder="0" applyAlignment="0" applyProtection="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58" fillId="0" borderId="0"/>
    <xf numFmtId="0" fontId="258" fillId="0" borderId="0"/>
    <xf numFmtId="0" fontId="258" fillId="0" borderId="0"/>
    <xf numFmtId="0" fontId="258" fillId="0" borderId="0"/>
    <xf numFmtId="168" fontId="258" fillId="0" borderId="0" applyFont="0" applyFill="0" applyBorder="0" applyAlignment="0" applyProtection="0"/>
    <xf numFmtId="0" fontId="258" fillId="0" borderId="0"/>
    <xf numFmtId="0" fontId="258" fillId="0" borderId="0"/>
    <xf numFmtId="168" fontId="258" fillId="0" borderId="0" applyFont="0" applyFill="0" applyBorder="0" applyAlignment="0" applyProtection="0"/>
    <xf numFmtId="0" fontId="258" fillId="0" borderId="0"/>
    <xf numFmtId="168" fontId="258" fillId="0" borderId="0" applyFont="0" applyFill="0" applyBorder="0" applyAlignment="0" applyProtection="0"/>
    <xf numFmtId="0" fontId="291" fillId="0" borderId="0"/>
    <xf numFmtId="0" fontId="258" fillId="0" borderId="0"/>
    <xf numFmtId="0" fontId="258" fillId="0" borderId="0"/>
    <xf numFmtId="0" fontId="291" fillId="0" borderId="0"/>
    <xf numFmtId="168" fontId="258" fillId="0" borderId="0" applyFont="0" applyFill="0" applyBorder="0" applyAlignment="0" applyProtection="0"/>
    <xf numFmtId="0" fontId="257" fillId="0" borderId="0"/>
    <xf numFmtId="167" fontId="257" fillId="0" borderId="0" applyFont="0" applyFill="0" applyBorder="0" applyAlignment="0" applyProtection="0"/>
    <xf numFmtId="168" fontId="257" fillId="0" borderId="0" applyFont="0" applyFill="0" applyBorder="0" applyAlignment="0" applyProtection="0"/>
    <xf numFmtId="0" fontId="256" fillId="0" borderId="0"/>
    <xf numFmtId="167" fontId="256" fillId="0" borderId="0" applyFont="0" applyFill="0" applyBorder="0" applyAlignment="0" applyProtection="0"/>
    <xf numFmtId="0" fontId="255" fillId="0" borderId="0"/>
    <xf numFmtId="168" fontId="255" fillId="0" borderId="0" applyFont="0" applyFill="0" applyBorder="0" applyAlignment="0" applyProtection="0"/>
    <xf numFmtId="0" fontId="254" fillId="0" borderId="0"/>
    <xf numFmtId="167" fontId="254" fillId="0" borderId="0" applyFont="0" applyFill="0" applyBorder="0" applyAlignment="0" applyProtection="0"/>
    <xf numFmtId="0" fontId="253" fillId="0" borderId="0"/>
    <xf numFmtId="167" fontId="253" fillId="0" borderId="0" applyFont="0" applyFill="0" applyBorder="0" applyAlignment="0" applyProtection="0"/>
    <xf numFmtId="0" fontId="252" fillId="0" borderId="0"/>
    <xf numFmtId="167" fontId="252" fillId="0" borderId="0" applyFont="0" applyFill="0" applyBorder="0" applyAlignment="0" applyProtection="0"/>
    <xf numFmtId="0" fontId="251" fillId="0" borderId="0"/>
    <xf numFmtId="0" fontId="251" fillId="0" borderId="0"/>
    <xf numFmtId="167" fontId="251" fillId="0" borderId="0" applyFont="0" applyFill="0" applyBorder="0" applyAlignment="0" applyProtection="0"/>
    <xf numFmtId="0" fontId="250" fillId="0" borderId="0"/>
    <xf numFmtId="0" fontId="249" fillId="0" borderId="0"/>
    <xf numFmtId="0" fontId="313" fillId="0" borderId="0"/>
    <xf numFmtId="0" fontId="248" fillId="0" borderId="0"/>
    <xf numFmtId="167" fontId="248" fillId="0" borderId="0" applyFont="0" applyFill="0" applyBorder="0" applyAlignment="0" applyProtection="0"/>
    <xf numFmtId="0" fontId="247" fillId="0" borderId="0"/>
    <xf numFmtId="0" fontId="246" fillId="0" borderId="0"/>
    <xf numFmtId="0" fontId="245" fillId="0" borderId="0"/>
    <xf numFmtId="167" fontId="245"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3" borderId="0" applyNumberFormat="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0" fontId="244" fillId="0" borderId="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0" fontId="244" fillId="0" borderId="0"/>
    <xf numFmtId="168" fontId="244" fillId="0" borderId="0" applyFont="0" applyFill="0" applyBorder="0" applyAlignment="0" applyProtection="0"/>
    <xf numFmtId="0" fontId="244" fillId="0" borderId="0"/>
    <xf numFmtId="167" fontId="244" fillId="0" borderId="0" applyFont="0" applyFill="0" applyBorder="0" applyAlignment="0" applyProtection="0"/>
    <xf numFmtId="168" fontId="244" fillId="0" borderId="0" applyFont="0" applyFill="0" applyBorder="0" applyAlignment="0" applyProtection="0"/>
    <xf numFmtId="0" fontId="244" fillId="0" borderId="0"/>
    <xf numFmtId="167" fontId="244" fillId="0" borderId="0" applyFont="0" applyFill="0" applyBorder="0" applyAlignment="0" applyProtection="0"/>
    <xf numFmtId="0" fontId="244" fillId="0" borderId="0"/>
    <xf numFmtId="168" fontId="244" fillId="0" borderId="0" applyFont="0" applyFill="0" applyBorder="0" applyAlignment="0" applyProtection="0"/>
    <xf numFmtId="0" fontId="244" fillId="0" borderId="0"/>
    <xf numFmtId="167" fontId="244" fillId="0" borderId="0" applyFont="0" applyFill="0" applyBorder="0" applyAlignment="0" applyProtection="0"/>
    <xf numFmtId="0" fontId="244" fillId="0" borderId="0"/>
    <xf numFmtId="167" fontId="244" fillId="0" borderId="0" applyFont="0" applyFill="0" applyBorder="0" applyAlignment="0" applyProtection="0"/>
    <xf numFmtId="0" fontId="244" fillId="0" borderId="0"/>
    <xf numFmtId="167" fontId="244" fillId="0" borderId="0" applyFont="0" applyFill="0" applyBorder="0" applyAlignment="0" applyProtection="0"/>
    <xf numFmtId="0" fontId="244" fillId="0" borderId="0"/>
    <xf numFmtId="0" fontId="244" fillId="0" borderId="0"/>
    <xf numFmtId="167" fontId="244" fillId="0" borderId="0" applyFont="0" applyFill="0" applyBorder="0" applyAlignment="0" applyProtection="0"/>
    <xf numFmtId="0" fontId="244" fillId="0" borderId="0"/>
    <xf numFmtId="0" fontId="243" fillId="0" borderId="0"/>
    <xf numFmtId="168" fontId="243" fillId="0" borderId="0" applyFont="0" applyFill="0" applyBorder="0" applyAlignment="0" applyProtection="0"/>
    <xf numFmtId="0" fontId="242" fillId="0" borderId="0"/>
    <xf numFmtId="0" fontId="241" fillId="0" borderId="0"/>
    <xf numFmtId="167" fontId="241" fillId="0" borderId="0" applyFont="0" applyFill="0" applyBorder="0" applyAlignment="0" applyProtection="0"/>
    <xf numFmtId="168" fontId="241" fillId="0" borderId="0" applyFont="0" applyFill="0" applyBorder="0" applyAlignment="0" applyProtection="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167" fontId="241" fillId="0" borderId="0" applyFont="0" applyFill="0" applyBorder="0" applyAlignment="0" applyProtection="0"/>
    <xf numFmtId="168" fontId="241" fillId="0" borderId="0" applyFont="0" applyFill="0" applyBorder="0" applyAlignment="0" applyProtection="0"/>
    <xf numFmtId="0" fontId="241" fillId="0" borderId="0"/>
    <xf numFmtId="167"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7" fontId="241" fillId="0" borderId="0" applyFont="0" applyFill="0" applyBorder="0" applyAlignment="0" applyProtection="0"/>
    <xf numFmtId="0" fontId="241" fillId="0" borderId="0"/>
    <xf numFmtId="167" fontId="241" fillId="0" borderId="0" applyFont="0" applyFill="0" applyBorder="0" applyAlignment="0" applyProtection="0"/>
    <xf numFmtId="0" fontId="241" fillId="0" borderId="0"/>
    <xf numFmtId="0" fontId="241" fillId="0" borderId="0"/>
    <xf numFmtId="167" fontId="241" fillId="0" borderId="0" applyFont="0" applyFill="0" applyBorder="0" applyAlignment="0" applyProtection="0"/>
    <xf numFmtId="0" fontId="241" fillId="0" borderId="0"/>
    <xf numFmtId="0" fontId="241" fillId="0" borderId="0"/>
    <xf numFmtId="0" fontId="291" fillId="0" borderId="0"/>
    <xf numFmtId="0" fontId="241" fillId="0" borderId="0"/>
    <xf numFmtId="167" fontId="241" fillId="0" borderId="0" applyFont="0" applyFill="0" applyBorder="0" applyAlignment="0" applyProtection="0"/>
    <xf numFmtId="0" fontId="241" fillId="0" borderId="0"/>
    <xf numFmtId="0" fontId="241" fillId="0" borderId="0"/>
    <xf numFmtId="0" fontId="241" fillId="0" borderId="0"/>
    <xf numFmtId="167"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3" borderId="0" applyNumberFormat="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0" fontId="241" fillId="0" borderId="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167" fontId="241" fillId="0" borderId="0" applyFont="0" applyFill="0" applyBorder="0" applyAlignment="0" applyProtection="0"/>
    <xf numFmtId="168" fontId="241" fillId="0" borderId="0" applyFont="0" applyFill="0" applyBorder="0" applyAlignment="0" applyProtection="0"/>
    <xf numFmtId="0" fontId="241" fillId="0" borderId="0"/>
    <xf numFmtId="167" fontId="241" fillId="0" borderId="0" applyFont="0" applyFill="0" applyBorder="0" applyAlignment="0" applyProtection="0"/>
    <xf numFmtId="0" fontId="241" fillId="0" borderId="0"/>
    <xf numFmtId="168" fontId="241" fillId="0" borderId="0" applyFont="0" applyFill="0" applyBorder="0" applyAlignment="0" applyProtection="0"/>
    <xf numFmtId="0" fontId="241" fillId="0" borderId="0"/>
    <xf numFmtId="167" fontId="241" fillId="0" borderId="0" applyFont="0" applyFill="0" applyBorder="0" applyAlignment="0" applyProtection="0"/>
    <xf numFmtId="0" fontId="241" fillId="0" borderId="0"/>
    <xf numFmtId="167" fontId="241" fillId="0" borderId="0" applyFont="0" applyFill="0" applyBorder="0" applyAlignment="0" applyProtection="0"/>
    <xf numFmtId="0" fontId="241" fillId="0" borderId="0"/>
    <xf numFmtId="167" fontId="241" fillId="0" borderId="0" applyFont="0" applyFill="0" applyBorder="0" applyAlignment="0" applyProtection="0"/>
    <xf numFmtId="0" fontId="241" fillId="0" borderId="0"/>
    <xf numFmtId="0" fontId="241" fillId="0" borderId="0"/>
    <xf numFmtId="167" fontId="241" fillId="0" borderId="0" applyFont="0" applyFill="0" applyBorder="0" applyAlignment="0" applyProtection="0"/>
    <xf numFmtId="0" fontId="241" fillId="0" borderId="0"/>
    <xf numFmtId="0" fontId="241" fillId="0" borderId="0"/>
    <xf numFmtId="168" fontId="241" fillId="0" borderId="0" applyFont="0" applyFill="0" applyBorder="0" applyAlignment="0" applyProtection="0"/>
    <xf numFmtId="0" fontId="241" fillId="0" borderId="0"/>
    <xf numFmtId="0" fontId="240" fillId="0" borderId="0"/>
    <xf numFmtId="167" fontId="240" fillId="0" borderId="0" applyFont="0" applyFill="0" applyBorder="0" applyAlignment="0" applyProtection="0"/>
    <xf numFmtId="0" fontId="239" fillId="0" borderId="0"/>
    <xf numFmtId="168" fontId="239" fillId="0" borderId="0" applyFont="0" applyFill="0" applyBorder="0" applyAlignment="0" applyProtection="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3" borderId="0" applyNumberFormat="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167" fontId="239" fillId="0" borderId="0" applyFont="0" applyFill="0" applyBorder="0" applyAlignment="0" applyProtection="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3" borderId="0" applyNumberFormat="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8"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167"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9" fillId="0" borderId="0"/>
    <xf numFmtId="0" fontId="239" fillId="0" borderId="0"/>
    <xf numFmtId="168" fontId="239" fillId="0" borderId="0" applyFont="0" applyFill="0" applyBorder="0" applyAlignment="0" applyProtection="0"/>
    <xf numFmtId="0" fontId="239" fillId="0" borderId="0"/>
    <xf numFmtId="0" fontId="239" fillId="0" borderId="0"/>
    <xf numFmtId="167" fontId="239"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7" fillId="0" borderId="0"/>
    <xf numFmtId="167" fontId="237" fillId="0" borderId="0" applyFont="0" applyFill="0" applyBorder="0" applyAlignment="0" applyProtection="0"/>
    <xf numFmtId="0" fontId="292" fillId="0" borderId="0"/>
    <xf numFmtId="0" fontId="236" fillId="0" borderId="0"/>
    <xf numFmtId="168" fontId="236" fillId="0" borderId="0" applyFont="0" applyFill="0" applyBorder="0" applyAlignment="0" applyProtection="0"/>
    <xf numFmtId="0" fontId="235" fillId="0" borderId="0"/>
    <xf numFmtId="167" fontId="235" fillId="0" borderId="0" applyFont="0" applyFill="0" applyBorder="0" applyAlignment="0" applyProtection="0"/>
    <xf numFmtId="167" fontId="235" fillId="0" borderId="0" applyFont="0" applyFill="0" applyBorder="0" applyAlignment="0" applyProtection="0"/>
    <xf numFmtId="0" fontId="234" fillId="0" borderId="0"/>
    <xf numFmtId="167" fontId="234" fillId="0" borderId="0" applyFont="0" applyFill="0" applyBorder="0" applyAlignment="0" applyProtection="0"/>
    <xf numFmtId="167" fontId="234" fillId="0" borderId="0" applyFont="0" applyFill="0" applyBorder="0" applyAlignment="0" applyProtection="0"/>
    <xf numFmtId="0" fontId="233" fillId="0" borderId="0"/>
    <xf numFmtId="167" fontId="233" fillId="0" borderId="0" applyFont="0" applyFill="0" applyBorder="0" applyAlignment="0" applyProtection="0"/>
    <xf numFmtId="167" fontId="233" fillId="0" borderId="0" applyFont="0" applyFill="0" applyBorder="0" applyAlignment="0" applyProtection="0"/>
    <xf numFmtId="0" fontId="232" fillId="0" borderId="0"/>
    <xf numFmtId="167" fontId="232" fillId="0" borderId="0" applyFont="0" applyFill="0" applyBorder="0" applyAlignment="0" applyProtection="0"/>
    <xf numFmtId="167" fontId="232" fillId="0" borderId="0" applyFont="0" applyFill="0" applyBorder="0" applyAlignment="0" applyProtection="0"/>
    <xf numFmtId="0" fontId="231" fillId="0" borderId="0"/>
    <xf numFmtId="167" fontId="231" fillId="0" borderId="0" applyFont="0" applyFill="0" applyBorder="0" applyAlignment="0" applyProtection="0"/>
    <xf numFmtId="0" fontId="230" fillId="0" borderId="0"/>
    <xf numFmtId="167" fontId="230" fillId="0" borderId="0" applyFont="0" applyFill="0" applyBorder="0" applyAlignment="0" applyProtection="0"/>
    <xf numFmtId="0" fontId="229" fillId="0" borderId="0"/>
    <xf numFmtId="0" fontId="228" fillId="0" borderId="0"/>
    <xf numFmtId="167" fontId="228" fillId="0" borderId="0" applyFont="0" applyFill="0" applyBorder="0" applyAlignment="0" applyProtection="0"/>
    <xf numFmtId="0" fontId="227" fillId="0" borderId="0"/>
    <xf numFmtId="167" fontId="227" fillId="0" borderId="0" applyFont="0" applyFill="0" applyBorder="0" applyAlignment="0" applyProtection="0"/>
    <xf numFmtId="0" fontId="226" fillId="0" borderId="0"/>
    <xf numFmtId="167" fontId="226" fillId="0" borderId="0" applyFont="0" applyFill="0" applyBorder="0" applyAlignment="0" applyProtection="0"/>
    <xf numFmtId="167" fontId="226" fillId="0" borderId="0" applyFont="0" applyFill="0" applyBorder="0" applyAlignment="0" applyProtection="0"/>
    <xf numFmtId="0" fontId="225" fillId="0" borderId="0"/>
    <xf numFmtId="167" fontId="225" fillId="0" borderId="0" applyFont="0" applyFill="0" applyBorder="0" applyAlignment="0" applyProtection="0"/>
    <xf numFmtId="167" fontId="225" fillId="0" borderId="0" applyFont="0" applyFill="0" applyBorder="0" applyAlignment="0" applyProtection="0"/>
    <xf numFmtId="0" fontId="224" fillId="0" borderId="0"/>
    <xf numFmtId="167" fontId="224" fillId="0" borderId="0" applyFont="0" applyFill="0" applyBorder="0" applyAlignment="0" applyProtection="0"/>
    <xf numFmtId="0" fontId="223" fillId="0" borderId="0"/>
    <xf numFmtId="0" fontId="293" fillId="6" borderId="0" applyNumberFormat="0" applyBorder="0" applyAlignment="0" applyProtection="0"/>
    <xf numFmtId="0" fontId="293" fillId="7" borderId="0" applyNumberFormat="0" applyBorder="0" applyAlignment="0" applyProtection="0"/>
    <xf numFmtId="0" fontId="293" fillId="8" borderId="0" applyNumberFormat="0" applyBorder="0" applyAlignment="0" applyProtection="0"/>
    <xf numFmtId="0" fontId="293" fillId="9" borderId="0" applyNumberFormat="0" applyBorder="0" applyAlignment="0" applyProtection="0"/>
    <xf numFmtId="0" fontId="293" fillId="10" borderId="0" applyNumberFormat="0" applyBorder="0" applyAlignment="0" applyProtection="0"/>
    <xf numFmtId="0" fontId="293" fillId="11" borderId="0" applyNumberFormat="0" applyBorder="0" applyAlignment="0" applyProtection="0"/>
    <xf numFmtId="0" fontId="293" fillId="12" borderId="0" applyNumberFormat="0" applyBorder="0" applyAlignment="0" applyProtection="0"/>
    <xf numFmtId="0" fontId="293" fillId="13" borderId="0" applyNumberFormat="0" applyBorder="0" applyAlignment="0" applyProtection="0"/>
    <xf numFmtId="0" fontId="293" fillId="8" borderId="0" applyNumberFormat="0" applyBorder="0" applyAlignment="0" applyProtection="0"/>
    <xf numFmtId="0" fontId="293" fillId="11" borderId="0" applyNumberFormat="0" applyBorder="0" applyAlignment="0" applyProtection="0"/>
    <xf numFmtId="0" fontId="293" fillId="14" borderId="0" applyNumberFormat="0" applyBorder="0" applyAlignment="0" applyProtection="0"/>
    <xf numFmtId="0" fontId="315" fillId="15" borderId="0" applyNumberFormat="0" applyBorder="0" applyAlignment="0" applyProtection="0"/>
    <xf numFmtId="0" fontId="315" fillId="12" borderId="0" applyNumberFormat="0" applyBorder="0" applyAlignment="0" applyProtection="0"/>
    <xf numFmtId="0" fontId="315" fillId="13" borderId="0" applyNumberFormat="0" applyBorder="0" applyAlignment="0" applyProtection="0"/>
    <xf numFmtId="0" fontId="315" fillId="16" borderId="0" applyNumberFormat="0" applyBorder="0" applyAlignment="0" applyProtection="0"/>
    <xf numFmtId="0" fontId="315" fillId="17" borderId="0" applyNumberFormat="0" applyBorder="0" applyAlignment="0" applyProtection="0"/>
    <xf numFmtId="0" fontId="315" fillId="18" borderId="0" applyNumberFormat="0" applyBorder="0" applyAlignment="0" applyProtection="0"/>
    <xf numFmtId="0" fontId="316" fillId="19" borderId="0" applyNumberFormat="0" applyBorder="0" applyAlignment="0" applyProtection="0"/>
    <xf numFmtId="0" fontId="317" fillId="20" borderId="23" applyNumberFormat="0" applyAlignment="0" applyProtection="0"/>
    <xf numFmtId="0" fontId="318" fillId="21" borderId="24" applyNumberFormat="0" applyAlignment="0" applyProtection="0"/>
    <xf numFmtId="0" fontId="319" fillId="0" borderId="25" applyNumberFormat="0" applyFill="0" applyAlignment="0" applyProtection="0"/>
    <xf numFmtId="0" fontId="320" fillId="0" borderId="0" applyNumberFormat="0" applyFill="0" applyBorder="0" applyAlignment="0" applyProtection="0"/>
    <xf numFmtId="0" fontId="315" fillId="22" borderId="0" applyNumberFormat="0" applyBorder="0" applyAlignment="0" applyProtection="0"/>
    <xf numFmtId="0" fontId="315" fillId="23" borderId="0" applyNumberFormat="0" applyBorder="0" applyAlignment="0" applyProtection="0"/>
    <xf numFmtId="0" fontId="315" fillId="24" borderId="0" applyNumberFormat="0" applyBorder="0" applyAlignment="0" applyProtection="0"/>
    <xf numFmtId="0" fontId="315" fillId="16" borderId="0" applyNumberFormat="0" applyBorder="0" applyAlignment="0" applyProtection="0"/>
    <xf numFmtId="0" fontId="315" fillId="17" borderId="0" applyNumberFormat="0" applyBorder="0" applyAlignment="0" applyProtection="0"/>
    <xf numFmtId="0" fontId="315" fillId="25" borderId="0" applyNumberFormat="0" applyBorder="0" applyAlignment="0" applyProtection="0"/>
    <xf numFmtId="0" fontId="321" fillId="10" borderId="23" applyNumberFormat="0" applyAlignment="0" applyProtection="0"/>
    <xf numFmtId="0" fontId="322" fillId="7" borderId="0" applyNumberFormat="0" applyBorder="0" applyAlignment="0" applyProtection="0"/>
    <xf numFmtId="0" fontId="323" fillId="26" borderId="0" applyNumberFormat="0" applyBorder="0" applyAlignment="0" applyProtection="0"/>
    <xf numFmtId="0" fontId="291" fillId="27" borderId="22" applyNumberFormat="0" applyFont="0" applyAlignment="0" applyProtection="0"/>
    <xf numFmtId="0" fontId="324" fillId="20" borderId="26" applyNumberFormat="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0" fontId="327" fillId="0" borderId="27" applyNumberFormat="0" applyFill="0" applyAlignment="0" applyProtection="0"/>
    <xf numFmtId="0" fontId="328" fillId="0" borderId="28" applyNumberFormat="0" applyFill="0" applyAlignment="0" applyProtection="0"/>
    <xf numFmtId="0" fontId="320" fillId="0" borderId="29" applyNumberFormat="0" applyFill="0" applyAlignment="0" applyProtection="0"/>
    <xf numFmtId="0" fontId="329" fillId="0" borderId="0" applyNumberFormat="0" applyFill="0" applyBorder="0" applyAlignment="0" applyProtection="0"/>
    <xf numFmtId="0" fontId="330" fillId="0" borderId="30" applyNumberFormat="0" applyFill="0" applyAlignment="0" applyProtection="0"/>
    <xf numFmtId="0" fontId="222" fillId="0" borderId="0"/>
    <xf numFmtId="167" fontId="222" fillId="0" borderId="0" applyFont="0" applyFill="0" applyBorder="0" applyAlignment="0" applyProtection="0"/>
    <xf numFmtId="0" fontId="221" fillId="0" borderId="0"/>
    <xf numFmtId="167" fontId="221" fillId="0" borderId="0" applyFont="0" applyFill="0" applyBorder="0" applyAlignment="0" applyProtection="0"/>
    <xf numFmtId="0" fontId="220" fillId="0" borderId="0"/>
    <xf numFmtId="167" fontId="220" fillId="0" borderId="0" applyFont="0" applyFill="0" applyBorder="0" applyAlignment="0" applyProtection="0"/>
    <xf numFmtId="0" fontId="331" fillId="0" borderId="0"/>
    <xf numFmtId="168" fontId="331" fillId="0" borderId="0" applyFont="0" applyFill="0" applyBorder="0" applyAlignment="0" applyProtection="0"/>
    <xf numFmtId="0" fontId="219" fillId="0" borderId="0"/>
    <xf numFmtId="0" fontId="219" fillId="0" borderId="0"/>
    <xf numFmtId="9" fontId="331" fillId="0" borderId="0" applyFont="0" applyFill="0" applyBorder="0" applyAlignment="0" applyProtection="0"/>
    <xf numFmtId="0" fontId="218" fillId="0" borderId="0"/>
    <xf numFmtId="167" fontId="218" fillId="0" borderId="0" applyFont="0" applyFill="0" applyBorder="0" applyAlignment="0" applyProtection="0"/>
    <xf numFmtId="0" fontId="217" fillId="0" borderId="0"/>
    <xf numFmtId="167" fontId="217" fillId="0" borderId="0" applyFont="0" applyFill="0" applyBorder="0" applyAlignment="0" applyProtection="0"/>
    <xf numFmtId="0" fontId="216" fillId="0" borderId="0"/>
    <xf numFmtId="167" fontId="216" fillId="0" borderId="0" applyFont="0" applyFill="0" applyBorder="0" applyAlignment="0" applyProtection="0"/>
    <xf numFmtId="0" fontId="215" fillId="0" borderId="0"/>
    <xf numFmtId="167" fontId="215" fillId="0" borderId="0" applyFont="0" applyFill="0" applyBorder="0" applyAlignment="0" applyProtection="0"/>
    <xf numFmtId="0" fontId="214" fillId="0" borderId="0"/>
    <xf numFmtId="167" fontId="214" fillId="0" borderId="0" applyFont="0" applyFill="0" applyBorder="0" applyAlignment="0" applyProtection="0"/>
    <xf numFmtId="0" fontId="213" fillId="0" borderId="0"/>
    <xf numFmtId="167" fontId="213" fillId="0" borderId="0" applyFont="0" applyFill="0" applyBorder="0" applyAlignment="0" applyProtection="0"/>
    <xf numFmtId="0" fontId="212" fillId="0" borderId="0"/>
    <xf numFmtId="0" fontId="211" fillId="0" borderId="0"/>
    <xf numFmtId="167" fontId="211" fillId="0" borderId="0" applyFont="0" applyFill="0" applyBorder="0" applyAlignment="0" applyProtection="0"/>
    <xf numFmtId="0" fontId="210" fillId="0" borderId="0"/>
    <xf numFmtId="167" fontId="210" fillId="0" borderId="0" applyFont="0" applyFill="0" applyBorder="0" applyAlignment="0" applyProtection="0"/>
    <xf numFmtId="0" fontId="292" fillId="0" borderId="0"/>
    <xf numFmtId="0" fontId="209" fillId="0" borderId="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292" fillId="0" borderId="0"/>
    <xf numFmtId="0" fontId="207" fillId="0" borderId="0"/>
    <xf numFmtId="167" fontId="207" fillId="0" borderId="0" applyFont="0" applyFill="0" applyBorder="0" applyAlignment="0" applyProtection="0"/>
    <xf numFmtId="0" fontId="206" fillId="0" borderId="0"/>
    <xf numFmtId="0" fontId="332" fillId="0" borderId="0"/>
    <xf numFmtId="0" fontId="205" fillId="0" borderId="0"/>
    <xf numFmtId="168" fontId="205" fillId="0" borderId="0" applyFont="0" applyFill="0" applyBorder="0" applyAlignment="0" applyProtection="0"/>
    <xf numFmtId="0" fontId="205" fillId="0" borderId="0"/>
    <xf numFmtId="167" fontId="205" fillId="0" borderId="0" applyFont="0" applyFill="0" applyBorder="0" applyAlignment="0" applyProtection="0"/>
    <xf numFmtId="167" fontId="205" fillId="0" borderId="0" applyFont="0" applyFill="0" applyBorder="0" applyAlignment="0" applyProtection="0"/>
    <xf numFmtId="0" fontId="204" fillId="0" borderId="0"/>
    <xf numFmtId="0" fontId="334" fillId="0" borderId="0"/>
    <xf numFmtId="0" fontId="204" fillId="0" borderId="0"/>
    <xf numFmtId="0" fontId="203" fillId="0" borderId="0"/>
    <xf numFmtId="168" fontId="203" fillId="0" borderId="0" applyFont="0" applyFill="0" applyBorder="0" applyAlignment="0" applyProtection="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3" borderId="0" applyNumberFormat="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3" borderId="0" applyNumberFormat="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3" borderId="0" applyNumberFormat="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3" borderId="0" applyNumberFormat="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0" fontId="203" fillId="0" borderId="0"/>
    <xf numFmtId="168"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91" fillId="27" borderId="32" applyNumberFormat="0" applyFont="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91" fillId="0" borderId="0"/>
    <xf numFmtId="168" fontId="291" fillId="0" borderId="0" applyFont="0" applyFill="0" applyBorder="0" applyAlignment="0" applyProtection="0"/>
    <xf numFmtId="0" fontId="203" fillId="0" borderId="0"/>
    <xf numFmtId="0" fontId="203" fillId="0" borderId="0"/>
    <xf numFmtId="9" fontId="291"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167" fontId="203" fillId="0" borderId="0" applyFont="0" applyFill="0" applyBorder="0" applyAlignment="0" applyProtection="0"/>
    <xf numFmtId="0" fontId="203" fillId="0" borderId="0"/>
    <xf numFmtId="0" fontId="291" fillId="0" borderId="0"/>
    <xf numFmtId="0" fontId="203" fillId="0" borderId="0"/>
    <xf numFmtId="168" fontId="203" fillId="0" borderId="0" applyFont="0" applyFill="0" applyBorder="0" applyAlignment="0" applyProtection="0"/>
    <xf numFmtId="0" fontId="203" fillId="0" borderId="0"/>
    <xf numFmtId="167" fontId="203" fillId="0" borderId="0" applyFont="0" applyFill="0" applyBorder="0" applyAlignment="0" applyProtection="0"/>
    <xf numFmtId="167" fontId="203" fillId="0" borderId="0" applyFont="0" applyFill="0" applyBorder="0" applyAlignment="0" applyProtection="0"/>
    <xf numFmtId="0" fontId="203" fillId="0" borderId="0"/>
    <xf numFmtId="0" fontId="291" fillId="0" borderId="0"/>
    <xf numFmtId="0" fontId="203" fillId="0" borderId="0"/>
    <xf numFmtId="0" fontId="337" fillId="0" borderId="0"/>
    <xf numFmtId="168" fontId="337" fillId="0" borderId="0" applyFont="0" applyFill="0" applyBorder="0" applyAlignment="0" applyProtection="0"/>
    <xf numFmtId="9" fontId="337" fillId="0" borderId="0" applyFont="0" applyFill="0" applyBorder="0" applyAlignment="0" applyProtection="0"/>
    <xf numFmtId="166" fontId="291" fillId="0" borderId="0" applyFont="0" applyFill="0" applyBorder="0" applyAlignment="0" applyProtection="0"/>
    <xf numFmtId="166" fontId="291" fillId="0" borderId="0" applyFont="0" applyFill="0" applyBorder="0" applyAlignment="0" applyProtection="0"/>
    <xf numFmtId="166" fontId="291" fillId="0" borderId="0" applyFont="0" applyFill="0" applyBorder="0" applyAlignment="0" applyProtection="0"/>
    <xf numFmtId="166" fontId="291" fillId="0" borderId="0" applyFont="0" applyFill="0" applyBorder="0" applyAlignment="0" applyProtection="0"/>
    <xf numFmtId="166" fontId="291" fillId="0" borderId="0" applyFont="0" applyFill="0" applyBorder="0" applyAlignment="0" applyProtection="0"/>
    <xf numFmtId="166" fontId="337" fillId="0" borderId="0" applyFont="0" applyFill="0" applyBorder="0" applyAlignment="0" applyProtection="0"/>
    <xf numFmtId="168" fontId="291" fillId="0" borderId="0" applyFont="0" applyFill="0" applyBorder="0" applyAlignment="0" applyProtection="0"/>
    <xf numFmtId="168" fontId="291" fillId="0" borderId="0" applyFont="0" applyFill="0" applyBorder="0" applyAlignment="0" applyProtection="0"/>
    <xf numFmtId="9" fontId="291" fillId="0" borderId="0" applyFont="0" applyFill="0" applyBorder="0" applyAlignment="0" applyProtection="0"/>
    <xf numFmtId="9" fontId="291" fillId="0" borderId="0" applyFont="0" applyFill="0" applyBorder="0" applyAlignment="0" applyProtection="0"/>
    <xf numFmtId="9" fontId="291" fillId="0" borderId="0" applyFont="0" applyFill="0" applyBorder="0" applyAlignment="0" applyProtection="0"/>
    <xf numFmtId="41" fontId="290" fillId="0" borderId="0" applyFont="0" applyFill="0" applyBorder="0" applyAlignment="0" applyProtection="0"/>
    <xf numFmtId="0" fontId="202" fillId="0" borderId="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91" fillId="27" borderId="40" applyNumberFormat="0" applyFont="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3" borderId="0" applyNumberFormat="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91" fillId="27" borderId="40" applyNumberFormat="0" applyFont="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167" fontId="202" fillId="0" borderId="0" applyFont="0" applyFill="0" applyBorder="0" applyAlignment="0" applyProtection="0"/>
    <xf numFmtId="0" fontId="202" fillId="0" borderId="0"/>
    <xf numFmtId="0" fontId="202" fillId="0" borderId="0"/>
    <xf numFmtId="168" fontId="202" fillId="0" borderId="0" applyFont="0" applyFill="0" applyBorder="0" applyAlignment="0" applyProtection="0"/>
    <xf numFmtId="0" fontId="202" fillId="0" borderId="0"/>
    <xf numFmtId="167" fontId="202" fillId="0" borderId="0" applyFont="0" applyFill="0" applyBorder="0" applyAlignment="0" applyProtection="0"/>
    <xf numFmtId="167" fontId="202" fillId="0" borderId="0" applyFont="0" applyFill="0" applyBorder="0" applyAlignment="0" applyProtection="0"/>
    <xf numFmtId="0" fontId="202" fillId="0" borderId="0"/>
    <xf numFmtId="0" fontId="202" fillId="0" borderId="0"/>
    <xf numFmtId="0" fontId="291" fillId="0" borderId="0"/>
    <xf numFmtId="168" fontId="291" fillId="0" borderId="0" applyFont="0" applyFill="0" applyBorder="0" applyAlignment="0" applyProtection="0"/>
    <xf numFmtId="9" fontId="291" fillId="0" borderId="0" applyFont="0" applyFill="0" applyBorder="0" applyAlignment="0" applyProtection="0"/>
    <xf numFmtId="166" fontId="291" fillId="0" borderId="0" applyFont="0" applyFill="0" applyBorder="0" applyAlignment="0" applyProtection="0"/>
    <xf numFmtId="41" fontId="290" fillId="0" borderId="0" applyFont="0" applyFill="0" applyBorder="0" applyAlignment="0" applyProtection="0"/>
    <xf numFmtId="168" fontId="290" fillId="0" borderId="0" applyFont="0" applyFill="0" applyBorder="0" applyAlignment="0" applyProtection="0"/>
    <xf numFmtId="0" fontId="201" fillId="0" borderId="0"/>
    <xf numFmtId="168" fontId="201" fillId="0" borderId="0" applyFont="0" applyFill="0" applyBorder="0" applyAlignment="0" applyProtection="0"/>
    <xf numFmtId="0" fontId="290" fillId="0" borderId="0"/>
    <xf numFmtId="168" fontId="290" fillId="0" borderId="0" applyFont="0" applyFill="0" applyBorder="0" applyAlignment="0" applyProtection="0"/>
    <xf numFmtId="9" fontId="290"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0" fontId="201" fillId="0" borderId="0"/>
    <xf numFmtId="41" fontId="290"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3" borderId="0" applyNumberFormat="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167" fontId="201" fillId="0" borderId="0" applyFont="0" applyFill="0" applyBorder="0" applyAlignment="0" applyProtection="0"/>
    <xf numFmtId="0" fontId="201" fillId="0" borderId="0"/>
    <xf numFmtId="0" fontId="201" fillId="0" borderId="0"/>
    <xf numFmtId="168" fontId="201" fillId="0" borderId="0" applyFont="0" applyFill="0" applyBorder="0" applyAlignment="0" applyProtection="0"/>
    <xf numFmtId="0" fontId="201" fillId="0" borderId="0"/>
    <xf numFmtId="167" fontId="201" fillId="0" borderId="0" applyFont="0" applyFill="0" applyBorder="0" applyAlignment="0" applyProtection="0"/>
    <xf numFmtId="167" fontId="201" fillId="0" borderId="0" applyFont="0" applyFill="0" applyBorder="0" applyAlignment="0" applyProtection="0"/>
    <xf numFmtId="0" fontId="201" fillId="0" borderId="0"/>
    <xf numFmtId="0" fontId="201" fillId="0" borderId="0"/>
    <xf numFmtId="168" fontId="290"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168" fontId="201" fillId="0" borderId="0" applyFont="0" applyFill="0" applyBorder="0" applyAlignment="0" applyProtection="0"/>
    <xf numFmtId="0" fontId="200" fillId="0" borderId="0"/>
    <xf numFmtId="0" fontId="199" fillId="0" borderId="0"/>
    <xf numFmtId="167" fontId="199" fillId="0" borderId="0" applyFont="0" applyFill="0" applyBorder="0" applyAlignment="0" applyProtection="0"/>
    <xf numFmtId="167" fontId="199" fillId="0" borderId="0" applyFont="0" applyFill="0" applyBorder="0" applyAlignment="0" applyProtection="0"/>
    <xf numFmtId="0" fontId="198" fillId="0" borderId="0"/>
    <xf numFmtId="0" fontId="197" fillId="0" borderId="0"/>
    <xf numFmtId="167" fontId="197" fillId="0" borderId="0" applyFont="0" applyFill="0" applyBorder="0" applyAlignment="0" applyProtection="0"/>
    <xf numFmtId="0" fontId="343" fillId="0" borderId="0" applyNumberFormat="0" applyFill="0" applyBorder="0" applyAlignment="0" applyProtection="0"/>
    <xf numFmtId="0" fontId="342" fillId="0" borderId="0"/>
    <xf numFmtId="168" fontId="342" fillId="0" borderId="0" applyFont="0" applyFill="0" applyBorder="0" applyAlignment="0" applyProtection="0"/>
    <xf numFmtId="9" fontId="342" fillId="0" borderId="0" applyFont="0" applyFill="0" applyBorder="0" applyAlignment="0" applyProtection="0"/>
    <xf numFmtId="0" fontId="196" fillId="0" borderId="0"/>
    <xf numFmtId="0" fontId="196" fillId="0" borderId="0"/>
    <xf numFmtId="0" fontId="195" fillId="0" borderId="0"/>
    <xf numFmtId="167" fontId="195" fillId="0" borderId="0" applyFont="0" applyFill="0" applyBorder="0" applyAlignment="0" applyProtection="0"/>
    <xf numFmtId="0" fontId="292" fillId="0" borderId="0"/>
    <xf numFmtId="0" fontId="292" fillId="0" borderId="0"/>
    <xf numFmtId="0" fontId="194" fillId="0" borderId="0"/>
    <xf numFmtId="0" fontId="194" fillId="0" borderId="0"/>
    <xf numFmtId="0" fontId="292" fillId="0" borderId="0"/>
    <xf numFmtId="0" fontId="194" fillId="0" borderId="0"/>
    <xf numFmtId="0" fontId="194" fillId="0" borderId="0"/>
    <xf numFmtId="168" fontId="194" fillId="0" borderId="0" applyFont="0" applyFill="0" applyBorder="0" applyAlignment="0" applyProtection="0"/>
    <xf numFmtId="0" fontId="292" fillId="0" borderId="0"/>
    <xf numFmtId="0" fontId="194" fillId="3" borderId="0" applyNumberFormat="0" applyBorder="0" applyAlignment="0" applyProtection="0"/>
    <xf numFmtId="0" fontId="193" fillId="0" borderId="0"/>
    <xf numFmtId="0" fontId="192" fillId="0" borderId="0"/>
    <xf numFmtId="0" fontId="191" fillId="0" borderId="0"/>
    <xf numFmtId="167" fontId="191" fillId="0" borderId="0" applyFont="0" applyFill="0" applyBorder="0" applyAlignment="0" applyProtection="0"/>
    <xf numFmtId="0" fontId="191" fillId="0" borderId="0"/>
    <xf numFmtId="0" fontId="190" fillId="0" borderId="0"/>
    <xf numFmtId="0" fontId="189" fillId="0" borderId="0"/>
    <xf numFmtId="0" fontId="188" fillId="0" borderId="0"/>
    <xf numFmtId="167" fontId="188" fillId="0" borderId="0" applyFont="0" applyFill="0" applyBorder="0" applyAlignment="0" applyProtection="0"/>
    <xf numFmtId="0" fontId="188" fillId="0" borderId="0"/>
    <xf numFmtId="0" fontId="188" fillId="0" borderId="0"/>
    <xf numFmtId="0" fontId="187" fillId="3" borderId="0" applyNumberFormat="0" applyBorder="0" applyAlignment="0" applyProtection="0"/>
    <xf numFmtId="0" fontId="187" fillId="0" borderId="0"/>
    <xf numFmtId="0" fontId="293" fillId="19" borderId="0" applyNumberFormat="0" applyBorder="0" applyAlignment="0" applyProtection="0"/>
    <xf numFmtId="0" fontId="186" fillId="0" borderId="0"/>
    <xf numFmtId="0" fontId="185" fillId="0" borderId="0"/>
    <xf numFmtId="167" fontId="185" fillId="0" borderId="0" applyFont="0" applyFill="0" applyBorder="0" applyAlignment="0" applyProtection="0"/>
    <xf numFmtId="0" fontId="185" fillId="0" borderId="0"/>
    <xf numFmtId="0" fontId="292" fillId="0" borderId="0"/>
    <xf numFmtId="0" fontId="184" fillId="0" borderId="0"/>
    <xf numFmtId="167" fontId="184" fillId="0" borderId="0" applyFont="0" applyFill="0" applyBorder="0" applyAlignment="0" applyProtection="0"/>
    <xf numFmtId="0" fontId="184" fillId="0" borderId="0"/>
    <xf numFmtId="0" fontId="184" fillId="0" borderId="0"/>
    <xf numFmtId="0" fontId="345" fillId="0" borderId="0"/>
    <xf numFmtId="0" fontId="183" fillId="0" borderId="0"/>
    <xf numFmtId="0" fontId="292" fillId="0" borderId="0"/>
    <xf numFmtId="0" fontId="182" fillId="0" borderId="0"/>
    <xf numFmtId="167" fontId="182" fillId="0" borderId="0" applyFont="0" applyFill="0" applyBorder="0" applyAlignment="0" applyProtection="0"/>
    <xf numFmtId="0" fontId="182" fillId="0" borderId="0"/>
    <xf numFmtId="0" fontId="181" fillId="0" borderId="0"/>
    <xf numFmtId="0" fontId="180" fillId="0" borderId="0"/>
    <xf numFmtId="0" fontId="179" fillId="0" borderId="0"/>
    <xf numFmtId="167" fontId="179" fillId="0" borderId="0" applyFont="0" applyFill="0" applyBorder="0" applyAlignment="0" applyProtection="0"/>
    <xf numFmtId="0" fontId="179" fillId="0" borderId="0"/>
    <xf numFmtId="0" fontId="178" fillId="0" borderId="0"/>
    <xf numFmtId="167" fontId="178" fillId="0" borderId="0" applyFont="0" applyFill="0" applyBorder="0" applyAlignment="0" applyProtection="0"/>
    <xf numFmtId="0" fontId="178" fillId="0" borderId="0"/>
    <xf numFmtId="0" fontId="177" fillId="0" borderId="0"/>
    <xf numFmtId="167" fontId="177" fillId="0" borderId="0" applyFont="0" applyFill="0" applyBorder="0" applyAlignment="0" applyProtection="0"/>
    <xf numFmtId="0" fontId="177" fillId="0" borderId="0"/>
    <xf numFmtId="0" fontId="176" fillId="0" borderId="0"/>
    <xf numFmtId="0" fontId="347" fillId="0" borderId="0"/>
    <xf numFmtId="168" fontId="347" fillId="0" borderId="0" applyFont="0" applyFill="0" applyBorder="0" applyAlignment="0" applyProtection="0"/>
    <xf numFmtId="9" fontId="347" fillId="0" borderId="0" applyFont="0" applyFill="0" applyBorder="0" applyAlignment="0" applyProtection="0"/>
    <xf numFmtId="0" fontId="349" fillId="0" borderId="0"/>
    <xf numFmtId="0" fontId="175" fillId="0" borderId="0"/>
    <xf numFmtId="167" fontId="175" fillId="0" borderId="0" applyFont="0" applyFill="0" applyBorder="0" applyAlignment="0" applyProtection="0"/>
    <xf numFmtId="0" fontId="175" fillId="0" borderId="0"/>
    <xf numFmtId="0" fontId="174" fillId="0" borderId="0"/>
    <xf numFmtId="0" fontId="350" fillId="0" borderId="0"/>
    <xf numFmtId="168" fontId="350" fillId="0" borderId="0" applyFont="0" applyFill="0" applyBorder="0" applyAlignment="0" applyProtection="0"/>
    <xf numFmtId="9" fontId="350" fillId="0" borderId="0" applyFont="0" applyFill="0" applyBorder="0" applyAlignment="0" applyProtection="0"/>
    <xf numFmtId="0" fontId="292" fillId="0" borderId="0"/>
    <xf numFmtId="0" fontId="173" fillId="0" borderId="0"/>
    <xf numFmtId="167" fontId="173" fillId="0" borderId="0" applyFont="0" applyFill="0" applyBorder="0" applyAlignment="0" applyProtection="0"/>
    <xf numFmtId="0" fontId="173" fillId="0" borderId="0"/>
    <xf numFmtId="0" fontId="172" fillId="0" borderId="0"/>
    <xf numFmtId="0" fontId="171" fillId="0" borderId="0"/>
    <xf numFmtId="167" fontId="171" fillId="0" borderId="0" applyFont="0" applyFill="0" applyBorder="0" applyAlignment="0" applyProtection="0"/>
    <xf numFmtId="0" fontId="171" fillId="0" borderId="0"/>
    <xf numFmtId="0" fontId="170" fillId="0" borderId="0"/>
    <xf numFmtId="0" fontId="169" fillId="0" borderId="0"/>
    <xf numFmtId="168" fontId="169" fillId="0" borderId="0" applyFont="0" applyFill="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169" fillId="3" borderId="0" applyNumberFormat="0" applyBorder="0" applyAlignment="0" applyProtection="0"/>
    <xf numFmtId="0" fontId="317" fillId="20" borderId="46" applyNumberFormat="0" applyAlignment="0" applyProtection="0"/>
    <xf numFmtId="0" fontId="321" fillId="10" borderId="46" applyNumberFormat="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8"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167" fontId="169" fillId="0" borderId="0" applyFon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324" fillId="20" borderId="47" applyNumberFormat="0" applyAlignment="0" applyProtection="0"/>
    <xf numFmtId="168" fontId="169" fillId="0" borderId="0" applyFont="0" applyFill="0" applyBorder="0" applyAlignment="0" applyProtection="0"/>
    <xf numFmtId="0" fontId="330" fillId="0" borderId="48" applyNumberFormat="0" applyFill="0" applyAlignment="0" applyProtection="0"/>
    <xf numFmtId="168" fontId="169" fillId="0" borderId="0" applyFont="0" applyFill="0" applyBorder="0" applyAlignment="0" applyProtection="0"/>
    <xf numFmtId="0" fontId="168" fillId="0" borderId="0"/>
    <xf numFmtId="168" fontId="168" fillId="0" borderId="0" applyFont="0" applyFill="0" applyBorder="0" applyAlignment="0" applyProtection="0"/>
    <xf numFmtId="9" fontId="168" fillId="0" borderId="0" applyFont="0" applyFill="0" applyBorder="0" applyAlignment="0" applyProtection="0"/>
    <xf numFmtId="0" fontId="168" fillId="3" borderId="0" applyNumberFormat="0" applyBorder="0" applyAlignment="0" applyProtection="0"/>
    <xf numFmtId="0" fontId="291" fillId="27" borderId="43" applyNumberFormat="0" applyFont="0" applyAlignment="0" applyProtection="0"/>
    <xf numFmtId="0" fontId="353" fillId="0" borderId="0"/>
    <xf numFmtId="168" fontId="353" fillId="0" borderId="0" applyFont="0" applyFill="0" applyBorder="0" applyAlignment="0" applyProtection="0"/>
    <xf numFmtId="9" fontId="353" fillId="0" borderId="0" applyFont="0" applyFill="0" applyBorder="0" applyAlignment="0" applyProtection="0"/>
    <xf numFmtId="0" fontId="167" fillId="0" borderId="0"/>
    <xf numFmtId="167" fontId="167" fillId="0" borderId="0" applyFont="0" applyFill="0" applyBorder="0" applyAlignment="0" applyProtection="0"/>
    <xf numFmtId="0" fontId="167" fillId="0" borderId="0"/>
    <xf numFmtId="0" fontId="166" fillId="0" borderId="0"/>
    <xf numFmtId="0" fontId="354" fillId="0" borderId="0"/>
    <xf numFmtId="168" fontId="354" fillId="0" borderId="0" applyFont="0" applyFill="0" applyBorder="0" applyAlignment="0" applyProtection="0"/>
    <xf numFmtId="9" fontId="354" fillId="0" borderId="0" applyFont="0" applyFill="0" applyBorder="0" applyAlignment="0" applyProtection="0"/>
    <xf numFmtId="0" fontId="165" fillId="0" borderId="0"/>
    <xf numFmtId="167" fontId="165" fillId="0" borderId="0" applyFont="0" applyFill="0" applyBorder="0" applyAlignment="0" applyProtection="0"/>
    <xf numFmtId="0" fontId="165" fillId="0" borderId="0"/>
    <xf numFmtId="0" fontId="355" fillId="0" borderId="0"/>
    <xf numFmtId="168" fontId="355" fillId="0" borderId="0" applyFont="0" applyFill="0" applyBorder="0" applyAlignment="0" applyProtection="0"/>
    <xf numFmtId="9" fontId="355" fillId="0" borderId="0" applyFont="0" applyFill="0" applyBorder="0" applyAlignment="0" applyProtection="0"/>
    <xf numFmtId="0" fontId="164" fillId="0" borderId="0"/>
    <xf numFmtId="0" fontId="163" fillId="0" borderId="0"/>
    <xf numFmtId="167" fontId="163" fillId="0" borderId="0" applyFont="0" applyFill="0" applyBorder="0" applyAlignment="0" applyProtection="0"/>
    <xf numFmtId="0" fontId="163" fillId="0" borderId="0"/>
    <xf numFmtId="0" fontId="162" fillId="0" borderId="0"/>
    <xf numFmtId="0" fontId="356" fillId="0" borderId="0"/>
    <xf numFmtId="168" fontId="356" fillId="0" borderId="0" applyFont="0" applyFill="0" applyBorder="0" applyAlignment="0" applyProtection="0"/>
    <xf numFmtId="9" fontId="356" fillId="0" borderId="0" applyFont="0" applyFill="0" applyBorder="0" applyAlignment="0" applyProtection="0"/>
    <xf numFmtId="0" fontId="161" fillId="0" borderId="0"/>
    <xf numFmtId="0" fontId="160" fillId="0" borderId="0"/>
    <xf numFmtId="167" fontId="160" fillId="0" borderId="0" applyFont="0" applyFill="0" applyBorder="0" applyAlignment="0" applyProtection="0"/>
    <xf numFmtId="0" fontId="160" fillId="0" borderId="0"/>
    <xf numFmtId="0" fontId="292" fillId="0" borderId="0"/>
    <xf numFmtId="0" fontId="357" fillId="0" borderId="0"/>
    <xf numFmtId="168" fontId="357" fillId="0" borderId="0" applyFont="0" applyFill="0" applyBorder="0" applyAlignment="0" applyProtection="0"/>
    <xf numFmtId="9" fontId="357" fillId="0" borderId="0" applyFont="0" applyFill="0" applyBorder="0" applyAlignment="0" applyProtection="0"/>
    <xf numFmtId="0" fontId="159" fillId="0" borderId="0"/>
    <xf numFmtId="167" fontId="159" fillId="0" borderId="0" applyFont="0" applyFill="0" applyBorder="0" applyAlignment="0" applyProtection="0"/>
    <xf numFmtId="0" fontId="159" fillId="0" borderId="0"/>
    <xf numFmtId="0" fontId="159" fillId="0" borderId="0"/>
    <xf numFmtId="0" fontId="158" fillId="0" borderId="0"/>
    <xf numFmtId="167" fontId="158" fillId="0" borderId="0" applyFont="0" applyFill="0" applyBorder="0" applyAlignment="0" applyProtection="0"/>
    <xf numFmtId="0" fontId="158" fillId="0" borderId="0"/>
    <xf numFmtId="168" fontId="291" fillId="0" borderId="0" applyFont="0" applyFill="0" applyBorder="0" applyAlignment="0" applyProtection="0"/>
    <xf numFmtId="0" fontId="157" fillId="0" borderId="0"/>
    <xf numFmtId="167" fontId="157" fillId="0" borderId="0" applyFont="0" applyFill="0" applyBorder="0" applyAlignment="0" applyProtection="0"/>
    <xf numFmtId="0" fontId="157" fillId="0" borderId="0"/>
    <xf numFmtId="0" fontId="358" fillId="0" borderId="0"/>
    <xf numFmtId="0" fontId="156" fillId="0" borderId="0"/>
    <xf numFmtId="168" fontId="291" fillId="0" borderId="0" applyFont="0" applyFill="0" applyBorder="0" applyAlignment="0" applyProtection="0"/>
    <xf numFmtId="168" fontId="291" fillId="0" borderId="0" applyFont="0" applyFill="0" applyBorder="0" applyAlignment="0" applyProtection="0"/>
    <xf numFmtId="0" fontId="155" fillId="0" borderId="0"/>
    <xf numFmtId="167" fontId="155" fillId="0" borderId="0" applyFont="0" applyFill="0" applyBorder="0" applyAlignment="0" applyProtection="0"/>
    <xf numFmtId="0" fontId="155" fillId="0" borderId="0"/>
    <xf numFmtId="0" fontId="359" fillId="0" borderId="0"/>
    <xf numFmtId="0" fontId="154" fillId="0" borderId="0"/>
    <xf numFmtId="167" fontId="154" fillId="0" borderId="0" applyFont="0" applyFill="0" applyBorder="0" applyAlignment="0" applyProtection="0"/>
    <xf numFmtId="0" fontId="154" fillId="0" borderId="0"/>
    <xf numFmtId="0" fontId="153" fillId="0" borderId="0"/>
    <xf numFmtId="167" fontId="153" fillId="0" borderId="0" applyFont="0" applyFill="0" applyBorder="0" applyAlignment="0" applyProtection="0"/>
    <xf numFmtId="0" fontId="153" fillId="0" borderId="0"/>
    <xf numFmtId="0" fontId="151" fillId="0" borderId="0"/>
    <xf numFmtId="167" fontId="151" fillId="0" borderId="0" applyFont="0" applyFill="0" applyBorder="0" applyAlignment="0" applyProtection="0"/>
    <xf numFmtId="0" fontId="151" fillId="0" borderId="0"/>
    <xf numFmtId="0" fontId="150" fillId="0" borderId="0"/>
    <xf numFmtId="0" fontId="150" fillId="0" borderId="0"/>
    <xf numFmtId="0" fontId="150" fillId="0" borderId="0"/>
    <xf numFmtId="0" fontId="361" fillId="0" borderId="0"/>
    <xf numFmtId="168" fontId="361" fillId="0" borderId="0" applyFont="0" applyFill="0" applyBorder="0" applyAlignment="0" applyProtection="0"/>
    <xf numFmtId="9" fontId="361" fillId="0" borderId="0" applyFont="0" applyFill="0" applyBorder="0" applyAlignment="0" applyProtection="0"/>
    <xf numFmtId="0" fontId="368" fillId="0" borderId="0"/>
    <xf numFmtId="0" fontId="368" fillId="0" borderId="0"/>
    <xf numFmtId="168" fontId="149" fillId="0" borderId="0" applyFont="0" applyFill="0" applyBorder="0" applyAlignment="0" applyProtection="0"/>
    <xf numFmtId="0" fontId="149" fillId="0" borderId="0"/>
    <xf numFmtId="168" fontId="148" fillId="0" borderId="0" applyFont="0" applyFill="0" applyBorder="0" applyAlignment="0" applyProtection="0"/>
    <xf numFmtId="0" fontId="148" fillId="0" borderId="0"/>
    <xf numFmtId="0" fontId="146" fillId="0" borderId="0"/>
    <xf numFmtId="167" fontId="146" fillId="0" borderId="0" applyFont="0" applyFill="0" applyBorder="0" applyAlignment="0" applyProtection="0"/>
    <xf numFmtId="0" fontId="146" fillId="0" borderId="0"/>
    <xf numFmtId="0" fontId="373" fillId="0" borderId="0"/>
    <xf numFmtId="168" fontId="373" fillId="0" borderId="0" applyFont="0" applyFill="0" applyBorder="0" applyAlignment="0" applyProtection="0"/>
    <xf numFmtId="9" fontId="373" fillId="0" borderId="0" applyFont="0" applyFill="0" applyBorder="0" applyAlignment="0" applyProtection="0"/>
    <xf numFmtId="0" fontId="145" fillId="0" borderId="0"/>
    <xf numFmtId="0" fontId="144" fillId="0" borderId="0"/>
    <xf numFmtId="0" fontId="144" fillId="0" borderId="0"/>
    <xf numFmtId="0" fontId="143" fillId="0" borderId="0"/>
    <xf numFmtId="167" fontId="143" fillId="0" borderId="0" applyFont="0" applyFill="0" applyBorder="0" applyAlignment="0" applyProtection="0"/>
    <xf numFmtId="0" fontId="143" fillId="0" borderId="0"/>
    <xf numFmtId="0" fontId="375" fillId="0" borderId="0"/>
    <xf numFmtId="168" fontId="375" fillId="0" borderId="0" applyFont="0" applyFill="0" applyBorder="0" applyAlignment="0" applyProtection="0"/>
    <xf numFmtId="9" fontId="375" fillId="0" borderId="0" applyFont="0" applyFill="0" applyBorder="0" applyAlignment="0" applyProtection="0"/>
    <xf numFmtId="168" fontId="290" fillId="0" borderId="0" applyFont="0" applyFill="0" applyBorder="0" applyAlignment="0" applyProtection="0"/>
    <xf numFmtId="0" fontId="290" fillId="0" borderId="0"/>
    <xf numFmtId="0" fontId="141" fillId="0" borderId="0"/>
    <xf numFmtId="167" fontId="141" fillId="0" borderId="0" applyFont="0" applyFill="0" applyBorder="0" applyAlignment="0" applyProtection="0"/>
    <xf numFmtId="0" fontId="141" fillId="0" borderId="0"/>
    <xf numFmtId="0" fontId="376" fillId="0" borderId="0"/>
    <xf numFmtId="168" fontId="376" fillId="0" borderId="0" applyFont="0" applyFill="0" applyBorder="0" applyAlignment="0" applyProtection="0"/>
    <xf numFmtId="9" fontId="376" fillId="0" borderId="0" applyFont="0" applyFill="0" applyBorder="0" applyAlignment="0" applyProtection="0"/>
    <xf numFmtId="0" fontId="377" fillId="0" borderId="0"/>
    <xf numFmtId="168" fontId="377" fillId="0" borderId="0" applyFont="0" applyFill="0" applyBorder="0" applyAlignment="0" applyProtection="0"/>
    <xf numFmtId="9" fontId="377" fillId="0" borderId="0" applyFont="0" applyFill="0" applyBorder="0" applyAlignment="0" applyProtection="0"/>
    <xf numFmtId="168" fontId="377" fillId="0" borderId="0" applyFont="0" applyFill="0" applyBorder="0" applyAlignment="0" applyProtection="0"/>
    <xf numFmtId="0" fontId="139" fillId="0" borderId="0"/>
    <xf numFmtId="167" fontId="139" fillId="0" borderId="0" applyFont="0" applyFill="0" applyBorder="0" applyAlignment="0" applyProtection="0"/>
    <xf numFmtId="0" fontId="139" fillId="0" borderId="0"/>
    <xf numFmtId="0" fontId="378" fillId="0" borderId="0"/>
    <xf numFmtId="168" fontId="291" fillId="0" borderId="0" applyFont="0" applyFill="0" applyBorder="0" applyAlignment="0" applyProtection="0"/>
    <xf numFmtId="9" fontId="291" fillId="0" borderId="0" applyFont="0" applyFill="0" applyBorder="0" applyAlignment="0" applyProtection="0"/>
    <xf numFmtId="205" fontId="379" fillId="0" borderId="0" applyFont="0" applyFill="0" applyBorder="0" applyAlignment="0" applyProtection="0"/>
    <xf numFmtId="190" fontId="291" fillId="0" borderId="0" applyFont="0" applyFill="0" applyBorder="0" applyAlignment="0" applyProtection="0"/>
    <xf numFmtId="166" fontId="291" fillId="0" borderId="0" applyFont="0" applyFill="0" applyBorder="0" applyAlignment="0" applyProtection="0"/>
    <xf numFmtId="168" fontId="138" fillId="0" borderId="0" applyFont="0" applyFill="0" applyBorder="0" applyAlignment="0" applyProtection="0"/>
    <xf numFmtId="168" fontId="291"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138" fillId="0" borderId="0" applyFont="0" applyFill="0" applyBorder="0" applyAlignment="0" applyProtection="0"/>
    <xf numFmtId="168" fontId="291" fillId="0" borderId="0" applyFont="0" applyFill="0" applyBorder="0" applyAlignment="0" applyProtection="0"/>
    <xf numFmtId="0" fontId="291" fillId="0" borderId="0"/>
    <xf numFmtId="0" fontId="138" fillId="0" borderId="0"/>
    <xf numFmtId="0" fontId="291" fillId="0" borderId="0"/>
    <xf numFmtId="0" fontId="291" fillId="0" borderId="0"/>
    <xf numFmtId="0" fontId="291" fillId="0" borderId="0"/>
    <xf numFmtId="0" fontId="292" fillId="0" borderId="0"/>
    <xf numFmtId="0" fontId="291" fillId="0" borderId="0"/>
    <xf numFmtId="9" fontId="379" fillId="0" borderId="0" applyFont="0" applyFill="0" applyBorder="0" applyAlignment="0" applyProtection="0"/>
    <xf numFmtId="0" fontId="292" fillId="0" borderId="0"/>
    <xf numFmtId="0" fontId="380" fillId="0" borderId="0"/>
    <xf numFmtId="0" fontId="137" fillId="0" borderId="0"/>
    <xf numFmtId="167" fontId="137" fillId="0" borderId="0" applyFont="0" applyFill="0" applyBorder="0" applyAlignment="0" applyProtection="0"/>
    <xf numFmtId="0" fontId="137" fillId="0" borderId="0"/>
    <xf numFmtId="206" fontId="291" fillId="0" borderId="0" applyFont="0" applyFill="0" applyBorder="0" applyAlignment="0" applyProtection="0"/>
    <xf numFmtId="0" fontId="136" fillId="0" borderId="0"/>
    <xf numFmtId="167" fontId="136" fillId="0" borderId="0" applyFont="0" applyFill="0" applyBorder="0" applyAlignment="0" applyProtection="0"/>
    <xf numFmtId="0" fontId="136" fillId="0" borderId="0"/>
    <xf numFmtId="168" fontId="380" fillId="0" borderId="0" applyFont="0" applyFill="0" applyBorder="0" applyAlignment="0" applyProtection="0"/>
    <xf numFmtId="9" fontId="380" fillId="0" borderId="0" applyFont="0" applyFill="0" applyBorder="0" applyAlignment="0" applyProtection="0"/>
    <xf numFmtId="0" fontId="135" fillId="0" borderId="0"/>
    <xf numFmtId="167" fontId="135" fillId="0" borderId="0" applyFont="0" applyFill="0" applyBorder="0" applyAlignment="0" applyProtection="0"/>
    <xf numFmtId="0" fontId="135" fillId="0" borderId="0"/>
    <xf numFmtId="0" fontId="291" fillId="0" borderId="0"/>
    <xf numFmtId="0" fontId="134" fillId="0" borderId="0"/>
    <xf numFmtId="0" fontId="291" fillId="0" borderId="0"/>
    <xf numFmtId="9" fontId="134" fillId="0" borderId="0" applyFont="0" applyFill="0" applyBorder="0" applyAlignment="0" applyProtection="0"/>
    <xf numFmtId="168" fontId="134" fillId="0" borderId="0" applyFont="0" applyFill="0" applyBorder="0" applyAlignment="0" applyProtection="0"/>
    <xf numFmtId="0" fontId="133" fillId="0" borderId="0"/>
    <xf numFmtId="168" fontId="133" fillId="0" borderId="0" applyFont="0" applyFill="0" applyBorder="0" applyAlignment="0" applyProtection="0"/>
    <xf numFmtId="9" fontId="133" fillId="0" borderId="0" applyFont="0" applyFill="0" applyBorder="0" applyAlignment="0" applyProtection="0"/>
    <xf numFmtId="43" fontId="133" fillId="0" borderId="0" applyFont="0" applyFill="0" applyBorder="0" applyAlignment="0" applyProtection="0"/>
    <xf numFmtId="43" fontId="130" fillId="0" borderId="0" applyFont="0" applyFill="0" applyBorder="0" applyAlignment="0" applyProtection="0"/>
    <xf numFmtId="0" fontId="130" fillId="0" borderId="0"/>
    <xf numFmtId="0" fontId="129" fillId="0" borderId="0"/>
    <xf numFmtId="167" fontId="129" fillId="0" borderId="0" applyFont="0" applyFill="0" applyBorder="0" applyAlignment="0" applyProtection="0"/>
    <xf numFmtId="0" fontId="129" fillId="0" borderId="0"/>
    <xf numFmtId="0" fontId="384" fillId="0" borderId="0"/>
    <xf numFmtId="168" fontId="384" fillId="0" borderId="0" applyFont="0" applyFill="0" applyBorder="0" applyAlignment="0" applyProtection="0"/>
    <xf numFmtId="9" fontId="384" fillId="0" borderId="0" applyFont="0" applyFill="0" applyBorder="0" applyAlignment="0" applyProtection="0"/>
    <xf numFmtId="0" fontId="128" fillId="0" borderId="0"/>
    <xf numFmtId="167" fontId="128" fillId="0" borderId="0" applyFont="0" applyFill="0" applyBorder="0" applyAlignment="0" applyProtection="0"/>
    <xf numFmtId="0" fontId="128" fillId="0" borderId="0"/>
    <xf numFmtId="0" fontId="292" fillId="0" borderId="0"/>
    <xf numFmtId="0" fontId="386" fillId="0" borderId="0"/>
    <xf numFmtId="0" fontId="127" fillId="0" borderId="0"/>
    <xf numFmtId="167" fontId="127" fillId="0" borderId="0" applyFont="0" applyFill="0" applyBorder="0" applyAlignment="0" applyProtection="0"/>
    <xf numFmtId="0" fontId="127" fillId="0" borderId="0"/>
    <xf numFmtId="0" fontId="126" fillId="0" borderId="0"/>
    <xf numFmtId="167" fontId="126" fillId="0" borderId="0" applyFont="0" applyFill="0" applyBorder="0" applyAlignment="0" applyProtection="0"/>
    <xf numFmtId="0" fontId="126" fillId="0" borderId="0"/>
    <xf numFmtId="0" fontId="124" fillId="0" borderId="0"/>
    <xf numFmtId="167" fontId="124" fillId="0" borderId="0" applyFont="0" applyFill="0" applyBorder="0" applyAlignment="0" applyProtection="0"/>
    <xf numFmtId="0" fontId="124" fillId="0" borderId="0"/>
    <xf numFmtId="0" fontId="123" fillId="0" borderId="0"/>
    <xf numFmtId="167" fontId="123" fillId="0" borderId="0" applyFont="0" applyFill="0" applyBorder="0" applyAlignment="0" applyProtection="0"/>
    <xf numFmtId="0" fontId="123" fillId="0" borderId="0"/>
    <xf numFmtId="43" fontId="123" fillId="0" borderId="0" applyFont="0" applyFill="0" applyBorder="0" applyAlignment="0" applyProtection="0"/>
    <xf numFmtId="0" fontId="384" fillId="0" borderId="0"/>
    <xf numFmtId="168" fontId="384" fillId="0" borderId="0" applyFont="0" applyFill="0" applyBorder="0" applyAlignment="0" applyProtection="0"/>
    <xf numFmtId="9" fontId="384" fillId="0" borderId="0" applyFont="0" applyFill="0" applyBorder="0" applyAlignment="0" applyProtection="0"/>
    <xf numFmtId="0" fontId="122" fillId="0" borderId="0"/>
    <xf numFmtId="167" fontId="122" fillId="0" borderId="0" applyFont="0" applyFill="0" applyBorder="0" applyAlignment="0" applyProtection="0"/>
    <xf numFmtId="0" fontId="122" fillId="0" borderId="0"/>
    <xf numFmtId="43" fontId="122" fillId="0" borderId="0" applyFont="0" applyFill="0" applyBorder="0" applyAlignment="0" applyProtection="0"/>
    <xf numFmtId="0" fontId="121" fillId="0" borderId="0"/>
    <xf numFmtId="167" fontId="121" fillId="0" borderId="0" applyFont="0" applyFill="0" applyBorder="0" applyAlignment="0" applyProtection="0"/>
    <xf numFmtId="0" fontId="121" fillId="0" borderId="0"/>
    <xf numFmtId="0" fontId="119" fillId="0" borderId="0"/>
    <xf numFmtId="167" fontId="119" fillId="0" borderId="0" applyFont="0" applyFill="0" applyBorder="0" applyAlignment="0" applyProtection="0"/>
    <xf numFmtId="0" fontId="119" fillId="0" borderId="0"/>
    <xf numFmtId="0" fontId="387" fillId="0" borderId="0"/>
    <xf numFmtId="168" fontId="387" fillId="0" borderId="0" applyFont="0" applyFill="0" applyBorder="0" applyAlignment="0" applyProtection="0"/>
    <xf numFmtId="9" fontId="387" fillId="0" borderId="0" applyFont="0" applyFill="0" applyBorder="0" applyAlignment="0" applyProtection="0"/>
    <xf numFmtId="0" fontId="118" fillId="0" borderId="0"/>
    <xf numFmtId="168" fontId="118" fillId="0" borderId="0" applyFont="0" applyFill="0" applyBorder="0" applyAlignment="0" applyProtection="0"/>
    <xf numFmtId="0" fontId="291" fillId="0" borderId="0"/>
    <xf numFmtId="0" fontId="395" fillId="0" borderId="0"/>
    <xf numFmtId="168" fontId="395" fillId="0" borderId="0" applyFont="0" applyFill="0" applyBorder="0" applyAlignment="0" applyProtection="0"/>
    <xf numFmtId="9" fontId="395" fillId="0" borderId="0" applyFont="0" applyFill="0" applyBorder="0" applyAlignment="0" applyProtection="0"/>
    <xf numFmtId="0" fontId="117" fillId="0" borderId="0"/>
    <xf numFmtId="168" fontId="117" fillId="0" borderId="0" applyFont="0" applyFill="0" applyBorder="0" applyAlignment="0" applyProtection="0"/>
    <xf numFmtId="167" fontId="117" fillId="0" borderId="0" applyFont="0" applyFill="0" applyBorder="0" applyAlignment="0" applyProtection="0"/>
    <xf numFmtId="0" fontId="117" fillId="0" borderId="0"/>
    <xf numFmtId="0" fontId="117" fillId="0" borderId="0"/>
    <xf numFmtId="0" fontId="292" fillId="0" borderId="0"/>
    <xf numFmtId="0" fontId="114" fillId="0" borderId="0"/>
    <xf numFmtId="167" fontId="114" fillId="0" borderId="0" applyFont="0" applyFill="0" applyBorder="0" applyAlignment="0" applyProtection="0"/>
    <xf numFmtId="0" fontId="114" fillId="0" borderId="0"/>
    <xf numFmtId="0" fontId="114" fillId="0" borderId="0"/>
    <xf numFmtId="0" fontId="113" fillId="0" borderId="0"/>
    <xf numFmtId="168" fontId="113" fillId="0" borderId="0" applyFont="0" applyFill="0" applyBorder="0" applyAlignment="0" applyProtection="0"/>
    <xf numFmtId="0" fontId="111" fillId="0" borderId="0"/>
    <xf numFmtId="168" fontId="111" fillId="0" borderId="0" applyFont="0" applyFill="0" applyBorder="0" applyAlignment="0" applyProtection="0"/>
    <xf numFmtId="167" fontId="111" fillId="0" borderId="0" applyFont="0" applyFill="0" applyBorder="0" applyAlignment="0" applyProtection="0"/>
    <xf numFmtId="0" fontId="111" fillId="0" borderId="0"/>
    <xf numFmtId="0" fontId="111" fillId="0" borderId="0"/>
    <xf numFmtId="0" fontId="109" fillId="0" borderId="0"/>
    <xf numFmtId="167" fontId="109" fillId="0" borderId="0" applyFont="0" applyFill="0" applyBorder="0" applyAlignment="0" applyProtection="0"/>
    <xf numFmtId="0" fontId="109" fillId="0" borderId="0"/>
    <xf numFmtId="0" fontId="109" fillId="0" borderId="0"/>
    <xf numFmtId="0" fontId="397" fillId="0" borderId="0"/>
    <xf numFmtId="168" fontId="397" fillId="0" borderId="0" applyFont="0" applyFill="0" applyBorder="0" applyAlignment="0" applyProtection="0"/>
    <xf numFmtId="9" fontId="397" fillId="0" borderId="0" applyFont="0" applyFill="0" applyBorder="0" applyAlignment="0" applyProtection="0"/>
    <xf numFmtId="0" fontId="108" fillId="0" borderId="0"/>
    <xf numFmtId="168" fontId="108" fillId="0" borderId="0" applyFont="0" applyFill="0" applyBorder="0" applyAlignment="0" applyProtection="0"/>
    <xf numFmtId="0" fontId="107" fillId="0" borderId="0"/>
    <xf numFmtId="167" fontId="107" fillId="0" borderId="0" applyFont="0" applyFill="0" applyBorder="0" applyAlignment="0" applyProtection="0"/>
    <xf numFmtId="0" fontId="107" fillId="0" borderId="0"/>
    <xf numFmtId="0" fontId="107" fillId="0" borderId="0"/>
    <xf numFmtId="0" fontId="291" fillId="0" borderId="0"/>
    <xf numFmtId="0" fontId="106" fillId="0" borderId="0"/>
    <xf numFmtId="43" fontId="106" fillId="0" borderId="0" applyFont="0" applyFill="0" applyBorder="0" applyAlignment="0" applyProtection="0"/>
    <xf numFmtId="168" fontId="106" fillId="0" borderId="0" applyFont="0" applyFill="0" applyBorder="0" applyAlignment="0" applyProtection="0"/>
    <xf numFmtId="0" fontId="105" fillId="0" borderId="0"/>
    <xf numFmtId="168" fontId="105" fillId="0" borderId="0" applyFont="0" applyFill="0" applyBorder="0" applyAlignment="0" applyProtection="0"/>
    <xf numFmtId="167"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4" fillId="0" borderId="0"/>
    <xf numFmtId="168" fontId="104" fillId="0" borderId="0" applyFont="0" applyFill="0" applyBorder="0" applyAlignment="0" applyProtection="0"/>
    <xf numFmtId="9" fontId="104" fillId="0" borderId="0" applyFont="0" applyFill="0" applyBorder="0" applyAlignment="0" applyProtection="0"/>
    <xf numFmtId="0" fontId="103" fillId="0" borderId="0"/>
    <xf numFmtId="167" fontId="103" fillId="0" borderId="0" applyFont="0" applyFill="0" applyBorder="0" applyAlignment="0" applyProtection="0"/>
    <xf numFmtId="0" fontId="103" fillId="0" borderId="0"/>
    <xf numFmtId="0" fontId="103" fillId="0" borderId="0"/>
    <xf numFmtId="0" fontId="102" fillId="0" borderId="0"/>
    <xf numFmtId="168" fontId="102" fillId="0" borderId="0" applyFont="0" applyFill="0" applyBorder="0" applyAlignment="0" applyProtection="0"/>
    <xf numFmtId="167" fontId="102" fillId="0" borderId="0" applyFont="0" applyFill="0" applyBorder="0" applyAlignment="0" applyProtection="0"/>
    <xf numFmtId="0" fontId="102" fillId="0" borderId="0"/>
    <xf numFmtId="0" fontId="102" fillId="0" borderId="0"/>
    <xf numFmtId="9" fontId="102" fillId="0" borderId="0" applyFont="0" applyFill="0" applyBorder="0" applyAlignment="0" applyProtection="0"/>
    <xf numFmtId="168" fontId="291" fillId="0" borderId="0" applyFont="0" applyFill="0" applyBorder="0" applyAlignment="0" applyProtection="0"/>
    <xf numFmtId="0" fontId="101" fillId="0" borderId="0"/>
    <xf numFmtId="168" fontId="101" fillId="0" borderId="0" applyFont="0" applyFill="0" applyBorder="0" applyAlignment="0" applyProtection="0"/>
    <xf numFmtId="167" fontId="101" fillId="0" borderId="0" applyFont="0" applyFill="0" applyBorder="0" applyAlignment="0" applyProtection="0"/>
    <xf numFmtId="0" fontId="101" fillId="0" borderId="0"/>
    <xf numFmtId="0" fontId="101" fillId="0" borderId="0"/>
    <xf numFmtId="9" fontId="101" fillId="0" borderId="0" applyFont="0" applyFill="0" applyBorder="0" applyAlignment="0" applyProtection="0"/>
    <xf numFmtId="0" fontId="100" fillId="0" borderId="0"/>
    <xf numFmtId="9" fontId="100" fillId="0" borderId="0" applyFont="0" applyFill="0" applyBorder="0" applyAlignment="0" applyProtection="0"/>
    <xf numFmtId="0" fontId="99" fillId="0" borderId="0"/>
    <xf numFmtId="168" fontId="99" fillId="0" borderId="0" applyFont="0" applyFill="0" applyBorder="0" applyAlignment="0" applyProtection="0"/>
    <xf numFmtId="167" fontId="99" fillId="0" borderId="0" applyFont="0" applyFill="0" applyBorder="0" applyAlignment="0" applyProtection="0"/>
    <xf numFmtId="0" fontId="99" fillId="0" borderId="0"/>
    <xf numFmtId="0" fontId="99" fillId="0" borderId="0"/>
    <xf numFmtId="0" fontId="98" fillId="0" borderId="0"/>
    <xf numFmtId="168" fontId="98" fillId="0" borderId="0" applyFont="0" applyFill="0" applyBorder="0" applyAlignment="0" applyProtection="0"/>
    <xf numFmtId="0" fontId="97" fillId="0" borderId="0"/>
    <xf numFmtId="9" fontId="97" fillId="0" borderId="0" applyFont="0" applyFill="0" applyBorder="0" applyAlignment="0" applyProtection="0"/>
    <xf numFmtId="0" fontId="96" fillId="0" borderId="0"/>
    <xf numFmtId="167" fontId="96" fillId="0" borderId="0" applyFont="0" applyFill="0" applyBorder="0" applyAlignment="0" applyProtection="0"/>
    <xf numFmtId="0" fontId="96" fillId="0" borderId="0"/>
    <xf numFmtId="0" fontId="96" fillId="0" borderId="0"/>
    <xf numFmtId="0" fontId="95" fillId="0" borderId="0"/>
    <xf numFmtId="168" fontId="95" fillId="0" borderId="0" applyFont="0" applyFill="0" applyBorder="0" applyAlignment="0" applyProtection="0"/>
    <xf numFmtId="167" fontId="95" fillId="0" borderId="0" applyFont="0" applyFill="0" applyBorder="0" applyAlignment="0" applyProtection="0"/>
    <xf numFmtId="0" fontId="95" fillId="0" borderId="0"/>
    <xf numFmtId="0" fontId="95" fillId="0" borderId="0"/>
    <xf numFmtId="9" fontId="95" fillId="0" borderId="0" applyFont="0" applyFill="0" applyBorder="0" applyAlignment="0" applyProtection="0"/>
    <xf numFmtId="0" fontId="94" fillId="0" borderId="0"/>
    <xf numFmtId="167" fontId="94" fillId="0" borderId="0" applyFont="0" applyFill="0" applyBorder="0" applyAlignment="0" applyProtection="0"/>
    <xf numFmtId="0" fontId="93" fillId="0" borderId="0"/>
    <xf numFmtId="168" fontId="93" fillId="0" borderId="0" applyFont="0" applyFill="0" applyBorder="0" applyAlignment="0" applyProtection="0"/>
    <xf numFmtId="9" fontId="93" fillId="0" borderId="0" applyFont="0" applyFill="0" applyBorder="0" applyAlignment="0" applyProtection="0"/>
    <xf numFmtId="167" fontId="93" fillId="0" borderId="0" applyFont="0" applyFill="0" applyBorder="0" applyAlignment="0" applyProtection="0"/>
    <xf numFmtId="0" fontId="93" fillId="0" borderId="0"/>
    <xf numFmtId="0" fontId="93" fillId="0" borderId="0"/>
    <xf numFmtId="0" fontId="91" fillId="0" borderId="0"/>
    <xf numFmtId="9" fontId="91" fillId="0" borderId="0" applyFont="0" applyFill="0" applyBorder="0" applyAlignment="0" applyProtection="0"/>
    <xf numFmtId="0" fontId="90" fillId="0" borderId="0"/>
    <xf numFmtId="167" fontId="90" fillId="0" borderId="0" applyFont="0" applyFill="0" applyBorder="0" applyAlignment="0" applyProtection="0"/>
    <xf numFmtId="0" fontId="90" fillId="0" borderId="0"/>
    <xf numFmtId="0" fontId="90" fillId="0" borderId="0"/>
    <xf numFmtId="0" fontId="397" fillId="0" borderId="0"/>
    <xf numFmtId="168" fontId="397" fillId="0" borderId="0" applyFont="0" applyFill="0" applyBorder="0" applyAlignment="0" applyProtection="0"/>
    <xf numFmtId="0" fontId="90" fillId="0" borderId="0"/>
    <xf numFmtId="9" fontId="397" fillId="0" borderId="0" applyFont="0" applyFill="0" applyBorder="0" applyAlignment="0" applyProtection="0"/>
    <xf numFmtId="168" fontId="90" fillId="0" borderId="0" applyFont="0" applyFill="0" applyBorder="0" applyAlignment="0" applyProtection="0"/>
    <xf numFmtId="0" fontId="89" fillId="0" borderId="0"/>
    <xf numFmtId="167" fontId="89" fillId="0" borderId="0" applyFont="0" applyFill="0" applyBorder="0" applyAlignment="0" applyProtection="0"/>
    <xf numFmtId="0" fontId="89" fillId="0" borderId="0"/>
    <xf numFmtId="0" fontId="89" fillId="0" borderId="0"/>
    <xf numFmtId="0" fontId="88" fillId="0" borderId="0"/>
    <xf numFmtId="9" fontId="88" fillId="0" borderId="0" applyFont="0" applyFill="0" applyBorder="0" applyAlignment="0" applyProtection="0"/>
    <xf numFmtId="44" fontId="88" fillId="0" borderId="0" applyFont="0" applyFill="0" applyBorder="0" applyAlignment="0" applyProtection="0"/>
    <xf numFmtId="0" fontId="87" fillId="0" borderId="0"/>
    <xf numFmtId="0" fontId="87" fillId="0" borderId="0"/>
    <xf numFmtId="0" fontId="87" fillId="0" borderId="0"/>
    <xf numFmtId="167" fontId="87" fillId="0" borderId="0" applyFont="0" applyFill="0" applyBorder="0" applyAlignment="0" applyProtection="0"/>
    <xf numFmtId="0" fontId="291" fillId="0" borderId="0"/>
    <xf numFmtId="168" fontId="291" fillId="0" borderId="0" applyFont="0" applyFill="0" applyBorder="0" applyAlignment="0" applyProtection="0"/>
    <xf numFmtId="0" fontId="86" fillId="0" borderId="0"/>
    <xf numFmtId="9" fontId="291" fillId="0" borderId="0" applyFont="0" applyFill="0" applyBorder="0" applyAlignment="0" applyProtection="0"/>
    <xf numFmtId="43" fontId="86" fillId="0" borderId="0" applyFont="0" applyFill="0" applyBorder="0" applyAlignment="0" applyProtection="0"/>
    <xf numFmtId="168" fontId="86" fillId="0" borderId="0" applyFont="0" applyFill="0" applyBorder="0" applyAlignment="0" applyProtection="0"/>
    <xf numFmtId="167" fontId="86" fillId="0" borderId="0" applyFont="0" applyFill="0" applyBorder="0" applyAlignment="0" applyProtection="0"/>
    <xf numFmtId="0" fontId="86" fillId="0" borderId="0"/>
    <xf numFmtId="0" fontId="86" fillId="0" borderId="0"/>
    <xf numFmtId="9" fontId="86" fillId="0" borderId="0" applyFont="0" applyFill="0" applyBorder="0" applyAlignment="0" applyProtection="0"/>
    <xf numFmtId="44" fontId="86" fillId="0" borderId="0" applyFont="0" applyFill="0" applyBorder="0" applyAlignment="0" applyProtection="0"/>
    <xf numFmtId="0" fontId="85" fillId="0" borderId="0"/>
    <xf numFmtId="43" fontId="85" fillId="0" borderId="0" applyFont="0" applyFill="0" applyBorder="0" applyAlignment="0" applyProtection="0"/>
    <xf numFmtId="168" fontId="85" fillId="0" borderId="0" applyFont="0" applyFill="0" applyBorder="0" applyAlignment="0" applyProtection="0"/>
    <xf numFmtId="167" fontId="85" fillId="0" borderId="0" applyFont="0" applyFill="0" applyBorder="0" applyAlignment="0" applyProtection="0"/>
    <xf numFmtId="0" fontId="85" fillId="0" borderId="0"/>
    <xf numFmtId="0" fontId="85" fillId="0" borderId="0"/>
    <xf numFmtId="0" fontId="84" fillId="0" borderId="0"/>
    <xf numFmtId="9" fontId="84" fillId="0" borderId="0" applyFont="0" applyFill="0" applyBorder="0" applyAlignment="0" applyProtection="0"/>
    <xf numFmtId="44" fontId="84" fillId="0" borderId="0" applyFont="0" applyFill="0" applyBorder="0" applyAlignment="0" applyProtection="0"/>
    <xf numFmtId="0" fontId="82" fillId="0" borderId="0"/>
    <xf numFmtId="167" fontId="82" fillId="0" borderId="0" applyFont="0" applyFill="0" applyBorder="0" applyAlignment="0" applyProtection="0"/>
    <xf numFmtId="0" fontId="82" fillId="0" borderId="0"/>
    <xf numFmtId="0" fontId="82" fillId="0" borderId="0"/>
    <xf numFmtId="0" fontId="81" fillId="0" borderId="0"/>
    <xf numFmtId="168" fontId="81" fillId="0" borderId="0" applyFont="0" applyFill="0" applyBorder="0" applyAlignment="0" applyProtection="0"/>
    <xf numFmtId="0" fontId="80" fillId="0" borderId="0"/>
    <xf numFmtId="9" fontId="80" fillId="0" borderId="0" applyFont="0" applyFill="0" applyBorder="0" applyAlignment="0" applyProtection="0"/>
    <xf numFmtId="44" fontId="80" fillId="0" borderId="0" applyFont="0" applyFill="0" applyBorder="0" applyAlignment="0" applyProtection="0"/>
    <xf numFmtId="0" fontId="80" fillId="0" borderId="0"/>
    <xf numFmtId="43" fontId="80" fillId="0" borderId="0" applyFont="0" applyFill="0" applyBorder="0" applyAlignment="0" applyProtection="0"/>
    <xf numFmtId="0" fontId="402" fillId="0" borderId="0"/>
    <xf numFmtId="168" fontId="402" fillId="0" borderId="0" applyFont="0" applyFill="0" applyBorder="0" applyAlignment="0" applyProtection="0"/>
    <xf numFmtId="9" fontId="402" fillId="0" borderId="0" applyFont="0" applyFill="0" applyBorder="0" applyAlignment="0" applyProtection="0"/>
    <xf numFmtId="0" fontId="79" fillId="0" borderId="0"/>
    <xf numFmtId="168" fontId="79" fillId="0" borderId="0" applyFont="0" applyFill="0" applyBorder="0" applyAlignment="0" applyProtection="0"/>
    <xf numFmtId="9" fontId="79" fillId="0" borderId="0" applyFont="0" applyFill="0" applyBorder="0" applyAlignment="0" applyProtection="0"/>
    <xf numFmtId="167"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43" fontId="291" fillId="0" borderId="0" applyFont="0" applyFill="0" applyBorder="0" applyAlignment="0" applyProtection="0"/>
    <xf numFmtId="0" fontId="78" fillId="0" borderId="0"/>
    <xf numFmtId="167" fontId="78" fillId="0" borderId="0" applyFont="0" applyFill="0" applyBorder="0" applyAlignment="0" applyProtection="0"/>
    <xf numFmtId="0" fontId="78" fillId="0" borderId="0"/>
    <xf numFmtId="0" fontId="78" fillId="0" borderId="0"/>
    <xf numFmtId="0" fontId="77" fillId="0" borderId="0"/>
    <xf numFmtId="167" fontId="77" fillId="0" borderId="0" applyFont="0" applyFill="0" applyBorder="0" applyAlignment="0" applyProtection="0"/>
    <xf numFmtId="0" fontId="77" fillId="0" borderId="0"/>
    <xf numFmtId="0" fontId="77" fillId="0" borderId="0"/>
    <xf numFmtId="0" fontId="76" fillId="0" borderId="0"/>
    <xf numFmtId="168" fontId="76" fillId="0" borderId="0" applyFont="0" applyFill="0" applyBorder="0" applyAlignment="0" applyProtection="0"/>
    <xf numFmtId="167"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44" fontId="76" fillId="0" borderId="0" applyFont="0" applyFill="0" applyBorder="0" applyAlignment="0" applyProtection="0"/>
    <xf numFmtId="0" fontId="75" fillId="0" borderId="0"/>
    <xf numFmtId="168" fontId="75" fillId="0" borderId="0" applyFont="0" applyFill="0" applyBorder="0" applyAlignment="0" applyProtection="0"/>
    <xf numFmtId="0" fontId="74" fillId="0" borderId="0"/>
    <xf numFmtId="167" fontId="74" fillId="0" borderId="0" applyFont="0" applyFill="0" applyBorder="0" applyAlignment="0" applyProtection="0"/>
    <xf numFmtId="0" fontId="74" fillId="0" borderId="0"/>
    <xf numFmtId="0" fontId="74" fillId="0" borderId="0"/>
    <xf numFmtId="0" fontId="73" fillId="0" borderId="0"/>
    <xf numFmtId="9" fontId="73" fillId="0" borderId="0" applyFont="0" applyFill="0" applyBorder="0" applyAlignment="0" applyProtection="0"/>
    <xf numFmtId="44" fontId="73" fillId="0" borderId="0" applyFont="0" applyFill="0" applyBorder="0" applyAlignment="0" applyProtection="0"/>
    <xf numFmtId="0" fontId="72" fillId="0" borderId="0"/>
    <xf numFmtId="168" fontId="72" fillId="0" borderId="0" applyFont="0" applyFill="0" applyBorder="0" applyAlignment="0" applyProtection="0"/>
    <xf numFmtId="0" fontId="72" fillId="0" borderId="0"/>
    <xf numFmtId="0" fontId="72" fillId="0" borderId="0"/>
    <xf numFmtId="167" fontId="72" fillId="0" borderId="0" applyFont="0" applyFill="0" applyBorder="0" applyAlignment="0" applyProtection="0"/>
    <xf numFmtId="0" fontId="72" fillId="0" borderId="0"/>
    <xf numFmtId="0" fontId="72" fillId="0" borderId="0"/>
    <xf numFmtId="9" fontId="72" fillId="0" borderId="0" applyFont="0" applyFill="0" applyBorder="0" applyAlignment="0" applyProtection="0"/>
    <xf numFmtId="44" fontId="72" fillId="0" borderId="0" applyFont="0" applyFill="0" applyBorder="0" applyAlignment="0" applyProtection="0"/>
    <xf numFmtId="0" fontId="71" fillId="0" borderId="0"/>
    <xf numFmtId="168" fontId="71" fillId="0" borderId="0" applyFont="0" applyFill="0" applyBorder="0" applyAlignment="0" applyProtection="0"/>
    <xf numFmtId="167" fontId="71" fillId="0" borderId="0" applyFont="0" applyFill="0" applyBorder="0" applyAlignment="0" applyProtection="0"/>
    <xf numFmtId="0" fontId="71" fillId="0" borderId="0"/>
    <xf numFmtId="0" fontId="71" fillId="0" borderId="0"/>
    <xf numFmtId="9" fontId="71" fillId="0" borderId="0" applyFont="0" applyFill="0" applyBorder="0" applyAlignment="0" applyProtection="0"/>
    <xf numFmtId="44" fontId="71" fillId="0" borderId="0" applyFont="0" applyFill="0" applyBorder="0" applyAlignment="0" applyProtection="0"/>
    <xf numFmtId="0" fontId="70" fillId="0" borderId="0"/>
    <xf numFmtId="168" fontId="70" fillId="0" borderId="0" applyFont="0" applyFill="0" applyBorder="0" applyAlignment="0" applyProtection="0"/>
    <xf numFmtId="0" fontId="69" fillId="0" borderId="0"/>
    <xf numFmtId="167" fontId="69" fillId="0" borderId="0" applyFont="0" applyFill="0" applyBorder="0" applyAlignment="0" applyProtection="0"/>
    <xf numFmtId="0" fontId="69" fillId="0" borderId="0"/>
    <xf numFmtId="0" fontId="69" fillId="0" borderId="0"/>
    <xf numFmtId="9" fontId="69" fillId="0" borderId="0" applyFont="0" applyFill="0" applyBorder="0" applyAlignment="0" applyProtection="0"/>
    <xf numFmtId="44" fontId="69" fillId="0" borderId="0" applyFont="0" applyFill="0" applyBorder="0" applyAlignment="0" applyProtection="0"/>
    <xf numFmtId="0" fontId="68" fillId="0" borderId="0"/>
    <xf numFmtId="168" fontId="68" fillId="0" borderId="0" applyFont="0" applyFill="0" applyBorder="0" applyAlignment="0" applyProtection="0"/>
    <xf numFmtId="9" fontId="68" fillId="0" borderId="0" applyFont="0" applyFill="0" applyBorder="0" applyAlignment="0" applyProtection="0"/>
    <xf numFmtId="44" fontId="68" fillId="0" borderId="0" applyFont="0" applyFill="0" applyBorder="0" applyAlignment="0" applyProtection="0"/>
    <xf numFmtId="0" fontId="67" fillId="0" borderId="0"/>
    <xf numFmtId="168" fontId="67" fillId="0" borderId="0" applyFont="0" applyFill="0" applyBorder="0" applyAlignment="0" applyProtection="0"/>
    <xf numFmtId="0" fontId="66" fillId="0" borderId="0"/>
    <xf numFmtId="168" fontId="66" fillId="0" borderId="0" applyFont="0" applyFill="0" applyBorder="0" applyAlignment="0" applyProtection="0"/>
    <xf numFmtId="0" fontId="65" fillId="0" borderId="0"/>
    <xf numFmtId="167" fontId="65" fillId="0" borderId="0" applyFont="0" applyFill="0" applyBorder="0" applyAlignment="0" applyProtection="0"/>
    <xf numFmtId="0" fontId="65" fillId="0" borderId="0"/>
    <xf numFmtId="0" fontId="65" fillId="0" borderId="0"/>
    <xf numFmtId="9" fontId="65" fillId="0" borderId="0" applyFont="0" applyFill="0" applyBorder="0" applyAlignment="0" applyProtection="0"/>
    <xf numFmtId="44" fontId="65" fillId="0" borderId="0" applyFont="0" applyFill="0" applyBorder="0" applyAlignment="0" applyProtection="0"/>
    <xf numFmtId="0" fontId="64" fillId="0" borderId="0"/>
    <xf numFmtId="168" fontId="64" fillId="0" borderId="0" applyFont="0" applyFill="0" applyBorder="0" applyAlignment="0" applyProtection="0"/>
    <xf numFmtId="167" fontId="64" fillId="0" borderId="0" applyFont="0" applyFill="0" applyBorder="0" applyAlignment="0" applyProtection="0"/>
    <xf numFmtId="0" fontId="64" fillId="0" borderId="0"/>
    <xf numFmtId="0" fontId="64" fillId="0" borderId="0"/>
    <xf numFmtId="9" fontId="64" fillId="0" borderId="0" applyFont="0" applyFill="0" applyBorder="0" applyAlignment="0" applyProtection="0"/>
    <xf numFmtId="44" fontId="64" fillId="0" borderId="0" applyFont="0" applyFill="0" applyBorder="0" applyAlignment="0" applyProtection="0"/>
    <xf numFmtId="0" fontId="63" fillId="0" borderId="0"/>
    <xf numFmtId="168" fontId="63" fillId="0" borderId="0" applyFont="0" applyFill="0" applyBorder="0" applyAlignment="0" applyProtection="0"/>
    <xf numFmtId="167" fontId="63" fillId="0" borderId="0" applyFont="0" applyFill="0" applyBorder="0" applyAlignment="0" applyProtection="0"/>
    <xf numFmtId="0" fontId="63" fillId="0" borderId="0"/>
    <xf numFmtId="0" fontId="63" fillId="0" borderId="0"/>
    <xf numFmtId="9" fontId="63" fillId="0" borderId="0" applyFont="0" applyFill="0" applyBorder="0" applyAlignment="0" applyProtection="0"/>
    <xf numFmtId="44" fontId="63" fillId="0" borderId="0" applyFont="0" applyFill="0" applyBorder="0" applyAlignment="0" applyProtection="0"/>
    <xf numFmtId="0" fontId="62" fillId="0" borderId="0"/>
    <xf numFmtId="168" fontId="62" fillId="0" borderId="0" applyFont="0" applyFill="0" applyBorder="0" applyAlignment="0" applyProtection="0"/>
    <xf numFmtId="0" fontId="61" fillId="0" borderId="0"/>
    <xf numFmtId="167" fontId="61" fillId="0" borderId="0" applyFont="0" applyFill="0" applyBorder="0" applyAlignment="0" applyProtection="0"/>
    <xf numFmtId="0" fontId="61" fillId="0" borderId="0"/>
    <xf numFmtId="0" fontId="61" fillId="0" borderId="0"/>
    <xf numFmtId="9" fontId="61" fillId="0" borderId="0" applyFont="0" applyFill="0" applyBorder="0" applyAlignment="0" applyProtection="0"/>
    <xf numFmtId="44" fontId="61" fillId="0" borderId="0" applyFont="0" applyFill="0" applyBorder="0" applyAlignment="0" applyProtection="0"/>
    <xf numFmtId="0" fontId="60" fillId="0" borderId="0"/>
    <xf numFmtId="168" fontId="60" fillId="0" borderId="0" applyFont="0" applyFill="0" applyBorder="0" applyAlignment="0" applyProtection="0"/>
    <xf numFmtId="167" fontId="60" fillId="0" borderId="0" applyFont="0" applyFill="0" applyBorder="0" applyAlignment="0" applyProtection="0"/>
    <xf numFmtId="0" fontId="60" fillId="0" borderId="0"/>
    <xf numFmtId="0" fontId="60" fillId="0" borderId="0"/>
    <xf numFmtId="9" fontId="60" fillId="0" borderId="0" applyFont="0" applyFill="0" applyBorder="0" applyAlignment="0" applyProtection="0"/>
    <xf numFmtId="44" fontId="60" fillId="0" borderId="0" applyFont="0" applyFill="0" applyBorder="0" applyAlignment="0" applyProtection="0"/>
    <xf numFmtId="0" fontId="59" fillId="0" borderId="0"/>
    <xf numFmtId="0" fontId="58" fillId="0" borderId="0"/>
    <xf numFmtId="167" fontId="58" fillId="0" borderId="0" applyFont="0" applyFill="0" applyBorder="0" applyAlignment="0" applyProtection="0"/>
    <xf numFmtId="0" fontId="58" fillId="0" borderId="0"/>
    <xf numFmtId="0" fontId="58" fillId="0" borderId="0"/>
    <xf numFmtId="9" fontId="58" fillId="0" borderId="0" applyFont="0" applyFill="0" applyBorder="0" applyAlignment="0" applyProtection="0"/>
    <xf numFmtId="44" fontId="58" fillId="0" borderId="0" applyFont="0" applyFill="0" applyBorder="0" applyAlignment="0" applyProtection="0"/>
    <xf numFmtId="0" fontId="57" fillId="0" borderId="0"/>
    <xf numFmtId="168" fontId="57" fillId="0" borderId="0" applyFont="0" applyFill="0" applyBorder="0" applyAlignment="0" applyProtection="0"/>
    <xf numFmtId="0" fontId="56" fillId="0" borderId="0"/>
    <xf numFmtId="9" fontId="56" fillId="0" borderId="0" applyFont="0" applyFill="0" applyBorder="0" applyAlignment="0" applyProtection="0"/>
    <xf numFmtId="44" fontId="56" fillId="0" borderId="0" applyFont="0" applyFill="0" applyBorder="0" applyAlignment="0" applyProtection="0"/>
    <xf numFmtId="0" fontId="55" fillId="0" borderId="0"/>
    <xf numFmtId="168" fontId="55" fillId="0" borderId="0" applyFont="0" applyFill="0" applyBorder="0" applyAlignment="0" applyProtection="0"/>
    <xf numFmtId="167" fontId="55" fillId="0" borderId="0" applyFont="0" applyFill="0" applyBorder="0" applyAlignment="0" applyProtection="0"/>
    <xf numFmtId="0" fontId="55" fillId="0" borderId="0"/>
    <xf numFmtId="0" fontId="54" fillId="0" borderId="0"/>
    <xf numFmtId="9" fontId="54" fillId="0" borderId="0" applyFont="0" applyFill="0" applyBorder="0" applyAlignment="0" applyProtection="0"/>
    <xf numFmtId="44" fontId="54" fillId="0" borderId="0" applyFont="0" applyFill="0" applyBorder="0" applyAlignment="0" applyProtection="0"/>
    <xf numFmtId="0" fontId="53" fillId="0" borderId="0"/>
    <xf numFmtId="168" fontId="53" fillId="0" borderId="0" applyFont="0" applyFill="0" applyBorder="0" applyAlignment="0" applyProtection="0"/>
    <xf numFmtId="0" fontId="52" fillId="0" borderId="0"/>
    <xf numFmtId="167" fontId="52" fillId="0" borderId="0" applyFont="0" applyFill="0" applyBorder="0" applyAlignment="0" applyProtection="0"/>
    <xf numFmtId="0" fontId="52" fillId="0" borderId="0"/>
    <xf numFmtId="0" fontId="51" fillId="0" borderId="0"/>
    <xf numFmtId="9" fontId="51" fillId="0" borderId="0" applyFont="0" applyFill="0" applyBorder="0" applyAlignment="0" applyProtection="0"/>
    <xf numFmtId="44" fontId="51" fillId="0" borderId="0" applyFont="0" applyFill="0" applyBorder="0" applyAlignment="0" applyProtection="0"/>
    <xf numFmtId="0" fontId="50" fillId="0" borderId="0"/>
    <xf numFmtId="167" fontId="50" fillId="0" borderId="0" applyFont="0" applyFill="0" applyBorder="0" applyAlignment="0" applyProtection="0"/>
    <xf numFmtId="0" fontId="50" fillId="0" borderId="0"/>
    <xf numFmtId="9" fontId="50" fillId="0" borderId="0" applyFont="0" applyFill="0" applyBorder="0" applyAlignment="0" applyProtection="0"/>
    <xf numFmtId="44" fontId="50" fillId="0" borderId="0" applyFont="0" applyFill="0" applyBorder="0" applyAlignment="0" applyProtection="0"/>
    <xf numFmtId="168" fontId="50" fillId="0" borderId="0" applyFont="0" applyFill="0" applyBorder="0" applyAlignment="0" applyProtection="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8" fontId="48" fillId="0" borderId="0" applyFont="0" applyFill="0" applyBorder="0" applyAlignment="0" applyProtection="0"/>
    <xf numFmtId="0" fontId="47" fillId="0" borderId="0"/>
    <xf numFmtId="168" fontId="47" fillId="0" borderId="0" applyFont="0" applyFill="0" applyBorder="0" applyAlignment="0" applyProtection="0"/>
    <xf numFmtId="0" fontId="46" fillId="0" borderId="0"/>
    <xf numFmtId="167" fontId="46" fillId="0" borderId="0" applyFont="0" applyFill="0" applyBorder="0" applyAlignment="0" applyProtection="0"/>
    <xf numFmtId="0" fontId="46" fillId="0" borderId="0"/>
    <xf numFmtId="9" fontId="46" fillId="0" borderId="0" applyFont="0" applyFill="0" applyBorder="0" applyAlignment="0" applyProtection="0"/>
    <xf numFmtId="44" fontId="46" fillId="0" borderId="0" applyFont="0" applyFill="0" applyBorder="0" applyAlignment="0" applyProtection="0"/>
    <xf numFmtId="0" fontId="45" fillId="0" borderId="0"/>
    <xf numFmtId="167" fontId="45" fillId="0" borderId="0" applyFont="0" applyFill="0" applyBorder="0" applyAlignment="0" applyProtection="0"/>
    <xf numFmtId="0" fontId="45" fillId="0" borderId="0"/>
    <xf numFmtId="9" fontId="45" fillId="0" borderId="0" applyFont="0" applyFill="0" applyBorder="0" applyAlignment="0" applyProtection="0"/>
    <xf numFmtId="44" fontId="45" fillId="0" borderId="0" applyFont="0" applyFill="0" applyBorder="0" applyAlignment="0" applyProtection="0"/>
    <xf numFmtId="168" fontId="45"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43" fontId="402" fillId="0" borderId="0" applyFont="0" applyFill="0" applyBorder="0" applyAlignment="0" applyProtection="0"/>
    <xf numFmtId="43" fontId="291" fillId="0" borderId="0" applyFont="0" applyFill="0" applyBorder="0" applyAlignment="0" applyProtection="0"/>
    <xf numFmtId="0" fontId="43" fillId="0" borderId="0"/>
    <xf numFmtId="167" fontId="43" fillId="0" borderId="0" applyFont="0" applyFill="0" applyBorder="0" applyAlignment="0" applyProtection="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0" fontId="41" fillId="0" borderId="0"/>
    <xf numFmtId="167" fontId="41" fillId="0" borderId="0" applyFont="0" applyFill="0" applyBorder="0" applyAlignment="0" applyProtection="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0" fontId="39" fillId="0" borderId="0"/>
    <xf numFmtId="167" fontId="39" fillId="0" borderId="0" applyFont="0" applyFill="0" applyBorder="0" applyAlignment="0" applyProtection="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167" fontId="38" fillId="0" borderId="0" applyFont="0" applyFill="0" applyBorder="0" applyAlignment="0" applyProtection="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168" fontId="37" fillId="0" borderId="0" applyFont="0" applyFill="0" applyBorder="0" applyAlignment="0" applyProtection="0"/>
    <xf numFmtId="167" fontId="37"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0" fontId="36" fillId="0" borderId="0"/>
    <xf numFmtId="0" fontId="35" fillId="0" borderId="0"/>
    <xf numFmtId="167" fontId="35" fillId="0" borderId="0" applyFont="0" applyFill="0" applyBorder="0" applyAlignment="0" applyProtection="0"/>
    <xf numFmtId="0" fontId="35" fillId="0" borderId="0"/>
    <xf numFmtId="0" fontId="402"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410" fillId="0" borderId="0"/>
    <xf numFmtId="43" fontId="410" fillId="0" borderId="0" applyFont="0" applyFill="0" applyBorder="0" applyAlignment="0" applyProtection="0"/>
    <xf numFmtId="43" fontId="291" fillId="0" borderId="0" applyFont="0" applyFill="0" applyBorder="0" applyAlignment="0" applyProtection="0"/>
    <xf numFmtId="43" fontId="291" fillId="0" borderId="0" applyFont="0" applyFill="0" applyBorder="0" applyAlignment="0" applyProtection="0"/>
    <xf numFmtId="43" fontId="291" fillId="0" borderId="0" applyFont="0" applyFill="0" applyBorder="0" applyAlignment="0" applyProtection="0"/>
    <xf numFmtId="9" fontId="410" fillId="0" borderId="0" applyFont="0" applyFill="0" applyBorder="0" applyAlignment="0" applyProtection="0"/>
    <xf numFmtId="43" fontId="410" fillId="0" borderId="0" applyFont="0" applyFill="0" applyBorder="0" applyAlignment="0" applyProtection="0"/>
    <xf numFmtId="0" fontId="32" fillId="0" borderId="0"/>
    <xf numFmtId="168" fontId="32"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168" fontId="31" fillId="0" borderId="0" applyFont="0" applyFill="0" applyBorder="0" applyAlignment="0" applyProtection="0"/>
    <xf numFmtId="0" fontId="30" fillId="0" borderId="0"/>
    <xf numFmtId="168" fontId="30" fillId="0" borderId="0" applyFont="0" applyFill="0" applyBorder="0" applyAlignment="0" applyProtection="0"/>
    <xf numFmtId="0" fontId="413" fillId="0" borderId="0"/>
    <xf numFmtId="0" fontId="28" fillId="0" borderId="0"/>
    <xf numFmtId="168" fontId="28" fillId="0" borderId="0" applyFont="0" applyFill="0" applyBorder="0" applyAlignment="0" applyProtection="0"/>
    <xf numFmtId="0" fontId="26" fillId="0" borderId="0"/>
    <xf numFmtId="168" fontId="26" fillId="0" borderId="0" applyFont="0" applyFill="0" applyBorder="0" applyAlignment="0" applyProtection="0"/>
    <xf numFmtId="0" fontId="415" fillId="0" borderId="0"/>
    <xf numFmtId="0" fontId="25" fillId="0" borderId="0"/>
    <xf numFmtId="168" fontId="25" fillId="0" borderId="0" applyFont="0" applyFill="0" applyBorder="0" applyAlignment="0" applyProtection="0"/>
    <xf numFmtId="0" fontId="22" fillId="0" borderId="0"/>
    <xf numFmtId="168" fontId="22" fillId="0" borderId="0" applyFont="0" applyFill="0" applyBorder="0" applyAlignment="0" applyProtection="0"/>
    <xf numFmtId="0" fontId="416" fillId="0" borderId="0"/>
    <xf numFmtId="0" fontId="21" fillId="0" borderId="0"/>
    <xf numFmtId="168" fontId="21" fillId="0" borderId="0" applyFont="0" applyFill="0" applyBorder="0" applyAlignment="0" applyProtection="0"/>
    <xf numFmtId="0" fontId="19" fillId="0" borderId="0"/>
    <xf numFmtId="168" fontId="19" fillId="0" borderId="0" applyFont="0" applyFill="0" applyBorder="0" applyAlignment="0" applyProtection="0"/>
    <xf numFmtId="0" fontId="18" fillId="0" borderId="0"/>
    <xf numFmtId="168" fontId="18" fillId="0" borderId="0" applyFont="0" applyFill="0" applyBorder="0" applyAlignment="0" applyProtection="0"/>
    <xf numFmtId="0" fontId="16" fillId="3" borderId="0" applyNumberFormat="0" applyBorder="0" applyAlignment="0" applyProtection="0"/>
    <xf numFmtId="0" fontId="417" fillId="0" borderId="0"/>
    <xf numFmtId="0" fontId="15" fillId="3" borderId="0" applyNumberFormat="0" applyBorder="0" applyAlignment="0" applyProtection="0"/>
    <xf numFmtId="0" fontId="14" fillId="0" borderId="0"/>
    <xf numFmtId="168" fontId="14" fillId="0" borderId="0" applyFont="0" applyFill="0" applyBorder="0" applyAlignment="0" applyProtection="0"/>
    <xf numFmtId="0" fontId="13" fillId="0" borderId="0"/>
    <xf numFmtId="168" fontId="13" fillId="0" borderId="0" applyFont="0" applyFill="0" applyBorder="0" applyAlignment="0" applyProtection="0"/>
    <xf numFmtId="0" fontId="12" fillId="3" borderId="0" applyNumberFormat="0" applyBorder="0" applyAlignment="0" applyProtection="0"/>
    <xf numFmtId="0" fontId="11" fillId="0" borderId="0"/>
    <xf numFmtId="168" fontId="11" fillId="0" borderId="0" applyFont="0" applyFill="0" applyBorder="0" applyAlignment="0" applyProtection="0"/>
    <xf numFmtId="0" fontId="10" fillId="3" borderId="0" applyNumberFormat="0" applyBorder="0" applyAlignment="0" applyProtection="0"/>
    <xf numFmtId="0" fontId="9" fillId="0" borderId="0"/>
    <xf numFmtId="168" fontId="9" fillId="0" borderId="0" applyFont="0" applyFill="0" applyBorder="0" applyAlignment="0" applyProtection="0"/>
    <xf numFmtId="43" fontId="291" fillId="0" borderId="0" applyFont="0" applyFill="0" applyBorder="0" applyAlignment="0" applyProtection="0"/>
    <xf numFmtId="0" fontId="8" fillId="3" borderId="0" applyNumberFormat="0" applyBorder="0" applyAlignment="0" applyProtection="0"/>
    <xf numFmtId="0" fontId="7" fillId="3" borderId="0" applyNumberFormat="0" applyBorder="0" applyAlignment="0" applyProtection="0"/>
    <xf numFmtId="0" fontId="7" fillId="0" borderId="0"/>
    <xf numFmtId="168" fontId="7" fillId="0" borderId="0" applyFont="0" applyFill="0" applyBorder="0" applyAlignment="0" applyProtection="0"/>
    <xf numFmtId="0" fontId="6" fillId="3" borderId="0" applyNumberFormat="0" applyBorder="0" applyAlignment="0" applyProtection="0"/>
    <xf numFmtId="0" fontId="6" fillId="0" borderId="0"/>
    <xf numFmtId="168" fontId="6" fillId="0" borderId="0" applyFont="0" applyFill="0" applyBorder="0" applyAlignment="0" applyProtection="0"/>
    <xf numFmtId="44" fontId="290" fillId="0" borderId="0" applyFont="0" applyFill="0" applyBorder="0" applyAlignment="0" applyProtection="0"/>
    <xf numFmtId="0" fontId="3" fillId="0" borderId="0"/>
    <xf numFmtId="168" fontId="3" fillId="0" borderId="0" applyFont="0" applyFill="0" applyBorder="0" applyAlignment="0" applyProtection="0"/>
    <xf numFmtId="0" fontId="2" fillId="3" borderId="0" applyNumberFormat="0" applyBorder="0" applyAlignment="0" applyProtection="0"/>
  </cellStyleXfs>
  <cellXfs count="2072">
    <xf numFmtId="0" fontId="0" fillId="0" borderId="0" xfId="0"/>
    <xf numFmtId="0" fontId="297" fillId="0" borderId="0" xfId="0" applyFont="1" applyAlignment="1">
      <alignment horizontal="centerContinuous" vertical="center"/>
    </xf>
    <xf numFmtId="0" fontId="300" fillId="0" borderId="0" xfId="0" applyFont="1" applyAlignment="1">
      <alignment vertical="center"/>
    </xf>
    <xf numFmtId="169" fontId="297" fillId="0" borderId="0" xfId="1" applyNumberFormat="1" applyFont="1" applyAlignment="1">
      <alignment vertical="center"/>
    </xf>
    <xf numFmtId="0" fontId="297" fillId="0" borderId="0" xfId="0" applyFont="1" applyAlignment="1">
      <alignment horizontal="center" vertical="center"/>
    </xf>
    <xf numFmtId="0" fontId="297" fillId="0" borderId="0" xfId="0" applyFont="1" applyAlignment="1">
      <alignment horizontal="right" vertical="center" wrapText="1"/>
    </xf>
    <xf numFmtId="4" fontId="297" fillId="0" borderId="0" xfId="0" applyNumberFormat="1" applyFont="1" applyAlignment="1">
      <alignment vertical="center"/>
    </xf>
    <xf numFmtId="173" fontId="297" fillId="0" borderId="0" xfId="0" applyNumberFormat="1" applyFont="1" applyAlignment="1">
      <alignment vertical="center"/>
    </xf>
    <xf numFmtId="4" fontId="297" fillId="0" borderId="0" xfId="5" applyNumberFormat="1" applyFont="1" applyFill="1" applyBorder="1" applyAlignment="1">
      <alignment vertical="center"/>
    </xf>
    <xf numFmtId="173" fontId="297" fillId="0" borderId="0" xfId="0" applyNumberFormat="1" applyFont="1" applyAlignment="1">
      <alignment horizontal="center" vertical="center"/>
    </xf>
    <xf numFmtId="49" fontId="297" fillId="0" borderId="0" xfId="0" applyNumberFormat="1" applyFont="1" applyAlignment="1">
      <alignment horizontal="centerContinuous" vertical="center"/>
    </xf>
    <xf numFmtId="175" fontId="297" fillId="0" borderId="0" xfId="0" applyNumberFormat="1" applyFont="1" applyAlignment="1">
      <alignment vertical="center"/>
    </xf>
    <xf numFmtId="0" fontId="297" fillId="0" borderId="0" xfId="4" applyFont="1" applyAlignment="1">
      <alignment vertical="center"/>
    </xf>
    <xf numFmtId="0" fontId="297" fillId="0" borderId="0" xfId="0" applyFont="1" applyAlignment="1">
      <alignment horizontal="left" vertical="center"/>
    </xf>
    <xf numFmtId="0" fontId="297" fillId="0" borderId="0" xfId="0" applyFont="1" applyAlignment="1">
      <alignment horizontal="left" vertical="center" wrapText="1"/>
    </xf>
    <xf numFmtId="175" fontId="309" fillId="0" borderId="0" xfId="0" applyNumberFormat="1" applyFont="1" applyAlignment="1">
      <alignment vertical="center"/>
    </xf>
    <xf numFmtId="49" fontId="297" fillId="0" borderId="0" xfId="0" applyNumberFormat="1" applyFont="1" applyAlignment="1">
      <alignment vertical="center"/>
    </xf>
    <xf numFmtId="169" fontId="297" fillId="0" borderId="0" xfId="1" applyNumberFormat="1" applyFont="1" applyFill="1" applyAlignment="1">
      <alignment vertical="center"/>
    </xf>
    <xf numFmtId="10" fontId="297" fillId="0" borderId="0" xfId="2" applyNumberFormat="1" applyFont="1" applyFill="1" applyAlignment="1">
      <alignment vertical="center"/>
    </xf>
    <xf numFmtId="172" fontId="297" fillId="0" borderId="0" xfId="0" applyNumberFormat="1" applyFont="1" applyAlignment="1">
      <alignment vertical="center"/>
    </xf>
    <xf numFmtId="0" fontId="297" fillId="0" borderId="0" xfId="0" applyFont="1" applyAlignment="1">
      <alignment vertical="center"/>
    </xf>
    <xf numFmtId="168" fontId="297" fillId="0" borderId="0" xfId="1" applyFont="1" applyAlignment="1">
      <alignment vertical="center"/>
    </xf>
    <xf numFmtId="168" fontId="297" fillId="0" borderId="0" xfId="1" applyFont="1" applyFill="1" applyBorder="1" applyAlignment="1">
      <alignment horizontal="right" vertical="center" wrapText="1"/>
    </xf>
    <xf numFmtId="179" fontId="297" fillId="0" borderId="0" xfId="0" applyNumberFormat="1" applyFont="1" applyAlignment="1">
      <alignment vertical="center"/>
    </xf>
    <xf numFmtId="168" fontId="297" fillId="0" borderId="0" xfId="1" applyFont="1" applyFill="1" applyAlignment="1">
      <alignment vertical="center"/>
    </xf>
    <xf numFmtId="168" fontId="297" fillId="0" borderId="0" xfId="1" applyFont="1" applyFill="1" applyBorder="1" applyAlignment="1">
      <alignment vertical="center"/>
    </xf>
    <xf numFmtId="168" fontId="297" fillId="0" borderId="0" xfId="0" applyNumberFormat="1" applyFont="1" applyAlignment="1">
      <alignment vertical="center"/>
    </xf>
    <xf numFmtId="0" fontId="309" fillId="0" borderId="0" xfId="0" applyFont="1" applyAlignment="1">
      <alignment vertical="center"/>
    </xf>
    <xf numFmtId="189" fontId="297" fillId="0" borderId="0" xfId="0" applyNumberFormat="1" applyFont="1" applyAlignment="1">
      <alignment vertical="center"/>
    </xf>
    <xf numFmtId="173" fontId="297" fillId="0" borderId="0" xfId="6" applyNumberFormat="1" applyFont="1" applyFill="1" applyBorder="1" applyAlignment="1">
      <alignment horizontal="center" vertical="center"/>
    </xf>
    <xf numFmtId="49" fontId="309" fillId="0" borderId="0" xfId="0" applyNumberFormat="1" applyFont="1" applyAlignment="1">
      <alignment vertical="center"/>
    </xf>
    <xf numFmtId="0" fontId="309" fillId="0" borderId="0" xfId="0" applyFont="1" applyAlignment="1">
      <alignment horizontal="center" vertical="center"/>
    </xf>
    <xf numFmtId="0" fontId="297" fillId="0" borderId="0" xfId="13" applyFont="1" applyAlignment="1">
      <alignment horizontal="right" vertical="center" wrapText="1"/>
    </xf>
    <xf numFmtId="169" fontId="297" fillId="0" borderId="0" xfId="1" applyNumberFormat="1" applyFont="1" applyFill="1" applyBorder="1" applyAlignment="1">
      <alignment vertical="center"/>
    </xf>
    <xf numFmtId="0" fontId="297" fillId="0" borderId="0" xfId="0" applyFont="1" applyAlignment="1">
      <alignment vertical="center" wrapText="1"/>
    </xf>
    <xf numFmtId="4" fontId="297" fillId="0" borderId="0" xfId="0" applyNumberFormat="1" applyFont="1" applyAlignment="1">
      <alignment horizontal="center" vertical="center"/>
    </xf>
    <xf numFmtId="189" fontId="297" fillId="0" borderId="0" xfId="0" applyNumberFormat="1" applyFont="1" applyAlignment="1">
      <alignment horizontal="center" vertical="center"/>
    </xf>
    <xf numFmtId="176" fontId="297" fillId="0" borderId="0" xfId="0" applyNumberFormat="1" applyFont="1" applyAlignment="1">
      <alignment horizontal="left" vertical="center"/>
    </xf>
    <xf numFmtId="3" fontId="309" fillId="0" borderId="0" xfId="1" applyNumberFormat="1" applyFont="1" applyFill="1" applyBorder="1" applyAlignment="1">
      <alignment horizontal="left" vertical="center" wrapText="1"/>
    </xf>
    <xf numFmtId="0" fontId="302" fillId="0" borderId="0" xfId="0" applyFont="1" applyAlignment="1">
      <alignment vertical="center"/>
    </xf>
    <xf numFmtId="49" fontId="297" fillId="0" borderId="0" xfId="0" applyNumberFormat="1" applyFont="1" applyAlignment="1">
      <alignment horizontal="center" vertical="center" wrapText="1"/>
    </xf>
    <xf numFmtId="49" fontId="301" fillId="2" borderId="0" xfId="0" applyNumberFormat="1" applyFont="1" applyFill="1" applyAlignment="1">
      <alignment horizontal="center" vertical="center"/>
    </xf>
    <xf numFmtId="0" fontId="309" fillId="0" borderId="1" xfId="0" applyFont="1" applyBorder="1" applyAlignment="1">
      <alignment horizontal="center" vertical="center" wrapText="1"/>
    </xf>
    <xf numFmtId="0" fontId="297" fillId="0" borderId="0" xfId="0" applyFont="1" applyAlignment="1">
      <alignment horizontal="center" vertical="center" wrapText="1"/>
    </xf>
    <xf numFmtId="177" fontId="297" fillId="0" borderId="0" xfId="0" applyNumberFormat="1" applyFont="1" applyAlignment="1">
      <alignment horizontal="center" vertical="center"/>
    </xf>
    <xf numFmtId="177" fontId="309" fillId="0" borderId="1" xfId="0" applyNumberFormat="1" applyFont="1" applyBorder="1" applyAlignment="1">
      <alignment horizontal="centerContinuous" vertical="center"/>
    </xf>
    <xf numFmtId="0" fontId="297" fillId="0" borderId="0" xfId="0" applyFont="1"/>
    <xf numFmtId="194" fontId="297" fillId="0" borderId="0" xfId="5" applyNumberFormat="1" applyFont="1" applyFill="1" applyAlignment="1">
      <alignment vertical="center" wrapText="1"/>
    </xf>
    <xf numFmtId="49" fontId="297" fillId="0" borderId="0" xfId="0" applyNumberFormat="1" applyFont="1" applyAlignment="1">
      <alignment vertical="center" wrapText="1"/>
    </xf>
    <xf numFmtId="176" fontId="297" fillId="0" borderId="0" xfId="0" applyNumberFormat="1" applyFont="1" applyAlignment="1">
      <alignment horizontal="center" vertical="center" wrapText="1"/>
    </xf>
    <xf numFmtId="168" fontId="297" fillId="0" borderId="0" xfId="1" applyFont="1" applyFill="1" applyAlignment="1">
      <alignment horizontal="center" vertical="center" wrapText="1"/>
    </xf>
    <xf numFmtId="172" fontId="297" fillId="0" borderId="0" xfId="0" applyNumberFormat="1" applyFont="1" applyAlignment="1">
      <alignment horizontal="center" vertical="center"/>
    </xf>
    <xf numFmtId="0" fontId="303" fillId="0" borderId="1" xfId="12" applyFont="1" applyBorder="1" applyAlignment="1">
      <alignment horizontal="center" vertical="center" wrapText="1"/>
    </xf>
    <xf numFmtId="49" fontId="309" fillId="0" borderId="0" xfId="0" applyNumberFormat="1" applyFont="1" applyAlignment="1">
      <alignment horizontal="center" vertical="center" wrapText="1"/>
    </xf>
    <xf numFmtId="168" fontId="300" fillId="4" borderId="1" xfId="1" applyFont="1" applyFill="1" applyBorder="1" applyAlignment="1">
      <alignment horizontal="right" vertical="center" wrapText="1"/>
    </xf>
    <xf numFmtId="10" fontId="300" fillId="4" borderId="1" xfId="2" applyNumberFormat="1" applyFont="1" applyFill="1" applyBorder="1" applyAlignment="1">
      <alignment horizontal="center" vertical="center" wrapText="1"/>
    </xf>
    <xf numFmtId="0" fontId="298" fillId="4" borderId="1" xfId="13" applyFont="1" applyFill="1" applyBorder="1" applyAlignment="1">
      <alignment vertical="center" wrapText="1"/>
    </xf>
    <xf numFmtId="0" fontId="299" fillId="2" borderId="1" xfId="13" applyFont="1" applyFill="1" applyBorder="1" applyAlignment="1">
      <alignment horizontal="center" vertical="center" wrapText="1"/>
    </xf>
    <xf numFmtId="0" fontId="303" fillId="0" borderId="5" xfId="12" applyFont="1" applyBorder="1" applyAlignment="1">
      <alignment horizontal="center" vertical="center" wrapText="1"/>
    </xf>
    <xf numFmtId="0" fontId="303" fillId="0" borderId="20" xfId="12" applyFont="1" applyBorder="1" applyAlignment="1">
      <alignment horizontal="center" vertical="center" wrapText="1"/>
    </xf>
    <xf numFmtId="168" fontId="308" fillId="0" borderId="0" xfId="1" applyFont="1" applyFill="1" applyAlignment="1">
      <alignment horizontal="center" vertical="center" wrapText="1"/>
    </xf>
    <xf numFmtId="168" fontId="308" fillId="0" borderId="0" xfId="1" applyFont="1" applyFill="1" applyBorder="1" applyAlignment="1">
      <alignment horizontal="center" vertical="center" wrapText="1"/>
    </xf>
    <xf numFmtId="182" fontId="308" fillId="0" borderId="0" xfId="2" applyNumberFormat="1" applyFont="1" applyFill="1" applyBorder="1" applyAlignment="1">
      <alignment horizontal="center" vertical="center" wrapText="1"/>
    </xf>
    <xf numFmtId="168" fontId="314" fillId="0" borderId="0" xfId="1" applyFont="1" applyFill="1" applyBorder="1" applyAlignment="1">
      <alignment horizontal="center" vertical="center" wrapText="1"/>
    </xf>
    <xf numFmtId="0" fontId="314" fillId="0" borderId="0" xfId="0" applyFont="1" applyAlignment="1">
      <alignment horizontal="center" vertical="center" wrapText="1"/>
    </xf>
    <xf numFmtId="0" fontId="314" fillId="0" borderId="1" xfId="0" applyFont="1" applyBorder="1" applyAlignment="1">
      <alignment horizontal="center" vertical="center" wrapText="1"/>
    </xf>
    <xf numFmtId="3" fontId="314" fillId="0" borderId="0" xfId="0" applyNumberFormat="1" applyFont="1" applyAlignment="1">
      <alignment horizontal="center" vertical="center" wrapText="1"/>
    </xf>
    <xf numFmtId="181" fontId="308" fillId="0" borderId="20" xfId="0" applyNumberFormat="1" applyFont="1" applyBorder="1" applyAlignment="1">
      <alignment horizontal="left" vertical="center" wrapText="1"/>
    </xf>
    <xf numFmtId="3" fontId="308" fillId="0" borderId="20" xfId="1" applyNumberFormat="1" applyFont="1" applyFill="1" applyBorder="1" applyAlignment="1">
      <alignment horizontal="center" vertical="center" wrapText="1"/>
    </xf>
    <xf numFmtId="183" fontId="308" fillId="0" borderId="20" xfId="1" applyNumberFormat="1" applyFont="1" applyFill="1" applyBorder="1" applyAlignment="1">
      <alignment horizontal="center" vertical="center" wrapText="1"/>
    </xf>
    <xf numFmtId="184" fontId="308" fillId="0" borderId="20" xfId="0" applyNumberFormat="1" applyFont="1" applyBorder="1" applyAlignment="1">
      <alignment horizontal="center" vertical="center" wrapText="1"/>
    </xf>
    <xf numFmtId="185" fontId="308" fillId="0" borderId="1" xfId="2" applyNumberFormat="1" applyFont="1" applyFill="1" applyBorder="1" applyAlignment="1">
      <alignment horizontal="center" vertical="center" wrapText="1"/>
    </xf>
    <xf numFmtId="186" fontId="308" fillId="0" borderId="1" xfId="2" applyNumberFormat="1" applyFont="1" applyFill="1" applyBorder="1" applyAlignment="1">
      <alignment horizontal="center" vertical="center" wrapText="1"/>
    </xf>
    <xf numFmtId="181" fontId="308" fillId="0" borderId="1" xfId="0" applyNumberFormat="1" applyFont="1" applyBorder="1" applyAlignment="1">
      <alignment horizontal="left" vertical="center" wrapText="1"/>
    </xf>
    <xf numFmtId="183" fontId="308" fillId="0" borderId="0" xfId="0" applyNumberFormat="1" applyFont="1" applyAlignment="1">
      <alignment horizontal="center" vertical="center" wrapText="1"/>
    </xf>
    <xf numFmtId="185" fontId="314" fillId="0" borderId="0" xfId="2" applyNumberFormat="1" applyFont="1" applyFill="1" applyBorder="1" applyAlignment="1">
      <alignment horizontal="center" vertical="center" wrapText="1"/>
    </xf>
    <xf numFmtId="186" fontId="314" fillId="0" borderId="0" xfId="2" applyNumberFormat="1" applyFont="1" applyFill="1" applyBorder="1" applyAlignment="1">
      <alignment horizontal="center" vertical="center" wrapText="1"/>
    </xf>
    <xf numFmtId="181" fontId="308" fillId="0" borderId="0" xfId="0" applyNumberFormat="1" applyFont="1" applyAlignment="1">
      <alignment horizontal="center" vertical="center" wrapText="1"/>
    </xf>
    <xf numFmtId="3" fontId="308" fillId="0" borderId="0" xfId="1" applyNumberFormat="1" applyFont="1" applyFill="1" applyBorder="1" applyAlignment="1">
      <alignment horizontal="center" vertical="center" wrapText="1"/>
    </xf>
    <xf numFmtId="187" fontId="308" fillId="0" borderId="0" xfId="1" applyNumberFormat="1" applyFont="1" applyFill="1" applyBorder="1" applyAlignment="1">
      <alignment horizontal="center" vertical="center" wrapText="1"/>
    </xf>
    <xf numFmtId="184" fontId="308" fillId="0" borderId="0" xfId="0" applyNumberFormat="1" applyFont="1" applyAlignment="1">
      <alignment horizontal="center" vertical="center" wrapText="1"/>
    </xf>
    <xf numFmtId="181" fontId="308" fillId="0" borderId="1" xfId="0" applyNumberFormat="1" applyFont="1" applyBorder="1" applyAlignment="1">
      <alignment horizontal="center" vertical="center" wrapText="1"/>
    </xf>
    <xf numFmtId="3" fontId="308" fillId="0" borderId="1" xfId="1" applyNumberFormat="1" applyFont="1" applyFill="1" applyBorder="1" applyAlignment="1">
      <alignment horizontal="center" vertical="center" wrapText="1"/>
    </xf>
    <xf numFmtId="183" fontId="308" fillId="0" borderId="1" xfId="1" applyNumberFormat="1" applyFont="1" applyFill="1" applyBorder="1" applyAlignment="1">
      <alignment horizontal="center" vertical="center" wrapText="1"/>
    </xf>
    <xf numFmtId="184" fontId="308" fillId="0" borderId="1" xfId="0" applyNumberFormat="1" applyFont="1" applyBorder="1" applyAlignment="1">
      <alignment horizontal="center" vertical="center" wrapText="1"/>
    </xf>
    <xf numFmtId="3" fontId="314" fillId="0" borderId="1" xfId="1" applyNumberFormat="1" applyFont="1" applyFill="1" applyBorder="1" applyAlignment="1">
      <alignment horizontal="center" vertical="center" wrapText="1"/>
    </xf>
    <xf numFmtId="3" fontId="314" fillId="0" borderId="0" xfId="1" applyNumberFormat="1" applyFont="1" applyFill="1" applyBorder="1" applyAlignment="1">
      <alignment horizontal="center" vertical="center" wrapText="1"/>
    </xf>
    <xf numFmtId="183" fontId="314" fillId="0" borderId="0" xfId="1" applyNumberFormat="1" applyFont="1" applyFill="1" applyBorder="1" applyAlignment="1">
      <alignment horizontal="center" vertical="center" wrapText="1"/>
    </xf>
    <xf numFmtId="184" fontId="314" fillId="0" borderId="0" xfId="0" applyNumberFormat="1" applyFont="1" applyAlignment="1">
      <alignment horizontal="center" vertical="center" wrapText="1"/>
    </xf>
    <xf numFmtId="188" fontId="314" fillId="0" borderId="1" xfId="0" applyNumberFormat="1" applyFont="1" applyBorder="1" applyAlignment="1">
      <alignment horizontal="center" vertical="center" wrapText="1"/>
    </xf>
    <xf numFmtId="14" fontId="314" fillId="0" borderId="0" xfId="0" applyNumberFormat="1" applyFont="1" applyAlignment="1">
      <alignment horizontal="center" vertical="center" wrapText="1"/>
    </xf>
    <xf numFmtId="183" fontId="308" fillId="0" borderId="0" xfId="1" applyNumberFormat="1" applyFont="1" applyFill="1" applyBorder="1" applyAlignment="1">
      <alignment horizontal="center" vertical="center" wrapText="1"/>
    </xf>
    <xf numFmtId="184" fontId="314" fillId="0" borderId="34" xfId="0" applyNumberFormat="1" applyFont="1" applyBorder="1" applyAlignment="1">
      <alignment horizontal="center" vertical="center" wrapText="1"/>
    </xf>
    <xf numFmtId="182" fontId="314" fillId="0" borderId="34" xfId="2" applyNumberFormat="1" applyFont="1" applyFill="1" applyBorder="1" applyAlignment="1">
      <alignment horizontal="center" vertical="center" wrapText="1"/>
    </xf>
    <xf numFmtId="182" fontId="314" fillId="0" borderId="0" xfId="2" applyNumberFormat="1" applyFont="1" applyFill="1" applyBorder="1" applyAlignment="1">
      <alignment horizontal="center" vertical="center" wrapText="1"/>
    </xf>
    <xf numFmtId="168" fontId="308" fillId="0" borderId="0" xfId="0" applyNumberFormat="1" applyFont="1" applyAlignment="1">
      <alignment horizontal="center" vertical="center" wrapText="1"/>
    </xf>
    <xf numFmtId="185" fontId="308" fillId="0" borderId="0" xfId="2" applyNumberFormat="1" applyFont="1" applyFill="1" applyBorder="1" applyAlignment="1">
      <alignment horizontal="center" vertical="center" wrapText="1"/>
    </xf>
    <xf numFmtId="4" fontId="308" fillId="0" borderId="0" xfId="0" applyNumberFormat="1" applyFont="1" applyAlignment="1">
      <alignment horizontal="center" vertical="center" wrapText="1"/>
    </xf>
    <xf numFmtId="183" fontId="308" fillId="0" borderId="1" xfId="0" applyNumberFormat="1" applyFont="1" applyBorder="1" applyAlignment="1">
      <alignment horizontal="center" vertical="center" wrapText="1"/>
    </xf>
    <xf numFmtId="49" fontId="297" fillId="0" borderId="0" xfId="0" applyNumberFormat="1" applyFont="1" applyAlignment="1">
      <alignment horizontal="center" vertical="center"/>
    </xf>
    <xf numFmtId="167" fontId="297" fillId="0" borderId="0" xfId="0" applyNumberFormat="1" applyFont="1" applyAlignment="1">
      <alignment horizontal="center" vertical="center"/>
    </xf>
    <xf numFmtId="0" fontId="309" fillId="0" borderId="0" xfId="0" applyFont="1" applyAlignment="1">
      <alignment horizontal="center" vertical="center" wrapText="1"/>
    </xf>
    <xf numFmtId="0" fontId="336" fillId="0" borderId="0" xfId="4" applyFont="1" applyAlignment="1">
      <alignment vertical="center" wrapText="1"/>
    </xf>
    <xf numFmtId="4" fontId="297" fillId="0" borderId="0" xfId="0" applyNumberFormat="1" applyFont="1" applyAlignment="1">
      <alignment vertical="center" wrapText="1"/>
    </xf>
    <xf numFmtId="1" fontId="297" fillId="0" borderId="1" xfId="0" applyNumberFormat="1" applyFont="1" applyBorder="1" applyAlignment="1">
      <alignment horizontal="center" vertical="center" wrapText="1"/>
    </xf>
    <xf numFmtId="173" fontId="297" fillId="0" borderId="1" xfId="2" applyNumberFormat="1" applyFont="1" applyFill="1" applyBorder="1" applyAlignment="1">
      <alignment horizontal="center" vertical="center" wrapText="1"/>
    </xf>
    <xf numFmtId="1" fontId="309" fillId="0" borderId="1" xfId="0" applyNumberFormat="1" applyFont="1" applyBorder="1" applyAlignment="1">
      <alignment horizontal="center" vertical="center" wrapText="1"/>
    </xf>
    <xf numFmtId="173" fontId="309" fillId="0" borderId="1" xfId="2" applyNumberFormat="1" applyFont="1" applyFill="1" applyBorder="1" applyAlignment="1">
      <alignment horizontal="center" vertical="center" wrapText="1"/>
    </xf>
    <xf numFmtId="0" fontId="336" fillId="0" borderId="0" xfId="0" applyFont="1" applyAlignment="1">
      <alignment vertical="center"/>
    </xf>
    <xf numFmtId="0" fontId="336" fillId="0" borderId="0" xfId="0" applyFont="1" applyAlignment="1">
      <alignment horizontal="left" vertical="center"/>
    </xf>
    <xf numFmtId="4" fontId="336" fillId="0" borderId="0" xfId="0" applyNumberFormat="1" applyFont="1" applyAlignment="1">
      <alignment vertical="center"/>
    </xf>
    <xf numFmtId="0" fontId="336" fillId="0" borderId="0" xfId="0" applyFont="1" applyAlignment="1">
      <alignment horizontal="center" vertical="center"/>
    </xf>
    <xf numFmtId="0" fontId="336" fillId="0" borderId="0" xfId="13" applyFont="1" applyAlignment="1">
      <alignment horizontal="right" vertical="center" wrapText="1"/>
    </xf>
    <xf numFmtId="0" fontId="297" fillId="0" borderId="1" xfId="0" applyFont="1" applyBorder="1" applyAlignment="1">
      <alignment horizontal="left" vertical="center" wrapText="1"/>
    </xf>
    <xf numFmtId="0" fontId="297" fillId="0" borderId="0" xfId="0" applyFont="1" applyProtection="1">
      <protection hidden="1"/>
    </xf>
    <xf numFmtId="0" fontId="297" fillId="0" borderId="41" xfId="0" applyFont="1" applyBorder="1"/>
    <xf numFmtId="172" fontId="297" fillId="0" borderId="0" xfId="27" applyNumberFormat="1" applyFont="1" applyAlignment="1">
      <alignment horizontal="center" vertical="center" wrapText="1"/>
    </xf>
    <xf numFmtId="198" fontId="297" fillId="0" borderId="0" xfId="1" applyNumberFormat="1" applyFont="1" applyFill="1" applyAlignment="1">
      <alignment vertical="center"/>
    </xf>
    <xf numFmtId="10" fontId="300" fillId="2" borderId="1" xfId="2" applyNumberFormat="1" applyFont="1" applyFill="1" applyBorder="1" applyAlignment="1">
      <alignment horizontal="center" vertical="center" wrapText="1"/>
    </xf>
    <xf numFmtId="168" fontId="300" fillId="2" borderId="0" xfId="1" applyFont="1" applyFill="1" applyAlignment="1">
      <alignment vertical="center"/>
    </xf>
    <xf numFmtId="1" fontId="301" fillId="2" borderId="1" xfId="0" applyNumberFormat="1" applyFont="1" applyFill="1" applyBorder="1" applyAlignment="1">
      <alignment horizontal="center" vertical="center" wrapText="1"/>
    </xf>
    <xf numFmtId="168" fontId="298" fillId="2" borderId="5" xfId="1" applyFont="1" applyFill="1" applyBorder="1" applyAlignment="1">
      <alignment vertical="center" wrapText="1"/>
    </xf>
    <xf numFmtId="1" fontId="300" fillId="2" borderId="1" xfId="0" applyNumberFormat="1" applyFont="1" applyFill="1" applyBorder="1" applyAlignment="1">
      <alignment horizontal="center" vertical="center" wrapText="1"/>
    </xf>
    <xf numFmtId="0" fontId="300" fillId="2" borderId="0" xfId="0" applyFont="1" applyFill="1" applyAlignment="1">
      <alignment vertical="center"/>
    </xf>
    <xf numFmtId="168" fontId="301" fillId="2" borderId="5" xfId="1" applyFont="1" applyFill="1" applyBorder="1" applyAlignment="1">
      <alignment horizontal="right" vertical="center" wrapText="1"/>
    </xf>
    <xf numFmtId="0" fontId="298" fillId="2" borderId="1" xfId="13" applyFont="1" applyFill="1" applyBorder="1" applyAlignment="1">
      <alignment vertical="center" wrapText="1"/>
    </xf>
    <xf numFmtId="0" fontId="308" fillId="2" borderId="0" xfId="4" applyFont="1" applyFill="1" applyAlignment="1">
      <alignment vertical="center" wrapText="1"/>
    </xf>
    <xf numFmtId="194" fontId="297" fillId="0" borderId="0" xfId="0" applyNumberFormat="1" applyFont="1" applyAlignment="1">
      <alignment horizontal="center" vertical="center"/>
    </xf>
    <xf numFmtId="197" fontId="297" fillId="0" borderId="0" xfId="0" applyNumberFormat="1" applyFont="1" applyAlignment="1">
      <alignment vertical="center"/>
    </xf>
    <xf numFmtId="168" fontId="297" fillId="0" borderId="0" xfId="1" applyFont="1" applyFill="1" applyAlignment="1">
      <alignment horizontal="centerContinuous" vertical="center"/>
    </xf>
    <xf numFmtId="191" fontId="297" fillId="0" borderId="0" xfId="1" applyNumberFormat="1" applyFont="1" applyFill="1" applyAlignment="1">
      <alignment vertical="center"/>
    </xf>
    <xf numFmtId="173" fontId="297" fillId="0" borderId="0" xfId="2" applyNumberFormat="1" applyFont="1" applyFill="1" applyAlignment="1">
      <alignment horizontal="left" vertical="center"/>
    </xf>
    <xf numFmtId="194" fontId="297" fillId="0" borderId="0" xfId="0" applyNumberFormat="1" applyFont="1" applyAlignment="1">
      <alignment horizontal="left" vertical="center"/>
    </xf>
    <xf numFmtId="9" fontId="297" fillId="0" borderId="0" xfId="2" applyFont="1" applyFill="1" applyAlignment="1">
      <alignment vertical="center"/>
    </xf>
    <xf numFmtId="3" fontId="297" fillId="0" borderId="0" xfId="4" applyNumberFormat="1" applyFont="1" applyAlignment="1">
      <alignment horizontal="left" vertical="center"/>
    </xf>
    <xf numFmtId="176" fontId="297" fillId="0" borderId="0" xfId="0" applyNumberFormat="1" applyFont="1" applyAlignment="1">
      <alignment vertical="center"/>
    </xf>
    <xf numFmtId="3" fontId="297" fillId="0" borderId="0" xfId="0" applyNumberFormat="1" applyFont="1" applyAlignment="1">
      <alignment horizontal="left" vertical="center"/>
    </xf>
    <xf numFmtId="2" fontId="297" fillId="0" borderId="0" xfId="0" applyNumberFormat="1" applyFont="1" applyAlignment="1">
      <alignment vertical="center"/>
    </xf>
    <xf numFmtId="179" fontId="297" fillId="0" borderId="1" xfId="0" applyNumberFormat="1" applyFont="1" applyBorder="1" applyAlignment="1">
      <alignment horizontal="center" vertical="center" wrapText="1"/>
    </xf>
    <xf numFmtId="168" fontId="297" fillId="0" borderId="0" xfId="1" applyFont="1" applyFill="1" applyAlignment="1">
      <alignment vertical="center" wrapText="1"/>
    </xf>
    <xf numFmtId="1" fontId="297" fillId="0" borderId="0" xfId="0" applyNumberFormat="1" applyFont="1" applyAlignment="1">
      <alignment vertical="center"/>
    </xf>
    <xf numFmtId="0" fontId="309" fillId="0" borderId="0" xfId="0" applyFont="1" applyAlignment="1">
      <alignment horizontal="right" vertical="center"/>
    </xf>
    <xf numFmtId="168" fontId="309" fillId="0" borderId="0" xfId="1" applyFont="1" applyFill="1" applyBorder="1" applyAlignment="1">
      <alignment vertical="center"/>
    </xf>
    <xf numFmtId="168" fontId="297" fillId="0" borderId="0" xfId="0" applyNumberFormat="1" applyFont="1" applyAlignment="1">
      <alignment horizontal="center" vertical="center"/>
    </xf>
    <xf numFmtId="168" fontId="297" fillId="0" borderId="0" xfId="0" applyNumberFormat="1" applyFont="1" applyAlignment="1">
      <alignment horizontal="left" vertical="center"/>
    </xf>
    <xf numFmtId="2" fontId="297" fillId="0" borderId="0" xfId="0" applyNumberFormat="1" applyFont="1" applyAlignment="1">
      <alignment horizontal="left" vertical="center" indent="3"/>
    </xf>
    <xf numFmtId="180" fontId="297" fillId="0" borderId="0" xfId="0" applyNumberFormat="1" applyFont="1" applyAlignment="1">
      <alignment vertical="center"/>
    </xf>
    <xf numFmtId="167" fontId="297" fillId="0" borderId="0" xfId="0" applyNumberFormat="1" applyFont="1" applyAlignment="1">
      <alignment horizontal="center" vertical="center" wrapText="1"/>
    </xf>
    <xf numFmtId="175" fontId="309" fillId="0" borderId="0" xfId="0" applyNumberFormat="1" applyFont="1" applyAlignment="1">
      <alignment horizontal="center" vertical="center" wrapText="1"/>
    </xf>
    <xf numFmtId="175" fontId="309" fillId="0" borderId="0" xfId="0" applyNumberFormat="1" applyFont="1" applyAlignment="1">
      <alignment horizontal="left" vertical="center"/>
    </xf>
    <xf numFmtId="178" fontId="309" fillId="0" borderId="0" xfId="0" applyNumberFormat="1" applyFont="1" applyAlignment="1">
      <alignment horizontal="left" vertical="center"/>
    </xf>
    <xf numFmtId="178" fontId="309" fillId="0" borderId="0" xfId="0" applyNumberFormat="1" applyFont="1" applyAlignment="1">
      <alignment vertical="center"/>
    </xf>
    <xf numFmtId="166" fontId="309" fillId="0" borderId="0" xfId="0" applyNumberFormat="1" applyFont="1" applyAlignment="1">
      <alignment vertical="center"/>
    </xf>
    <xf numFmtId="166" fontId="309" fillId="0" borderId="0" xfId="0" applyNumberFormat="1" applyFont="1" applyAlignment="1">
      <alignment horizontal="left" vertical="center"/>
    </xf>
    <xf numFmtId="173" fontId="297" fillId="0" borderId="0" xfId="0" applyNumberFormat="1" applyFont="1" applyAlignment="1">
      <alignment vertical="center" wrapText="1"/>
    </xf>
    <xf numFmtId="0" fontId="309" fillId="0" borderId="0" xfId="0" applyFont="1" applyAlignment="1">
      <alignment horizontal="left" vertical="center"/>
    </xf>
    <xf numFmtId="0" fontId="309" fillId="0" borderId="1" xfId="35072" applyFont="1" applyBorder="1" applyAlignment="1">
      <alignment vertical="center"/>
    </xf>
    <xf numFmtId="0" fontId="297" fillId="0" borderId="1" xfId="35072" applyFont="1" applyBorder="1" applyAlignment="1">
      <alignment vertical="center"/>
    </xf>
    <xf numFmtId="0" fontId="297" fillId="0" borderId="0" xfId="35067" applyFont="1" applyAlignment="1">
      <alignment horizontal="center"/>
    </xf>
    <xf numFmtId="0" fontId="297" fillId="0" borderId="0" xfId="35067" applyFont="1" applyAlignment="1">
      <alignment horizontal="right" wrapText="1"/>
    </xf>
    <xf numFmtId="0" fontId="297" fillId="0" borderId="0" xfId="35073" applyFont="1"/>
    <xf numFmtId="168" fontId="297" fillId="0" borderId="0" xfId="35074" applyFont="1" applyFill="1"/>
    <xf numFmtId="0" fontId="297" fillId="0" borderId="0" xfId="35073" applyFont="1" applyAlignment="1">
      <alignment horizontal="center"/>
    </xf>
    <xf numFmtId="0" fontId="297" fillId="0" borderId="0" xfId="35076" applyFont="1" applyFill="1" applyBorder="1" applyAlignment="1">
      <alignment horizontal="center" vertical="center" wrapText="1"/>
    </xf>
    <xf numFmtId="167" fontId="297" fillId="0" borderId="0" xfId="35076" applyNumberFormat="1" applyFont="1" applyFill="1" applyAlignment="1">
      <alignment vertical="center"/>
    </xf>
    <xf numFmtId="167" fontId="297" fillId="0" borderId="0" xfId="35076" applyNumberFormat="1" applyFont="1" applyFill="1" applyAlignment="1">
      <alignment horizontal="center" vertical="center" wrapText="1"/>
    </xf>
    <xf numFmtId="179" fontId="297" fillId="0" borderId="0" xfId="35076" applyNumberFormat="1" applyFont="1" applyFill="1" applyBorder="1" applyAlignment="1">
      <alignment horizontal="center" vertical="center" wrapText="1"/>
    </xf>
    <xf numFmtId="167" fontId="297" fillId="0" borderId="0" xfId="35076" applyNumberFormat="1" applyFont="1" applyFill="1" applyBorder="1" applyAlignment="1">
      <alignment horizontal="center" vertical="center" wrapText="1"/>
    </xf>
    <xf numFmtId="175" fontId="309" fillId="0" borderId="39" xfId="0" applyNumberFormat="1" applyFont="1" applyBorder="1" applyAlignment="1">
      <alignment horizontal="center" vertical="center" wrapText="1"/>
    </xf>
    <xf numFmtId="0" fontId="297" fillId="0" borderId="1" xfId="0" applyFont="1" applyBorder="1" applyAlignment="1">
      <alignment horizontal="justify" vertical="center"/>
    </xf>
    <xf numFmtId="0" fontId="309" fillId="0" borderId="1" xfId="0" applyFont="1" applyBorder="1" applyAlignment="1">
      <alignment horizontal="justify" vertical="center"/>
    </xf>
    <xf numFmtId="198" fontId="297" fillId="0" borderId="0" xfId="1" applyNumberFormat="1" applyFont="1" applyFill="1" applyAlignment="1">
      <alignment horizontal="center" vertical="center" wrapText="1"/>
    </xf>
    <xf numFmtId="0" fontId="308" fillId="0" borderId="0" xfId="0" applyFont="1" applyAlignment="1">
      <alignment horizontal="center" vertical="center" wrapText="1"/>
    </xf>
    <xf numFmtId="0" fontId="0" fillId="0" borderId="35" xfId="0" applyBorder="1" applyAlignment="1">
      <alignment horizontal="left"/>
    </xf>
    <xf numFmtId="168" fontId="314" fillId="0" borderId="0" xfId="0" applyNumberFormat="1" applyFont="1" applyAlignment="1">
      <alignment horizontal="center" vertical="center" wrapText="1"/>
    </xf>
    <xf numFmtId="0" fontId="187" fillId="0" borderId="0" xfId="35088" applyFill="1" applyAlignment="1">
      <alignment vertical="center"/>
    </xf>
    <xf numFmtId="167" fontId="300" fillId="0" borderId="0" xfId="35088" applyNumberFormat="1" applyFont="1" applyFill="1" applyAlignment="1">
      <alignment vertical="center"/>
    </xf>
    <xf numFmtId="0" fontId="300" fillId="0" borderId="0" xfId="35088" applyFont="1" applyFill="1" applyAlignment="1">
      <alignment vertical="center"/>
    </xf>
    <xf numFmtId="179" fontId="300" fillId="0" borderId="0" xfId="35088" applyNumberFormat="1" applyFont="1" applyFill="1" applyBorder="1" applyAlignment="1">
      <alignment vertical="center"/>
    </xf>
    <xf numFmtId="195" fontId="300" fillId="0" borderId="0" xfId="35088" applyNumberFormat="1" applyFont="1" applyFill="1" applyAlignment="1">
      <alignment vertical="center"/>
    </xf>
    <xf numFmtId="172" fontId="187" fillId="0" borderId="0" xfId="35088" applyNumberFormat="1" applyFill="1" applyAlignment="1">
      <alignment vertical="center"/>
    </xf>
    <xf numFmtId="0" fontId="187" fillId="0" borderId="0" xfId="35089"/>
    <xf numFmtId="175" fontId="187" fillId="0" borderId="0" xfId="35089" applyNumberFormat="1" applyAlignment="1">
      <alignment vertical="center"/>
    </xf>
    <xf numFmtId="0" fontId="344" fillId="0" borderId="0" xfId="35089" applyFont="1" applyAlignment="1">
      <alignment vertical="center"/>
    </xf>
    <xf numFmtId="0" fontId="301" fillId="0" borderId="0" xfId="35088" applyFont="1" applyFill="1" applyAlignment="1">
      <alignment vertical="center"/>
    </xf>
    <xf numFmtId="0" fontId="293" fillId="29" borderId="21" xfId="35095" applyFont="1" applyFill="1" applyBorder="1" applyAlignment="1">
      <alignment horizontal="center"/>
    </xf>
    <xf numFmtId="0" fontId="293" fillId="0" borderId="40" xfId="35095" applyFont="1" applyBorder="1" applyAlignment="1">
      <alignment wrapText="1"/>
    </xf>
    <xf numFmtId="0" fontId="293" fillId="0" borderId="40" xfId="35095" applyFont="1" applyBorder="1" applyAlignment="1">
      <alignment horizontal="right" wrapText="1"/>
    </xf>
    <xf numFmtId="200" fontId="309"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99" fillId="2" borderId="18" xfId="13" applyFont="1" applyFill="1" applyBorder="1" applyAlignment="1">
      <alignment horizontal="center" vertical="center" wrapText="1"/>
    </xf>
    <xf numFmtId="1" fontId="301" fillId="2" borderId="18" xfId="0" applyNumberFormat="1" applyFont="1" applyFill="1" applyBorder="1" applyAlignment="1">
      <alignment horizontal="center" vertical="center" wrapText="1"/>
    </xf>
    <xf numFmtId="199" fontId="297" fillId="0" borderId="0" xfId="0" applyNumberFormat="1" applyFont="1" applyAlignment="1">
      <alignment vertical="center"/>
    </xf>
    <xf numFmtId="179" fontId="309" fillId="0" borderId="0" xfId="0" applyNumberFormat="1" applyFont="1" applyAlignment="1">
      <alignment vertical="center"/>
    </xf>
    <xf numFmtId="1" fontId="310" fillId="0" borderId="1" xfId="0" applyNumberFormat="1" applyFont="1" applyBorder="1" applyAlignment="1">
      <alignment horizontal="center" vertical="center" wrapText="1"/>
    </xf>
    <xf numFmtId="173" fontId="310" fillId="0" borderId="1" xfId="2" applyNumberFormat="1" applyFont="1" applyFill="1" applyBorder="1" applyAlignment="1">
      <alignment horizontal="center" vertical="center" wrapText="1"/>
    </xf>
    <xf numFmtId="194" fontId="297" fillId="0" borderId="0" xfId="0" applyNumberFormat="1" applyFont="1" applyAlignment="1">
      <alignment vertical="center"/>
    </xf>
    <xf numFmtId="183" fontId="308" fillId="0" borderId="1" xfId="0" applyNumberFormat="1" applyFont="1" applyBorder="1" applyAlignment="1">
      <alignment horizontal="left" vertical="center" wrapText="1"/>
    </xf>
    <xf numFmtId="183" fontId="314" fillId="0" borderId="1" xfId="0" applyNumberFormat="1" applyFont="1" applyBorder="1" applyAlignment="1">
      <alignment vertical="center" wrapText="1"/>
    </xf>
    <xf numFmtId="0" fontId="310" fillId="0" borderId="1" xfId="0" applyFont="1" applyBorder="1" applyAlignment="1">
      <alignment horizontal="center" vertical="center" wrapText="1"/>
    </xf>
    <xf numFmtId="1" fontId="297" fillId="0" borderId="0" xfId="0" applyNumberFormat="1" applyFont="1" applyAlignment="1">
      <alignment vertical="center" wrapText="1"/>
    </xf>
    <xf numFmtId="9" fontId="297" fillId="0" borderId="0" xfId="2" applyFont="1" applyFill="1" applyAlignment="1">
      <alignment horizontal="center" vertical="center" wrapText="1"/>
    </xf>
    <xf numFmtId="0" fontId="309" fillId="0" borderId="18" xfId="0" applyFont="1" applyBorder="1" applyAlignment="1">
      <alignment horizontal="justify" vertical="center"/>
    </xf>
    <xf numFmtId="0" fontId="298" fillId="0" borderId="1" xfId="13" applyFont="1" applyBorder="1" applyAlignment="1">
      <alignment horizontal="center" vertical="center" wrapText="1"/>
    </xf>
    <xf numFmtId="168" fontId="298" fillId="0" borderId="1" xfId="1" applyFont="1" applyFill="1" applyBorder="1" applyAlignment="1">
      <alignment vertical="center" wrapText="1"/>
    </xf>
    <xf numFmtId="168" fontId="300" fillId="0" borderId="5" xfId="1" applyFont="1" applyFill="1" applyBorder="1" applyAlignment="1">
      <alignment horizontal="right" vertical="center" wrapText="1"/>
    </xf>
    <xf numFmtId="168" fontId="298" fillId="0" borderId="5" xfId="1" applyFont="1" applyFill="1" applyBorder="1" applyAlignment="1">
      <alignment vertical="center" wrapText="1"/>
    </xf>
    <xf numFmtId="168" fontId="301" fillId="0" borderId="5" xfId="1" applyFont="1" applyFill="1" applyBorder="1" applyAlignment="1">
      <alignment horizontal="right" vertical="center" wrapText="1"/>
    </xf>
    <xf numFmtId="168" fontId="300" fillId="0" borderId="1" xfId="1" applyFont="1" applyFill="1" applyBorder="1" applyAlignment="1">
      <alignment horizontal="right" vertical="center" wrapText="1"/>
    </xf>
    <xf numFmtId="168" fontId="301" fillId="0" borderId="36" xfId="1" applyFont="1" applyFill="1" applyBorder="1" applyAlignment="1">
      <alignment horizontal="right" vertical="center" wrapText="1"/>
    </xf>
    <xf numFmtId="9" fontId="297" fillId="0" borderId="0" xfId="2" applyFont="1" applyFill="1" applyAlignment="1">
      <alignment horizontal="center" vertical="center"/>
    </xf>
    <xf numFmtId="181" fontId="314" fillId="0" borderId="0" xfId="0" applyNumberFormat="1" applyFont="1" applyAlignment="1">
      <alignment horizontal="center" vertical="center" wrapText="1"/>
    </xf>
    <xf numFmtId="49" fontId="314" fillId="0" borderId="0" xfId="0" applyNumberFormat="1" applyFont="1" applyAlignment="1">
      <alignment horizontal="center" vertical="center" wrapText="1"/>
    </xf>
    <xf numFmtId="183" fontId="314" fillId="0" borderId="0" xfId="0" applyNumberFormat="1" applyFont="1" applyAlignment="1">
      <alignment horizontal="center" vertical="center" wrapText="1"/>
    </xf>
    <xf numFmtId="181" fontId="314" fillId="0" borderId="1" xfId="0" applyNumberFormat="1" applyFont="1" applyBorder="1" applyAlignment="1">
      <alignment horizontal="center" vertical="center" wrapText="1"/>
    </xf>
    <xf numFmtId="0" fontId="302" fillId="2" borderId="0" xfId="0" applyFont="1" applyFill="1" applyAlignment="1">
      <alignment vertical="center"/>
    </xf>
    <xf numFmtId="168" fontId="309" fillId="2" borderId="0" xfId="1" applyFont="1" applyFill="1" applyAlignment="1">
      <alignment vertical="center"/>
    </xf>
    <xf numFmtId="0" fontId="309" fillId="2" borderId="0" xfId="0" applyFont="1" applyFill="1" applyAlignment="1">
      <alignment vertical="center"/>
    </xf>
    <xf numFmtId="168" fontId="302" fillId="2" borderId="0" xfId="1" applyFont="1" applyFill="1" applyBorder="1" applyAlignment="1">
      <alignment vertical="center"/>
    </xf>
    <xf numFmtId="0" fontId="346" fillId="30" borderId="16" xfId="0" applyFont="1" applyFill="1" applyBorder="1"/>
    <xf numFmtId="0" fontId="297" fillId="0" borderId="18" xfId="0" applyFont="1" applyBorder="1" applyAlignment="1">
      <alignment wrapText="1"/>
    </xf>
    <xf numFmtId="179" fontId="309" fillId="0" borderId="18" xfId="0" applyNumberFormat="1" applyFont="1" applyBorder="1" applyAlignment="1">
      <alignment horizontal="center" vertical="center" wrapText="1"/>
    </xf>
    <xf numFmtId="0" fontId="302" fillId="2" borderId="0" xfId="27" applyFont="1" applyFill="1" applyAlignment="1">
      <alignment horizontal="center" vertical="center"/>
    </xf>
    <xf numFmtId="168" fontId="302" fillId="2" borderId="0" xfId="17579" applyFont="1" applyFill="1" applyBorder="1" applyAlignment="1">
      <alignment horizontal="center" vertical="center"/>
    </xf>
    <xf numFmtId="0" fontId="309" fillId="0" borderId="0" xfId="27" applyFont="1" applyAlignment="1">
      <alignment horizontal="center" vertical="center" wrapText="1"/>
    </xf>
    <xf numFmtId="168" fontId="309" fillId="0" borderId="0" xfId="17579" applyFont="1" applyFill="1" applyBorder="1" applyAlignment="1">
      <alignment horizontal="center" vertical="center" wrapText="1"/>
    </xf>
    <xf numFmtId="1" fontId="296" fillId="0" borderId="0" xfId="27" applyNumberFormat="1" applyFont="1" applyAlignment="1">
      <alignment horizontal="center" vertical="center" wrapText="1"/>
    </xf>
    <xf numFmtId="164" fontId="296" fillId="0" borderId="0" xfId="27" applyNumberFormat="1" applyFont="1" applyAlignment="1">
      <alignment horizontal="center" vertical="center" wrapText="1"/>
    </xf>
    <xf numFmtId="172" fontId="296" fillId="0" borderId="0" xfId="27" applyNumberFormat="1" applyFont="1" applyAlignment="1">
      <alignment horizontal="center" vertical="center" wrapText="1"/>
    </xf>
    <xf numFmtId="183" fontId="351" fillId="0" borderId="0" xfId="0" applyNumberFormat="1" applyFont="1" applyAlignment="1">
      <alignment horizontal="center" vertical="center" wrapText="1"/>
    </xf>
    <xf numFmtId="183" fontId="314" fillId="0" borderId="1" xfId="0" applyNumberFormat="1" applyFont="1" applyBorder="1" applyAlignment="1">
      <alignment horizontal="center" vertical="center" wrapText="1"/>
    </xf>
    <xf numFmtId="181" fontId="338" fillId="0" borderId="0" xfId="0" applyNumberFormat="1" applyFont="1" applyAlignment="1">
      <alignment horizontal="left" vertical="center"/>
    </xf>
    <xf numFmtId="0" fontId="335" fillId="0" borderId="0" xfId="0" applyFont="1" applyAlignment="1">
      <alignment horizontal="center" vertical="center" wrapText="1"/>
    </xf>
    <xf numFmtId="0" fontId="314" fillId="0" borderId="1" xfId="0" applyFont="1" applyBorder="1" applyAlignment="1">
      <alignment horizontal="left" vertical="center" wrapText="1"/>
    </xf>
    <xf numFmtId="0" fontId="172" fillId="2" borderId="0" xfId="0" applyFont="1" applyFill="1" applyAlignment="1">
      <alignment vertical="center"/>
    </xf>
    <xf numFmtId="0" fontId="172" fillId="0" borderId="0" xfId="0" applyFont="1" applyAlignment="1">
      <alignment vertical="center"/>
    </xf>
    <xf numFmtId="168" fontId="172" fillId="2" borderId="0" xfId="1" applyFont="1" applyFill="1" applyBorder="1" applyAlignment="1">
      <alignment horizontal="center" vertical="center"/>
    </xf>
    <xf numFmtId="0" fontId="172" fillId="2" borderId="0" xfId="0" applyFont="1" applyFill="1" applyAlignment="1">
      <alignment horizontal="center" vertical="center"/>
    </xf>
    <xf numFmtId="168" fontId="172" fillId="2" borderId="0" xfId="1" applyFont="1" applyFill="1" applyBorder="1" applyAlignment="1">
      <alignment vertical="center"/>
    </xf>
    <xf numFmtId="10" fontId="172" fillId="4" borderId="1" xfId="2" applyNumberFormat="1" applyFont="1" applyFill="1" applyBorder="1" applyAlignment="1">
      <alignment horizontal="center" vertical="center"/>
    </xf>
    <xf numFmtId="0" fontId="298" fillId="0" borderId="1" xfId="13" applyFont="1" applyBorder="1" applyAlignment="1">
      <alignment vertical="center" wrapText="1"/>
    </xf>
    <xf numFmtId="1" fontId="300" fillId="0" borderId="1" xfId="0" applyNumberFormat="1" applyFont="1" applyBorder="1" applyAlignment="1">
      <alignment horizontal="center" vertical="center" wrapText="1"/>
    </xf>
    <xf numFmtId="10" fontId="300" fillId="0" borderId="1" xfId="2" applyNumberFormat="1" applyFont="1" applyFill="1" applyBorder="1" applyAlignment="1">
      <alignment horizontal="center" vertical="center" wrapText="1"/>
    </xf>
    <xf numFmtId="0" fontId="172" fillId="0" borderId="1" xfId="0" applyFont="1" applyBorder="1" applyAlignment="1">
      <alignment vertical="center"/>
    </xf>
    <xf numFmtId="0" fontId="172" fillId="2" borderId="18" xfId="0" applyFont="1" applyFill="1" applyBorder="1" applyAlignment="1">
      <alignment vertical="center"/>
    </xf>
    <xf numFmtId="10" fontId="172" fillId="2" borderId="18" xfId="2" applyNumberFormat="1" applyFont="1" applyFill="1" applyBorder="1" applyAlignment="1">
      <alignment horizontal="center" vertical="center"/>
    </xf>
    <xf numFmtId="10" fontId="172" fillId="2" borderId="1" xfId="2" applyNumberFormat="1" applyFont="1" applyFill="1" applyBorder="1" applyAlignment="1">
      <alignment horizontal="center" vertical="center"/>
    </xf>
    <xf numFmtId="49" fontId="300" fillId="0" borderId="1" xfId="0" applyNumberFormat="1" applyFont="1" applyBorder="1" applyAlignment="1">
      <alignment vertical="center" wrapText="1"/>
    </xf>
    <xf numFmtId="168" fontId="172" fillId="0" borderId="0" xfId="1" applyFont="1" applyFill="1" applyAlignment="1">
      <alignment vertical="center"/>
    </xf>
    <xf numFmtId="0" fontId="172" fillId="2" borderId="1" xfId="0" applyFont="1" applyFill="1" applyBorder="1" applyAlignment="1">
      <alignment vertical="center"/>
    </xf>
    <xf numFmtId="10" fontId="172" fillId="0" borderId="1" xfId="2" applyNumberFormat="1" applyFont="1" applyFill="1" applyBorder="1" applyAlignment="1">
      <alignment horizontal="center" vertical="center"/>
    </xf>
    <xf numFmtId="0" fontId="299" fillId="0" borderId="1" xfId="13" applyFont="1" applyBorder="1" applyAlignment="1">
      <alignment horizontal="center" vertical="center" wrapText="1"/>
    </xf>
    <xf numFmtId="1" fontId="301" fillId="0" borderId="1" xfId="0" applyNumberFormat="1" applyFont="1" applyBorder="1" applyAlignment="1">
      <alignment horizontal="center" vertical="center" wrapText="1"/>
    </xf>
    <xf numFmtId="0" fontId="172" fillId="0" borderId="0" xfId="0" applyFont="1" applyAlignment="1">
      <alignment horizontal="center" vertical="center" wrapText="1"/>
    </xf>
    <xf numFmtId="168" fontId="172" fillId="0" borderId="0" xfId="1" applyFont="1" applyFill="1" applyAlignment="1">
      <alignment horizontal="center" vertical="center"/>
    </xf>
    <xf numFmtId="0" fontId="172" fillId="0" borderId="0" xfId="0" applyFont="1" applyAlignment="1">
      <alignment horizontal="center" vertical="center"/>
    </xf>
    <xf numFmtId="0" fontId="172" fillId="0" borderId="0" xfId="0" applyFont="1" applyAlignment="1">
      <alignment vertical="center" wrapText="1"/>
    </xf>
    <xf numFmtId="168" fontId="172" fillId="0" borderId="0" xfId="1" applyFont="1" applyAlignment="1">
      <alignment vertical="center"/>
    </xf>
    <xf numFmtId="168" fontId="172" fillId="0" borderId="0" xfId="1" applyFont="1" applyAlignment="1">
      <alignment horizontal="center" vertical="center"/>
    </xf>
    <xf numFmtId="0" fontId="346" fillId="30" borderId="17" xfId="0" applyFont="1" applyFill="1" applyBorder="1"/>
    <xf numFmtId="181" fontId="314" fillId="33" borderId="1" xfId="0" applyNumberFormat="1" applyFont="1" applyFill="1" applyBorder="1" applyAlignment="1">
      <alignment vertical="center" wrapText="1"/>
    </xf>
    <xf numFmtId="3" fontId="314" fillId="33" borderId="1" xfId="1" applyNumberFormat="1" applyFont="1" applyFill="1" applyBorder="1" applyAlignment="1">
      <alignment horizontal="center" vertical="center" wrapText="1"/>
    </xf>
    <xf numFmtId="168" fontId="352" fillId="0" borderId="1" xfId="1" applyFont="1" applyFill="1" applyBorder="1" applyAlignment="1">
      <alignment vertical="center"/>
    </xf>
    <xf numFmtId="0" fontId="298" fillId="4" borderId="5" xfId="13" applyFont="1" applyFill="1" applyBorder="1" applyAlignment="1">
      <alignment vertical="center" wrapText="1"/>
    </xf>
    <xf numFmtId="0" fontId="298" fillId="0" borderId="0" xfId="13" applyFont="1" applyAlignment="1">
      <alignment horizontal="center" vertical="center" wrapText="1"/>
    </xf>
    <xf numFmtId="0" fontId="172" fillId="2" borderId="37" xfId="0" applyFont="1" applyFill="1" applyBorder="1" applyAlignment="1">
      <alignment vertical="center"/>
    </xf>
    <xf numFmtId="168" fontId="301" fillId="4" borderId="5" xfId="1" applyFont="1" applyFill="1" applyBorder="1" applyAlignment="1">
      <alignment horizontal="right" vertical="center" wrapText="1"/>
    </xf>
    <xf numFmtId="0" fontId="298" fillId="0" borderId="36" xfId="13" applyFont="1" applyBorder="1" applyAlignment="1">
      <alignment horizontal="center" vertical="center" wrapText="1"/>
    </xf>
    <xf numFmtId="168" fontId="301" fillId="0" borderId="1" xfId="1" applyFont="1" applyFill="1" applyBorder="1" applyAlignment="1">
      <alignment horizontal="right" vertical="center" wrapText="1"/>
    </xf>
    <xf numFmtId="2" fontId="348" fillId="0" borderId="31" xfId="35059" applyNumberFormat="1" applyFont="1" applyBorder="1" applyAlignment="1">
      <alignment vertical="center" wrapText="1"/>
    </xf>
    <xf numFmtId="0" fontId="338" fillId="30" borderId="16" xfId="0" applyFont="1" applyFill="1" applyBorder="1"/>
    <xf numFmtId="1" fontId="297" fillId="0" borderId="0" xfId="0" applyNumberFormat="1" applyFont="1" applyAlignment="1">
      <alignment horizontal="center" vertical="center" wrapText="1"/>
    </xf>
    <xf numFmtId="164" fontId="296" fillId="0" borderId="1" xfId="27" applyNumberFormat="1" applyFont="1" applyBorder="1" applyAlignment="1">
      <alignment horizontal="center" vertical="center" wrapText="1"/>
    </xf>
    <xf numFmtId="181" fontId="314" fillId="0" borderId="0" xfId="0" applyNumberFormat="1" applyFont="1" applyAlignment="1">
      <alignment horizontal="left" vertical="center" wrapText="1"/>
    </xf>
    <xf numFmtId="181" fontId="308" fillId="0" borderId="0" xfId="0" applyNumberFormat="1" applyFont="1" applyAlignment="1">
      <alignment horizontal="left" vertical="center" wrapText="1"/>
    </xf>
    <xf numFmtId="181" fontId="314" fillId="0" borderId="0" xfId="0" applyNumberFormat="1" applyFont="1" applyAlignment="1">
      <alignment vertical="center" wrapText="1"/>
    </xf>
    <xf numFmtId="0" fontId="314" fillId="0" borderId="0" xfId="0" applyFont="1" applyAlignment="1">
      <alignment vertical="center"/>
    </xf>
    <xf numFmtId="0" fontId="308" fillId="0" borderId="1" xfId="0" applyFont="1" applyBorder="1" applyAlignment="1">
      <alignment horizontal="center" vertical="center" wrapText="1"/>
    </xf>
    <xf numFmtId="181" fontId="314" fillId="0" borderId="1" xfId="0" applyNumberFormat="1" applyFont="1" applyBorder="1" applyAlignment="1">
      <alignment horizontal="left" vertical="center" wrapText="1"/>
    </xf>
    <xf numFmtId="168" fontId="314" fillId="0" borderId="1" xfId="0" applyNumberFormat="1" applyFont="1" applyBorder="1" applyAlignment="1">
      <alignment horizontal="center" vertical="center" wrapText="1"/>
    </xf>
    <xf numFmtId="0" fontId="314" fillId="0" borderId="0" xfId="0" applyFont="1" applyAlignment="1">
      <alignment horizontal="left" vertical="center" wrapText="1"/>
    </xf>
    <xf numFmtId="0" fontId="314" fillId="34" borderId="1" xfId="0" applyFont="1" applyFill="1" applyBorder="1" applyAlignment="1">
      <alignment horizontal="left" vertical="center" wrapText="1"/>
    </xf>
    <xf numFmtId="201" fontId="314" fillId="34" borderId="1" xfId="0" applyNumberFormat="1" applyFont="1" applyFill="1" applyBorder="1" applyAlignment="1">
      <alignment horizontal="center" vertical="center" wrapText="1"/>
    </xf>
    <xf numFmtId="0" fontId="298" fillId="31" borderId="1" xfId="13" applyFont="1" applyFill="1" applyBorder="1" applyAlignment="1">
      <alignment horizontal="center" vertical="center" wrapText="1"/>
    </xf>
    <xf numFmtId="1" fontId="295" fillId="31" borderId="1" xfId="0" applyNumberFormat="1" applyFont="1" applyFill="1" applyBorder="1" applyAlignment="1">
      <alignment horizontal="center" vertical="center"/>
    </xf>
    <xf numFmtId="168" fontId="295" fillId="31" borderId="1" xfId="1" applyFont="1" applyFill="1" applyBorder="1" applyAlignment="1">
      <alignment horizontal="center" vertical="center"/>
    </xf>
    <xf numFmtId="40" fontId="297" fillId="0" borderId="0" xfId="4448" applyNumberFormat="1" applyFont="1" applyAlignment="1">
      <alignment horizontal="center"/>
    </xf>
    <xf numFmtId="179" fontId="309" fillId="0" borderId="0" xfId="0" applyNumberFormat="1" applyFont="1" applyAlignment="1">
      <alignment horizontal="center" vertical="center" wrapText="1"/>
    </xf>
    <xf numFmtId="0" fontId="346" fillId="30" borderId="49" xfId="0" applyFont="1" applyFill="1" applyBorder="1"/>
    <xf numFmtId="181" fontId="314" fillId="0" borderId="18" xfId="0" applyNumberFormat="1" applyFont="1" applyBorder="1" applyAlignment="1">
      <alignment horizontal="center" vertical="center" wrapText="1"/>
    </xf>
    <xf numFmtId="3" fontId="314" fillId="0" borderId="18" xfId="1" applyNumberFormat="1" applyFont="1" applyFill="1" applyBorder="1" applyAlignment="1">
      <alignment horizontal="center" vertical="center" wrapText="1"/>
    </xf>
    <xf numFmtId="9" fontId="308" fillId="0" borderId="1" xfId="0" applyNumberFormat="1" applyFont="1" applyBorder="1" applyAlignment="1">
      <alignment horizontal="center" vertical="center" wrapText="1"/>
    </xf>
    <xf numFmtId="202" fontId="297" fillId="0" borderId="0" xfId="0" applyNumberFormat="1" applyFont="1" applyAlignment="1">
      <alignment vertical="center"/>
    </xf>
    <xf numFmtId="0" fontId="309" fillId="0" borderId="0" xfId="78" applyFont="1" applyAlignment="1">
      <alignment horizontal="center" vertical="center" wrapText="1"/>
    </xf>
    <xf numFmtId="168" fontId="309" fillId="0" borderId="0" xfId="0" applyNumberFormat="1" applyFont="1" applyAlignment="1">
      <alignment horizontal="center" vertical="center"/>
    </xf>
    <xf numFmtId="2" fontId="309" fillId="0" borderId="0" xfId="0" applyNumberFormat="1" applyFont="1" applyAlignment="1">
      <alignment horizontal="center" vertical="center"/>
    </xf>
    <xf numFmtId="183" fontId="314" fillId="0" borderId="18" xfId="1" applyNumberFormat="1" applyFont="1" applyFill="1" applyBorder="1" applyAlignment="1">
      <alignment horizontal="center" vertical="center" wrapText="1"/>
    </xf>
    <xf numFmtId="10" fontId="300" fillId="2" borderId="18" xfId="2" applyNumberFormat="1" applyFont="1" applyFill="1" applyBorder="1" applyAlignment="1">
      <alignment horizontal="center" vertical="center" wrapText="1"/>
    </xf>
    <xf numFmtId="203" fontId="297" fillId="0" borderId="1" xfId="0" applyNumberFormat="1" applyFont="1" applyBorder="1" applyAlignment="1">
      <alignment horizontal="center" vertical="center" wrapText="1"/>
    </xf>
    <xf numFmtId="0" fontId="309" fillId="0" borderId="5" xfId="0" applyFont="1" applyBorder="1" applyAlignment="1">
      <alignment horizontal="center" vertical="center" wrapText="1"/>
    </xf>
    <xf numFmtId="177" fontId="309" fillId="0" borderId="20" xfId="0" applyNumberFormat="1" applyFont="1" applyBorder="1" applyAlignment="1">
      <alignment horizontal="center" vertical="center"/>
    </xf>
    <xf numFmtId="170" fontId="314" fillId="0" borderId="0" xfId="0" applyNumberFormat="1" applyFont="1" applyAlignment="1">
      <alignment horizontal="center" vertical="center" wrapText="1"/>
    </xf>
    <xf numFmtId="0" fontId="308" fillId="0" borderId="1" xfId="0" applyFont="1" applyBorder="1" applyAlignment="1">
      <alignment horizontal="left" vertical="center" wrapText="1"/>
    </xf>
    <xf numFmtId="168" fontId="152" fillId="4" borderId="1" xfId="1" applyFont="1" applyFill="1" applyBorder="1" applyAlignment="1">
      <alignment horizontal="right" vertical="center" wrapText="1"/>
    </xf>
    <xf numFmtId="183" fontId="314" fillId="34" borderId="1" xfId="0" applyNumberFormat="1" applyFont="1" applyFill="1" applyBorder="1" applyAlignment="1">
      <alignment horizontal="center" vertical="center" wrapText="1"/>
    </xf>
    <xf numFmtId="181" fontId="338" fillId="0" borderId="0" xfId="0" applyNumberFormat="1" applyFont="1" applyAlignment="1">
      <alignment horizontal="center" vertical="center"/>
    </xf>
    <xf numFmtId="168" fontId="151" fillId="0" borderId="1" xfId="1" applyFont="1" applyFill="1" applyBorder="1" applyAlignment="1">
      <alignment vertical="center"/>
    </xf>
    <xf numFmtId="0" fontId="291" fillId="0" borderId="0" xfId="0" applyFont="1" applyAlignment="1">
      <alignment horizontal="center" vertical="center" wrapText="1"/>
    </xf>
    <xf numFmtId="168" fontId="291" fillId="0" borderId="0" xfId="1" applyFont="1" applyFill="1" applyAlignment="1">
      <alignment horizontal="center" vertical="center" wrapText="1"/>
    </xf>
    <xf numFmtId="169" fontId="291" fillId="0" borderId="0" xfId="1" applyNumberFormat="1" applyFont="1" applyFill="1" applyAlignment="1">
      <alignment horizontal="center" vertical="center" wrapText="1"/>
    </xf>
    <xf numFmtId="49" fontId="291" fillId="0" borderId="0" xfId="0" applyNumberFormat="1" applyFont="1" applyAlignment="1">
      <alignment horizontal="center" vertical="center" wrapText="1"/>
    </xf>
    <xf numFmtId="0" fontId="309" fillId="0" borderId="1" xfId="0" applyFont="1" applyBorder="1" applyAlignment="1">
      <alignment horizontal="center" vertical="center"/>
    </xf>
    <xf numFmtId="49" fontId="338" fillId="0" borderId="0" xfId="0" applyNumberFormat="1" applyFont="1" applyAlignment="1">
      <alignment vertical="center" wrapText="1"/>
    </xf>
    <xf numFmtId="0" fontId="291" fillId="0" borderId="0" xfId="0" applyFont="1" applyAlignment="1">
      <alignment vertical="center" wrapText="1"/>
    </xf>
    <xf numFmtId="0" fontId="291" fillId="0" borderId="0" xfId="0" applyFont="1" applyAlignment="1">
      <alignment vertical="center"/>
    </xf>
    <xf numFmtId="168" fontId="291" fillId="0" borderId="0" xfId="1" applyFont="1" applyAlignment="1">
      <alignment vertical="center"/>
    </xf>
    <xf numFmtId="169" fontId="291" fillId="0" borderId="0" xfId="1" applyNumberFormat="1" applyFont="1" applyAlignment="1">
      <alignment vertical="center"/>
    </xf>
    <xf numFmtId="49" fontId="338" fillId="0" borderId="0" xfId="0" applyNumberFormat="1" applyFont="1" applyAlignment="1">
      <alignment vertical="center"/>
    </xf>
    <xf numFmtId="189" fontId="291" fillId="0" borderId="0" xfId="0" applyNumberFormat="1" applyFont="1" applyAlignment="1">
      <alignment vertical="center"/>
    </xf>
    <xf numFmtId="4" fontId="291" fillId="0" borderId="0" xfId="0" applyNumberFormat="1" applyFont="1" applyAlignment="1">
      <alignment vertical="center"/>
    </xf>
    <xf numFmtId="0" fontId="291" fillId="0" borderId="0" xfId="0" applyFont="1" applyAlignment="1">
      <alignment horizontal="center" vertical="center"/>
    </xf>
    <xf numFmtId="0" fontId="291" fillId="0" borderId="0" xfId="13" applyFont="1" applyAlignment="1">
      <alignment horizontal="right" vertical="center" wrapText="1"/>
    </xf>
    <xf numFmtId="0" fontId="0" fillId="2" borderId="0" xfId="0" applyFill="1" applyAlignment="1">
      <alignment vertical="center"/>
    </xf>
    <xf numFmtId="0" fontId="291" fillId="2" borderId="0" xfId="0" applyFont="1" applyFill="1" applyAlignment="1">
      <alignment vertical="center"/>
    </xf>
    <xf numFmtId="168" fontId="291"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91" fillId="0" borderId="0" xfId="43926" applyFont="1" applyAlignment="1">
      <alignment vertical="center"/>
    </xf>
    <xf numFmtId="49" fontId="338" fillId="0" borderId="17" xfId="0" applyNumberFormat="1" applyFont="1" applyBorder="1" applyAlignment="1">
      <alignment horizontal="center" vertical="center" wrapText="1"/>
    </xf>
    <xf numFmtId="0" fontId="291" fillId="0" borderId="0" xfId="0" applyFont="1"/>
    <xf numFmtId="49" fontId="338" fillId="0" borderId="41" xfId="0" applyNumberFormat="1" applyFont="1" applyBorder="1" applyAlignment="1">
      <alignment horizontal="center" vertical="center" wrapText="1"/>
    </xf>
    <xf numFmtId="0" fontId="291" fillId="0" borderId="41" xfId="0" applyFont="1" applyBorder="1"/>
    <xf numFmtId="49" fontId="338" fillId="0" borderId="16" xfId="0" applyNumberFormat="1" applyFont="1" applyBorder="1" applyAlignment="1">
      <alignment horizontal="center" vertical="center" wrapText="1"/>
    </xf>
    <xf numFmtId="9" fontId="297" fillId="0" borderId="0" xfId="2" applyFont="1" applyFill="1" applyAlignment="1">
      <alignment horizontal="left" vertical="center"/>
    </xf>
    <xf numFmtId="0" fontId="336" fillId="0" borderId="0" xfId="4" applyFont="1" applyAlignment="1">
      <alignment horizontal="left" vertical="center" wrapText="1"/>
    </xf>
    <xf numFmtId="168" fontId="291" fillId="0" borderId="0" xfId="1" applyFont="1" applyFill="1" applyAlignment="1">
      <alignment vertical="center"/>
    </xf>
    <xf numFmtId="170" fontId="291" fillId="0" borderId="0" xfId="0" applyNumberFormat="1" applyFont="1" applyAlignment="1">
      <alignment vertical="center"/>
    </xf>
    <xf numFmtId="168" fontId="291" fillId="0" borderId="40" xfId="1" applyFont="1" applyFill="1" applyBorder="1" applyAlignment="1">
      <alignment horizontal="right" vertical="center" wrapText="1"/>
    </xf>
    <xf numFmtId="10" fontId="291" fillId="0" borderId="0" xfId="2" applyNumberFormat="1" applyFont="1" applyFill="1" applyAlignment="1">
      <alignment vertical="center"/>
    </xf>
    <xf numFmtId="10" fontId="291" fillId="0" borderId="0" xfId="1" applyNumberFormat="1" applyFont="1" applyFill="1" applyAlignment="1">
      <alignment vertical="center"/>
    </xf>
    <xf numFmtId="0" fontId="291" fillId="0" borderId="33" xfId="0" applyFont="1" applyBorder="1" applyAlignment="1">
      <alignment vertical="center"/>
    </xf>
    <xf numFmtId="170" fontId="338" fillId="0" borderId="33" xfId="1" applyNumberFormat="1" applyFont="1" applyFill="1" applyBorder="1" applyAlignment="1">
      <alignment vertical="center"/>
    </xf>
    <xf numFmtId="168" fontId="338" fillId="0" borderId="33" xfId="1" applyFont="1" applyFill="1" applyBorder="1" applyAlignment="1">
      <alignment vertical="center"/>
    </xf>
    <xf numFmtId="3" fontId="291" fillId="0" borderId="0" xfId="0" applyNumberFormat="1" applyFont="1" applyAlignment="1">
      <alignment vertical="center"/>
    </xf>
    <xf numFmtId="193" fontId="291" fillId="0" borderId="0" xfId="78" applyNumberFormat="1" applyFont="1" applyAlignment="1">
      <alignment horizontal="right" vertical="center"/>
    </xf>
    <xf numFmtId="173" fontId="291" fillId="0" borderId="0" xfId="2" applyNumberFormat="1" applyFont="1" applyFill="1" applyAlignment="1">
      <alignment vertical="center"/>
    </xf>
    <xf numFmtId="173" fontId="291" fillId="0" borderId="0" xfId="1" applyNumberFormat="1" applyFont="1" applyFill="1" applyAlignment="1">
      <alignment vertical="center"/>
    </xf>
    <xf numFmtId="0" fontId="291" fillId="0" borderId="0" xfId="43912" applyFont="1"/>
    <xf numFmtId="37" fontId="291" fillId="0" borderId="0" xfId="43915" applyNumberFormat="1" applyFont="1"/>
    <xf numFmtId="168" fontId="291" fillId="0" borderId="0" xfId="43915" applyFont="1"/>
    <xf numFmtId="9" fontId="291" fillId="0" borderId="0" xfId="2" applyFont="1" applyFill="1" applyAlignment="1">
      <alignment vertical="center"/>
    </xf>
    <xf numFmtId="0" fontId="291" fillId="0" borderId="0" xfId="35071" applyFont="1" applyAlignment="1">
      <alignment horizontal="center" vertical="center"/>
    </xf>
    <xf numFmtId="168" fontId="291" fillId="0" borderId="0" xfId="1" applyFont="1" applyFill="1" applyBorder="1" applyAlignment="1">
      <alignment vertical="center"/>
    </xf>
    <xf numFmtId="172" fontId="291" fillId="0" borderId="0" xfId="0" applyNumberFormat="1" applyFont="1" applyAlignment="1">
      <alignment vertical="center"/>
    </xf>
    <xf numFmtId="179" fontId="291" fillId="0" borderId="0" xfId="0" applyNumberFormat="1" applyFont="1" applyAlignment="1">
      <alignment vertical="center"/>
    </xf>
    <xf numFmtId="172" fontId="291" fillId="0" borderId="1" xfId="0" applyNumberFormat="1" applyFont="1" applyBorder="1" applyAlignment="1">
      <alignment vertical="center"/>
    </xf>
    <xf numFmtId="172" fontId="291" fillId="0" borderId="1" xfId="0" applyNumberFormat="1" applyFont="1" applyBorder="1" applyAlignment="1">
      <alignment horizontal="center" vertical="center" wrapText="1"/>
    </xf>
    <xf numFmtId="173" fontId="291" fillId="0" borderId="0" xfId="2" applyNumberFormat="1" applyFont="1" applyFill="1" applyAlignment="1">
      <alignment horizontal="center" vertical="center" wrapText="1"/>
    </xf>
    <xf numFmtId="168" fontId="291" fillId="0" borderId="1" xfId="1" applyFont="1" applyFill="1" applyBorder="1" applyAlignment="1">
      <alignment horizontal="center" vertical="center" wrapText="1"/>
    </xf>
    <xf numFmtId="168" fontId="291" fillId="0" borderId="0" xfId="1" applyFont="1" applyFill="1"/>
    <xf numFmtId="0" fontId="291" fillId="0" borderId="0" xfId="4453" applyFont="1" applyAlignment="1">
      <alignment horizontal="center"/>
    </xf>
    <xf numFmtId="0" fontId="364" fillId="2" borderId="0" xfId="27" applyFont="1" applyFill="1" applyAlignment="1">
      <alignment horizontal="center" vertical="center" wrapText="1"/>
    </xf>
    <xf numFmtId="0" fontId="346" fillId="2" borderId="0" xfId="27" applyFont="1" applyFill="1" applyAlignment="1">
      <alignment horizontal="center" vertical="center"/>
    </xf>
    <xf numFmtId="168" fontId="346" fillId="2" borderId="0" xfId="17579" applyFont="1" applyFill="1" applyBorder="1" applyAlignment="1">
      <alignment horizontal="center" vertical="center"/>
    </xf>
    <xf numFmtId="0" fontId="346" fillId="2" borderId="0" xfId="27" applyFont="1" applyFill="1" applyAlignment="1">
      <alignment horizontal="center" vertical="center" wrapText="1"/>
    </xf>
    <xf numFmtId="1" fontId="290" fillId="0" borderId="0" xfId="27" applyNumberFormat="1" applyAlignment="1">
      <alignment horizontal="center" vertical="center" wrapText="1"/>
    </xf>
    <xf numFmtId="164" fontId="290" fillId="0" borderId="0" xfId="27" applyNumberFormat="1" applyAlignment="1">
      <alignment horizontal="center" vertical="center" wrapText="1"/>
    </xf>
    <xf numFmtId="0" fontId="291" fillId="0" borderId="0" xfId="0" applyFont="1" applyAlignment="1">
      <alignment horizontal="left" vertical="center" wrapText="1"/>
    </xf>
    <xf numFmtId="0" fontId="291" fillId="0" borderId="0" xfId="35072" applyFont="1" applyAlignment="1">
      <alignment vertical="center"/>
    </xf>
    <xf numFmtId="0" fontId="338" fillId="0" borderId="1" xfId="35072" applyFont="1" applyBorder="1" applyAlignment="1">
      <alignment vertical="center"/>
    </xf>
    <xf numFmtId="0" fontId="338" fillId="0" borderId="1" xfId="0" applyFont="1" applyBorder="1" applyAlignment="1">
      <alignment horizontal="center" vertical="center"/>
    </xf>
    <xf numFmtId="0" fontId="291" fillId="0" borderId="1" xfId="35072" applyFont="1" applyBorder="1" applyAlignment="1">
      <alignment vertical="center"/>
    </xf>
    <xf numFmtId="170" fontId="291" fillId="0" borderId="1" xfId="1" applyNumberFormat="1" applyFont="1" applyFill="1" applyBorder="1" applyAlignment="1">
      <alignment horizontal="center" vertical="center"/>
    </xf>
    <xf numFmtId="177" fontId="338" fillId="0" borderId="1" xfId="0" applyNumberFormat="1" applyFont="1" applyBorder="1" applyAlignment="1">
      <alignment horizontal="centerContinuous" vertical="center"/>
    </xf>
    <xf numFmtId="170" fontId="338" fillId="0" borderId="1" xfId="1" applyNumberFormat="1" applyFont="1" applyFill="1" applyBorder="1" applyAlignment="1">
      <alignment horizontal="center" vertical="center"/>
    </xf>
    <xf numFmtId="175" fontId="291" fillId="0" borderId="0" xfId="0" applyNumberFormat="1" applyFont="1" applyAlignment="1">
      <alignment vertical="center"/>
    </xf>
    <xf numFmtId="167" fontId="291" fillId="0" borderId="0" xfId="0" applyNumberFormat="1" applyFont="1" applyAlignment="1">
      <alignment vertical="center"/>
    </xf>
    <xf numFmtId="0" fontId="291" fillId="0" borderId="0" xfId="0" applyFont="1" applyAlignment="1">
      <alignment horizontal="right" vertical="center"/>
    </xf>
    <xf numFmtId="177" fontId="291" fillId="0" borderId="0" xfId="0" applyNumberFormat="1" applyFont="1" applyAlignment="1">
      <alignment horizontal="center" vertical="center"/>
    </xf>
    <xf numFmtId="179" fontId="291" fillId="0" borderId="0" xfId="0" applyNumberFormat="1" applyFont="1" applyAlignment="1">
      <alignment horizontal="center" vertical="center" wrapText="1"/>
    </xf>
    <xf numFmtId="172" fontId="291" fillId="0" borderId="0" xfId="0" applyNumberFormat="1" applyFont="1" applyAlignment="1">
      <alignment horizontal="center" vertical="center" wrapText="1"/>
    </xf>
    <xf numFmtId="0" fontId="338" fillId="0" borderId="0" xfId="0" applyFont="1" applyAlignment="1">
      <alignment horizontal="center" vertical="center"/>
    </xf>
    <xf numFmtId="0" fontId="338" fillId="0" borderId="0" xfId="0" applyFont="1" applyAlignment="1">
      <alignment horizontal="right" vertical="center"/>
    </xf>
    <xf numFmtId="170" fontId="338" fillId="0" borderId="0" xfId="1" applyNumberFormat="1" applyFont="1" applyFill="1" applyBorder="1" applyAlignment="1">
      <alignment vertical="center"/>
    </xf>
    <xf numFmtId="168" fontId="338" fillId="0" borderId="0" xfId="1" applyFont="1" applyFill="1" applyBorder="1" applyAlignment="1">
      <alignment vertical="center"/>
    </xf>
    <xf numFmtId="168" fontId="291" fillId="0" borderId="0" xfId="35074" applyFont="1" applyFill="1"/>
    <xf numFmtId="0" fontId="338" fillId="0" borderId="2" xfId="0" applyFont="1" applyBorder="1" applyAlignment="1">
      <alignment horizontal="center" vertical="center" wrapText="1"/>
    </xf>
    <xf numFmtId="0" fontId="338" fillId="0" borderId="33" xfId="78" applyFont="1" applyBorder="1" applyAlignment="1">
      <alignment horizontal="center" vertical="center" wrapText="1"/>
    </xf>
    <xf numFmtId="49" fontId="291" fillId="0" borderId="1" xfId="0" applyNumberFormat="1" applyFont="1" applyBorder="1" applyAlignment="1">
      <alignment vertical="center" wrapText="1"/>
    </xf>
    <xf numFmtId="177" fontId="338" fillId="0" borderId="33" xfId="0" applyNumberFormat="1" applyFont="1" applyBorder="1" applyAlignment="1">
      <alignment vertical="center" wrapText="1"/>
    </xf>
    <xf numFmtId="179" fontId="338" fillId="0" borderId="50" xfId="0" applyNumberFormat="1" applyFont="1" applyBorder="1" applyAlignment="1">
      <alignment horizontal="center" vertical="center" wrapText="1"/>
    </xf>
    <xf numFmtId="0" fontId="338" fillId="0" borderId="51" xfId="0" applyFont="1" applyBorder="1" applyAlignment="1">
      <alignment horizontal="center" vertical="center" wrapText="1"/>
    </xf>
    <xf numFmtId="170" fontId="338" fillId="0" borderId="0" xfId="1" applyNumberFormat="1" applyFont="1" applyFill="1" applyBorder="1" applyAlignment="1">
      <alignment horizontal="center" vertical="center"/>
    </xf>
    <xf numFmtId="177" fontId="338" fillId="0" borderId="0" xfId="0" applyNumberFormat="1" applyFont="1" applyAlignment="1">
      <alignment vertical="center" wrapText="1"/>
    </xf>
    <xf numFmtId="0" fontId="291" fillId="0" borderId="0" xfId="35073" applyFont="1"/>
    <xf numFmtId="168" fontId="291" fillId="0" borderId="0" xfId="5" applyFont="1" applyFill="1" applyAlignment="1">
      <alignment vertical="center"/>
    </xf>
    <xf numFmtId="0" fontId="338" fillId="0" borderId="33" xfId="0" applyFont="1" applyBorder="1" applyAlignment="1">
      <alignment horizontal="center" vertical="center" wrapText="1"/>
    </xf>
    <xf numFmtId="203" fontId="291" fillId="0" borderId="0" xfId="0" applyNumberFormat="1" applyFont="1" applyAlignment="1">
      <alignment horizontal="center" vertical="center"/>
    </xf>
    <xf numFmtId="168" fontId="291" fillId="0" borderId="0" xfId="35074" applyFont="1" applyFill="1" applyAlignment="1">
      <alignment horizontal="center"/>
    </xf>
    <xf numFmtId="0" fontId="338" fillId="0" borderId="33" xfId="0" applyFont="1" applyBorder="1" applyAlignment="1">
      <alignment horizontal="center" vertical="center"/>
    </xf>
    <xf numFmtId="198" fontId="338" fillId="0" borderId="33" xfId="5" applyNumberFormat="1" applyFont="1" applyFill="1" applyBorder="1" applyAlignment="1">
      <alignment horizontal="center" vertical="center" wrapText="1"/>
    </xf>
    <xf numFmtId="168" fontId="291" fillId="0" borderId="0" xfId="1" applyFont="1" applyFill="1" applyBorder="1" applyAlignment="1">
      <alignment vertical="center" wrapText="1"/>
    </xf>
    <xf numFmtId="168" fontId="291" fillId="0" borderId="0" xfId="1" applyFont="1" applyFill="1" applyBorder="1" applyAlignment="1">
      <alignment horizontal="right" vertical="center" wrapText="1"/>
    </xf>
    <xf numFmtId="0" fontId="291" fillId="0" borderId="0" xfId="35076" applyFont="1" applyFill="1" applyBorder="1" applyAlignment="1">
      <alignment vertical="center"/>
    </xf>
    <xf numFmtId="0" fontId="291" fillId="0" borderId="0" xfId="35076" applyFont="1" applyFill="1" applyBorder="1" applyAlignment="1">
      <alignment horizontal="center" vertical="center"/>
    </xf>
    <xf numFmtId="0" fontId="291" fillId="0" borderId="0" xfId="35076" applyFont="1" applyFill="1" applyBorder="1" applyAlignment="1">
      <alignment vertical="center" wrapText="1"/>
    </xf>
    <xf numFmtId="0" fontId="291" fillId="0" borderId="0" xfId="35076" applyFont="1" applyFill="1" applyBorder="1" applyAlignment="1">
      <alignment horizontal="right" vertical="center" wrapText="1"/>
    </xf>
    <xf numFmtId="179" fontId="291" fillId="0" borderId="0" xfId="35076" applyNumberFormat="1" applyFont="1" applyFill="1" applyBorder="1" applyAlignment="1">
      <alignment vertical="center"/>
    </xf>
    <xf numFmtId="195" fontId="291" fillId="0" borderId="0" xfId="35076" applyNumberFormat="1" applyFont="1" applyFill="1" applyAlignment="1">
      <alignment vertical="center"/>
    </xf>
    <xf numFmtId="172" fontId="291" fillId="0" borderId="0" xfId="35076" applyNumberFormat="1" applyFont="1" applyFill="1" applyAlignment="1">
      <alignment vertical="center"/>
    </xf>
    <xf numFmtId="179" fontId="291" fillId="0" borderId="0" xfId="35076" applyNumberFormat="1" applyFont="1" applyFill="1" applyBorder="1" applyAlignment="1">
      <alignment horizontal="center" vertical="center" wrapText="1"/>
    </xf>
    <xf numFmtId="195" fontId="291" fillId="0" borderId="0" xfId="35076" applyNumberFormat="1" applyFont="1" applyFill="1" applyAlignment="1">
      <alignment horizontal="center" vertical="center" wrapText="1"/>
    </xf>
    <xf numFmtId="172" fontId="291" fillId="0" borderId="0" xfId="35076" applyNumberFormat="1" applyFont="1" applyFill="1" applyAlignment="1">
      <alignment horizontal="center" vertical="center" wrapText="1"/>
    </xf>
    <xf numFmtId="0" fontId="292" fillId="0" borderId="53" xfId="43919" applyFont="1" applyBorder="1" applyAlignment="1">
      <alignment wrapText="1"/>
    </xf>
    <xf numFmtId="0" fontId="292" fillId="0" borderId="40" xfId="35100" applyFont="1" applyBorder="1" applyAlignment="1">
      <alignment wrapText="1"/>
    </xf>
    <xf numFmtId="0" fontId="292" fillId="0" borderId="40" xfId="35100" applyFont="1" applyBorder="1" applyAlignment="1">
      <alignment horizontal="right" wrapText="1"/>
    </xf>
    <xf numFmtId="168" fontId="292" fillId="0" borderId="40" xfId="1" applyFont="1" applyFill="1" applyBorder="1" applyAlignment="1">
      <alignment horizontal="right" wrapText="1"/>
    </xf>
    <xf numFmtId="179" fontId="291" fillId="0" borderId="1" xfId="35088" applyNumberFormat="1" applyFont="1" applyFill="1" applyBorder="1" applyAlignment="1">
      <alignment vertical="center"/>
    </xf>
    <xf numFmtId="172" fontId="291" fillId="0" borderId="1" xfId="35088" applyNumberFormat="1" applyFont="1" applyFill="1" applyBorder="1" applyAlignment="1">
      <alignment vertical="center"/>
    </xf>
    <xf numFmtId="0" fontId="291" fillId="0" borderId="55" xfId="35067" applyFont="1" applyBorder="1" applyAlignment="1">
      <alignment horizontal="center"/>
    </xf>
    <xf numFmtId="168" fontId="291" fillId="0" borderId="56" xfId="1" applyFont="1" applyFill="1" applyBorder="1" applyAlignment="1">
      <alignment horizontal="right" vertical="center" wrapText="1"/>
    </xf>
    <xf numFmtId="0" fontId="291" fillId="0" borderId="1" xfId="13" applyFont="1" applyBorder="1" applyAlignment="1">
      <alignment horizontal="center" vertical="center"/>
    </xf>
    <xf numFmtId="0" fontId="291" fillId="0" borderId="1" xfId="13" applyFont="1" applyBorder="1" applyAlignment="1">
      <alignment horizontal="center" vertical="center" wrapText="1"/>
    </xf>
    <xf numFmtId="0" fontId="291" fillId="0" borderId="1" xfId="35070" applyFont="1" applyBorder="1"/>
    <xf numFmtId="168" fontId="291" fillId="0" borderId="1" xfId="35070" applyNumberFormat="1" applyFont="1" applyBorder="1"/>
    <xf numFmtId="0" fontId="291" fillId="0" borderId="1" xfId="35070" applyFont="1" applyBorder="1" applyAlignment="1">
      <alignment horizontal="center"/>
    </xf>
    <xf numFmtId="0" fontId="291" fillId="0" borderId="1" xfId="4347" applyFont="1" applyBorder="1" applyAlignment="1">
      <alignment horizontal="center"/>
    </xf>
    <xf numFmtId="0" fontId="291" fillId="0" borderId="1" xfId="0" applyFont="1" applyBorder="1"/>
    <xf numFmtId="168" fontId="291" fillId="0" borderId="1" xfId="1" applyFont="1" applyFill="1" applyBorder="1"/>
    <xf numFmtId="0" fontId="291" fillId="0" borderId="1" xfId="4347" applyFont="1" applyBorder="1" applyAlignment="1">
      <alignment horizontal="center" wrapText="1"/>
    </xf>
    <xf numFmtId="49" fontId="297" fillId="0" borderId="0" xfId="0" applyNumberFormat="1" applyFont="1" applyAlignment="1">
      <alignment horizontal="left" vertical="center"/>
    </xf>
    <xf numFmtId="168" fontId="297" fillId="0" borderId="0" xfId="1" applyFont="1" applyFill="1" applyAlignment="1">
      <alignment horizontal="left" vertical="center"/>
    </xf>
    <xf numFmtId="168" fontId="291" fillId="0" borderId="0" xfId="1" applyFont="1" applyFill="1" applyBorder="1" applyAlignment="1">
      <alignment horizontal="left" vertical="center"/>
    </xf>
    <xf numFmtId="0" fontId="291" fillId="0" borderId="0" xfId="0" applyFont="1" applyAlignment="1">
      <alignment horizontal="left"/>
    </xf>
    <xf numFmtId="0" fontId="291" fillId="0" borderId="0" xfId="0" applyFont="1" applyAlignment="1">
      <alignment horizontal="left" vertical="center"/>
    </xf>
    <xf numFmtId="49" fontId="297" fillId="0" borderId="0" xfId="0" applyNumberFormat="1" applyFont="1" applyAlignment="1">
      <alignment horizontal="left"/>
    </xf>
    <xf numFmtId="0" fontId="336" fillId="0" borderId="0" xfId="4" applyFont="1" applyAlignment="1">
      <alignment horizontal="left" wrapText="1"/>
    </xf>
    <xf numFmtId="0" fontId="297" fillId="0" borderId="0" xfId="0" applyFont="1" applyAlignment="1">
      <alignment horizontal="left"/>
    </xf>
    <xf numFmtId="168" fontId="297" fillId="0" borderId="0" xfId="1" applyFont="1" applyFill="1" applyAlignment="1">
      <alignment horizontal="left"/>
    </xf>
    <xf numFmtId="168" fontId="291" fillId="0" borderId="0" xfId="1" applyFont="1" applyFill="1" applyBorder="1" applyAlignment="1">
      <alignment horizontal="left"/>
    </xf>
    <xf numFmtId="0" fontId="336" fillId="0" borderId="0" xfId="4" applyFont="1" applyAlignment="1">
      <alignment wrapText="1"/>
    </xf>
    <xf numFmtId="168" fontId="291" fillId="0" borderId="0" xfId="1" applyFont="1" applyFill="1" applyAlignment="1">
      <alignment horizontal="left" vertical="center"/>
    </xf>
    <xf numFmtId="172" fontId="291" fillId="0" borderId="1" xfId="0" applyNumberFormat="1" applyFont="1" applyBorder="1" applyAlignment="1">
      <alignment horizontal="center"/>
    </xf>
    <xf numFmtId="179" fontId="291" fillId="0" borderId="1" xfId="0" applyNumberFormat="1" applyFont="1" applyBorder="1" applyAlignment="1">
      <alignment horizontal="center"/>
    </xf>
    <xf numFmtId="168" fontId="291" fillId="0" borderId="1" xfId="1" applyFont="1" applyFill="1" applyBorder="1" applyAlignment="1">
      <alignment horizontal="center"/>
    </xf>
    <xf numFmtId="172" fontId="365" fillId="0" borderId="1" xfId="0" applyNumberFormat="1" applyFont="1" applyBorder="1" applyAlignment="1">
      <alignment horizontal="center" vertical="center" wrapText="1"/>
    </xf>
    <xf numFmtId="179" fontId="365" fillId="0" borderId="1" xfId="0" applyNumberFormat="1" applyFont="1" applyBorder="1" applyAlignment="1">
      <alignment horizontal="center" vertical="center" wrapText="1"/>
    </xf>
    <xf numFmtId="168" fontId="365" fillId="0" borderId="1" xfId="1" applyFont="1" applyFill="1" applyBorder="1" applyAlignment="1">
      <alignment horizontal="center" vertical="center" wrapText="1"/>
    </xf>
    <xf numFmtId="0" fontId="291" fillId="0" borderId="1" xfId="0" applyFont="1" applyBorder="1" applyAlignment="1">
      <alignment horizontal="center" vertical="center" wrapText="1"/>
    </xf>
    <xf numFmtId="181" fontId="314" fillId="0" borderId="45" xfId="0" applyNumberFormat="1" applyFont="1" applyBorder="1" applyAlignment="1">
      <alignment horizontal="center" vertical="center" wrapText="1"/>
    </xf>
    <xf numFmtId="188" fontId="314" fillId="0" borderId="45" xfId="0" applyNumberFormat="1" applyFont="1" applyBorder="1" applyAlignment="1">
      <alignment horizontal="center" vertical="center" wrapText="1"/>
    </xf>
    <xf numFmtId="168" fontId="336" fillId="0" borderId="0" xfId="1" applyFont="1" applyFill="1" applyBorder="1" applyAlignment="1">
      <alignment horizontal="left" vertical="center" wrapText="1"/>
    </xf>
    <xf numFmtId="168" fontId="297" fillId="0" borderId="0" xfId="1" applyFont="1" applyFill="1" applyAlignment="1">
      <alignment horizontal="center" vertical="center"/>
    </xf>
    <xf numFmtId="168" fontId="309" fillId="0" borderId="0" xfId="1" applyFont="1" applyFill="1" applyBorder="1" applyAlignment="1">
      <alignment horizontal="center" vertical="center"/>
    </xf>
    <xf numFmtId="168" fontId="309" fillId="0" borderId="0" xfId="1" applyFont="1" applyFill="1" applyAlignment="1">
      <alignment vertical="center"/>
    </xf>
    <xf numFmtId="0" fontId="370" fillId="0" borderId="0" xfId="0" applyFont="1" applyAlignment="1">
      <alignment vertical="center"/>
    </xf>
    <xf numFmtId="0" fontId="300" fillId="0" borderId="0" xfId="0" applyFont="1" applyAlignment="1">
      <alignment vertical="center" wrapText="1"/>
    </xf>
    <xf numFmtId="168" fontId="300" fillId="0" borderId="0" xfId="1" applyFont="1" applyFill="1" applyAlignment="1">
      <alignment vertical="center"/>
    </xf>
    <xf numFmtId="168" fontId="371" fillId="0" borderId="0" xfId="1" applyFont="1" applyFill="1" applyAlignment="1">
      <alignment vertical="center"/>
    </xf>
    <xf numFmtId="0" fontId="371" fillId="0" borderId="0" xfId="0" applyFont="1" applyAlignment="1">
      <alignment vertical="center"/>
    </xf>
    <xf numFmtId="169" fontId="300" fillId="0" borderId="0" xfId="1" applyNumberFormat="1" applyFont="1" applyFill="1" applyAlignment="1">
      <alignment vertical="center"/>
    </xf>
    <xf numFmtId="0" fontId="369" fillId="0" borderId="0" xfId="0" applyFont="1" applyAlignment="1">
      <alignment vertical="center"/>
    </xf>
    <xf numFmtId="0" fontId="369" fillId="0" borderId="0" xfId="0" applyFont="1" applyAlignment="1">
      <alignment horizontal="left" vertical="center"/>
    </xf>
    <xf numFmtId="4" fontId="369" fillId="0" borderId="0" xfId="0" applyNumberFormat="1" applyFont="1" applyAlignment="1">
      <alignment vertical="center"/>
    </xf>
    <xf numFmtId="0" fontId="369" fillId="0" borderId="0" xfId="0" applyFont="1" applyAlignment="1">
      <alignment horizontal="center" vertical="center"/>
    </xf>
    <xf numFmtId="0" fontId="369" fillId="0" borderId="0" xfId="13" applyFont="1" applyAlignment="1">
      <alignment horizontal="right" vertical="center" wrapText="1"/>
    </xf>
    <xf numFmtId="0" fontId="338" fillId="0" borderId="5" xfId="0" applyFont="1" applyBorder="1" applyAlignment="1">
      <alignment horizontal="center" vertical="center"/>
    </xf>
    <xf numFmtId="0" fontId="291" fillId="0" borderId="18" xfId="35072" applyFont="1" applyBorder="1" applyAlignment="1">
      <alignment vertical="center"/>
    </xf>
    <xf numFmtId="0" fontId="367" fillId="0" borderId="53" xfId="43935" applyFont="1" applyBorder="1" applyAlignment="1">
      <alignment vertical="center" wrapText="1"/>
    </xf>
    <xf numFmtId="0" fontId="292" fillId="0" borderId="53" xfId="43897" applyBorder="1" applyAlignment="1">
      <alignment horizontal="right" vertical="center" wrapText="1"/>
    </xf>
    <xf numFmtId="4" fontId="292" fillId="0" borderId="53" xfId="43897" applyNumberFormat="1" applyBorder="1" applyAlignment="1">
      <alignment horizontal="right" vertical="center" wrapText="1"/>
    </xf>
    <xf numFmtId="0" fontId="291" fillId="0" borderId="40" xfId="35075" applyFont="1" applyBorder="1" applyAlignment="1">
      <alignment horizontal="right" vertical="center" wrapText="1"/>
    </xf>
    <xf numFmtId="0" fontId="292" fillId="0" borderId="40" xfId="35121" applyFont="1" applyBorder="1" applyAlignment="1">
      <alignment horizontal="right" vertical="center" wrapText="1"/>
    </xf>
    <xf numFmtId="15" fontId="308" fillId="0" borderId="1" xfId="0" applyNumberFormat="1" applyFont="1" applyBorder="1" applyAlignment="1">
      <alignment horizontal="center" vertical="center" wrapText="1"/>
    </xf>
    <xf numFmtId="168" fontId="308" fillId="0" borderId="1" xfId="0" applyNumberFormat="1" applyFont="1" applyBorder="1" applyAlignment="1">
      <alignment horizontal="center" vertical="center" wrapText="1"/>
    </xf>
    <xf numFmtId="181" fontId="314" fillId="0" borderId="1" xfId="0" applyNumberFormat="1" applyFont="1" applyBorder="1" applyAlignment="1">
      <alignment horizontal="center" wrapText="1"/>
    </xf>
    <xf numFmtId="3" fontId="314" fillId="0" borderId="1" xfId="1" applyNumberFormat="1" applyFont="1" applyFill="1" applyBorder="1" applyAlignment="1">
      <alignment horizontal="center" wrapText="1"/>
    </xf>
    <xf numFmtId="183" fontId="314" fillId="0" borderId="1" xfId="1" applyNumberFormat="1" applyFont="1" applyFill="1" applyBorder="1" applyAlignment="1">
      <alignment horizontal="center" wrapText="1"/>
    </xf>
    <xf numFmtId="181" fontId="314" fillId="0" borderId="0" xfId="0" applyNumberFormat="1" applyFont="1" applyAlignment="1">
      <alignment horizontal="center" wrapText="1"/>
    </xf>
    <xf numFmtId="3" fontId="314" fillId="0" borderId="0" xfId="1" applyNumberFormat="1" applyFont="1" applyFill="1" applyBorder="1" applyAlignment="1">
      <alignment horizontal="center" wrapText="1"/>
    </xf>
    <xf numFmtId="183" fontId="314" fillId="0" borderId="0" xfId="1" applyNumberFormat="1" applyFont="1" applyFill="1" applyBorder="1" applyAlignment="1">
      <alignment horizontal="center" wrapText="1"/>
    </xf>
    <xf numFmtId="49" fontId="314" fillId="0" borderId="0" xfId="0" applyNumberFormat="1" applyFont="1" applyAlignment="1">
      <alignment horizontal="center" wrapText="1"/>
    </xf>
    <xf numFmtId="0" fontId="314" fillId="0" borderId="0" xfId="0" applyFont="1" applyAlignment="1">
      <alignment horizontal="center" wrapText="1"/>
    </xf>
    <xf numFmtId="0" fontId="308" fillId="0" borderId="0" xfId="0" applyFont="1" applyAlignment="1">
      <alignment horizontal="center" wrapText="1"/>
    </xf>
    <xf numFmtId="0" fontId="367" fillId="29" borderId="52" xfId="43936" applyFont="1" applyFill="1" applyBorder="1" applyAlignment="1">
      <alignment horizontal="center"/>
    </xf>
    <xf numFmtId="0" fontId="144" fillId="0" borderId="0" xfId="43948"/>
    <xf numFmtId="0" fontId="144" fillId="0" borderId="0" xfId="43949"/>
    <xf numFmtId="4" fontId="314"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72" fillId="0" borderId="1" xfId="0" applyFont="1" applyBorder="1" applyAlignment="1">
      <alignment horizontal="center" vertical="center"/>
    </xf>
    <xf numFmtId="181" fontId="308" fillId="0" borderId="18" xfId="0" applyNumberFormat="1" applyFont="1" applyBorder="1" applyAlignment="1">
      <alignment horizontal="left" vertical="center" wrapText="1"/>
    </xf>
    <xf numFmtId="3" fontId="308" fillId="0" borderId="18" xfId="1" applyNumberFormat="1" applyFont="1" applyFill="1" applyBorder="1" applyAlignment="1">
      <alignment horizontal="center" vertical="center" wrapText="1"/>
    </xf>
    <xf numFmtId="183" fontId="308" fillId="0" borderId="18" xfId="1" applyNumberFormat="1" applyFont="1" applyFill="1" applyBorder="1" applyAlignment="1">
      <alignment horizontal="center" vertical="center" wrapText="1"/>
    </xf>
    <xf numFmtId="4" fontId="314" fillId="0" borderId="1" xfId="1" applyNumberFormat="1" applyFont="1" applyFill="1" applyBorder="1" applyAlignment="1">
      <alignment horizontal="right" vertical="center" wrapText="1"/>
    </xf>
    <xf numFmtId="183" fontId="308" fillId="0" borderId="1" xfId="1" applyNumberFormat="1" applyFont="1" applyFill="1" applyBorder="1" applyAlignment="1">
      <alignment horizontal="right" vertical="center" wrapText="1"/>
    </xf>
    <xf numFmtId="168" fontId="142" fillId="0" borderId="1" xfId="1" applyFont="1" applyFill="1" applyBorder="1" applyAlignment="1">
      <alignment horizontal="left" vertical="center" wrapText="1"/>
    </xf>
    <xf numFmtId="168" fontId="370" fillId="5" borderId="0" xfId="1" applyFont="1" applyFill="1" applyBorder="1" applyAlignment="1">
      <alignment horizontal="center" vertical="center" wrapText="1"/>
    </xf>
    <xf numFmtId="168" fontId="0" fillId="0" borderId="0" xfId="0" applyNumberFormat="1"/>
    <xf numFmtId="0" fontId="293" fillId="0" borderId="53" xfId="35102" applyFont="1" applyBorder="1" applyAlignment="1">
      <alignment wrapText="1"/>
    </xf>
    <xf numFmtId="0" fontId="378" fillId="0" borderId="0" xfId="43971" applyAlignment="1">
      <alignment vertical="center"/>
    </xf>
    <xf numFmtId="0" fontId="293" fillId="0" borderId="53" xfId="43991" applyFont="1" applyBorder="1" applyAlignment="1">
      <alignment wrapText="1"/>
    </xf>
    <xf numFmtId="0" fontId="293" fillId="0" borderId="53" xfId="43991" applyFont="1" applyBorder="1" applyAlignment="1">
      <alignment horizontal="right" wrapText="1"/>
    </xf>
    <xf numFmtId="181" fontId="314" fillId="2" borderId="0" xfId="0" applyNumberFormat="1" applyFont="1" applyFill="1" applyAlignment="1">
      <alignment vertical="center" wrapText="1"/>
    </xf>
    <xf numFmtId="4" fontId="297" fillId="0" borderId="0" xfId="0" applyNumberFormat="1" applyFont="1" applyAlignment="1">
      <alignment horizontal="left" vertical="center"/>
    </xf>
    <xf numFmtId="4" fontId="381" fillId="0" borderId="0" xfId="0" applyNumberFormat="1" applyFont="1" applyAlignment="1">
      <alignment horizontal="center" vertical="center"/>
    </xf>
    <xf numFmtId="4" fontId="297" fillId="0" borderId="0" xfId="0" applyNumberFormat="1" applyFont="1" applyAlignment="1">
      <alignment horizontal="center" vertical="center" wrapText="1"/>
    </xf>
    <xf numFmtId="198" fontId="297" fillId="0" borderId="0" xfId="0" applyNumberFormat="1" applyFont="1" applyAlignment="1">
      <alignment vertical="center"/>
    </xf>
    <xf numFmtId="0" fontId="0" fillId="0" borderId="0" xfId="0" applyAlignment="1">
      <alignment horizontal="left"/>
    </xf>
    <xf numFmtId="9" fontId="308" fillId="0" borderId="0" xfId="0" applyNumberFormat="1" applyFont="1" applyAlignment="1">
      <alignment horizontal="center" vertical="center" wrapText="1"/>
    </xf>
    <xf numFmtId="43" fontId="298" fillId="0" borderId="1" xfId="13" applyNumberFormat="1" applyFont="1" applyBorder="1" applyAlignment="1">
      <alignment vertical="center" wrapText="1"/>
    </xf>
    <xf numFmtId="168" fontId="309" fillId="0" borderId="1" xfId="1" applyFont="1" applyFill="1" applyBorder="1" applyAlignment="1">
      <alignment horizontal="center" vertical="center"/>
    </xf>
    <xf numFmtId="0" fontId="134" fillId="0" borderId="0" xfId="44006"/>
    <xf numFmtId="43" fontId="297" fillId="0" borderId="0" xfId="0" applyNumberFormat="1" applyFont="1" applyAlignment="1">
      <alignment vertical="center"/>
    </xf>
    <xf numFmtId="0" fontId="133" fillId="0" borderId="0" xfId="44010"/>
    <xf numFmtId="0" fontId="290" fillId="0" borderId="0" xfId="44010" applyFont="1"/>
    <xf numFmtId="0" fontId="338" fillId="2" borderId="0" xfId="4" applyFont="1" applyFill="1" applyAlignment="1">
      <alignment vertical="center" wrapText="1"/>
    </xf>
    <xf numFmtId="0" fontId="291" fillId="0" borderId="0" xfId="44010" applyFont="1" applyAlignment="1">
      <alignment vertical="center"/>
    </xf>
    <xf numFmtId="49" fontId="338" fillId="2" borderId="0" xfId="44010" applyNumberFormat="1" applyFont="1" applyFill="1" applyAlignment="1">
      <alignment horizontal="center" vertical="center" wrapText="1"/>
    </xf>
    <xf numFmtId="49" fontId="338" fillId="0" borderId="0" xfId="4" applyNumberFormat="1" applyFont="1" applyAlignment="1">
      <alignment vertical="center" wrapText="1"/>
    </xf>
    <xf numFmtId="1" fontId="338" fillId="0" borderId="0" xfId="43926" applyNumberFormat="1" applyFont="1" applyAlignment="1">
      <alignment vertical="center" wrapText="1"/>
    </xf>
    <xf numFmtId="0" fontId="338" fillId="30" borderId="17" xfId="0" applyFont="1" applyFill="1" applyBorder="1"/>
    <xf numFmtId="0" fontId="293" fillId="0" borderId="58" xfId="35129" applyFont="1" applyBorder="1" applyAlignment="1">
      <alignment wrapText="1"/>
    </xf>
    <xf numFmtId="0" fontId="293" fillId="0" borderId="58" xfId="35129" applyFont="1" applyBorder="1" applyAlignment="1">
      <alignment horizontal="right" wrapText="1"/>
    </xf>
    <xf numFmtId="168" fontId="293" fillId="0" borderId="58" xfId="1" applyFont="1" applyFill="1" applyBorder="1" applyAlignment="1">
      <alignment horizontal="right" wrapText="1"/>
    </xf>
    <xf numFmtId="3" fontId="291" fillId="0" borderId="60" xfId="43978" applyNumberFormat="1" applyFont="1" applyFill="1" applyBorder="1" applyAlignment="1">
      <alignment horizontal="center" vertical="center"/>
    </xf>
    <xf numFmtId="43" fontId="308" fillId="0" borderId="0" xfId="0" applyNumberFormat="1" applyFont="1" applyAlignment="1">
      <alignment horizontal="center" vertical="center" wrapText="1"/>
    </xf>
    <xf numFmtId="43" fontId="314" fillId="0" borderId="0" xfId="0" applyNumberFormat="1" applyFont="1" applyAlignment="1">
      <alignment horizontal="center" vertical="center" wrapText="1"/>
    </xf>
    <xf numFmtId="49" fontId="338" fillId="2" borderId="0" xfId="4" applyNumberFormat="1" applyFont="1" applyFill="1" applyAlignment="1">
      <alignment horizontal="center" vertical="center" wrapText="1"/>
    </xf>
    <xf numFmtId="181" fontId="291" fillId="0" borderId="1" xfId="0" applyNumberFormat="1" applyFont="1" applyBorder="1" applyAlignment="1">
      <alignment vertical="top" wrapText="1"/>
    </xf>
    <xf numFmtId="3" fontId="291" fillId="0" borderId="1" xfId="0" applyNumberFormat="1" applyFont="1" applyBorder="1" applyAlignment="1">
      <alignment horizontal="center"/>
    </xf>
    <xf numFmtId="4" fontId="308" fillId="0" borderId="0" xfId="0" applyNumberFormat="1" applyFont="1" applyAlignment="1">
      <alignment horizontal="right" vertical="center" wrapText="1"/>
    </xf>
    <xf numFmtId="49" fontId="382" fillId="0" borderId="0" xfId="0" applyNumberFormat="1" applyFont="1" applyAlignment="1">
      <alignment horizontal="center" vertical="center" wrapText="1"/>
    </xf>
    <xf numFmtId="181" fontId="383" fillId="0" borderId="1" xfId="0" applyNumberFormat="1" applyFont="1" applyBorder="1" applyAlignment="1">
      <alignment horizontal="left" vertical="center" wrapText="1"/>
    </xf>
    <xf numFmtId="3" fontId="383" fillId="0" borderId="1" xfId="1" applyNumberFormat="1" applyFont="1" applyFill="1" applyBorder="1" applyAlignment="1">
      <alignment horizontal="center" vertical="center" wrapText="1"/>
    </xf>
    <xf numFmtId="183" fontId="383" fillId="0" borderId="1" xfId="1" applyNumberFormat="1" applyFont="1" applyFill="1" applyBorder="1" applyAlignment="1">
      <alignment horizontal="center" vertical="center" wrapText="1"/>
    </xf>
    <xf numFmtId="184" fontId="383" fillId="0" borderId="1" xfId="0" applyNumberFormat="1" applyFont="1" applyBorder="1" applyAlignment="1">
      <alignment horizontal="center" vertical="center" wrapText="1"/>
    </xf>
    <xf numFmtId="185" fontId="383" fillId="0" borderId="1" xfId="2" applyNumberFormat="1" applyFont="1" applyFill="1" applyBorder="1" applyAlignment="1">
      <alignment horizontal="center" vertical="center" wrapText="1"/>
    </xf>
    <xf numFmtId="186" fontId="383" fillId="0" borderId="1" xfId="2" applyNumberFormat="1" applyFont="1" applyFill="1" applyBorder="1" applyAlignment="1">
      <alignment horizontal="center" vertical="center" wrapText="1"/>
    </xf>
    <xf numFmtId="168" fontId="382" fillId="0" borderId="0" xfId="1" applyFont="1" applyFill="1" applyBorder="1" applyAlignment="1">
      <alignment horizontal="center" vertical="center" wrapText="1"/>
    </xf>
    <xf numFmtId="0" fontId="383" fillId="0" borderId="0" xfId="0" applyFont="1" applyAlignment="1">
      <alignment horizontal="center" vertical="center" wrapText="1"/>
    </xf>
    <xf numFmtId="181" fontId="383" fillId="0" borderId="18" xfId="0" applyNumberFormat="1" applyFont="1" applyBorder="1" applyAlignment="1">
      <alignment horizontal="left" vertical="center" wrapText="1"/>
    </xf>
    <xf numFmtId="3" fontId="383" fillId="0" borderId="18" xfId="1" applyNumberFormat="1" applyFont="1" applyFill="1" applyBorder="1" applyAlignment="1">
      <alignment horizontal="center" vertical="center" wrapText="1"/>
    </xf>
    <xf numFmtId="183" fontId="383" fillId="0" borderId="18" xfId="1" applyNumberFormat="1" applyFont="1" applyFill="1" applyBorder="1" applyAlignment="1">
      <alignment horizontal="center" vertical="center" wrapText="1"/>
    </xf>
    <xf numFmtId="182" fontId="383" fillId="0" borderId="0" xfId="2" applyNumberFormat="1" applyFont="1" applyFill="1" applyBorder="1" applyAlignment="1">
      <alignment horizontal="center" vertical="center" wrapText="1"/>
    </xf>
    <xf numFmtId="0" fontId="130" fillId="0" borderId="0" xfId="44015"/>
    <xf numFmtId="168" fontId="0" fillId="0" borderId="0" xfId="1" applyFont="1"/>
    <xf numFmtId="0" fontId="330" fillId="34" borderId="1" xfId="35102" applyFont="1" applyFill="1" applyBorder="1" applyAlignment="1">
      <alignment horizontal="center" vertical="center"/>
    </xf>
    <xf numFmtId="168" fontId="338" fillId="2" borderId="0" xfId="1" applyFont="1" applyFill="1" applyAlignment="1">
      <alignment horizontal="center" vertical="center" wrapText="1"/>
    </xf>
    <xf numFmtId="168" fontId="338" fillId="2" borderId="0" xfId="1" applyFont="1" applyFill="1" applyAlignment="1">
      <alignment vertical="center" wrapText="1"/>
    </xf>
    <xf numFmtId="170" fontId="338" fillId="2" borderId="0" xfId="1" applyNumberFormat="1" applyFont="1" applyFill="1" applyAlignment="1">
      <alignment horizontal="center" vertical="center" wrapText="1"/>
    </xf>
    <xf numFmtId="170" fontId="130" fillId="0" borderId="0" xfId="1" applyNumberFormat="1" applyFont="1"/>
    <xf numFmtId="170" fontId="338" fillId="2" borderId="0" xfId="1" applyNumberFormat="1" applyFont="1" applyFill="1" applyAlignment="1">
      <alignment vertical="center" wrapText="1"/>
    </xf>
    <xf numFmtId="0" fontId="370" fillId="0" borderId="0" xfId="0" applyFont="1" applyAlignment="1">
      <alignment horizontal="left" vertical="center"/>
    </xf>
    <xf numFmtId="4" fontId="370" fillId="0" borderId="0" xfId="0" applyNumberFormat="1" applyFont="1" applyAlignment="1">
      <alignment horizontal="center" vertical="center"/>
    </xf>
    <xf numFmtId="168" fontId="370" fillId="0" borderId="0" xfId="1" applyFont="1" applyFill="1" applyBorder="1" applyAlignment="1">
      <alignment vertical="center"/>
    </xf>
    <xf numFmtId="43" fontId="370" fillId="0" borderId="0" xfId="0" applyNumberFormat="1" applyFont="1" applyAlignment="1">
      <alignment vertical="center"/>
    </xf>
    <xf numFmtId="4" fontId="370" fillId="0" borderId="0" xfId="0" applyNumberFormat="1" applyFont="1" applyAlignment="1">
      <alignment vertical="center"/>
    </xf>
    <xf numFmtId="0" fontId="338" fillId="2" borderId="0" xfId="0" applyFont="1" applyFill="1" applyAlignment="1">
      <alignment vertical="center"/>
    </xf>
    <xf numFmtId="0" fontId="297" fillId="2" borderId="0" xfId="0" applyFont="1" applyFill="1" applyAlignment="1">
      <alignment vertical="center"/>
    </xf>
    <xf numFmtId="17" fontId="309" fillId="2" borderId="0" xfId="0" applyNumberFormat="1" applyFont="1" applyFill="1" applyAlignment="1">
      <alignment vertical="center" wrapText="1"/>
    </xf>
    <xf numFmtId="0" fontId="338" fillId="2" borderId="0" xfId="35072" applyFont="1" applyFill="1" applyAlignment="1">
      <alignment vertical="center"/>
    </xf>
    <xf numFmtId="0" fontId="338" fillId="2" borderId="0" xfId="0" applyFont="1" applyFill="1" applyAlignment="1">
      <alignment horizontal="center" vertical="center"/>
    </xf>
    <xf numFmtId="0" fontId="309" fillId="2" borderId="0" xfId="0" applyFont="1" applyFill="1" applyAlignment="1">
      <alignment horizontal="center" vertical="center"/>
    </xf>
    <xf numFmtId="0" fontId="291" fillId="2" borderId="0" xfId="35072" applyFont="1" applyFill="1" applyAlignment="1">
      <alignment vertical="center"/>
    </xf>
    <xf numFmtId="170" fontId="291" fillId="2" borderId="0" xfId="1" applyNumberFormat="1" applyFont="1" applyFill="1" applyBorder="1" applyAlignment="1">
      <alignment horizontal="center" vertical="center"/>
    </xf>
    <xf numFmtId="172" fontId="291" fillId="2" borderId="0" xfId="0" applyNumberFormat="1" applyFont="1" applyFill="1" applyAlignment="1">
      <alignment vertical="center"/>
    </xf>
    <xf numFmtId="170" fontId="297" fillId="2" borderId="0" xfId="1" applyNumberFormat="1" applyFont="1" applyFill="1" applyBorder="1" applyAlignment="1">
      <alignment horizontal="center" vertical="center"/>
    </xf>
    <xf numFmtId="172" fontId="297" fillId="2" borderId="0" xfId="0" applyNumberFormat="1" applyFont="1" applyFill="1" applyAlignment="1">
      <alignment vertical="center"/>
    </xf>
    <xf numFmtId="177" fontId="338" fillId="2" borderId="0" xfId="0" applyNumberFormat="1" applyFont="1" applyFill="1" applyAlignment="1">
      <alignment horizontal="center" vertical="center"/>
    </xf>
    <xf numFmtId="170" fontId="338" fillId="2" borderId="0" xfId="1" applyNumberFormat="1" applyFont="1" applyFill="1" applyBorder="1" applyAlignment="1">
      <alignment horizontal="center" vertical="center"/>
    </xf>
    <xf numFmtId="175" fontId="291" fillId="2" borderId="0" xfId="0" applyNumberFormat="1" applyFont="1" applyFill="1" applyAlignment="1">
      <alignment vertical="center"/>
    </xf>
    <xf numFmtId="170" fontId="309" fillId="2" borderId="0" xfId="1" applyNumberFormat="1" applyFont="1" applyFill="1" applyBorder="1" applyAlignment="1">
      <alignment horizontal="left" vertical="center"/>
    </xf>
    <xf numFmtId="175" fontId="297" fillId="2" borderId="0" xfId="0" applyNumberFormat="1" applyFont="1" applyFill="1" applyAlignment="1">
      <alignment vertical="center"/>
    </xf>
    <xf numFmtId="169" fontId="297" fillId="2" borderId="0" xfId="1" applyNumberFormat="1" applyFont="1" applyFill="1" applyBorder="1" applyAlignment="1">
      <alignment vertical="center"/>
    </xf>
    <xf numFmtId="1" fontId="297" fillId="2" borderId="0" xfId="0" applyNumberFormat="1" applyFont="1" applyFill="1" applyAlignment="1">
      <alignment vertical="center"/>
    </xf>
    <xf numFmtId="0" fontId="308" fillId="0" borderId="0" xfId="0" applyFont="1" applyAlignment="1">
      <alignment horizontal="left" vertical="center" wrapText="1"/>
    </xf>
    <xf numFmtId="4" fontId="291" fillId="0" borderId="0" xfId="43978" applyNumberFormat="1" applyFont="1" applyFill="1" applyBorder="1" applyAlignment="1">
      <alignment vertical="center"/>
    </xf>
    <xf numFmtId="0" fontId="293" fillId="0" borderId="61" xfId="44025" applyFont="1" applyBorder="1" applyAlignment="1">
      <alignment wrapText="1"/>
    </xf>
    <xf numFmtId="0" fontId="385" fillId="29" borderId="57" xfId="44026" applyFont="1" applyFill="1" applyBorder="1" applyAlignment="1">
      <alignment horizontal="center"/>
    </xf>
    <xf numFmtId="0" fontId="385" fillId="0" borderId="61" xfId="44026" applyFont="1" applyBorder="1" applyAlignment="1">
      <alignment wrapText="1"/>
    </xf>
    <xf numFmtId="0" fontId="385" fillId="0" borderId="61" xfId="44026" applyFont="1" applyBorder="1" applyAlignment="1">
      <alignment horizontal="right" wrapText="1"/>
    </xf>
    <xf numFmtId="4" fontId="385" fillId="0" borderId="61" xfId="44026" applyNumberFormat="1" applyFont="1" applyBorder="1" applyAlignment="1">
      <alignment horizontal="right" wrapText="1"/>
    </xf>
    <xf numFmtId="0" fontId="385" fillId="31" borderId="61" xfId="35102" applyFont="1" applyFill="1" applyBorder="1" applyAlignment="1">
      <alignment horizontal="right" wrapText="1"/>
    </xf>
    <xf numFmtId="170" fontId="308" fillId="0" borderId="0" xfId="1" applyNumberFormat="1" applyFont="1" applyFill="1" applyAlignment="1">
      <alignment horizontal="center" vertical="center" wrapText="1"/>
    </xf>
    <xf numFmtId="170" fontId="314" fillId="0" borderId="1" xfId="1" applyNumberFormat="1" applyFont="1" applyFill="1" applyBorder="1" applyAlignment="1">
      <alignment horizontal="center" vertical="center" wrapText="1"/>
    </xf>
    <xf numFmtId="168" fontId="127" fillId="0" borderId="1" xfId="1" applyFont="1" applyFill="1" applyBorder="1" applyAlignment="1">
      <alignment horizontal="left" vertical="center" wrapText="1"/>
    </xf>
    <xf numFmtId="49" fontId="338" fillId="2" borderId="0" xfId="4" applyNumberFormat="1" applyFont="1" applyFill="1" applyAlignment="1">
      <alignment vertical="center" wrapText="1"/>
    </xf>
    <xf numFmtId="0" fontId="291" fillId="2" borderId="0" xfId="43926" applyFont="1" applyFill="1" applyAlignment="1">
      <alignment vertical="center"/>
    </xf>
    <xf numFmtId="0" fontId="291" fillId="2" borderId="0" xfId="4" applyFill="1"/>
    <xf numFmtId="0" fontId="343" fillId="0" borderId="0" xfId="35059" applyFill="1"/>
    <xf numFmtId="0" fontId="343" fillId="0" borderId="31" xfId="35059" applyBorder="1"/>
    <xf numFmtId="2" fontId="343" fillId="0" borderId="31" xfId="35059" applyNumberFormat="1" applyBorder="1" applyAlignment="1">
      <alignment vertical="center" wrapText="1"/>
    </xf>
    <xf numFmtId="0" fontId="343" fillId="0" borderId="31" xfId="35059" applyBorder="1" applyAlignment="1">
      <alignment vertical="center" wrapText="1"/>
    </xf>
    <xf numFmtId="2" fontId="343" fillId="0" borderId="1" xfId="35059" applyNumberFormat="1" applyBorder="1" applyAlignment="1">
      <alignment vertical="center" wrapText="1"/>
    </xf>
    <xf numFmtId="0" fontId="295" fillId="31" borderId="20" xfId="44010" applyFont="1" applyFill="1" applyBorder="1" applyAlignment="1">
      <alignment vertical="center"/>
    </xf>
    <xf numFmtId="0" fontId="295" fillId="31" borderId="1" xfId="44010" applyFont="1" applyFill="1" applyBorder="1" applyAlignment="1">
      <alignment vertical="center"/>
    </xf>
    <xf numFmtId="170" fontId="295" fillId="31" borderId="1" xfId="1" applyNumberFormat="1" applyFont="1" applyFill="1" applyBorder="1" applyAlignment="1">
      <alignment vertical="center"/>
    </xf>
    <xf numFmtId="10" fontId="297" fillId="0" borderId="0" xfId="35076" applyNumberFormat="1" applyFont="1" applyFill="1" applyAlignment="1">
      <alignment horizontal="center" vertical="center" wrapText="1"/>
    </xf>
    <xf numFmtId="0" fontId="360" fillId="2" borderId="0" xfId="4" applyFont="1" applyFill="1" applyAlignment="1">
      <alignment vertical="center" wrapText="1"/>
    </xf>
    <xf numFmtId="0" fontId="291" fillId="2" borderId="0" xfId="4" applyFill="1" applyAlignment="1">
      <alignment vertical="center"/>
    </xf>
    <xf numFmtId="0" fontId="300" fillId="2" borderId="0" xfId="4" applyFont="1" applyFill="1"/>
    <xf numFmtId="208" fontId="297" fillId="0" borderId="1" xfId="0" applyNumberFormat="1" applyFont="1" applyBorder="1" applyAlignment="1">
      <alignment horizontal="center" vertical="center" wrapText="1"/>
    </xf>
    <xf numFmtId="0" fontId="293" fillId="0" borderId="61" xfId="44026" applyFont="1" applyBorder="1" applyAlignment="1">
      <alignment wrapText="1"/>
    </xf>
    <xf numFmtId="173" fontId="297" fillId="0" borderId="0" xfId="2" applyNumberFormat="1" applyFont="1" applyFill="1" applyAlignment="1">
      <alignment horizontal="center" vertical="center"/>
    </xf>
    <xf numFmtId="173" fontId="291" fillId="0" borderId="0" xfId="2" applyNumberFormat="1" applyFont="1" applyFill="1" applyAlignment="1">
      <alignment horizontal="center" vertical="center"/>
    </xf>
    <xf numFmtId="173" fontId="309" fillId="0" borderId="0" xfId="2" applyNumberFormat="1" applyFont="1" applyFill="1" applyAlignment="1">
      <alignment horizontal="center" vertical="center"/>
    </xf>
    <xf numFmtId="173" fontId="338" fillId="0" borderId="0" xfId="2" applyNumberFormat="1" applyFont="1" applyFill="1" applyAlignment="1">
      <alignment horizontal="center" vertical="center"/>
    </xf>
    <xf numFmtId="168" fontId="370" fillId="0" borderId="1" xfId="1" applyFont="1" applyFill="1" applyBorder="1" applyAlignment="1">
      <alignment vertical="center"/>
    </xf>
    <xf numFmtId="2" fontId="297" fillId="0" borderId="0" xfId="0" applyNumberFormat="1" applyFont="1" applyAlignment="1">
      <alignment horizontal="center" vertical="center"/>
    </xf>
    <xf numFmtId="0" fontId="301" fillId="0" borderId="1" xfId="0" applyFont="1" applyBorder="1" applyAlignment="1">
      <alignment horizontal="center" vertical="center" wrapText="1"/>
    </xf>
    <xf numFmtId="0" fontId="300" fillId="0" borderId="0" xfId="0" applyFont="1" applyAlignment="1">
      <alignment horizontal="center" vertical="center"/>
    </xf>
    <xf numFmtId="0" fontId="301" fillId="0" borderId="33" xfId="0" applyFont="1" applyBorder="1" applyAlignment="1">
      <alignment horizontal="center" vertical="center"/>
    </xf>
    <xf numFmtId="1" fontId="300" fillId="0" borderId="0" xfId="0" applyNumberFormat="1" applyFont="1" applyAlignment="1">
      <alignment horizontal="center" vertical="center"/>
    </xf>
    <xf numFmtId="1" fontId="300" fillId="0" borderId="0" xfId="0" applyNumberFormat="1" applyFont="1" applyAlignment="1">
      <alignment horizontal="center" vertical="center" wrapText="1"/>
    </xf>
    <xf numFmtId="203" fontId="300" fillId="0" borderId="0" xfId="0" applyNumberFormat="1" applyFont="1" applyAlignment="1">
      <alignment horizontal="center" vertical="center"/>
    </xf>
    <xf numFmtId="171" fontId="300" fillId="0" borderId="0" xfId="0" applyNumberFormat="1" applyFont="1" applyAlignment="1">
      <alignment horizontal="center" vertical="center"/>
    </xf>
    <xf numFmtId="173" fontId="300" fillId="0" borderId="0" xfId="2" applyNumberFormat="1" applyFont="1" applyFill="1" applyAlignment="1">
      <alignment vertical="center"/>
    </xf>
    <xf numFmtId="9" fontId="300" fillId="0" borderId="0" xfId="2" applyFont="1" applyFill="1" applyAlignment="1">
      <alignment horizontal="center" vertical="center"/>
    </xf>
    <xf numFmtId="0" fontId="300" fillId="0" borderId="0" xfId="78" applyFont="1" applyAlignment="1">
      <alignment horizontal="left" vertical="center"/>
    </xf>
    <xf numFmtId="192" fontId="300" fillId="0" borderId="0" xfId="78" applyNumberFormat="1" applyFont="1" applyAlignment="1">
      <alignment horizontal="center" vertical="center"/>
    </xf>
    <xf numFmtId="0" fontId="300" fillId="0" borderId="0" xfId="0" applyFont="1" applyAlignment="1">
      <alignment horizontal="center" vertical="center" wrapText="1"/>
    </xf>
    <xf numFmtId="189" fontId="300" fillId="0" borderId="0" xfId="0" applyNumberFormat="1" applyFont="1" applyAlignment="1">
      <alignment horizontal="center" vertical="center" wrapText="1"/>
    </xf>
    <xf numFmtId="168" fontId="300" fillId="0" borderId="0" xfId="1" applyFont="1" applyFill="1" applyAlignment="1">
      <alignment horizontal="center" vertical="center"/>
    </xf>
    <xf numFmtId="1" fontId="300" fillId="0" borderId="0" xfId="4" applyNumberFormat="1" applyFont="1" applyAlignment="1">
      <alignment horizontal="center" vertical="center" wrapText="1"/>
    </xf>
    <xf numFmtId="1" fontId="300" fillId="0" borderId="0" xfId="4" applyNumberFormat="1" applyFont="1" applyAlignment="1">
      <alignment horizontal="center" vertical="center"/>
    </xf>
    <xf numFmtId="0" fontId="300" fillId="0" borderId="0" xfId="4" applyFont="1" applyAlignment="1">
      <alignment horizontal="center" vertical="center"/>
    </xf>
    <xf numFmtId="9" fontId="300" fillId="0" borderId="0" xfId="2" applyFont="1" applyFill="1" applyAlignment="1">
      <alignment vertical="center"/>
    </xf>
    <xf numFmtId="0" fontId="301" fillId="0" borderId="0" xfId="0" applyFont="1" applyAlignment="1">
      <alignment vertical="center"/>
    </xf>
    <xf numFmtId="0" fontId="301" fillId="0" borderId="0" xfId="0" applyFont="1" applyAlignment="1">
      <alignment horizontal="center" vertical="center"/>
    </xf>
    <xf numFmtId="0" fontId="300" fillId="0" borderId="0" xfId="3" applyFont="1" applyAlignment="1">
      <alignment horizontal="center" vertical="center" wrapText="1"/>
    </xf>
    <xf numFmtId="203" fontId="300" fillId="0" borderId="0" xfId="0" applyNumberFormat="1" applyFont="1" applyAlignment="1">
      <alignment horizontal="center" vertical="center" wrapText="1"/>
    </xf>
    <xf numFmtId="170" fontId="300" fillId="0" borderId="0" xfId="1" applyNumberFormat="1" applyFont="1" applyFill="1" applyBorder="1" applyAlignment="1">
      <alignment horizontal="center" vertical="center"/>
    </xf>
    <xf numFmtId="176" fontId="300" fillId="0" borderId="0" xfId="0" applyNumberFormat="1" applyFont="1" applyAlignment="1">
      <alignment vertical="center"/>
    </xf>
    <xf numFmtId="198" fontId="300" fillId="0" borderId="0" xfId="2" applyNumberFormat="1" applyFont="1" applyFill="1" applyAlignment="1">
      <alignment vertical="center"/>
    </xf>
    <xf numFmtId="0" fontId="300" fillId="0" borderId="0" xfId="0" applyFont="1" applyAlignment="1">
      <alignment horizontal="left" vertical="center"/>
    </xf>
    <xf numFmtId="168" fontId="300" fillId="0" borderId="0" xfId="0" applyNumberFormat="1" applyFont="1" applyAlignment="1">
      <alignment horizontal="center" vertical="center" wrapText="1"/>
    </xf>
    <xf numFmtId="1" fontId="301" fillId="0" borderId="33" xfId="8849" applyNumberFormat="1" applyFont="1" applyFill="1" applyBorder="1" applyAlignment="1">
      <alignment horizontal="center" vertical="center" wrapText="1"/>
    </xf>
    <xf numFmtId="177" fontId="300" fillId="0" borderId="0" xfId="0" applyNumberFormat="1" applyFont="1" applyAlignment="1">
      <alignment horizontal="center" vertical="center"/>
    </xf>
    <xf numFmtId="3" fontId="300" fillId="0" borderId="0" xfId="1" applyNumberFormat="1" applyFont="1" applyFill="1" applyBorder="1" applyAlignment="1">
      <alignment horizontal="center" vertical="center" wrapText="1"/>
    </xf>
    <xf numFmtId="172" fontId="300" fillId="0" borderId="0" xfId="0" applyNumberFormat="1" applyFont="1" applyAlignment="1">
      <alignment vertical="center" wrapText="1"/>
    </xf>
    <xf numFmtId="179" fontId="300" fillId="0" borderId="0" xfId="0" applyNumberFormat="1" applyFont="1" applyAlignment="1">
      <alignment horizontal="center" vertical="center"/>
    </xf>
    <xf numFmtId="179" fontId="369" fillId="0" borderId="0" xfId="0" applyNumberFormat="1" applyFont="1" applyAlignment="1">
      <alignment horizontal="justify" vertical="center" wrapText="1"/>
    </xf>
    <xf numFmtId="49" fontId="300" fillId="0" borderId="0" xfId="0" applyNumberFormat="1" applyFont="1" applyAlignment="1">
      <alignment vertical="center"/>
    </xf>
    <xf numFmtId="174" fontId="300" fillId="0" borderId="0" xfId="1" applyNumberFormat="1" applyFont="1" applyFill="1" applyBorder="1" applyAlignment="1">
      <alignment horizontal="center" vertical="center" wrapText="1"/>
    </xf>
    <xf numFmtId="172" fontId="300" fillId="0" borderId="0" xfId="0" applyNumberFormat="1" applyFont="1" applyAlignment="1">
      <alignment vertical="center"/>
    </xf>
    <xf numFmtId="0" fontId="374" fillId="0" borderId="0" xfId="0" applyFont="1" applyAlignment="1">
      <alignment vertical="center"/>
    </xf>
    <xf numFmtId="177" fontId="300" fillId="0" borderId="0" xfId="0" applyNumberFormat="1" applyFont="1" applyAlignment="1">
      <alignment horizontal="left" vertical="center"/>
    </xf>
    <xf numFmtId="211" fontId="389" fillId="0" borderId="0" xfId="78" applyNumberFormat="1" applyFont="1" applyAlignment="1">
      <alignment horizontal="right" vertical="center"/>
    </xf>
    <xf numFmtId="209" fontId="389" fillId="0" borderId="0" xfId="78" applyNumberFormat="1" applyFont="1" applyAlignment="1">
      <alignment horizontal="right" vertical="center"/>
    </xf>
    <xf numFmtId="210" fontId="389" fillId="0" borderId="0" xfId="78" applyNumberFormat="1" applyFont="1" applyAlignment="1">
      <alignment horizontal="right" vertical="center"/>
    </xf>
    <xf numFmtId="167" fontId="389" fillId="0" borderId="0" xfId="78" applyNumberFormat="1" applyFont="1" applyAlignment="1">
      <alignment horizontal="centerContinuous" vertical="center"/>
    </xf>
    <xf numFmtId="212" fontId="389" fillId="0" borderId="0" xfId="78" applyNumberFormat="1" applyFont="1" applyAlignment="1">
      <alignment horizontal="right" vertical="center"/>
    </xf>
    <xf numFmtId="167" fontId="389" fillId="0" borderId="0" xfId="78" applyNumberFormat="1" applyFont="1" applyAlignment="1">
      <alignment horizontal="center" vertical="center"/>
    </xf>
    <xf numFmtId="211" fontId="344" fillId="0" borderId="0" xfId="78" applyNumberFormat="1" applyFont="1" applyAlignment="1">
      <alignment horizontal="right" vertical="center"/>
    </xf>
    <xf numFmtId="209" fontId="390" fillId="0" borderId="0" xfId="78" applyNumberFormat="1" applyFont="1" applyAlignment="1">
      <alignment horizontal="right" vertical="center"/>
    </xf>
    <xf numFmtId="212" fontId="390" fillId="0" borderId="0" xfId="78" applyNumberFormat="1" applyFont="1" applyAlignment="1">
      <alignment horizontal="right" vertical="center"/>
    </xf>
    <xf numFmtId="167" fontId="344" fillId="0" borderId="0" xfId="78" applyNumberFormat="1" applyFont="1" applyAlignment="1">
      <alignment horizontal="center" vertical="center"/>
    </xf>
    <xf numFmtId="0" fontId="391" fillId="0" borderId="63" xfId="78" applyFont="1" applyBorder="1" applyAlignment="1">
      <alignment horizontal="center" vertical="center"/>
    </xf>
    <xf numFmtId="0" fontId="391" fillId="0" borderId="63" xfId="78" applyFont="1" applyBorder="1" applyAlignment="1">
      <alignment horizontal="centerContinuous" vertical="center"/>
    </xf>
    <xf numFmtId="0" fontId="392" fillId="0" borderId="0" xfId="78" applyFont="1" applyAlignment="1">
      <alignment horizontal="centerContinuous" vertical="center"/>
    </xf>
    <xf numFmtId="0" fontId="391" fillId="0" borderId="64" xfId="78" applyFont="1" applyBorder="1" applyAlignment="1">
      <alignment horizontal="centerContinuous" vertical="center"/>
    </xf>
    <xf numFmtId="0" fontId="392" fillId="0" borderId="0" xfId="78" applyFont="1" applyAlignment="1">
      <alignment vertical="center"/>
    </xf>
    <xf numFmtId="209" fontId="393" fillId="0" borderId="0" xfId="78" applyNumberFormat="1" applyFont="1" applyAlignment="1">
      <alignment horizontal="right" vertical="center"/>
    </xf>
    <xf numFmtId="0" fontId="292" fillId="0" borderId="0" xfId="78" applyAlignment="1">
      <alignment vertical="center"/>
    </xf>
    <xf numFmtId="0" fontId="292" fillId="0" borderId="65" xfId="78" applyBorder="1" applyAlignment="1">
      <alignment horizontal="centerContinuous" vertical="center"/>
    </xf>
    <xf numFmtId="0" fontId="394" fillId="0" borderId="65" xfId="78" applyFont="1" applyBorder="1" applyAlignment="1">
      <alignment horizontal="centerContinuous" vertical="center"/>
    </xf>
    <xf numFmtId="43" fontId="172" fillId="0" borderId="0" xfId="0" applyNumberFormat="1" applyFont="1" applyAlignment="1">
      <alignment horizontal="center" vertical="center"/>
    </xf>
    <xf numFmtId="0" fontId="293" fillId="29" borderId="0" xfId="44025" applyFont="1" applyFill="1" applyAlignment="1">
      <alignment horizontal="center"/>
    </xf>
    <xf numFmtId="0" fontId="291" fillId="0" borderId="0" xfId="44058" applyAlignment="1">
      <alignment vertical="center"/>
    </xf>
    <xf numFmtId="0" fontId="338" fillId="0" borderId="0" xfId="44058" applyFont="1" applyAlignment="1">
      <alignment vertical="center"/>
    </xf>
    <xf numFmtId="13" fontId="0" fillId="0" borderId="0" xfId="8801" applyNumberFormat="1" applyFont="1" applyAlignment="1">
      <alignment vertical="center"/>
    </xf>
    <xf numFmtId="1" fontId="300" fillId="0" borderId="66" xfId="0" applyNumberFormat="1" applyFont="1" applyBorder="1" applyAlignment="1">
      <alignment horizontal="center" vertical="center" wrapText="1"/>
    </xf>
    <xf numFmtId="0" fontId="172" fillId="0" borderId="66" xfId="0" applyFont="1" applyBorder="1" applyAlignment="1">
      <alignment vertical="center"/>
    </xf>
    <xf numFmtId="181" fontId="308" fillId="0" borderId="62" xfId="0" applyNumberFormat="1" applyFont="1" applyBorder="1" applyAlignment="1">
      <alignment horizontal="left" vertical="center" wrapText="1"/>
    </xf>
    <xf numFmtId="0" fontId="172" fillId="0" borderId="69" xfId="0" applyFont="1" applyBorder="1" applyAlignment="1">
      <alignment vertical="center"/>
    </xf>
    <xf numFmtId="168" fontId="295" fillId="0" borderId="1" xfId="1" applyFont="1" applyFill="1" applyBorder="1" applyAlignment="1">
      <alignment horizontal="center" vertical="center"/>
    </xf>
    <xf numFmtId="1" fontId="295" fillId="0" borderId="1" xfId="0" applyNumberFormat="1" applyFont="1" applyBorder="1" applyAlignment="1">
      <alignment horizontal="center" vertical="center"/>
    </xf>
    <xf numFmtId="179" fontId="300" fillId="38" borderId="0" xfId="35088" applyNumberFormat="1" applyFont="1" applyFill="1" applyBorder="1" applyAlignment="1">
      <alignment vertical="center"/>
    </xf>
    <xf numFmtId="195" fontId="300" fillId="0" borderId="0" xfId="35088" applyNumberFormat="1" applyFont="1" applyFill="1" applyBorder="1" applyAlignment="1">
      <alignment vertical="center"/>
    </xf>
    <xf numFmtId="175" fontId="398" fillId="0" borderId="0" xfId="0" applyNumberFormat="1" applyFont="1" applyAlignment="1">
      <alignment vertical="center"/>
    </xf>
    <xf numFmtId="0" fontId="106" fillId="2" borderId="0" xfId="44093" applyFill="1" applyProtection="1">
      <protection locked="0"/>
    </xf>
    <xf numFmtId="0" fontId="291" fillId="2" borderId="0" xfId="44092" applyFill="1" applyProtection="1">
      <protection locked="0"/>
    </xf>
    <xf numFmtId="0" fontId="172" fillId="0" borderId="72" xfId="0" applyFont="1" applyBorder="1" applyAlignment="1">
      <alignment vertical="center"/>
    </xf>
    <xf numFmtId="183" fontId="308" fillId="0" borderId="62" xfId="1" applyNumberFormat="1" applyFont="1" applyFill="1" applyBorder="1" applyAlignment="1">
      <alignment horizontal="center" vertical="center" wrapText="1"/>
    </xf>
    <xf numFmtId="213" fontId="308" fillId="0" borderId="1" xfId="1" applyNumberFormat="1" applyFont="1" applyFill="1" applyBorder="1" applyAlignment="1">
      <alignment horizontal="center" vertical="center" wrapText="1"/>
    </xf>
    <xf numFmtId="4" fontId="291" fillId="0" borderId="1" xfId="0" applyNumberFormat="1" applyFont="1" applyBorder="1"/>
    <xf numFmtId="0" fontId="385" fillId="0" borderId="1" xfId="35102" applyFont="1" applyBorder="1" applyAlignment="1">
      <alignment vertical="center" wrapText="1"/>
    </xf>
    <xf numFmtId="0" fontId="330" fillId="34" borderId="1" xfId="35102" applyFont="1" applyFill="1" applyBorder="1" applyAlignment="1">
      <alignment vertical="center"/>
    </xf>
    <xf numFmtId="170" fontId="330" fillId="34" borderId="1" xfId="1" applyNumberFormat="1" applyFont="1" applyFill="1" applyBorder="1" applyAlignment="1">
      <alignment vertical="center"/>
    </xf>
    <xf numFmtId="168" fontId="330" fillId="34" borderId="1" xfId="1" applyFont="1" applyFill="1" applyBorder="1" applyAlignment="1">
      <alignment vertical="center"/>
    </xf>
    <xf numFmtId="0" fontId="385" fillId="31" borderId="1" xfId="35102" applyFont="1" applyFill="1" applyBorder="1" applyAlignment="1">
      <alignment vertical="center" wrapText="1"/>
    </xf>
    <xf numFmtId="168" fontId="385" fillId="31" borderId="1" xfId="1" applyFont="1" applyFill="1" applyBorder="1" applyAlignment="1">
      <alignment vertical="center" wrapText="1"/>
    </xf>
    <xf numFmtId="168" fontId="385" fillId="0" borderId="1" xfId="1" applyFont="1" applyBorder="1" applyAlignment="1">
      <alignment vertical="center" wrapText="1"/>
    </xf>
    <xf numFmtId="170" fontId="298" fillId="0" borderId="1" xfId="1" applyNumberFormat="1" applyFont="1" applyFill="1" applyBorder="1" applyAlignment="1">
      <alignment vertical="center"/>
    </xf>
    <xf numFmtId="0" fontId="385" fillId="31" borderId="1" xfId="35102" applyFont="1" applyFill="1" applyBorder="1" applyAlignment="1">
      <alignment horizontal="left" vertical="center" wrapText="1"/>
    </xf>
    <xf numFmtId="0" fontId="385" fillId="0" borderId="1" xfId="35102" applyFont="1" applyBorder="1" applyAlignment="1">
      <alignment horizontal="left" vertical="center" wrapText="1"/>
    </xf>
    <xf numFmtId="9" fontId="399" fillId="0" borderId="0" xfId="2" applyFont="1" applyFill="1" applyAlignment="1">
      <alignment vertical="center"/>
    </xf>
    <xf numFmtId="0" fontId="125" fillId="0" borderId="1" xfId="0" applyFont="1" applyBorder="1" applyAlignment="1">
      <alignment vertical="center" wrapText="1"/>
    </xf>
    <xf numFmtId="0" fontId="131" fillId="0" borderId="1" xfId="0" applyFont="1" applyBorder="1" applyAlignment="1">
      <alignment vertical="center" wrapText="1"/>
    </xf>
    <xf numFmtId="0" fontId="120" fillId="0" borderId="1" xfId="0" applyFont="1" applyBorder="1" applyAlignment="1">
      <alignment vertical="center" wrapText="1"/>
    </xf>
    <xf numFmtId="0" fontId="116" fillId="0" borderId="1" xfId="0" applyFont="1" applyBorder="1" applyAlignment="1">
      <alignment vertical="center" wrapText="1"/>
    </xf>
    <xf numFmtId="0" fontId="112" fillId="0" borderId="1" xfId="0" applyFont="1" applyBorder="1" applyAlignment="1">
      <alignment vertical="center" wrapText="1"/>
    </xf>
    <xf numFmtId="0" fontId="298" fillId="0" borderId="1" xfId="13" applyFont="1" applyBorder="1" applyAlignment="1">
      <alignment horizontal="left" vertical="center" wrapText="1"/>
    </xf>
    <xf numFmtId="198" fontId="300" fillId="0" borderId="0" xfId="78" applyNumberFormat="1" applyFont="1" applyAlignment="1">
      <alignment horizontal="left" vertical="center"/>
    </xf>
    <xf numFmtId="0" fontId="309" fillId="0" borderId="74" xfId="78" applyFont="1" applyBorder="1" applyAlignment="1">
      <alignment horizontal="center" vertical="center" wrapText="1"/>
    </xf>
    <xf numFmtId="2" fontId="309" fillId="0" borderId="74" xfId="0" applyNumberFormat="1" applyFont="1" applyBorder="1" applyAlignment="1">
      <alignment horizontal="center" vertical="center"/>
    </xf>
    <xf numFmtId="4" fontId="0" fillId="0" borderId="0" xfId="0" applyNumberFormat="1"/>
    <xf numFmtId="0" fontId="293" fillId="0" borderId="70" xfId="44026" applyFont="1" applyBorder="1" applyAlignment="1">
      <alignment horizontal="right" wrapText="1"/>
    </xf>
    <xf numFmtId="4" fontId="293" fillId="0" borderId="70" xfId="44026" applyNumberFormat="1" applyFont="1" applyBorder="1" applyAlignment="1">
      <alignment horizontal="right" wrapText="1"/>
    </xf>
    <xf numFmtId="0" fontId="345" fillId="0" borderId="70" xfId="35100" applyBorder="1" applyAlignment="1">
      <alignment horizontal="right" wrapText="1"/>
    </xf>
    <xf numFmtId="168" fontId="292" fillId="0" borderId="70" xfId="1" applyFont="1" applyFill="1" applyBorder="1" applyAlignment="1">
      <alignment horizontal="right" wrapText="1"/>
    </xf>
    <xf numFmtId="198" fontId="297" fillId="0" borderId="0" xfId="0" applyNumberFormat="1" applyFont="1" applyAlignment="1">
      <alignment horizontal="center" vertical="center" wrapText="1"/>
    </xf>
    <xf numFmtId="181" fontId="308" fillId="0" borderId="72" xfId="0" applyNumberFormat="1" applyFont="1" applyBorder="1" applyAlignment="1">
      <alignment horizontal="left" vertical="center" wrapText="1"/>
    </xf>
    <xf numFmtId="183" fontId="308" fillId="0" borderId="72" xfId="0" applyNumberFormat="1" applyFont="1" applyBorder="1" applyAlignment="1">
      <alignment horizontal="center" vertical="center" wrapText="1"/>
    </xf>
    <xf numFmtId="0" fontId="298" fillId="0" borderId="72" xfId="13" applyFont="1" applyBorder="1" applyAlignment="1">
      <alignment vertical="center" wrapText="1"/>
    </xf>
    <xf numFmtId="0" fontId="172" fillId="2" borderId="72" xfId="0" applyFont="1" applyFill="1" applyBorder="1" applyAlignment="1">
      <alignment vertical="center"/>
    </xf>
    <xf numFmtId="49" fontId="300" fillId="0" borderId="0" xfId="0" applyNumberFormat="1" applyFont="1" applyAlignment="1">
      <alignment horizontal="center" vertical="center"/>
    </xf>
    <xf numFmtId="0" fontId="295" fillId="34" borderId="0" xfId="44010" applyFont="1" applyFill="1" applyAlignment="1">
      <alignment vertical="center"/>
    </xf>
    <xf numFmtId="170" fontId="295" fillId="34" borderId="0" xfId="1" applyNumberFormat="1" applyFont="1" applyFill="1" applyAlignment="1">
      <alignment vertical="center"/>
    </xf>
    <xf numFmtId="168" fontId="346" fillId="34" borderId="0" xfId="1" applyFont="1" applyFill="1" applyAlignment="1">
      <alignment vertical="center"/>
    </xf>
    <xf numFmtId="0" fontId="295" fillId="31" borderId="5" xfId="44010" applyFont="1" applyFill="1" applyBorder="1" applyAlignment="1">
      <alignment horizontal="center" vertical="center"/>
    </xf>
    <xf numFmtId="0" fontId="369" fillId="0" borderId="0" xfId="0" applyFont="1" applyAlignment="1">
      <alignment horizontal="justify" vertical="center" wrapText="1"/>
    </xf>
    <xf numFmtId="0" fontId="301" fillId="0" borderId="73" xfId="0" applyFont="1" applyBorder="1" applyAlignment="1">
      <alignment horizontal="center" vertical="center"/>
    </xf>
    <xf numFmtId="0" fontId="301" fillId="0" borderId="74" xfId="78" applyFont="1" applyBorder="1" applyAlignment="1">
      <alignment horizontal="center" vertical="center"/>
    </xf>
    <xf numFmtId="198" fontId="301" fillId="0" borderId="72" xfId="5" applyNumberFormat="1" applyFont="1" applyFill="1" applyBorder="1" applyAlignment="1">
      <alignment horizontal="center" vertical="center" wrapText="1"/>
    </xf>
    <xf numFmtId="0" fontId="301" fillId="0" borderId="71" xfId="0" applyFont="1" applyBorder="1" applyAlignment="1">
      <alignment horizontal="center" vertical="center"/>
    </xf>
    <xf numFmtId="0" fontId="301" fillId="0" borderId="72" xfId="0" applyFont="1" applyBorder="1" applyAlignment="1">
      <alignment horizontal="center" vertical="center"/>
    </xf>
    <xf numFmtId="0" fontId="301" fillId="0" borderId="72" xfId="4" applyFont="1" applyBorder="1" applyAlignment="1">
      <alignment horizontal="center" vertical="center"/>
    </xf>
    <xf numFmtId="177" fontId="301" fillId="0" borderId="72" xfId="0" applyNumberFormat="1" applyFont="1" applyBorder="1" applyAlignment="1">
      <alignment horizontal="center" vertical="center"/>
    </xf>
    <xf numFmtId="177" fontId="301" fillId="0" borderId="71" xfId="0" applyNumberFormat="1" applyFont="1" applyBorder="1" applyAlignment="1">
      <alignment horizontal="center" vertical="center"/>
    </xf>
    <xf numFmtId="177" fontId="301" fillId="0" borderId="72" xfId="0" applyNumberFormat="1" applyFont="1" applyBorder="1" applyAlignment="1">
      <alignment horizontal="center" vertical="center" wrapText="1"/>
    </xf>
    <xf numFmtId="177" fontId="301" fillId="0" borderId="71" xfId="0" applyNumberFormat="1" applyFont="1" applyBorder="1" applyAlignment="1">
      <alignment horizontal="left" vertical="center"/>
    </xf>
    <xf numFmtId="198" fontId="301" fillId="0" borderId="74" xfId="5" applyNumberFormat="1" applyFont="1" applyFill="1" applyBorder="1" applyAlignment="1">
      <alignment horizontal="center" vertical="center" wrapText="1"/>
    </xf>
    <xf numFmtId="203" fontId="301" fillId="0" borderId="74" xfId="5" applyNumberFormat="1" applyFont="1" applyFill="1" applyBorder="1" applyAlignment="1">
      <alignment horizontal="center" vertical="center" wrapText="1"/>
    </xf>
    <xf numFmtId="0" fontId="297" fillId="0" borderId="74" xfId="0" applyFont="1" applyBorder="1" applyAlignment="1">
      <alignment horizontal="center" vertical="center"/>
    </xf>
    <xf numFmtId="2" fontId="297" fillId="0" borderId="74" xfId="0" applyNumberFormat="1" applyFont="1" applyBorder="1" applyAlignment="1">
      <alignment horizontal="center" vertical="center"/>
    </xf>
    <xf numFmtId="0" fontId="147" fillId="0" borderId="18" xfId="0" applyFont="1" applyBorder="1" applyAlignment="1">
      <alignment vertical="center"/>
    </xf>
    <xf numFmtId="0" fontId="172" fillId="0" borderId="18" xfId="0" applyFont="1" applyBorder="1" applyAlignment="1">
      <alignment vertical="center"/>
    </xf>
    <xf numFmtId="170" fontId="0" fillId="0" borderId="0" xfId="44116" applyNumberFormat="1" applyFont="1" applyAlignment="1">
      <alignment vertical="center"/>
    </xf>
    <xf numFmtId="168" fontId="0" fillId="0" borderId="0" xfId="44116" applyFont="1" applyAlignment="1">
      <alignment vertical="center"/>
    </xf>
    <xf numFmtId="168" fontId="291" fillId="0" borderId="0" xfId="44116" applyFill="1" applyAlignment="1">
      <alignment vertical="center"/>
    </xf>
    <xf numFmtId="168" fontId="291" fillId="0" borderId="0" xfId="44116" applyBorder="1" applyAlignment="1">
      <alignment vertical="center"/>
    </xf>
    <xf numFmtId="170" fontId="340" fillId="0" borderId="0" xfId="44116" applyNumberFormat="1" applyFont="1" applyAlignment="1">
      <alignment vertical="center"/>
    </xf>
    <xf numFmtId="168" fontId="340" fillId="0" borderId="0" xfId="44116" applyFont="1" applyAlignment="1">
      <alignment vertical="center"/>
    </xf>
    <xf numFmtId="168" fontId="0" fillId="0" borderId="0" xfId="44116" applyFont="1" applyFill="1" applyAlignment="1">
      <alignment vertical="center"/>
    </xf>
    <xf numFmtId="181" fontId="382" fillId="0" borderId="18" xfId="0" applyNumberFormat="1" applyFont="1" applyBorder="1" applyAlignment="1">
      <alignment horizontal="center" vertical="center" wrapText="1"/>
    </xf>
    <xf numFmtId="3" fontId="382" fillId="0" borderId="18" xfId="1" applyNumberFormat="1" applyFont="1" applyFill="1" applyBorder="1" applyAlignment="1">
      <alignment horizontal="center" vertical="center" wrapText="1"/>
    </xf>
    <xf numFmtId="183" fontId="382" fillId="0" borderId="18" xfId="1" applyNumberFormat="1" applyFont="1" applyFill="1" applyBorder="1" applyAlignment="1">
      <alignment horizontal="center" vertical="center" wrapText="1"/>
    </xf>
    <xf numFmtId="183" fontId="314" fillId="0" borderId="1" xfId="1" applyNumberFormat="1" applyFont="1" applyFill="1" applyBorder="1" applyAlignment="1">
      <alignment horizontal="center" vertical="center" wrapText="1"/>
    </xf>
    <xf numFmtId="181" fontId="314" fillId="0" borderId="1" xfId="0" applyNumberFormat="1" applyFont="1" applyBorder="1" applyAlignment="1">
      <alignment vertical="center" wrapText="1"/>
    </xf>
    <xf numFmtId="49" fontId="308" fillId="0" borderId="0" xfId="0" applyNumberFormat="1" applyFont="1" applyAlignment="1">
      <alignment horizontal="center" vertical="center" wrapText="1"/>
    </xf>
    <xf numFmtId="0" fontId="298" fillId="4" borderId="0" xfId="13" applyFont="1" applyFill="1" applyAlignment="1">
      <alignment horizontal="center" vertical="center" wrapText="1"/>
    </xf>
    <xf numFmtId="0" fontId="106" fillId="0" borderId="78" xfId="0" applyFont="1" applyBorder="1" applyAlignment="1">
      <alignment vertical="center" wrapText="1"/>
    </xf>
    <xf numFmtId="1" fontId="300" fillId="0" borderId="78" xfId="0" applyNumberFormat="1" applyFont="1" applyBorder="1" applyAlignment="1">
      <alignment horizontal="center" vertical="center" wrapText="1"/>
    </xf>
    <xf numFmtId="0" fontId="172" fillId="0" borderId="78" xfId="0" applyFont="1" applyBorder="1" applyAlignment="1">
      <alignment vertical="center"/>
    </xf>
    <xf numFmtId="0" fontId="369" fillId="0" borderId="0" xfId="0" applyFont="1" applyAlignment="1">
      <alignment horizontal="left" vertical="center" wrapText="1"/>
    </xf>
    <xf numFmtId="0" fontId="301" fillId="0" borderId="71" xfId="0" applyFont="1" applyBorder="1" applyAlignment="1">
      <alignment horizontal="center" vertical="center" wrapText="1"/>
    </xf>
    <xf numFmtId="0" fontId="301" fillId="0" borderId="0" xfId="0" applyFont="1" applyAlignment="1">
      <alignment horizontal="left" vertical="center"/>
    </xf>
    <xf numFmtId="0" fontId="300" fillId="0" borderId="0" xfId="0" applyFont="1" applyAlignment="1">
      <alignment horizontal="centerContinuous" vertical="center"/>
    </xf>
    <xf numFmtId="1" fontId="300" fillId="0" borderId="0" xfId="0" applyNumberFormat="1" applyFont="1" applyAlignment="1">
      <alignment vertical="center" wrapText="1"/>
    </xf>
    <xf numFmtId="194" fontId="300" fillId="0" borderId="0" xfId="5" applyNumberFormat="1" applyFont="1" applyFill="1" applyAlignment="1">
      <alignment horizontal="center" vertical="center" wrapText="1"/>
    </xf>
    <xf numFmtId="9" fontId="300" fillId="0" borderId="0" xfId="2" applyFont="1" applyFill="1" applyAlignment="1">
      <alignment horizontal="center" vertical="center" wrapText="1"/>
    </xf>
    <xf numFmtId="10" fontId="300" fillId="0" borderId="0" xfId="2" applyNumberFormat="1" applyFont="1" applyFill="1" applyBorder="1" applyAlignment="1">
      <alignment vertical="center"/>
    </xf>
    <xf numFmtId="1" fontId="300" fillId="0" borderId="0" xfId="0" applyNumberFormat="1" applyFont="1" applyAlignment="1">
      <alignment vertical="center"/>
    </xf>
    <xf numFmtId="0" fontId="300" fillId="0" borderId="0" xfId="4" applyFont="1" applyAlignment="1">
      <alignment vertical="center"/>
    </xf>
    <xf numFmtId="175" fontId="300" fillId="0" borderId="0" xfId="0" applyNumberFormat="1" applyFont="1" applyAlignment="1">
      <alignment vertical="center"/>
    </xf>
    <xf numFmtId="177" fontId="300" fillId="0" borderId="0" xfId="0" applyNumberFormat="1" applyFont="1" applyAlignment="1">
      <alignment horizontal="centerContinuous" vertical="center"/>
    </xf>
    <xf numFmtId="9" fontId="300" fillId="0" borderId="0" xfId="2" applyFont="1" applyFill="1" applyBorder="1" applyAlignment="1">
      <alignment horizontal="center" vertical="center"/>
    </xf>
    <xf numFmtId="175" fontId="301" fillId="0" borderId="0" xfId="0" applyNumberFormat="1" applyFont="1" applyAlignment="1">
      <alignment vertical="center"/>
    </xf>
    <xf numFmtId="0" fontId="301" fillId="0" borderId="71" xfId="4" applyFont="1" applyBorder="1" applyAlignment="1">
      <alignment horizontal="center" vertical="center"/>
    </xf>
    <xf numFmtId="0" fontId="301" fillId="0" borderId="44" xfId="0" applyFont="1" applyBorder="1" applyAlignment="1">
      <alignment horizontal="center" vertical="center"/>
    </xf>
    <xf numFmtId="172" fontId="300" fillId="0" borderId="0" xfId="0" applyNumberFormat="1" applyFont="1" applyAlignment="1">
      <alignment horizontal="center" vertical="center" wrapText="1"/>
    </xf>
    <xf numFmtId="170" fontId="301" fillId="0" borderId="71" xfId="1" applyNumberFormat="1" applyFont="1" applyFill="1" applyBorder="1" applyAlignment="1">
      <alignment horizontal="center" vertical="center" wrapText="1"/>
    </xf>
    <xf numFmtId="0" fontId="301" fillId="0" borderId="44" xfId="0" applyFont="1" applyBorder="1" applyAlignment="1">
      <alignment horizontal="center" vertical="center" wrapText="1"/>
    </xf>
    <xf numFmtId="0" fontId="369" fillId="0" borderId="0" xfId="4" applyFont="1" applyAlignment="1">
      <alignment vertical="center" wrapText="1"/>
    </xf>
    <xf numFmtId="1" fontId="92" fillId="0" borderId="45" xfId="27" applyNumberFormat="1" applyFont="1" applyBorder="1" applyAlignment="1">
      <alignment horizontal="center" vertical="center" wrapText="1"/>
    </xf>
    <xf numFmtId="164" fontId="92" fillId="0" borderId="45" xfId="27" applyNumberFormat="1" applyFont="1" applyBorder="1" applyAlignment="1">
      <alignment horizontal="center" vertical="center" wrapText="1"/>
    </xf>
    <xf numFmtId="1" fontId="92" fillId="0" borderId="1" xfId="27" applyNumberFormat="1" applyFont="1" applyBorder="1" applyAlignment="1">
      <alignment horizontal="center" vertical="center" wrapText="1"/>
    </xf>
    <xf numFmtId="177" fontId="301" fillId="0" borderId="20" xfId="0" applyNumberFormat="1" applyFont="1" applyBorder="1" applyAlignment="1">
      <alignment horizontal="center" vertical="center"/>
    </xf>
    <xf numFmtId="0" fontId="301" fillId="0" borderId="42" xfId="0" applyFont="1" applyBorder="1" applyAlignment="1">
      <alignment horizontal="center" vertical="center"/>
    </xf>
    <xf numFmtId="0" fontId="301" fillId="0" borderId="5" xfId="78" applyFont="1" applyBorder="1" applyAlignment="1">
      <alignment horizontal="center" vertical="center"/>
    </xf>
    <xf numFmtId="179" fontId="300" fillId="0" borderId="0" xfId="0" applyNumberFormat="1" applyFont="1" applyAlignment="1">
      <alignment horizontal="center" vertical="center" wrapText="1"/>
    </xf>
    <xf numFmtId="0" fontId="300" fillId="0" borderId="0" xfId="0" applyFont="1" applyAlignment="1">
      <alignment horizontal="left" vertical="center" wrapText="1"/>
    </xf>
    <xf numFmtId="0" fontId="300" fillId="0" borderId="0" xfId="35072" applyFont="1" applyAlignment="1">
      <alignment vertical="center"/>
    </xf>
    <xf numFmtId="0" fontId="301" fillId="0" borderId="1" xfId="35072" applyFont="1" applyBorder="1" applyAlignment="1">
      <alignment vertical="center"/>
    </xf>
    <xf numFmtId="0" fontId="301" fillId="0" borderId="1" xfId="0" applyFont="1" applyBorder="1" applyAlignment="1">
      <alignment horizontal="center" vertical="center"/>
    </xf>
    <xf numFmtId="0" fontId="301" fillId="0" borderId="1" xfId="0" applyFont="1" applyBorder="1" applyAlignment="1">
      <alignment horizontal="centerContinuous" vertical="center"/>
    </xf>
    <xf numFmtId="0" fontId="300" fillId="0" borderId="1" xfId="35072" applyFont="1" applyBorder="1" applyAlignment="1">
      <alignment vertical="center"/>
    </xf>
    <xf numFmtId="177" fontId="301" fillId="0" borderId="1" xfId="0" applyNumberFormat="1" applyFont="1" applyBorder="1" applyAlignment="1">
      <alignment horizontal="centerContinuous" vertical="center"/>
    </xf>
    <xf numFmtId="179" fontId="301" fillId="0" borderId="0" xfId="0" applyNumberFormat="1" applyFont="1" applyAlignment="1">
      <alignment horizontal="center" vertical="center" wrapText="1"/>
    </xf>
    <xf numFmtId="177" fontId="301" fillId="0" borderId="0" xfId="0" applyNumberFormat="1" applyFont="1" applyAlignment="1">
      <alignment horizontal="centerContinuous" vertical="center"/>
    </xf>
    <xf numFmtId="214" fontId="300" fillId="0" borderId="0" xfId="0" applyNumberFormat="1" applyFont="1" applyAlignment="1">
      <alignment vertical="center"/>
    </xf>
    <xf numFmtId="0" fontId="301" fillId="0" borderId="1" xfId="78" applyFont="1" applyBorder="1" applyAlignment="1">
      <alignment horizontal="center" vertical="center"/>
    </xf>
    <xf numFmtId="177" fontId="301" fillId="0" borderId="1" xfId="0" applyNumberFormat="1" applyFont="1" applyBorder="1" applyAlignment="1">
      <alignment horizontal="center" vertical="center"/>
    </xf>
    <xf numFmtId="179" fontId="301" fillId="0" borderId="1" xfId="0" applyNumberFormat="1" applyFont="1" applyBorder="1" applyAlignment="1">
      <alignment horizontal="center" vertical="center" wrapText="1"/>
    </xf>
    <xf numFmtId="198" fontId="301" fillId="0" borderId="1" xfId="5" applyNumberFormat="1" applyFont="1" applyFill="1" applyBorder="1" applyAlignment="1">
      <alignment horizontal="center" vertical="center" wrapText="1"/>
    </xf>
    <xf numFmtId="198" fontId="300" fillId="0" borderId="0" xfId="0" applyNumberFormat="1" applyFont="1" applyAlignment="1">
      <alignment vertical="center"/>
    </xf>
    <xf numFmtId="177" fontId="301" fillId="0" borderId="0" xfId="0" applyNumberFormat="1" applyFont="1" applyAlignment="1">
      <alignment horizontal="center" vertical="center"/>
    </xf>
    <xf numFmtId="0" fontId="301" fillId="0" borderId="0" xfId="0" applyFont="1" applyAlignment="1">
      <alignment horizontal="centerContinuous" vertical="center"/>
    </xf>
    <xf numFmtId="49" fontId="301" fillId="0" borderId="72" xfId="0" applyNumberFormat="1" applyFont="1" applyBorder="1" applyAlignment="1">
      <alignment vertical="center" wrapText="1"/>
    </xf>
    <xf numFmtId="0" fontId="301" fillId="0" borderId="2" xfId="0" applyFont="1" applyBorder="1" applyAlignment="1">
      <alignment horizontal="center" vertical="center" wrapText="1"/>
    </xf>
    <xf numFmtId="0" fontId="301" fillId="0" borderId="33" xfId="78" applyFont="1" applyBorder="1" applyAlignment="1">
      <alignment horizontal="center" vertical="center" wrapText="1"/>
    </xf>
    <xf numFmtId="0" fontId="301" fillId="0" borderId="42" xfId="78" applyFont="1" applyBorder="1" applyAlignment="1">
      <alignment horizontal="center" vertical="center" wrapText="1"/>
    </xf>
    <xf numFmtId="49" fontId="300" fillId="0" borderId="75" xfId="0" applyNumberFormat="1" applyFont="1" applyBorder="1" applyAlignment="1">
      <alignment vertical="center" wrapText="1"/>
    </xf>
    <xf numFmtId="49" fontId="300" fillId="0" borderId="35" xfId="0" applyNumberFormat="1" applyFont="1" applyBorder="1" applyAlignment="1">
      <alignment vertical="center" wrapText="1"/>
    </xf>
    <xf numFmtId="177" fontId="301" fillId="0" borderId="72" xfId="0" applyNumberFormat="1" applyFont="1" applyBorder="1" applyAlignment="1">
      <alignment vertical="center" wrapText="1"/>
    </xf>
    <xf numFmtId="0" fontId="301" fillId="0" borderId="51" xfId="0" applyFont="1" applyBorder="1" applyAlignment="1">
      <alignment horizontal="center" vertical="center" wrapText="1"/>
    </xf>
    <xf numFmtId="179" fontId="301" fillId="0" borderId="71" xfId="0" applyNumberFormat="1" applyFont="1" applyBorder="1" applyAlignment="1">
      <alignment horizontal="center" vertical="center" wrapText="1"/>
    </xf>
    <xf numFmtId="177" fontId="301" fillId="0" borderId="0" xfId="0" applyNumberFormat="1" applyFont="1" applyAlignment="1">
      <alignment vertical="center" wrapText="1"/>
    </xf>
    <xf numFmtId="0" fontId="301" fillId="0" borderId="0" xfId="0" applyFont="1" applyAlignment="1">
      <alignment horizontal="center" vertical="center" wrapText="1"/>
    </xf>
    <xf numFmtId="0" fontId="301" fillId="0" borderId="74" xfId="78" applyFont="1" applyBorder="1" applyAlignment="1">
      <alignment horizontal="center" vertical="center" wrapText="1"/>
    </xf>
    <xf numFmtId="177" fontId="301" fillId="0" borderId="71" xfId="0" applyNumberFormat="1" applyFont="1" applyBorder="1" applyAlignment="1">
      <alignment vertical="center" wrapText="1"/>
    </xf>
    <xf numFmtId="0" fontId="300" fillId="0" borderId="1" xfId="0" applyFont="1" applyBorder="1" applyAlignment="1">
      <alignment horizontal="center" vertical="center" wrapText="1"/>
    </xf>
    <xf numFmtId="1" fontId="300" fillId="0" borderId="1" xfId="5" applyNumberFormat="1" applyFont="1" applyFill="1" applyBorder="1" applyAlignment="1">
      <alignment horizontal="center" vertical="center" wrapText="1"/>
    </xf>
    <xf numFmtId="9" fontId="300" fillId="0" borderId="1" xfId="2" applyFont="1" applyFill="1" applyBorder="1" applyAlignment="1">
      <alignment horizontal="center" vertical="center" wrapText="1"/>
    </xf>
    <xf numFmtId="167" fontId="301" fillId="0" borderId="1" xfId="0" applyNumberFormat="1" applyFont="1" applyBorder="1" applyAlignment="1">
      <alignment horizontal="center" vertical="center"/>
    </xf>
    <xf numFmtId="1" fontId="301" fillId="0" borderId="1" xfId="8849" applyNumberFormat="1" applyFont="1" applyFill="1" applyBorder="1" applyAlignment="1">
      <alignment horizontal="center" vertical="center" wrapText="1"/>
    </xf>
    <xf numFmtId="9" fontId="301" fillId="0" borderId="1" xfId="0" applyNumberFormat="1" applyFont="1" applyBorder="1" applyAlignment="1">
      <alignment horizontal="center" vertical="center" wrapText="1"/>
    </xf>
    <xf numFmtId="167" fontId="92" fillId="0" borderId="1" xfId="35088" applyNumberFormat="1" applyFont="1" applyFill="1" applyBorder="1" applyAlignment="1">
      <alignment vertical="center"/>
    </xf>
    <xf numFmtId="179" fontId="300" fillId="0" borderId="1" xfId="35088" applyNumberFormat="1" applyFont="1" applyFill="1" applyBorder="1" applyAlignment="1">
      <alignment horizontal="center" vertical="center"/>
    </xf>
    <xf numFmtId="175" fontId="301" fillId="0" borderId="1" xfId="35089" applyNumberFormat="1" applyFont="1" applyBorder="1" applyAlignment="1">
      <alignment horizontal="left" vertical="center"/>
    </xf>
    <xf numFmtId="179" fontId="301" fillId="0" borderId="1" xfId="35088" applyNumberFormat="1" applyFont="1" applyFill="1" applyBorder="1" applyAlignment="1">
      <alignment horizontal="center" vertical="center"/>
    </xf>
    <xf numFmtId="0" fontId="371" fillId="0" borderId="0" xfId="35089" applyFont="1" applyAlignment="1">
      <alignment vertical="center"/>
    </xf>
    <xf numFmtId="179" fontId="92" fillId="0" borderId="1" xfId="35088" applyNumberFormat="1" applyFont="1" applyFill="1" applyBorder="1" applyAlignment="1">
      <alignment horizontal="center" vertical="center"/>
    </xf>
    <xf numFmtId="167" fontId="295" fillId="0" borderId="1" xfId="35089" applyNumberFormat="1" applyFont="1" applyBorder="1" applyAlignment="1">
      <alignment horizontal="center" vertical="center"/>
    </xf>
    <xf numFmtId="167" fontId="92" fillId="0" borderId="0" xfId="35088" applyNumberFormat="1" applyFont="1" applyFill="1" applyAlignment="1">
      <alignment vertical="center"/>
    </xf>
    <xf numFmtId="0" fontId="92" fillId="0" borderId="0" xfId="35088" applyFont="1" applyFill="1" applyAlignment="1">
      <alignment vertical="center"/>
    </xf>
    <xf numFmtId="179" fontId="92" fillId="0" borderId="0" xfId="35088" applyNumberFormat="1" applyFont="1" applyFill="1" applyBorder="1" applyAlignment="1">
      <alignment vertical="center"/>
    </xf>
    <xf numFmtId="167" fontId="300" fillId="0" borderId="0" xfId="0" applyNumberFormat="1" applyFont="1" applyAlignment="1">
      <alignment vertical="center"/>
    </xf>
    <xf numFmtId="167" fontId="300" fillId="0" borderId="0" xfId="0" applyNumberFormat="1" applyFont="1" applyAlignment="1">
      <alignment horizontal="center" vertical="center"/>
    </xf>
    <xf numFmtId="0" fontId="371" fillId="0" borderId="0" xfId="43961" applyFont="1" applyAlignment="1">
      <alignment vertical="center"/>
    </xf>
    <xf numFmtId="168" fontId="300" fillId="0" borderId="0" xfId="0" applyNumberFormat="1" applyFont="1" applyAlignment="1">
      <alignment vertical="center"/>
    </xf>
    <xf numFmtId="198" fontId="374" fillId="0" borderId="0" xfId="0" applyNumberFormat="1" applyFont="1" applyAlignment="1">
      <alignment horizontal="center" vertical="center"/>
    </xf>
    <xf numFmtId="198" fontId="374" fillId="0" borderId="0" xfId="0" applyNumberFormat="1" applyFont="1" applyAlignment="1">
      <alignment vertical="center"/>
    </xf>
    <xf numFmtId="168" fontId="301" fillId="0" borderId="1" xfId="1" applyFont="1" applyFill="1" applyBorder="1" applyAlignment="1">
      <alignment horizontal="center" vertical="center"/>
    </xf>
    <xf numFmtId="0" fontId="92" fillId="0" borderId="1" xfId="27" applyFont="1" applyBorder="1" applyAlignment="1">
      <alignment horizontal="center" vertical="center" wrapText="1"/>
    </xf>
    <xf numFmtId="0" fontId="295" fillId="0" borderId="1" xfId="0" applyFont="1" applyBorder="1" applyAlignment="1">
      <alignment horizontal="center" vertical="center" wrapText="1"/>
    </xf>
    <xf numFmtId="1" fontId="295" fillId="0" borderId="1" xfId="0" applyNumberFormat="1" applyFont="1" applyBorder="1" applyAlignment="1">
      <alignment horizontal="center" vertical="center" wrapText="1"/>
    </xf>
    <xf numFmtId="198" fontId="295" fillId="0" borderId="1" xfId="0" applyNumberFormat="1" applyFont="1" applyBorder="1" applyAlignment="1">
      <alignment horizontal="center" vertical="center" wrapText="1"/>
    </xf>
    <xf numFmtId="0" fontId="300" fillId="0" borderId="71" xfId="0" applyFont="1" applyBorder="1" applyAlignment="1">
      <alignment vertical="center"/>
    </xf>
    <xf numFmtId="0" fontId="300" fillId="0" borderId="42" xfId="0" applyFont="1" applyBorder="1" applyAlignment="1">
      <alignment horizontal="center" vertical="center"/>
    </xf>
    <xf numFmtId="2" fontId="300" fillId="0" borderId="0" xfId="0" applyNumberFormat="1" applyFont="1" applyAlignment="1">
      <alignment horizontal="center" vertical="center"/>
    </xf>
    <xf numFmtId="2" fontId="300" fillId="0" borderId="42" xfId="0" applyNumberFormat="1" applyFont="1" applyBorder="1" applyAlignment="1">
      <alignment horizontal="center" vertical="center"/>
    </xf>
    <xf numFmtId="0" fontId="301" fillId="0" borderId="74" xfId="0" applyFont="1" applyBorder="1" applyAlignment="1">
      <alignment horizontal="center" vertical="center"/>
    </xf>
    <xf numFmtId="177" fontId="301" fillId="0" borderId="42" xfId="0" applyNumberFormat="1" applyFont="1" applyBorder="1" applyAlignment="1">
      <alignment horizontal="center" vertical="center"/>
    </xf>
    <xf numFmtId="3" fontId="301" fillId="0" borderId="0" xfId="0" applyNumberFormat="1" applyFont="1" applyAlignment="1">
      <alignment horizontal="center" vertical="center"/>
    </xf>
    <xf numFmtId="198" fontId="297" fillId="0" borderId="0" xfId="0" applyNumberFormat="1" applyFont="1" applyAlignment="1">
      <alignment horizontal="center" vertical="center"/>
    </xf>
    <xf numFmtId="0" fontId="91" fillId="0" borderId="0" xfId="44152"/>
    <xf numFmtId="0" fontId="91" fillId="0" borderId="0" xfId="44152" applyAlignment="1">
      <alignment horizontal="center"/>
    </xf>
    <xf numFmtId="0" fontId="91" fillId="0" borderId="0" xfId="44152" applyAlignment="1">
      <alignment horizontal="left" vertical="center" wrapText="1"/>
    </xf>
    <xf numFmtId="0" fontId="297" fillId="0" borderId="0" xfId="44152" applyFont="1" applyAlignment="1">
      <alignment vertical="center"/>
    </xf>
    <xf numFmtId="0" fontId="396" fillId="0" borderId="0" xfId="44152" applyFont="1"/>
    <xf numFmtId="215" fontId="300" fillId="0" borderId="0" xfId="2" applyNumberFormat="1" applyFont="1" applyFill="1" applyAlignment="1">
      <alignment vertical="center"/>
    </xf>
    <xf numFmtId="185" fontId="308" fillId="0" borderId="79" xfId="2" applyNumberFormat="1" applyFont="1" applyFill="1" applyBorder="1" applyAlignment="1">
      <alignment horizontal="center" vertical="center" wrapText="1"/>
    </xf>
    <xf numFmtId="186" fontId="308" fillId="0" borderId="79" xfId="2" applyNumberFormat="1" applyFont="1" applyFill="1" applyBorder="1" applyAlignment="1">
      <alignment horizontal="center" vertical="center" wrapText="1"/>
    </xf>
    <xf numFmtId="184" fontId="383" fillId="0" borderId="0" xfId="0" applyNumberFormat="1" applyFont="1" applyAlignment="1">
      <alignment horizontal="center" vertical="center" wrapText="1"/>
    </xf>
    <xf numFmtId="185" fontId="383" fillId="0" borderId="0" xfId="2" applyNumberFormat="1" applyFont="1" applyFill="1" applyBorder="1" applyAlignment="1">
      <alignment horizontal="center" vertical="center" wrapText="1"/>
    </xf>
    <xf numFmtId="186" fontId="383" fillId="0" borderId="0" xfId="2" applyNumberFormat="1" applyFont="1" applyFill="1" applyBorder="1" applyAlignment="1">
      <alignment horizontal="center" vertical="center" wrapText="1"/>
    </xf>
    <xf numFmtId="0" fontId="297" fillId="0" borderId="79" xfId="0" applyFont="1" applyBorder="1" applyAlignment="1">
      <alignment horizontal="justify" vertical="center"/>
    </xf>
    <xf numFmtId="0" fontId="343" fillId="0" borderId="31" xfId="35059" applyFill="1" applyBorder="1"/>
    <xf numFmtId="0" fontId="343" fillId="0" borderId="80" xfId="35059" applyFill="1" applyBorder="1"/>
    <xf numFmtId="179" fontId="297" fillId="0" borderId="0" xfId="0" applyNumberFormat="1" applyFont="1" applyAlignment="1">
      <alignment horizontal="center" vertical="center"/>
    </xf>
    <xf numFmtId="1" fontId="338" fillId="0" borderId="0" xfId="44170" applyNumberFormat="1" applyFont="1" applyAlignment="1">
      <alignment vertical="center" wrapText="1"/>
    </xf>
    <xf numFmtId="0" fontId="291" fillId="0" borderId="0" xfId="44170" applyFont="1" applyAlignment="1">
      <alignment vertical="center"/>
    </xf>
    <xf numFmtId="184" fontId="383" fillId="0" borderId="79" xfId="0" applyNumberFormat="1" applyFont="1" applyBorder="1" applyAlignment="1">
      <alignment horizontal="center" vertical="center" wrapText="1"/>
    </xf>
    <xf numFmtId="185" fontId="383" fillId="0" borderId="79" xfId="2" applyNumberFormat="1" applyFont="1" applyFill="1" applyBorder="1" applyAlignment="1">
      <alignment horizontal="center" vertical="center" wrapText="1"/>
    </xf>
    <xf numFmtId="186" fontId="383" fillId="0" borderId="79" xfId="2" applyNumberFormat="1" applyFont="1" applyFill="1" applyBorder="1" applyAlignment="1">
      <alignment horizontal="center" vertical="center" wrapText="1"/>
    </xf>
    <xf numFmtId="181" fontId="308" fillId="0" borderId="79" xfId="0" applyNumberFormat="1" applyFont="1" applyBorder="1" applyAlignment="1">
      <alignment horizontal="left" vertical="center" wrapText="1"/>
    </xf>
    <xf numFmtId="3" fontId="308" fillId="0" borderId="79" xfId="1" applyNumberFormat="1" applyFont="1" applyFill="1" applyBorder="1" applyAlignment="1">
      <alignment horizontal="center" vertical="center" wrapText="1"/>
    </xf>
    <xf numFmtId="183" fontId="308" fillId="0" borderId="79" xfId="1" applyNumberFormat="1" applyFont="1" applyFill="1" applyBorder="1" applyAlignment="1">
      <alignment horizontal="center" vertical="center" wrapText="1"/>
    </xf>
    <xf numFmtId="15" fontId="308" fillId="0" borderId="79" xfId="0" applyNumberFormat="1" applyFont="1" applyBorder="1" applyAlignment="1">
      <alignment horizontal="center" vertical="center" wrapText="1"/>
    </xf>
    <xf numFmtId="183" fontId="308" fillId="0" borderId="79" xfId="0" applyNumberFormat="1" applyFont="1" applyBorder="1" applyAlignment="1">
      <alignment horizontal="center" vertical="center" wrapText="1"/>
    </xf>
    <xf numFmtId="43" fontId="172" fillId="2" borderId="0" xfId="0" applyNumberFormat="1" applyFont="1" applyFill="1" applyAlignment="1">
      <alignment vertical="center"/>
    </xf>
    <xf numFmtId="1" fontId="300" fillId="0" borderId="79" xfId="0" applyNumberFormat="1" applyFont="1" applyBorder="1" applyAlignment="1">
      <alignment horizontal="center" vertical="center" wrapText="1"/>
    </xf>
    <xf numFmtId="0" fontId="172" fillId="0" borderId="79" xfId="0" applyFont="1" applyBorder="1" applyAlignment="1">
      <alignment vertical="center"/>
    </xf>
    <xf numFmtId="0" fontId="97" fillId="0" borderId="79" xfId="0" applyFont="1" applyBorder="1" applyAlignment="1">
      <alignment vertical="center" wrapText="1"/>
    </xf>
    <xf numFmtId="185" fontId="308" fillId="0" borderId="82" xfId="2" applyNumberFormat="1" applyFont="1" applyFill="1" applyBorder="1" applyAlignment="1">
      <alignment horizontal="center" vertical="center" wrapText="1"/>
    </xf>
    <xf numFmtId="186" fontId="308" fillId="0" borderId="82" xfId="2" applyNumberFormat="1" applyFont="1" applyFill="1" applyBorder="1" applyAlignment="1">
      <alignment horizontal="center" vertical="center" wrapText="1"/>
    </xf>
    <xf numFmtId="179" fontId="309" fillId="0" borderId="1" xfId="0" applyNumberFormat="1" applyFont="1" applyBorder="1" applyAlignment="1">
      <alignment horizontal="center" vertical="center" wrapText="1"/>
    </xf>
    <xf numFmtId="167" fontId="83" fillId="0" borderId="1" xfId="35088" applyNumberFormat="1" applyFont="1" applyFill="1" applyBorder="1" applyAlignment="1">
      <alignment vertical="center"/>
    </xf>
    <xf numFmtId="175" fontId="400" fillId="0" borderId="0" xfId="35089" applyNumberFormat="1" applyFont="1" applyAlignment="1">
      <alignment vertical="center"/>
    </xf>
    <xf numFmtId="179" fontId="300" fillId="0" borderId="72" xfId="35088" applyNumberFormat="1" applyFont="1" applyFill="1" applyBorder="1" applyAlignment="1">
      <alignment horizontal="center" vertical="center"/>
    </xf>
    <xf numFmtId="179" fontId="83" fillId="0" borderId="72" xfId="35088" applyNumberFormat="1" applyFont="1" applyFill="1" applyBorder="1" applyAlignment="1">
      <alignment horizontal="center" vertical="center"/>
    </xf>
    <xf numFmtId="0" fontId="401" fillId="0" borderId="0" xfId="0" applyFont="1" applyAlignment="1">
      <alignment vertical="center"/>
    </xf>
    <xf numFmtId="198" fontId="301" fillId="0" borderId="0" xfId="5" applyNumberFormat="1" applyFont="1" applyFill="1" applyBorder="1" applyAlignment="1">
      <alignment horizontal="center" vertical="center" wrapText="1"/>
    </xf>
    <xf numFmtId="165" fontId="301" fillId="0" borderId="20" xfId="4" applyNumberFormat="1" applyFont="1" applyBorder="1" applyAlignment="1">
      <alignment horizontal="center" vertical="center" wrapText="1"/>
    </xf>
    <xf numFmtId="165" fontId="300" fillId="0" borderId="20" xfId="4" applyNumberFormat="1" applyFont="1" applyBorder="1" applyAlignment="1">
      <alignment horizontal="center" vertical="center" wrapText="1"/>
    </xf>
    <xf numFmtId="203" fontId="301" fillId="0" borderId="0" xfId="5" applyNumberFormat="1" applyFont="1" applyFill="1" applyBorder="1" applyAlignment="1">
      <alignment horizontal="center" vertical="center" wrapText="1"/>
    </xf>
    <xf numFmtId="216" fontId="300" fillId="0" borderId="0" xfId="0" applyNumberFormat="1" applyFont="1" applyAlignment="1">
      <alignment vertical="center"/>
    </xf>
    <xf numFmtId="185" fontId="308" fillId="0" borderId="83" xfId="2" applyNumberFormat="1" applyFont="1" applyFill="1" applyBorder="1" applyAlignment="1">
      <alignment horizontal="center" vertical="center" wrapText="1"/>
    </xf>
    <xf numFmtId="186" fontId="308" fillId="0" borderId="83" xfId="2" applyNumberFormat="1" applyFont="1" applyFill="1" applyBorder="1" applyAlignment="1">
      <alignment horizontal="center" vertical="center" wrapText="1"/>
    </xf>
    <xf numFmtId="179" fontId="309" fillId="2" borderId="1" xfId="0" applyNumberFormat="1" applyFont="1" applyFill="1" applyBorder="1" applyAlignment="1">
      <alignment horizontal="center" vertical="center" wrapText="1"/>
    </xf>
    <xf numFmtId="179" fontId="309" fillId="2" borderId="18" xfId="0" applyNumberFormat="1" applyFont="1" applyFill="1" applyBorder="1" applyAlignment="1">
      <alignment horizontal="center" vertical="center" wrapText="1"/>
    </xf>
    <xf numFmtId="168" fontId="301" fillId="0" borderId="1" xfId="1" applyFont="1" applyFill="1" applyBorder="1" applyAlignment="1">
      <alignment horizontal="center" vertical="center" wrapText="1"/>
    </xf>
    <xf numFmtId="172" fontId="300" fillId="0" borderId="1" xfId="43894" applyNumberFormat="1" applyFont="1" applyBorder="1" applyAlignment="1">
      <alignment horizontal="center" vertical="center"/>
    </xf>
    <xf numFmtId="172" fontId="300" fillId="0" borderId="1" xfId="0" applyNumberFormat="1" applyFont="1" applyBorder="1" applyAlignment="1">
      <alignment horizontal="center" vertical="center"/>
    </xf>
    <xf numFmtId="216" fontId="297" fillId="0" borderId="0" xfId="0" applyNumberFormat="1" applyFont="1" applyAlignment="1">
      <alignment horizontal="left" vertical="center"/>
    </xf>
    <xf numFmtId="185" fontId="308" fillId="0" borderId="84" xfId="2" applyNumberFormat="1" applyFont="1" applyFill="1" applyBorder="1" applyAlignment="1">
      <alignment horizontal="center" vertical="center" wrapText="1"/>
    </xf>
    <xf numFmtId="186" fontId="308" fillId="0" borderId="84" xfId="2" applyNumberFormat="1" applyFont="1" applyFill="1" applyBorder="1" applyAlignment="1">
      <alignment horizontal="center" vertical="center" wrapText="1"/>
    </xf>
    <xf numFmtId="184" fontId="383" fillId="0" borderId="84" xfId="0" applyNumberFormat="1" applyFont="1" applyBorder="1" applyAlignment="1">
      <alignment horizontal="center" vertical="center" wrapText="1"/>
    </xf>
    <xf numFmtId="185" fontId="383" fillId="0" borderId="84" xfId="2" applyNumberFormat="1" applyFont="1" applyFill="1" applyBorder="1" applyAlignment="1">
      <alignment horizontal="center" vertical="center" wrapText="1"/>
    </xf>
    <xf numFmtId="186" fontId="383" fillId="0" borderId="84" xfId="2" applyNumberFormat="1" applyFont="1" applyFill="1" applyBorder="1" applyAlignment="1">
      <alignment horizontal="center" vertical="center" wrapText="1"/>
    </xf>
    <xf numFmtId="181" fontId="308" fillId="0" borderId="84" xfId="0" applyNumberFormat="1" applyFont="1" applyBorder="1" applyAlignment="1">
      <alignment horizontal="left" vertical="center" wrapText="1"/>
    </xf>
    <xf numFmtId="3" fontId="308" fillId="0" borderId="84" xfId="1" applyNumberFormat="1" applyFont="1" applyFill="1" applyBorder="1" applyAlignment="1">
      <alignment horizontal="center" vertical="center" wrapText="1"/>
    </xf>
    <xf numFmtId="0" fontId="308" fillId="0" borderId="84" xfId="0" applyFont="1" applyBorder="1" applyAlignment="1">
      <alignment horizontal="center" vertical="center" wrapText="1"/>
    </xf>
    <xf numFmtId="183" fontId="308" fillId="0" borderId="84" xfId="0" applyNumberFormat="1" applyFont="1" applyBorder="1" applyAlignment="1">
      <alignment horizontal="center" vertical="center" wrapText="1"/>
    </xf>
    <xf numFmtId="181" fontId="314" fillId="0" borderId="84" xfId="0" applyNumberFormat="1" applyFont="1" applyBorder="1" applyAlignment="1">
      <alignment vertical="center" wrapText="1"/>
    </xf>
    <xf numFmtId="3" fontId="314" fillId="0" borderId="84" xfId="1" applyNumberFormat="1" applyFont="1" applyFill="1" applyBorder="1" applyAlignment="1">
      <alignment horizontal="center" vertical="center" wrapText="1"/>
    </xf>
    <xf numFmtId="183" fontId="314" fillId="0" borderId="84" xfId="1" applyNumberFormat="1" applyFont="1" applyFill="1" applyBorder="1" applyAlignment="1">
      <alignment horizontal="center" vertical="center" wrapText="1"/>
    </xf>
    <xf numFmtId="0" fontId="314" fillId="0" borderId="84" xfId="0" applyFont="1" applyBorder="1" applyAlignment="1">
      <alignment horizontal="left" vertical="center" wrapText="1"/>
    </xf>
    <xf numFmtId="168" fontId="314" fillId="0" borderId="84" xfId="0" applyNumberFormat="1" applyFont="1" applyBorder="1" applyAlignment="1">
      <alignment horizontal="center" vertical="center" wrapText="1"/>
    </xf>
    <xf numFmtId="168" fontId="308" fillId="0" borderId="84" xfId="0" applyNumberFormat="1" applyFont="1" applyBorder="1" applyAlignment="1">
      <alignment horizontal="center" vertical="center" wrapText="1"/>
    </xf>
    <xf numFmtId="9" fontId="308" fillId="0" borderId="84" xfId="0" applyNumberFormat="1" applyFont="1" applyBorder="1" applyAlignment="1">
      <alignment horizontal="center" vertical="center" wrapText="1"/>
    </xf>
    <xf numFmtId="3" fontId="308" fillId="0" borderId="84" xfId="0" applyNumberFormat="1" applyFont="1" applyBorder="1" applyAlignment="1">
      <alignment horizontal="center" vertical="center" wrapText="1"/>
    </xf>
    <xf numFmtId="4" fontId="308" fillId="0" borderId="84" xfId="0" applyNumberFormat="1" applyFont="1" applyBorder="1" applyAlignment="1">
      <alignment horizontal="center" vertical="center" wrapText="1"/>
    </xf>
    <xf numFmtId="1" fontId="300" fillId="0" borderId="84" xfId="0" applyNumberFormat="1" applyFont="1" applyBorder="1" applyAlignment="1">
      <alignment horizontal="center" vertical="center" wrapText="1"/>
    </xf>
    <xf numFmtId="0" fontId="172" fillId="0" borderId="84" xfId="0" applyFont="1" applyBorder="1" applyAlignment="1">
      <alignment vertical="center"/>
    </xf>
    <xf numFmtId="49" fontId="300" fillId="0" borderId="84" xfId="0" applyNumberFormat="1" applyFont="1" applyBorder="1" applyAlignment="1">
      <alignment vertical="center" wrapText="1"/>
    </xf>
    <xf numFmtId="0" fontId="298" fillId="0" borderId="84" xfId="13" applyFont="1" applyBorder="1" applyAlignment="1">
      <alignment horizontal="center" vertical="center" wrapText="1"/>
    </xf>
    <xf numFmtId="168" fontId="151" fillId="0" borderId="84" xfId="1" applyFont="1" applyFill="1" applyBorder="1" applyAlignment="1">
      <alignment vertical="center"/>
    </xf>
    <xf numFmtId="168" fontId="300" fillId="0" borderId="84" xfId="1" applyFont="1" applyFill="1" applyBorder="1" applyAlignment="1">
      <alignment horizontal="right" vertical="center" wrapText="1"/>
    </xf>
    <xf numFmtId="0" fontId="291" fillId="0" borderId="0" xfId="4" applyAlignment="1">
      <alignment vertical="center"/>
    </xf>
    <xf numFmtId="170" fontId="0" fillId="0" borderId="0" xfId="5" applyNumberFormat="1" applyFont="1" applyAlignment="1">
      <alignment vertical="center"/>
    </xf>
    <xf numFmtId="168" fontId="291"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39" fillId="0" borderId="18" xfId="4" applyFont="1" applyBorder="1" applyAlignment="1">
      <alignment horizontal="center" vertical="center"/>
    </xf>
    <xf numFmtId="4" fontId="339" fillId="0" borderId="35" xfId="4" applyNumberFormat="1" applyFont="1" applyBorder="1" applyAlignment="1">
      <alignment vertical="center"/>
    </xf>
    <xf numFmtId="4" fontId="339" fillId="0" borderId="14" xfId="4" applyNumberFormat="1" applyFont="1" applyBorder="1" applyAlignment="1">
      <alignment vertical="center"/>
    </xf>
    <xf numFmtId="0" fontId="339" fillId="0" borderId="14" xfId="4" applyFont="1" applyBorder="1" applyAlignment="1">
      <alignment horizontal="center" vertical="center"/>
    </xf>
    <xf numFmtId="4" fontId="339" fillId="0" borderId="14" xfId="4" applyNumberFormat="1" applyFont="1" applyBorder="1" applyAlignment="1">
      <alignment horizontal="center" vertical="center"/>
    </xf>
    <xf numFmtId="0" fontId="338" fillId="0" borderId="84" xfId="4" applyFont="1" applyBorder="1" applyAlignment="1">
      <alignment horizontal="center" vertical="center" wrapText="1"/>
    </xf>
    <xf numFmtId="167" fontId="291" fillId="0" borderId="84" xfId="4" applyNumberFormat="1" applyBorder="1" applyAlignment="1">
      <alignment vertical="center"/>
    </xf>
    <xf numFmtId="198" fontId="300" fillId="0" borderId="0" xfId="0" applyNumberFormat="1" applyFont="1" applyAlignment="1">
      <alignment horizontal="center" vertical="center"/>
    </xf>
    <xf numFmtId="13" fontId="0" fillId="0" borderId="0" xfId="44116" applyNumberFormat="1" applyFont="1" applyAlignment="1">
      <alignment vertical="center"/>
    </xf>
    <xf numFmtId="183" fontId="308" fillId="0" borderId="84" xfId="0" applyNumberFormat="1" applyFont="1" applyBorder="1" applyAlignment="1">
      <alignment horizontal="left" vertical="center" wrapText="1"/>
    </xf>
    <xf numFmtId="49" fontId="338" fillId="2" borderId="0" xfId="0" applyNumberFormat="1" applyFont="1" applyFill="1" applyAlignment="1">
      <alignment horizontal="center" vertical="center" wrapText="1"/>
    </xf>
    <xf numFmtId="0" fontId="0" fillId="0" borderId="88" xfId="0" applyBorder="1" applyAlignment="1">
      <alignment horizontal="centerContinuous"/>
    </xf>
    <xf numFmtId="44" fontId="0" fillId="0" borderId="91" xfId="0" applyNumberFormat="1" applyBorder="1"/>
    <xf numFmtId="217" fontId="0" fillId="0" borderId="92" xfId="1" applyNumberFormat="1" applyFont="1" applyBorder="1"/>
    <xf numFmtId="217" fontId="0" fillId="0" borderId="93" xfId="1" applyNumberFormat="1" applyFont="1" applyBorder="1"/>
    <xf numFmtId="44" fontId="0" fillId="0" borderId="95" xfId="0" applyNumberFormat="1" applyBorder="1"/>
    <xf numFmtId="217" fontId="0" fillId="0" borderId="96" xfId="1" applyNumberFormat="1" applyFont="1" applyBorder="1"/>
    <xf numFmtId="217" fontId="0" fillId="0" borderId="97" xfId="1" applyNumberFormat="1" applyFont="1" applyBorder="1"/>
    <xf numFmtId="44" fontId="0" fillId="0" borderId="98" xfId="0" applyNumberFormat="1" applyBorder="1"/>
    <xf numFmtId="217" fontId="0" fillId="0" borderId="99"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82" fillId="0" borderId="0" xfId="0" applyFont="1" applyAlignment="1">
      <alignment horizontal="center"/>
    </xf>
    <xf numFmtId="0" fontId="301" fillId="0" borderId="0" xfId="4" applyFont="1" applyAlignment="1">
      <alignment horizontal="centerContinuous" vertical="center"/>
    </xf>
    <xf numFmtId="0" fontId="300"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301" fillId="0" borderId="86" xfId="4" applyFont="1" applyBorder="1" applyAlignment="1">
      <alignment horizontal="centerContinuous" vertical="center"/>
    </xf>
    <xf numFmtId="0" fontId="301" fillId="0" borderId="87" xfId="4" applyFont="1" applyBorder="1" applyAlignment="1">
      <alignment horizontal="centerContinuous" vertical="center"/>
    </xf>
    <xf numFmtId="0" fontId="300" fillId="0" borderId="87" xfId="4" applyFont="1" applyBorder="1" applyAlignment="1">
      <alignment horizontal="centerContinuous" vertical="center"/>
    </xf>
    <xf numFmtId="170" fontId="0" fillId="0" borderId="88"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300" fillId="0" borderId="101" xfId="4" applyNumberFormat="1" applyFont="1" applyBorder="1" applyAlignment="1">
      <alignment vertical="center"/>
    </xf>
    <xf numFmtId="44" fontId="300" fillId="0" borderId="102" xfId="4" applyNumberFormat="1" applyFont="1" applyBorder="1" applyAlignment="1">
      <alignment vertical="center"/>
    </xf>
    <xf numFmtId="0" fontId="300" fillId="0" borderId="94" xfId="4" applyFont="1" applyBorder="1" applyAlignment="1">
      <alignment vertical="center"/>
    </xf>
    <xf numFmtId="44" fontId="300" fillId="0" borderId="103" xfId="4" applyNumberFormat="1" applyFont="1" applyBorder="1" applyAlignment="1">
      <alignment vertical="center"/>
    </xf>
    <xf numFmtId="44" fontId="300" fillId="0" borderId="104" xfId="4" applyNumberFormat="1" applyFont="1" applyBorder="1" applyAlignment="1">
      <alignment vertical="center"/>
    </xf>
    <xf numFmtId="0" fontId="300" fillId="0" borderId="97" xfId="4" applyFont="1" applyBorder="1" applyAlignment="1">
      <alignment vertical="center"/>
    </xf>
    <xf numFmtId="44" fontId="300" fillId="0" borderId="105" xfId="4" applyNumberFormat="1" applyFont="1" applyBorder="1" applyAlignment="1">
      <alignment vertical="center"/>
    </xf>
    <xf numFmtId="44" fontId="300" fillId="0" borderId="106" xfId="4" applyNumberFormat="1" applyFont="1" applyBorder="1" applyAlignment="1">
      <alignment vertical="center"/>
    </xf>
    <xf numFmtId="0" fontId="300" fillId="0" borderId="100" xfId="4" applyFont="1" applyBorder="1" applyAlignment="1">
      <alignment vertical="center"/>
    </xf>
    <xf numFmtId="44" fontId="300" fillId="0" borderId="85" xfId="4" applyNumberFormat="1" applyFont="1" applyBorder="1" applyAlignment="1">
      <alignment vertical="center"/>
    </xf>
    <xf numFmtId="0" fontId="300" fillId="0" borderId="85" xfId="4" applyFont="1" applyBorder="1" applyAlignment="1">
      <alignment vertical="center"/>
    </xf>
    <xf numFmtId="0" fontId="291" fillId="0" borderId="0" xfId="44058" applyAlignment="1">
      <alignment horizontal="center" vertical="center"/>
    </xf>
    <xf numFmtId="0" fontId="291" fillId="0" borderId="2" xfId="44058" applyBorder="1" applyAlignment="1">
      <alignment horizontal="center" vertical="center"/>
    </xf>
    <xf numFmtId="0" fontId="338" fillId="0" borderId="84" xfId="0" applyFont="1" applyBorder="1" applyAlignment="1">
      <alignment horizontal="center" vertical="center" wrapText="1"/>
    </xf>
    <xf numFmtId="0" fontId="0" fillId="0" borderId="84" xfId="0" applyBorder="1" applyAlignment="1">
      <alignment vertical="center"/>
    </xf>
    <xf numFmtId="0" fontId="339" fillId="0" borderId="84" xfId="0" applyFont="1" applyBorder="1" applyAlignment="1">
      <alignment horizontal="center" vertical="center"/>
    </xf>
    <xf numFmtId="0" fontId="291" fillId="0" borderId="84" xfId="0" applyFont="1" applyBorder="1" applyAlignment="1">
      <alignment vertical="center"/>
    </xf>
    <xf numFmtId="167" fontId="291" fillId="0" borderId="90" xfId="0" applyNumberFormat="1" applyFont="1" applyBorder="1" applyAlignment="1">
      <alignment vertical="center"/>
    </xf>
    <xf numFmtId="167" fontId="291" fillId="0" borderId="3" xfId="0" applyNumberFormat="1" applyFont="1" applyBorder="1" applyAlignment="1">
      <alignment vertical="center"/>
    </xf>
    <xf numFmtId="0" fontId="339" fillId="0" borderId="18" xfId="0" applyFont="1" applyBorder="1" applyAlignment="1">
      <alignment horizontal="center" vertical="center"/>
    </xf>
    <xf numFmtId="4" fontId="339" fillId="0" borderId="35" xfId="0" applyNumberFormat="1" applyFont="1" applyBorder="1" applyAlignment="1">
      <alignment vertical="center"/>
    </xf>
    <xf numFmtId="4" fontId="339" fillId="0" borderId="18" xfId="0" applyNumberFormat="1" applyFont="1" applyBorder="1" applyAlignment="1">
      <alignment vertical="center"/>
    </xf>
    <xf numFmtId="0" fontId="340" fillId="0" borderId="0" xfId="0" applyFont="1" applyAlignment="1">
      <alignment vertical="center"/>
    </xf>
    <xf numFmtId="4" fontId="340" fillId="0" borderId="0" xfId="0" applyNumberFormat="1" applyFont="1" applyAlignment="1">
      <alignment vertical="center"/>
    </xf>
    <xf numFmtId="0" fontId="0" fillId="0" borderId="0" xfId="0" applyAlignment="1">
      <alignment horizontal="right" vertical="center"/>
    </xf>
    <xf numFmtId="0" fontId="339" fillId="0" borderId="19" xfId="0" applyFont="1" applyBorder="1" applyAlignment="1">
      <alignment horizontal="center" vertical="center"/>
    </xf>
    <xf numFmtId="4" fontId="339" fillId="0" borderId="14" xfId="0" applyNumberFormat="1" applyFont="1" applyBorder="1" applyAlignment="1">
      <alignment vertical="center"/>
    </xf>
    <xf numFmtId="0" fontId="339" fillId="0" borderId="14" xfId="0" applyFont="1" applyBorder="1" applyAlignment="1">
      <alignment horizontal="center" vertical="center"/>
    </xf>
    <xf numFmtId="4" fontId="339" fillId="0" borderId="14" xfId="0" applyNumberFormat="1" applyFont="1" applyBorder="1" applyAlignment="1">
      <alignment horizontal="center" vertical="center"/>
    </xf>
    <xf numFmtId="4" fontId="0" fillId="0" borderId="0" xfId="0" applyNumberFormat="1" applyAlignment="1">
      <alignment vertical="center"/>
    </xf>
    <xf numFmtId="0" fontId="339"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301" fillId="2" borderId="33" xfId="78" applyFont="1" applyFill="1" applyBorder="1" applyAlignment="1">
      <alignment horizontal="center" vertical="center" wrapText="1"/>
    </xf>
    <xf numFmtId="179" fontId="300" fillId="2" borderId="0" xfId="0" applyNumberFormat="1" applyFont="1" applyFill="1" applyAlignment="1">
      <alignment horizontal="center" vertical="center"/>
    </xf>
    <xf numFmtId="179" fontId="301" fillId="2" borderId="50" xfId="0" applyNumberFormat="1" applyFont="1" applyFill="1" applyBorder="1" applyAlignment="1">
      <alignment horizontal="center" vertical="center" wrapText="1"/>
    </xf>
    <xf numFmtId="0" fontId="72" fillId="0" borderId="0" xfId="44242"/>
    <xf numFmtId="0" fontId="72" fillId="0" borderId="0" xfId="44243"/>
    <xf numFmtId="0" fontId="72" fillId="0" borderId="0" xfId="44243" applyAlignment="1">
      <alignment horizontal="center" vertical="center"/>
    </xf>
    <xf numFmtId="200" fontId="72" fillId="0" borderId="0" xfId="44243" applyNumberFormat="1" applyAlignment="1">
      <alignment horizontal="center" vertical="center"/>
    </xf>
    <xf numFmtId="0" fontId="0" fillId="0" borderId="108" xfId="0" applyBorder="1" applyAlignment="1">
      <alignment vertical="center"/>
    </xf>
    <xf numFmtId="170" fontId="0" fillId="0" borderId="108" xfId="44116" applyNumberFormat="1" applyFont="1" applyBorder="1" applyAlignment="1">
      <alignment vertical="center"/>
    </xf>
    <xf numFmtId="4" fontId="0" fillId="0" borderId="108" xfId="0" applyNumberFormat="1" applyBorder="1" applyAlignment="1">
      <alignment vertical="center"/>
    </xf>
    <xf numFmtId="168" fontId="291" fillId="0" borderId="109" xfId="44116" applyBorder="1" applyAlignment="1">
      <alignment vertical="center"/>
    </xf>
    <xf numFmtId="0" fontId="300" fillId="0" borderId="107" xfId="0" applyFont="1" applyBorder="1" applyAlignment="1">
      <alignment horizontal="center" vertical="center" wrapText="1"/>
    </xf>
    <xf numFmtId="1" fontId="300" fillId="0" borderId="107" xfId="5" applyNumberFormat="1" applyFont="1" applyFill="1" applyBorder="1" applyAlignment="1">
      <alignment horizontal="center" vertical="center" wrapText="1"/>
    </xf>
    <xf numFmtId="172" fontId="300" fillId="0" borderId="107" xfId="43894" applyNumberFormat="1" applyFont="1" applyBorder="1" applyAlignment="1">
      <alignment horizontal="center" vertical="center"/>
    </xf>
    <xf numFmtId="167" fontId="92" fillId="0" borderId="107" xfId="35088" applyNumberFormat="1" applyFont="1" applyFill="1" applyBorder="1" applyAlignment="1">
      <alignment vertical="center"/>
    </xf>
    <xf numFmtId="179" fontId="300" fillId="0" borderId="107" xfId="35088" applyNumberFormat="1" applyFont="1" applyFill="1" applyBorder="1" applyAlignment="1">
      <alignment horizontal="center" vertical="center"/>
    </xf>
    <xf numFmtId="167" fontId="83" fillId="0" borderId="107" xfId="35088" applyNumberFormat="1" applyFont="1" applyFill="1" applyBorder="1" applyAlignment="1">
      <alignment vertical="center"/>
    </xf>
    <xf numFmtId="3" fontId="308" fillId="0" borderId="107" xfId="1" applyNumberFormat="1" applyFont="1" applyFill="1" applyBorder="1" applyAlignment="1">
      <alignment horizontal="center" vertical="center" wrapText="1"/>
    </xf>
    <xf numFmtId="0" fontId="308" fillId="0" borderId="107" xfId="0" applyFont="1" applyBorder="1" applyAlignment="1">
      <alignment horizontal="center" vertical="center" wrapText="1"/>
    </xf>
    <xf numFmtId="183" fontId="308" fillId="0" borderId="107" xfId="0" applyNumberFormat="1" applyFont="1" applyBorder="1" applyAlignment="1">
      <alignment horizontal="center" vertical="center" wrapText="1"/>
    </xf>
    <xf numFmtId="0" fontId="172" fillId="2" borderId="107" xfId="0" applyFont="1" applyFill="1" applyBorder="1" applyAlignment="1">
      <alignment vertical="center"/>
    </xf>
    <xf numFmtId="0" fontId="130" fillId="34" borderId="0" xfId="44015" applyFill="1"/>
    <xf numFmtId="183" fontId="308" fillId="0" borderId="107" xfId="0" applyNumberFormat="1" applyFont="1" applyBorder="1" applyAlignment="1">
      <alignment horizontal="left" vertical="center" wrapText="1"/>
    </xf>
    <xf numFmtId="198" fontId="309" fillId="0" borderId="0" xfId="0" applyNumberFormat="1" applyFont="1" applyAlignment="1">
      <alignment horizontal="left" vertical="center"/>
    </xf>
    <xf numFmtId="0" fontId="385" fillId="0" borderId="84" xfId="35102" applyFont="1" applyBorder="1" applyAlignment="1">
      <alignment horizontal="left" vertical="center" wrapText="1"/>
    </xf>
    <xf numFmtId="0" fontId="385" fillId="0" borderId="84" xfId="35102" applyFont="1" applyBorder="1" applyAlignment="1">
      <alignment vertical="center" wrapText="1"/>
    </xf>
    <xf numFmtId="168" fontId="385" fillId="0" borderId="84" xfId="1" applyFont="1" applyBorder="1" applyAlignment="1">
      <alignment vertical="center" wrapText="1"/>
    </xf>
    <xf numFmtId="170" fontId="298" fillId="0" borderId="84" xfId="1" applyNumberFormat="1" applyFont="1" applyFill="1" applyBorder="1" applyAlignment="1">
      <alignment vertical="center"/>
    </xf>
    <xf numFmtId="170" fontId="298" fillId="31" borderId="1" xfId="1" applyNumberFormat="1" applyFont="1" applyFill="1" applyBorder="1" applyAlignment="1">
      <alignment vertical="center"/>
    </xf>
    <xf numFmtId="181" fontId="308" fillId="0" borderId="107" xfId="0" applyNumberFormat="1" applyFont="1" applyBorder="1" applyAlignment="1">
      <alignment horizontal="left" vertical="center" wrapText="1"/>
    </xf>
    <xf numFmtId="183" fontId="308" fillId="0" borderId="107" xfId="1" applyNumberFormat="1" applyFont="1" applyFill="1" applyBorder="1" applyAlignment="1">
      <alignment horizontal="center" vertical="center" wrapText="1"/>
    </xf>
    <xf numFmtId="183" fontId="308" fillId="0" borderId="111" xfId="0" applyNumberFormat="1" applyFont="1" applyBorder="1" applyAlignment="1">
      <alignment horizontal="left" vertical="center" wrapText="1"/>
    </xf>
    <xf numFmtId="3" fontId="308" fillId="0" borderId="111" xfId="1" applyNumberFormat="1" applyFont="1" applyFill="1" applyBorder="1" applyAlignment="1">
      <alignment horizontal="center" vertical="center" wrapText="1"/>
    </xf>
    <xf numFmtId="0" fontId="308" fillId="0" borderId="111" xfId="0" applyFont="1" applyBorder="1" applyAlignment="1">
      <alignment horizontal="center" vertical="center" wrapText="1"/>
    </xf>
    <xf numFmtId="183" fontId="308" fillId="0" borderId="111" xfId="0" applyNumberFormat="1" applyFont="1" applyBorder="1" applyAlignment="1">
      <alignment horizontal="center" vertical="center" wrapText="1"/>
    </xf>
    <xf numFmtId="10" fontId="300" fillId="0" borderId="111" xfId="2" applyNumberFormat="1" applyFont="1" applyFill="1" applyBorder="1" applyAlignment="1">
      <alignment horizontal="center" vertical="center" wrapText="1"/>
    </xf>
    <xf numFmtId="0" fontId="298" fillId="0" borderId="111" xfId="13" applyFont="1" applyBorder="1" applyAlignment="1">
      <alignment vertical="center" wrapText="1"/>
    </xf>
    <xf numFmtId="0" fontId="172" fillId="2" borderId="111" xfId="0" applyFont="1" applyFill="1" applyBorder="1" applyAlignment="1">
      <alignment vertical="center"/>
    </xf>
    <xf numFmtId="0" fontId="112" fillId="0" borderId="111" xfId="0" applyFont="1" applyBorder="1" applyAlignment="1">
      <alignment vertical="center" wrapText="1"/>
    </xf>
    <xf numFmtId="1" fontId="300" fillId="0" borderId="111" xfId="0" applyNumberFormat="1" applyFont="1" applyBorder="1" applyAlignment="1">
      <alignment horizontal="center" vertical="center" wrapText="1"/>
    </xf>
    <xf numFmtId="0" fontId="172" fillId="0" borderId="111" xfId="0" applyFont="1" applyBorder="1" applyAlignment="1">
      <alignment vertical="center"/>
    </xf>
    <xf numFmtId="168" fontId="300" fillId="0" borderId="111" xfId="1" applyFont="1" applyFill="1" applyBorder="1" applyAlignment="1">
      <alignment horizontal="right" vertical="center" wrapText="1"/>
    </xf>
    <xf numFmtId="49" fontId="338" fillId="0" borderId="0" xfId="4" applyNumberFormat="1" applyFont="1" applyAlignment="1">
      <alignment horizontal="center" vertical="center" wrapText="1"/>
    </xf>
    <xf numFmtId="4" fontId="0" fillId="0" borderId="110" xfId="0" applyNumberFormat="1" applyBorder="1" applyAlignment="1">
      <alignment vertical="center"/>
    </xf>
    <xf numFmtId="168" fontId="291" fillId="0" borderId="112" xfId="44116" applyBorder="1" applyAlignment="1">
      <alignment vertical="center"/>
    </xf>
    <xf numFmtId="203" fontId="291" fillId="0" borderId="1" xfId="0" applyNumberFormat="1" applyFont="1" applyBorder="1" applyAlignment="1">
      <alignment vertical="center"/>
    </xf>
    <xf numFmtId="220" fontId="297" fillId="0" borderId="0" xfId="1" applyNumberFormat="1" applyFont="1" applyFill="1" applyBorder="1" applyAlignment="1">
      <alignment vertical="center"/>
    </xf>
    <xf numFmtId="0" fontId="60" fillId="0" borderId="66" xfId="0" applyFont="1" applyBorder="1" applyAlignment="1">
      <alignment vertical="center" wrapText="1"/>
    </xf>
    <xf numFmtId="0" fontId="338" fillId="0" borderId="84" xfId="0" applyFont="1" applyBorder="1" applyAlignment="1">
      <alignment horizontal="centerContinuous" vertical="center" wrapText="1"/>
    </xf>
    <xf numFmtId="0" fontId="338" fillId="0" borderId="84" xfId="4" applyFont="1" applyBorder="1" applyAlignment="1">
      <alignment horizontal="centerContinuous" vertical="center" wrapText="1"/>
    </xf>
    <xf numFmtId="170" fontId="0" fillId="0" borderId="113" xfId="5" applyNumberFormat="1" applyFont="1" applyFill="1" applyBorder="1" applyAlignment="1">
      <alignment vertical="center"/>
    </xf>
    <xf numFmtId="216" fontId="297" fillId="0" borderId="0" xfId="0" applyNumberFormat="1" applyFont="1" applyAlignment="1">
      <alignment horizontal="center" vertical="center"/>
    </xf>
    <xf numFmtId="0" fontId="59" fillId="0" borderId="0" xfId="44307"/>
    <xf numFmtId="0" fontId="58" fillId="0" borderId="0" xfId="44311"/>
    <xf numFmtId="183" fontId="308" fillId="0" borderId="115" xfId="0" applyNumberFormat="1" applyFont="1" applyBorder="1" applyAlignment="1">
      <alignment horizontal="left" vertical="center" wrapText="1"/>
    </xf>
    <xf numFmtId="3" fontId="308" fillId="0" borderId="115" xfId="1" applyNumberFormat="1" applyFont="1" applyFill="1" applyBorder="1" applyAlignment="1">
      <alignment horizontal="center" vertical="center" wrapText="1"/>
    </xf>
    <xf numFmtId="0" fontId="308" fillId="0" borderId="115" xfId="0" applyFont="1" applyBorder="1" applyAlignment="1">
      <alignment horizontal="center" vertical="center" wrapText="1"/>
    </xf>
    <xf numFmtId="183" fontId="308" fillId="0" borderId="115" xfId="0" applyNumberFormat="1" applyFont="1" applyBorder="1" applyAlignment="1">
      <alignment horizontal="center" vertical="center" wrapText="1"/>
    </xf>
    <xf numFmtId="181" fontId="314" fillId="0" borderId="115" xfId="0" applyNumberFormat="1" applyFont="1" applyBorder="1" applyAlignment="1">
      <alignment horizontal="center" vertical="center" wrapText="1"/>
    </xf>
    <xf numFmtId="181" fontId="308" fillId="0" borderId="115" xfId="0" applyNumberFormat="1" applyFont="1" applyBorder="1" applyAlignment="1">
      <alignment horizontal="left" vertical="center" wrapText="1"/>
    </xf>
    <xf numFmtId="183" fontId="314" fillId="0" borderId="115" xfId="0" applyNumberFormat="1" applyFont="1" applyBorder="1" applyAlignment="1">
      <alignment horizontal="center" vertical="center" wrapText="1"/>
    </xf>
    <xf numFmtId="0" fontId="308" fillId="0" borderId="115" xfId="0" applyFont="1" applyBorder="1" applyAlignment="1">
      <alignment horizontal="left" vertical="center" wrapText="1"/>
    </xf>
    <xf numFmtId="1" fontId="300" fillId="0" borderId="115" xfId="0" applyNumberFormat="1" applyFont="1" applyBorder="1" applyAlignment="1">
      <alignment horizontal="center" vertical="center" wrapText="1"/>
    </xf>
    <xf numFmtId="168" fontId="352" fillId="0" borderId="115" xfId="1" applyFont="1" applyFill="1" applyBorder="1" applyAlignment="1">
      <alignment vertical="center"/>
    </xf>
    <xf numFmtId="0" fontId="172" fillId="2" borderId="115" xfId="0" applyFont="1" applyFill="1" applyBorder="1" applyAlignment="1">
      <alignment vertical="center"/>
    </xf>
    <xf numFmtId="10" fontId="172" fillId="2" borderId="115" xfId="2" applyNumberFormat="1" applyFont="1" applyFill="1" applyBorder="1" applyAlignment="1">
      <alignment horizontal="center" vertical="center"/>
    </xf>
    <xf numFmtId="0" fontId="299" fillId="2" borderId="115" xfId="13" applyFont="1" applyFill="1" applyBorder="1" applyAlignment="1">
      <alignment horizontal="center" vertical="center" wrapText="1"/>
    </xf>
    <xf numFmtId="0" fontId="298" fillId="0" borderId="115" xfId="13" applyFont="1" applyBorder="1" applyAlignment="1">
      <alignment horizontal="center" vertical="center" wrapText="1"/>
    </xf>
    <xf numFmtId="0" fontId="97" fillId="0" borderId="66" xfId="0" applyFont="1" applyBorder="1" applyAlignment="1">
      <alignment vertical="center" wrapText="1"/>
    </xf>
    <xf numFmtId="0" fontId="115" fillId="0" borderId="1" xfId="0" applyFont="1" applyBorder="1" applyAlignment="1">
      <alignment vertical="center"/>
    </xf>
    <xf numFmtId="0" fontId="110" fillId="0" borderId="1" xfId="0" applyFont="1" applyBorder="1" applyAlignment="1">
      <alignment vertical="center"/>
    </xf>
    <xf numFmtId="0" fontId="106" fillId="0" borderId="1" xfId="0" applyFont="1" applyBorder="1" applyAlignment="1">
      <alignment vertical="center"/>
    </xf>
    <xf numFmtId="0" fontId="132" fillId="0" borderId="1" xfId="0" applyFont="1" applyBorder="1" applyAlignment="1">
      <alignment vertical="center"/>
    </xf>
    <xf numFmtId="0" fontId="140" fillId="0" borderId="1" xfId="0" applyFont="1" applyBorder="1" applyAlignment="1">
      <alignment vertical="center"/>
    </xf>
    <xf numFmtId="181" fontId="338" fillId="32" borderId="0" xfId="0" applyNumberFormat="1" applyFont="1" applyFill="1" applyAlignment="1">
      <alignment vertical="center"/>
    </xf>
    <xf numFmtId="49" fontId="338" fillId="0" borderId="0" xfId="4" applyNumberFormat="1" applyFont="1" applyAlignment="1">
      <alignment vertical="center"/>
    </xf>
    <xf numFmtId="0" fontId="403" fillId="0" borderId="0" xfId="78" applyFont="1" applyAlignment="1">
      <alignment horizontal="centerContinuous" vertical="center"/>
    </xf>
    <xf numFmtId="0" fontId="391" fillId="0" borderId="64" xfId="78" applyFont="1" applyBorder="1" applyAlignment="1">
      <alignment horizontal="left" vertical="center"/>
    </xf>
    <xf numFmtId="4" fontId="0" fillId="0" borderId="84" xfId="0" applyNumberFormat="1" applyBorder="1" applyAlignment="1">
      <alignment vertical="center"/>
    </xf>
    <xf numFmtId="4" fontId="291" fillId="0" borderId="84" xfId="0" applyNumberFormat="1" applyFont="1" applyBorder="1" applyAlignment="1">
      <alignment vertical="center"/>
    </xf>
    <xf numFmtId="44" fontId="301" fillId="0" borderId="114" xfId="4" applyNumberFormat="1" applyFont="1" applyBorder="1" applyAlignment="1">
      <alignment horizontal="centerContinuous" vertical="center"/>
    </xf>
    <xf numFmtId="44" fontId="301" fillId="0" borderId="116" xfId="4" applyNumberFormat="1" applyFont="1" applyBorder="1" applyAlignment="1">
      <alignment horizontal="centerContinuous" vertical="center"/>
    </xf>
    <xf numFmtId="0" fontId="301" fillId="0" borderId="116" xfId="4" applyFont="1" applyBorder="1" applyAlignment="1">
      <alignment horizontal="centerContinuous" vertical="center"/>
    </xf>
    <xf numFmtId="44" fontId="300" fillId="0" borderId="116" xfId="4" applyNumberFormat="1" applyFont="1" applyBorder="1" applyAlignment="1">
      <alignment horizontal="centerContinuous" vertical="center"/>
    </xf>
    <xf numFmtId="0" fontId="300" fillId="0" borderId="116" xfId="4" applyFont="1" applyBorder="1" applyAlignment="1">
      <alignment horizontal="centerContinuous" vertical="center"/>
    </xf>
    <xf numFmtId="4" fontId="291" fillId="0" borderId="84" xfId="4" applyNumberFormat="1" applyBorder="1" applyAlignment="1">
      <alignment vertical="center"/>
    </xf>
    <xf numFmtId="4" fontId="369" fillId="0" borderId="0" xfId="0" applyNumberFormat="1" applyFont="1" applyAlignment="1">
      <alignment horizontal="left" vertical="center" wrapText="1"/>
    </xf>
    <xf numFmtId="0" fontId="172" fillId="2" borderId="120" xfId="0" applyFont="1" applyFill="1" applyBorder="1" applyAlignment="1">
      <alignment vertical="center"/>
    </xf>
    <xf numFmtId="0" fontId="314" fillId="0" borderId="84" xfId="0" applyFont="1" applyBorder="1" applyAlignment="1">
      <alignment horizontal="center" vertical="center" wrapText="1"/>
    </xf>
    <xf numFmtId="0" fontId="299" fillId="2" borderId="121" xfId="13" applyFont="1" applyFill="1" applyBorder="1" applyAlignment="1">
      <alignment horizontal="center" vertical="center" wrapText="1"/>
    </xf>
    <xf numFmtId="1" fontId="301" fillId="2" borderId="121" xfId="0" applyNumberFormat="1" applyFont="1" applyFill="1" applyBorder="1" applyAlignment="1">
      <alignment horizontal="center" vertical="center" wrapText="1"/>
    </xf>
    <xf numFmtId="168" fontId="301" fillId="0" borderId="122" xfId="1" applyFont="1" applyFill="1" applyBorder="1" applyAlignment="1">
      <alignment horizontal="right" vertical="center" wrapText="1"/>
    </xf>
    <xf numFmtId="0" fontId="172" fillId="2" borderId="121" xfId="0" applyFont="1" applyFill="1" applyBorder="1" applyAlignment="1">
      <alignment vertical="center"/>
    </xf>
    <xf numFmtId="10" fontId="300" fillId="2" borderId="121" xfId="2" applyNumberFormat="1" applyFont="1" applyFill="1" applyBorder="1" applyAlignment="1">
      <alignment horizontal="center" vertical="center" wrapText="1"/>
    </xf>
    <xf numFmtId="10" fontId="172" fillId="2" borderId="121" xfId="2" applyNumberFormat="1" applyFont="1" applyFill="1" applyBorder="1" applyAlignment="1">
      <alignment horizontal="center" vertical="center"/>
    </xf>
    <xf numFmtId="0" fontId="339" fillId="0" borderId="86" xfId="0" applyFont="1" applyBorder="1" applyAlignment="1">
      <alignment horizontal="center" vertical="center"/>
    </xf>
    <xf numFmtId="168" fontId="291" fillId="0" borderId="0" xfId="5" applyAlignment="1">
      <alignment vertical="center"/>
    </xf>
    <xf numFmtId="0" fontId="339" fillId="0" borderId="13" xfId="4" applyFont="1" applyBorder="1" applyAlignment="1">
      <alignment horizontal="left" vertical="center" wrapText="1"/>
    </xf>
    <xf numFmtId="170" fontId="291" fillId="0" borderId="0" xfId="44116" applyNumberFormat="1" applyAlignment="1">
      <alignment vertical="center"/>
    </xf>
    <xf numFmtId="167" fontId="291" fillId="0" borderId="89" xfId="4" applyNumberFormat="1" applyBorder="1" applyAlignment="1">
      <alignment vertical="center"/>
    </xf>
    <xf numFmtId="0" fontId="0" fillId="0" borderId="84" xfId="0" applyBorder="1" applyAlignment="1">
      <alignment horizontal="centerContinuous"/>
    </xf>
    <xf numFmtId="0" fontId="0" fillId="0" borderId="88" xfId="0" applyBorder="1" applyAlignment="1">
      <alignment horizontal="center" vertical="center" wrapText="1"/>
    </xf>
    <xf numFmtId="0" fontId="0" fillId="0" borderId="84" xfId="0" applyBorder="1" applyAlignment="1">
      <alignment horizontal="center" vertical="center" wrapText="1"/>
    </xf>
    <xf numFmtId="0" fontId="295" fillId="0" borderId="84" xfId="0" applyFont="1" applyBorder="1" applyAlignment="1">
      <alignment horizontal="center"/>
    </xf>
    <xf numFmtId="217" fontId="0" fillId="0" borderId="97" xfId="44359" applyNumberFormat="1" applyFont="1" applyBorder="1"/>
    <xf numFmtId="217" fontId="0" fillId="0" borderId="92" xfId="44359" applyNumberFormat="1" applyFont="1" applyBorder="1"/>
    <xf numFmtId="217" fontId="0" fillId="0" borderId="93" xfId="44359" applyNumberFormat="1" applyFont="1" applyBorder="1"/>
    <xf numFmtId="217" fontId="0" fillId="0" borderId="96" xfId="44359" applyNumberFormat="1" applyFont="1" applyBorder="1"/>
    <xf numFmtId="217" fontId="0" fillId="0" borderId="99" xfId="44359" applyNumberFormat="1" applyFont="1" applyBorder="1"/>
    <xf numFmtId="181" fontId="308" fillId="0" borderId="124" xfId="0" applyNumberFormat="1" applyFont="1" applyBorder="1" applyAlignment="1">
      <alignment horizontal="left" vertical="center" wrapText="1"/>
    </xf>
    <xf numFmtId="183" fontId="308" fillId="0" borderId="124" xfId="1" applyNumberFormat="1" applyFont="1" applyFill="1" applyBorder="1" applyAlignment="1">
      <alignment horizontal="center" vertical="center" wrapText="1"/>
    </xf>
    <xf numFmtId="181" fontId="308" fillId="0" borderId="121" xfId="0" applyNumberFormat="1" applyFont="1" applyBorder="1" applyAlignment="1">
      <alignment horizontal="left" vertical="center" wrapText="1"/>
    </xf>
    <xf numFmtId="3" fontId="308" fillId="0" borderId="121" xfId="1" applyNumberFormat="1" applyFont="1" applyFill="1" applyBorder="1" applyAlignment="1">
      <alignment horizontal="center" vertical="center" wrapText="1"/>
    </xf>
    <xf numFmtId="213" fontId="308" fillId="0" borderId="121" xfId="1" applyNumberFormat="1" applyFont="1" applyFill="1" applyBorder="1" applyAlignment="1">
      <alignment horizontal="center" vertical="center" wrapText="1"/>
    </xf>
    <xf numFmtId="15" fontId="308" fillId="0" borderId="121" xfId="0" applyNumberFormat="1" applyFont="1" applyBorder="1" applyAlignment="1">
      <alignment horizontal="center" vertical="center" wrapText="1"/>
    </xf>
    <xf numFmtId="43" fontId="314" fillId="0" borderId="0" xfId="0" applyNumberFormat="1" applyFont="1" applyAlignment="1">
      <alignment horizontal="center" wrapText="1"/>
    </xf>
    <xf numFmtId="183" fontId="308" fillId="0" borderId="121" xfId="1" applyNumberFormat="1" applyFont="1" applyFill="1" applyBorder="1" applyAlignment="1">
      <alignment horizontal="center" vertical="center" wrapText="1"/>
    </xf>
    <xf numFmtId="184" fontId="308" fillId="0" borderId="121" xfId="0" applyNumberFormat="1" applyFont="1" applyBorder="1" applyAlignment="1">
      <alignment horizontal="center" vertical="center" wrapText="1"/>
    </xf>
    <xf numFmtId="185" fontId="308" fillId="0" borderId="121" xfId="2" applyNumberFormat="1" applyFont="1" applyFill="1" applyBorder="1" applyAlignment="1">
      <alignment horizontal="center" vertical="center" wrapText="1"/>
    </xf>
    <xf numFmtId="43" fontId="0" fillId="0" borderId="0" xfId="0" applyNumberFormat="1" applyAlignment="1">
      <alignment vertical="center"/>
    </xf>
    <xf numFmtId="168" fontId="0" fillId="0" borderId="0" xfId="44116" applyFont="1" applyFill="1" applyAlignment="1">
      <alignment horizontal="center" vertical="center"/>
    </xf>
    <xf numFmtId="170" fontId="297" fillId="0" borderId="0" xfId="1" applyNumberFormat="1" applyFont="1" applyFill="1" applyAlignment="1">
      <alignment vertical="center"/>
    </xf>
    <xf numFmtId="181" fontId="308" fillId="0" borderId="126" xfId="0" applyNumberFormat="1" applyFont="1" applyBorder="1" applyAlignment="1">
      <alignment horizontal="left" vertical="center" wrapText="1"/>
    </xf>
    <xf numFmtId="3" fontId="308" fillId="0" borderId="126" xfId="1" applyNumberFormat="1" applyFont="1" applyFill="1" applyBorder="1" applyAlignment="1">
      <alignment horizontal="center" vertical="center" wrapText="1"/>
    </xf>
    <xf numFmtId="213" fontId="308" fillId="0" borderId="126" xfId="1" applyNumberFormat="1" applyFont="1" applyFill="1" applyBorder="1" applyAlignment="1">
      <alignment horizontal="center" vertical="center" wrapText="1"/>
    </xf>
    <xf numFmtId="15" fontId="308" fillId="0" borderId="126" xfId="0" applyNumberFormat="1" applyFont="1" applyBorder="1" applyAlignment="1">
      <alignment horizontal="center" vertical="center" wrapText="1"/>
    </xf>
    <xf numFmtId="9" fontId="308" fillId="0" borderId="126" xfId="0" applyNumberFormat="1" applyFont="1" applyBorder="1" applyAlignment="1">
      <alignment horizontal="center" vertical="center" wrapText="1"/>
    </xf>
    <xf numFmtId="0" fontId="0" fillId="0" borderId="129" xfId="0" applyBorder="1" applyAlignment="1">
      <alignment horizontal="centerContinuous" vertical="center"/>
    </xf>
    <xf numFmtId="170" fontId="338" fillId="0" borderId="84" xfId="44116" applyNumberFormat="1" applyFont="1" applyFill="1" applyBorder="1" applyAlignment="1">
      <alignment horizontal="centerContinuous" vertical="center" wrapText="1"/>
    </xf>
    <xf numFmtId="170" fontId="338" fillId="0" borderId="84" xfId="44116" applyNumberFormat="1" applyFont="1" applyFill="1" applyBorder="1" applyAlignment="1">
      <alignment horizontal="center" vertical="center" wrapText="1"/>
    </xf>
    <xf numFmtId="170" fontId="0" fillId="0" borderId="127" xfId="44116" applyNumberFormat="1" applyFont="1" applyFill="1" applyBorder="1" applyAlignment="1">
      <alignment vertical="center"/>
    </xf>
    <xf numFmtId="4" fontId="0" fillId="0" borderId="127" xfId="0" applyNumberFormat="1" applyBorder="1" applyAlignment="1">
      <alignment vertical="center"/>
    </xf>
    <xf numFmtId="170" fontId="0" fillId="0" borderId="127" xfId="0" applyNumberFormat="1" applyBorder="1" applyAlignment="1">
      <alignment vertical="center"/>
    </xf>
    <xf numFmtId="9" fontId="0" fillId="0" borderId="84" xfId="8801" applyFont="1" applyFill="1" applyBorder="1" applyAlignment="1">
      <alignment horizontal="center" vertical="center"/>
    </xf>
    <xf numFmtId="170" fontId="339" fillId="0" borderId="127" xfId="44116" applyNumberFormat="1" applyFont="1" applyFill="1" applyBorder="1" applyAlignment="1">
      <alignment vertical="center"/>
    </xf>
    <xf numFmtId="4" fontId="339" fillId="0" borderId="127" xfId="0" applyNumberFormat="1" applyFont="1" applyBorder="1" applyAlignment="1">
      <alignment vertical="center"/>
    </xf>
    <xf numFmtId="9" fontId="339" fillId="0" borderId="84" xfId="8801" applyFont="1" applyFill="1" applyBorder="1" applyAlignment="1">
      <alignment horizontal="center" vertical="center"/>
    </xf>
    <xf numFmtId="0" fontId="0" fillId="0" borderId="127" xfId="0" applyBorder="1" applyAlignment="1">
      <alignment vertical="center"/>
    </xf>
    <xf numFmtId="170" fontId="291" fillId="0" borderId="127" xfId="44116" applyNumberFormat="1" applyFill="1" applyBorder="1" applyAlignment="1">
      <alignment vertical="center"/>
    </xf>
    <xf numFmtId="0" fontId="291" fillId="0" borderId="127" xfId="0" applyFont="1" applyBorder="1" applyAlignment="1">
      <alignment vertical="center"/>
    </xf>
    <xf numFmtId="170" fontId="291" fillId="0" borderId="3" xfId="44116" applyNumberFormat="1" applyFill="1" applyBorder="1" applyAlignment="1">
      <alignment vertical="center"/>
    </xf>
    <xf numFmtId="170" fontId="339" fillId="0" borderId="35" xfId="44116" applyNumberFormat="1" applyFont="1" applyFill="1" applyBorder="1" applyAlignment="1">
      <alignment horizontal="center" vertical="center"/>
    </xf>
    <xf numFmtId="170" fontId="339" fillId="0" borderId="128" xfId="44116" applyNumberFormat="1" applyFont="1" applyFill="1" applyBorder="1" applyAlignment="1">
      <alignment horizontal="center" vertical="center"/>
    </xf>
    <xf numFmtId="4" fontId="339" fillId="0" borderId="128" xfId="0" applyNumberFormat="1" applyFont="1" applyBorder="1" applyAlignment="1">
      <alignment vertical="center"/>
    </xf>
    <xf numFmtId="170" fontId="0" fillId="0" borderId="0" xfId="44116" applyNumberFormat="1" applyFont="1" applyFill="1" applyAlignment="1">
      <alignment vertical="center"/>
    </xf>
    <xf numFmtId="168" fontId="291" fillId="0" borderId="0" xfId="44116" applyFill="1" applyAlignment="1">
      <alignment horizontal="right" vertical="center"/>
    </xf>
    <xf numFmtId="170" fontId="0" fillId="0" borderId="0" xfId="44116" applyNumberFormat="1" applyFont="1" applyFill="1" applyAlignment="1">
      <alignment horizontal="right" vertical="center"/>
    </xf>
    <xf numFmtId="170" fontId="339" fillId="0" borderId="14" xfId="44116" applyNumberFormat="1" applyFont="1" applyFill="1" applyBorder="1" applyAlignment="1">
      <alignment horizontal="center" vertical="center"/>
    </xf>
    <xf numFmtId="9" fontId="339" fillId="0" borderId="14" xfId="8801" applyFont="1" applyFill="1" applyBorder="1" applyAlignment="1">
      <alignment horizontal="center" vertical="center"/>
    </xf>
    <xf numFmtId="9" fontId="291" fillId="0" borderId="0" xfId="8801" applyFill="1" applyAlignment="1">
      <alignment horizontal="right" vertical="center"/>
    </xf>
    <xf numFmtId="170" fontId="338" fillId="0" borderId="84" xfId="5" applyNumberFormat="1" applyFont="1" applyFill="1" applyBorder="1" applyAlignment="1">
      <alignment horizontal="center" vertical="center" wrapText="1"/>
    </xf>
    <xf numFmtId="170" fontId="291" fillId="0" borderId="127" xfId="5" applyNumberFormat="1" applyFill="1" applyBorder="1" applyAlignment="1">
      <alignment vertical="center"/>
    </xf>
    <xf numFmtId="4" fontId="291" fillId="0" borderId="127" xfId="4" applyNumberFormat="1" applyBorder="1" applyAlignment="1">
      <alignment vertical="center"/>
    </xf>
    <xf numFmtId="167" fontId="291" fillId="0" borderId="127" xfId="4" applyNumberFormat="1" applyBorder="1" applyAlignment="1">
      <alignment vertical="center"/>
    </xf>
    <xf numFmtId="9" fontId="0" fillId="0" borderId="84" xfId="6" applyFont="1" applyFill="1" applyBorder="1" applyAlignment="1">
      <alignment horizontal="center" vertical="center"/>
    </xf>
    <xf numFmtId="170" fontId="339" fillId="0" borderId="127" xfId="5" applyNumberFormat="1" applyFont="1" applyFill="1" applyBorder="1" applyAlignment="1">
      <alignment vertical="center"/>
    </xf>
    <xf numFmtId="9" fontId="339" fillId="0" borderId="84"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39" fillId="0" borderId="14" xfId="5" applyNumberFormat="1" applyFont="1" applyFill="1" applyBorder="1" applyAlignment="1">
      <alignment horizontal="center" vertical="center"/>
    </xf>
    <xf numFmtId="9" fontId="339"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91" fillId="0" borderId="127" xfId="0" applyNumberFormat="1" applyFont="1" applyBorder="1" applyAlignment="1">
      <alignment vertical="center"/>
    </xf>
    <xf numFmtId="181" fontId="308" fillId="0" borderId="130" xfId="0" applyNumberFormat="1" applyFont="1" applyBorder="1" applyAlignment="1">
      <alignment horizontal="left" vertical="center" wrapText="1"/>
    </xf>
    <xf numFmtId="3" fontId="308" fillId="0" borderId="130" xfId="1" applyNumberFormat="1" applyFont="1" applyFill="1" applyBorder="1" applyAlignment="1">
      <alignment horizontal="center" vertical="center" wrapText="1"/>
    </xf>
    <xf numFmtId="213" fontId="308" fillId="0" borderId="130" xfId="1" applyNumberFormat="1" applyFont="1" applyFill="1" applyBorder="1" applyAlignment="1">
      <alignment horizontal="center" vertical="center" wrapText="1"/>
    </xf>
    <xf numFmtId="15" fontId="308" fillId="0" borderId="130" xfId="0" applyNumberFormat="1" applyFont="1" applyBorder="1" applyAlignment="1">
      <alignment horizontal="center" vertical="center" wrapText="1"/>
    </xf>
    <xf numFmtId="9" fontId="308" fillId="0" borderId="130" xfId="0" applyNumberFormat="1" applyFont="1" applyBorder="1" applyAlignment="1">
      <alignment horizontal="center" vertical="center" wrapText="1"/>
    </xf>
    <xf numFmtId="181" fontId="314" fillId="0" borderId="130" xfId="0" applyNumberFormat="1" applyFont="1" applyBorder="1" applyAlignment="1">
      <alignment horizontal="center" vertical="center" wrapText="1"/>
    </xf>
    <xf numFmtId="213" fontId="308" fillId="0" borderId="18" xfId="1" applyNumberFormat="1" applyFont="1" applyFill="1" applyBorder="1" applyAlignment="1">
      <alignment horizontal="center" vertical="center" wrapText="1"/>
    </xf>
    <xf numFmtId="15" fontId="308" fillId="0" borderId="84" xfId="0" applyNumberFormat="1" applyFont="1" applyBorder="1" applyAlignment="1">
      <alignment horizontal="center" vertical="center" wrapText="1"/>
    </xf>
    <xf numFmtId="170" fontId="295" fillId="0" borderId="135" xfId="5" applyNumberFormat="1" applyFont="1" applyBorder="1" applyAlignment="1">
      <alignment horizontal="center" vertical="center" wrapText="1"/>
    </xf>
    <xf numFmtId="185" fontId="0" fillId="0" borderId="135" xfId="2" applyNumberFormat="1" applyFont="1" applyBorder="1" applyAlignment="1">
      <alignment vertical="center"/>
    </xf>
    <xf numFmtId="4" fontId="300" fillId="0" borderId="123" xfId="5" applyNumberFormat="1" applyFont="1" applyBorder="1" applyAlignment="1">
      <alignment vertical="center"/>
    </xf>
    <xf numFmtId="4" fontId="300" fillId="0" borderId="136" xfId="5" applyNumberFormat="1" applyFont="1" applyBorder="1" applyAlignment="1">
      <alignment vertical="center"/>
    </xf>
    <xf numFmtId="185" fontId="295" fillId="0" borderId="135" xfId="2" applyNumberFormat="1" applyFont="1" applyBorder="1" applyAlignment="1">
      <alignment vertical="center"/>
    </xf>
    <xf numFmtId="0" fontId="301" fillId="2" borderId="0" xfId="0" applyFont="1" applyFill="1" applyAlignment="1">
      <alignment vertical="center"/>
    </xf>
    <xf numFmtId="0" fontId="300" fillId="0" borderId="0" xfId="44392" applyFont="1" applyAlignment="1">
      <alignment vertical="center"/>
    </xf>
    <xf numFmtId="0" fontId="300" fillId="0" borderId="0" xfId="44392" applyFont="1" applyAlignment="1">
      <alignment horizontal="center" vertical="center" wrapText="1"/>
    </xf>
    <xf numFmtId="0" fontId="301" fillId="0" borderId="0" xfId="44392" applyFont="1" applyAlignment="1">
      <alignment horizontal="center" vertical="center" wrapText="1"/>
    </xf>
    <xf numFmtId="196" fontId="300" fillId="0" borderId="0" xfId="44393" applyNumberFormat="1" applyFont="1" applyFill="1" applyBorder="1" applyAlignment="1">
      <alignment horizontal="center" vertical="center" wrapText="1"/>
    </xf>
    <xf numFmtId="14" fontId="300" fillId="0" borderId="0" xfId="44392" applyNumberFormat="1" applyFont="1" applyAlignment="1">
      <alignment horizontal="right" vertical="center" wrapText="1"/>
    </xf>
    <xf numFmtId="0" fontId="300" fillId="0" borderId="0" xfId="44394" applyFont="1" applyAlignment="1">
      <alignment horizontal="left" vertical="center" wrapText="1"/>
    </xf>
    <xf numFmtId="0" fontId="301" fillId="0" borderId="0" xfId="44392" applyFont="1" applyAlignment="1">
      <alignment vertical="center"/>
    </xf>
    <xf numFmtId="0" fontId="300" fillId="0" borderId="0" xfId="44392" applyFont="1" applyAlignment="1">
      <alignment horizontal="center" vertical="center"/>
    </xf>
    <xf numFmtId="0" fontId="301" fillId="0" borderId="0" xfId="44392" applyFont="1" applyAlignment="1">
      <alignment horizontal="center" vertical="center"/>
    </xf>
    <xf numFmtId="196" fontId="300" fillId="0" borderId="0" xfId="44392" applyNumberFormat="1" applyFont="1" applyAlignment="1">
      <alignment horizontal="center" vertical="center"/>
    </xf>
    <xf numFmtId="14" fontId="300" fillId="0" borderId="0" xfId="44392" applyNumberFormat="1" applyFont="1" applyAlignment="1">
      <alignment horizontal="right" vertical="center"/>
    </xf>
    <xf numFmtId="0" fontId="300" fillId="0" borderId="0" xfId="44392" applyFont="1" applyAlignment="1">
      <alignment horizontal="left" vertical="center" wrapText="1"/>
    </xf>
    <xf numFmtId="0" fontId="383" fillId="0" borderId="0" xfId="44392" applyFont="1"/>
    <xf numFmtId="0" fontId="314" fillId="0" borderId="0" xfId="44392" applyFont="1" applyAlignment="1">
      <alignment horizontal="center" vertical="center" wrapText="1"/>
    </xf>
    <xf numFmtId="0" fontId="308" fillId="0" borderId="0" xfId="44392" applyFont="1" applyAlignment="1">
      <alignment horizontal="center" vertical="center" wrapText="1"/>
    </xf>
    <xf numFmtId="196" fontId="308" fillId="0" borderId="0" xfId="44393" applyNumberFormat="1" applyFont="1" applyFill="1" applyBorder="1" applyAlignment="1">
      <alignment horizontal="center" vertical="center" wrapText="1"/>
    </xf>
    <xf numFmtId="196" fontId="308" fillId="0" borderId="0" xfId="44392" applyNumberFormat="1" applyFont="1" applyAlignment="1">
      <alignment horizontal="right" vertical="center" wrapText="1"/>
    </xf>
    <xf numFmtId="196" fontId="308" fillId="0" borderId="0" xfId="44394" applyNumberFormat="1" applyFont="1" applyAlignment="1">
      <alignment horizontal="left" vertical="center" wrapText="1"/>
    </xf>
    <xf numFmtId="14" fontId="308" fillId="0" borderId="0" xfId="44392" applyNumberFormat="1" applyFont="1" applyAlignment="1">
      <alignment horizontal="center" vertical="center"/>
    </xf>
    <xf numFmtId="0" fontId="308" fillId="0" borderId="0" xfId="44392" applyFont="1" applyAlignment="1">
      <alignment vertical="center"/>
    </xf>
    <xf numFmtId="0" fontId="406" fillId="0" borderId="0" xfId="0" applyFont="1"/>
    <xf numFmtId="0" fontId="0" fillId="0" borderId="84" xfId="0" applyBorder="1" applyAlignment="1">
      <alignment horizontal="center"/>
    </xf>
    <xf numFmtId="219" fontId="0" fillId="0" borderId="84" xfId="44359" applyNumberFormat="1" applyFont="1" applyBorder="1"/>
    <xf numFmtId="218" fontId="0" fillId="0" borderId="84" xfId="44360" applyNumberFormat="1" applyFont="1" applyBorder="1"/>
    <xf numFmtId="217" fontId="0" fillId="0" borderId="84" xfId="1" applyNumberFormat="1" applyFont="1" applyBorder="1" applyAlignment="1">
      <alignment horizontal="center" vertical="center" wrapText="1"/>
    </xf>
    <xf numFmtId="0" fontId="0" fillId="0" borderId="84" xfId="0" applyBorder="1"/>
    <xf numFmtId="3" fontId="295" fillId="0" borderId="135" xfId="5" applyNumberFormat="1" applyFont="1" applyBorder="1" applyAlignment="1">
      <alignment vertical="center"/>
    </xf>
    <xf numFmtId="3" fontId="388" fillId="0" borderId="135" xfId="5" applyNumberFormat="1" applyFont="1" applyBorder="1" applyAlignment="1">
      <alignment vertical="center"/>
    </xf>
    <xf numFmtId="3" fontId="0" fillId="0" borderId="135" xfId="5" applyNumberFormat="1" applyFont="1" applyBorder="1" applyAlignment="1">
      <alignment vertical="center"/>
    </xf>
    <xf numFmtId="167" fontId="338" fillId="0" borderId="86" xfId="4" applyNumberFormat="1" applyFont="1" applyBorder="1" applyAlignment="1">
      <alignment vertical="center"/>
    </xf>
    <xf numFmtId="167" fontId="338" fillId="0" borderId="87" xfId="4" applyNumberFormat="1" applyFont="1" applyBorder="1" applyAlignment="1">
      <alignment vertical="center"/>
    </xf>
    <xf numFmtId="167" fontId="338" fillId="0" borderId="88" xfId="4" applyNumberFormat="1" applyFont="1" applyBorder="1" applyAlignment="1">
      <alignment vertical="center"/>
    </xf>
    <xf numFmtId="0" fontId="34" fillId="0" borderId="0" xfId="44396"/>
    <xf numFmtId="0" fontId="105" fillId="2" borderId="3" xfId="44100" applyFill="1" applyBorder="1"/>
    <xf numFmtId="0" fontId="297" fillId="0" borderId="84" xfId="44152" applyFont="1" applyBorder="1" applyAlignment="1">
      <alignment vertical="center"/>
    </xf>
    <xf numFmtId="0" fontId="297" fillId="0" borderId="84" xfId="44152" applyFont="1" applyBorder="1" applyAlignment="1">
      <alignment horizontal="center" vertical="center"/>
    </xf>
    <xf numFmtId="0" fontId="301" fillId="0" borderId="84" xfId="0" applyFont="1" applyBorder="1" applyAlignment="1">
      <alignment horizontal="center" vertical="center" wrapText="1"/>
    </xf>
    <xf numFmtId="0" fontId="309" fillId="0" borderId="84" xfId="0" applyFont="1" applyBorder="1" applyAlignment="1">
      <alignment horizontal="center" vertical="center" wrapText="1"/>
    </xf>
    <xf numFmtId="0" fontId="346" fillId="0" borderId="84" xfId="0" applyFont="1" applyBorder="1" applyAlignment="1">
      <alignment horizontal="center" vertical="center"/>
    </xf>
    <xf numFmtId="0" fontId="338" fillId="0" borderId="84" xfId="0" applyFont="1" applyBorder="1" applyAlignment="1">
      <alignment horizontal="center" vertical="center"/>
    </xf>
    <xf numFmtId="168" fontId="0" fillId="0" borderId="0" xfId="44116" applyFont="1" applyAlignment="1">
      <alignment horizontal="center" vertical="center"/>
    </xf>
    <xf numFmtId="9" fontId="0" fillId="0" borderId="0" xfId="8801" applyFont="1" applyAlignment="1">
      <alignment vertical="center"/>
    </xf>
    <xf numFmtId="0" fontId="291" fillId="2" borderId="0" xfId="44058" applyFill="1" applyAlignment="1">
      <alignment vertical="center"/>
    </xf>
    <xf numFmtId="0" fontId="295" fillId="0" borderId="0" xfId="44086" applyFont="1" applyAlignment="1">
      <alignment horizontal="center"/>
    </xf>
    <xf numFmtId="203" fontId="300" fillId="0" borderId="1" xfId="43894" applyNumberFormat="1" applyFont="1" applyBorder="1" applyAlignment="1">
      <alignment horizontal="center" vertical="center"/>
    </xf>
    <xf numFmtId="167" fontId="33" fillId="0" borderId="1" xfId="35088" applyNumberFormat="1" applyFont="1" applyFill="1" applyBorder="1" applyAlignment="1">
      <alignment vertical="center"/>
    </xf>
    <xf numFmtId="173" fontId="297" fillId="0" borderId="135" xfId="2" applyNumberFormat="1" applyFont="1" applyFill="1" applyBorder="1" applyAlignment="1">
      <alignment horizontal="center" vertical="center" wrapText="1"/>
    </xf>
    <xf numFmtId="1" fontId="297" fillId="0" borderId="135" xfId="0" applyNumberFormat="1" applyFont="1" applyBorder="1" applyAlignment="1">
      <alignment horizontal="center" vertical="center" wrapText="1"/>
    </xf>
    <xf numFmtId="167" fontId="344" fillId="0" borderId="139" xfId="78" applyNumberFormat="1" applyFont="1" applyBorder="1" applyAlignment="1">
      <alignment horizontal="center" vertical="center"/>
    </xf>
    <xf numFmtId="211" fontId="344" fillId="0" borderId="139" xfId="78" applyNumberFormat="1" applyFont="1" applyBorder="1" applyAlignment="1">
      <alignment horizontal="center" vertical="center"/>
    </xf>
    <xf numFmtId="0" fontId="411" fillId="0" borderId="0" xfId="78" applyFont="1" applyAlignment="1">
      <alignment horizontal="center" vertical="center"/>
    </xf>
    <xf numFmtId="212" fontId="393" fillId="0" borderId="0" xfId="78" applyNumberFormat="1" applyFont="1" applyAlignment="1">
      <alignment horizontal="right" vertical="center"/>
    </xf>
    <xf numFmtId="210" fontId="292" fillId="0" borderId="0" xfId="78" applyNumberFormat="1" applyAlignment="1">
      <alignment vertical="center"/>
    </xf>
    <xf numFmtId="211" fontId="393" fillId="0" borderId="0" xfId="78" applyNumberFormat="1" applyFont="1" applyAlignment="1">
      <alignment horizontal="right" vertical="center"/>
    </xf>
    <xf numFmtId="223" fontId="393" fillId="0" borderId="0" xfId="78" applyNumberFormat="1" applyFont="1" applyAlignment="1">
      <alignment horizontal="right" vertical="center"/>
    </xf>
    <xf numFmtId="0" fontId="391" fillId="0" borderId="0" xfId="78" applyFont="1" applyAlignment="1">
      <alignment horizontal="center" vertical="center"/>
    </xf>
    <xf numFmtId="0" fontId="405" fillId="39" borderId="140" xfId="44408" applyFont="1" applyFill="1" applyBorder="1" applyAlignment="1">
      <alignment horizontal="center" vertical="center" wrapText="1"/>
    </xf>
    <xf numFmtId="14" fontId="405" fillId="39" borderId="140" xfId="44408" applyNumberFormat="1" applyFont="1" applyFill="1" applyBorder="1" applyAlignment="1">
      <alignment horizontal="center" vertical="center" wrapText="1"/>
    </xf>
    <xf numFmtId="0" fontId="363" fillId="2" borderId="0" xfId="35116" applyFont="1" applyFill="1" applyAlignment="1">
      <alignment vertical="center" wrapText="1"/>
    </xf>
    <xf numFmtId="0" fontId="291" fillId="2" borderId="0" xfId="43894" applyFont="1" applyFill="1" applyAlignment="1">
      <alignment vertical="center"/>
    </xf>
    <xf numFmtId="0" fontId="409" fillId="39" borderId="140" xfId="44408" applyFont="1" applyFill="1" applyBorder="1" applyAlignment="1">
      <alignment horizontal="center" vertical="center" wrapText="1"/>
    </xf>
    <xf numFmtId="14" fontId="409" fillId="39" borderId="140" xfId="44408" applyNumberFormat="1" applyFont="1" applyFill="1" applyBorder="1" applyAlignment="1">
      <alignment horizontal="center" vertical="center" wrapText="1"/>
    </xf>
    <xf numFmtId="0" fontId="363" fillId="2" borderId="0" xfId="44171" applyFont="1" applyFill="1" applyAlignment="1">
      <alignment vertical="center" wrapText="1"/>
    </xf>
    <xf numFmtId="0" fontId="291" fillId="2" borderId="0" xfId="44170" applyFont="1" applyFill="1" applyAlignment="1">
      <alignment vertical="center"/>
    </xf>
    <xf numFmtId="0" fontId="405" fillId="39" borderId="117" xfId="44408" applyFont="1" applyFill="1" applyBorder="1" applyAlignment="1">
      <alignment horizontal="center" vertical="center" wrapText="1"/>
    </xf>
    <xf numFmtId="0" fontId="405" fillId="39" borderId="118" xfId="44408" applyFont="1" applyFill="1" applyBorder="1" applyAlignment="1">
      <alignment horizontal="center" vertical="center" wrapText="1"/>
    </xf>
    <xf numFmtId="0" fontId="405" fillId="39" borderId="119" xfId="44408" applyFont="1" applyFill="1" applyBorder="1" applyAlignment="1">
      <alignment horizontal="center" vertical="center" wrapText="1"/>
    </xf>
    <xf numFmtId="14" fontId="405" fillId="39" borderId="119" xfId="44408" applyNumberFormat="1" applyFont="1" applyFill="1" applyBorder="1" applyAlignment="1">
      <alignment horizontal="center" vertical="center" wrapText="1"/>
    </xf>
    <xf numFmtId="0" fontId="362" fillId="2" borderId="0" xfId="43926" applyFont="1" applyFill="1" applyAlignment="1">
      <alignment vertical="center"/>
    </xf>
    <xf numFmtId="196" fontId="405" fillId="39" borderId="140" xfId="44408" applyNumberFormat="1" applyFont="1" applyFill="1" applyBorder="1" applyAlignment="1">
      <alignment horizontal="center" vertical="center" wrapText="1"/>
    </xf>
    <xf numFmtId="0" fontId="362" fillId="2" borderId="0" xfId="43926" applyFont="1" applyFill="1"/>
    <xf numFmtId="181" fontId="314" fillId="0" borderId="140" xfId="0" applyNumberFormat="1" applyFont="1" applyBorder="1" applyAlignment="1">
      <alignment horizontal="center" vertical="center" wrapText="1"/>
    </xf>
    <xf numFmtId="0" fontId="314" fillId="0" borderId="140" xfId="0" applyFont="1" applyBorder="1" applyAlignment="1">
      <alignment horizontal="center" vertical="center" wrapText="1"/>
    </xf>
    <xf numFmtId="181" fontId="314" fillId="0" borderId="140" xfId="0" applyNumberFormat="1" applyFont="1" applyBorder="1" applyAlignment="1">
      <alignment horizontal="left" vertical="center" wrapText="1"/>
    </xf>
    <xf numFmtId="3" fontId="308" fillId="0" borderId="140" xfId="1" applyNumberFormat="1" applyFont="1" applyFill="1" applyBorder="1" applyAlignment="1">
      <alignment horizontal="center" vertical="center" wrapText="1"/>
    </xf>
    <xf numFmtId="168" fontId="308" fillId="0" borderId="140" xfId="0" applyNumberFormat="1" applyFont="1" applyBorder="1" applyAlignment="1">
      <alignment horizontal="center" vertical="center" wrapText="1"/>
    </xf>
    <xf numFmtId="0" fontId="314" fillId="0" borderId="140" xfId="0" applyFont="1" applyBorder="1" applyAlignment="1">
      <alignment horizontal="left" vertical="center" wrapText="1"/>
    </xf>
    <xf numFmtId="0" fontId="308" fillId="0" borderId="140" xfId="0" applyFont="1" applyBorder="1" applyAlignment="1">
      <alignment horizontal="center" vertical="center" wrapText="1"/>
    </xf>
    <xf numFmtId="9" fontId="308" fillId="0" borderId="140" xfId="0" applyNumberFormat="1" applyFont="1" applyBorder="1" applyAlignment="1">
      <alignment horizontal="center" vertical="center" wrapText="1"/>
    </xf>
    <xf numFmtId="3" fontId="314" fillId="0" borderId="140" xfId="1" applyNumberFormat="1" applyFont="1" applyFill="1" applyBorder="1" applyAlignment="1">
      <alignment horizontal="center" vertical="center" wrapText="1"/>
    </xf>
    <xf numFmtId="168" fontId="314" fillId="0" borderId="140" xfId="0" applyNumberFormat="1" applyFont="1" applyBorder="1" applyAlignment="1">
      <alignment horizontal="center" vertical="center" wrapText="1"/>
    </xf>
    <xf numFmtId="183" fontId="308" fillId="0" borderId="140" xfId="1" applyNumberFormat="1" applyFont="1" applyFill="1" applyBorder="1" applyAlignment="1">
      <alignment horizontal="center" vertical="center" wrapText="1"/>
    </xf>
    <xf numFmtId="43" fontId="314" fillId="0" borderId="140" xfId="0" applyNumberFormat="1" applyFont="1" applyBorder="1" applyAlignment="1">
      <alignment horizontal="center" vertical="center" wrapText="1"/>
    </xf>
    <xf numFmtId="181" fontId="308" fillId="0" borderId="140" xfId="0" applyNumberFormat="1" applyFont="1" applyBorder="1" applyAlignment="1">
      <alignment horizontal="left" vertical="center" wrapText="1"/>
    </xf>
    <xf numFmtId="181" fontId="308" fillId="0" borderId="143" xfId="0" applyNumberFormat="1" applyFont="1" applyBorder="1" applyAlignment="1">
      <alignment horizontal="left" vertical="center" wrapText="1"/>
    </xf>
    <xf numFmtId="3" fontId="308" fillId="0" borderId="143" xfId="1" applyNumberFormat="1" applyFont="1" applyFill="1" applyBorder="1" applyAlignment="1">
      <alignment horizontal="center" vertical="center" wrapText="1"/>
    </xf>
    <xf numFmtId="183" fontId="308" fillId="0" borderId="143" xfId="1" applyNumberFormat="1" applyFont="1" applyFill="1" applyBorder="1" applyAlignment="1">
      <alignment horizontal="center" vertical="center" wrapText="1"/>
    </xf>
    <xf numFmtId="217" fontId="295" fillId="0" borderId="88" xfId="0" applyNumberFormat="1" applyFont="1" applyBorder="1" applyAlignment="1">
      <alignment vertical="center"/>
    </xf>
    <xf numFmtId="217" fontId="295" fillId="0" borderId="84" xfId="0" applyNumberFormat="1" applyFont="1" applyBorder="1" applyAlignment="1">
      <alignment vertical="center"/>
    </xf>
    <xf numFmtId="217" fontId="295" fillId="0" borderId="84" xfId="1" applyNumberFormat="1" applyFont="1" applyBorder="1" applyAlignment="1">
      <alignment vertical="center"/>
    </xf>
    <xf numFmtId="217" fontId="295" fillId="0" borderId="125" xfId="0" applyNumberFormat="1" applyFont="1" applyBorder="1" applyAlignment="1">
      <alignment vertical="center"/>
    </xf>
    <xf numFmtId="217" fontId="295" fillId="0" borderId="84" xfId="44359" applyNumberFormat="1" applyFont="1" applyBorder="1" applyAlignment="1">
      <alignment vertical="center"/>
    </xf>
    <xf numFmtId="44" fontId="301" fillId="0" borderId="114" xfId="4" applyNumberFormat="1" applyFont="1" applyBorder="1" applyAlignment="1">
      <alignment horizontal="left" vertical="center"/>
    </xf>
    <xf numFmtId="0" fontId="0" fillId="0" borderId="84" xfId="0" applyBorder="1" applyAlignment="1">
      <alignment vertical="center" wrapText="1"/>
    </xf>
    <xf numFmtId="44" fontId="301" fillId="0" borderId="141" xfId="4" applyNumberFormat="1" applyFont="1" applyBorder="1" applyAlignment="1">
      <alignment horizontal="centerContinuous" vertical="center"/>
    </xf>
    <xf numFmtId="0" fontId="301" fillId="0" borderId="141" xfId="4" applyFont="1" applyBorder="1" applyAlignment="1">
      <alignment horizontal="centerContinuous" vertical="center"/>
    </xf>
    <xf numFmtId="170" fontId="346" fillId="0" borderId="141" xfId="5" applyNumberFormat="1" applyFont="1" applyFill="1" applyBorder="1" applyAlignment="1">
      <alignment horizontal="center" vertical="center" wrapText="1"/>
    </xf>
    <xf numFmtId="44" fontId="300" fillId="0" borderId="141" xfId="4" applyNumberFormat="1" applyFont="1" applyBorder="1" applyAlignment="1">
      <alignment vertical="center"/>
    </xf>
    <xf numFmtId="0" fontId="300" fillId="0" borderId="141" xfId="4" applyFont="1" applyBorder="1" applyAlignment="1">
      <alignment vertical="center"/>
    </xf>
    <xf numFmtId="170" fontId="0" fillId="0" borderId="141" xfId="5" applyNumberFormat="1" applyFont="1" applyFill="1" applyBorder="1" applyAlignment="1">
      <alignment vertical="center"/>
    </xf>
    <xf numFmtId="185" fontId="0" fillId="0" borderId="141" xfId="2" applyNumberFormat="1" applyFont="1" applyBorder="1" applyAlignment="1">
      <alignment vertical="center"/>
    </xf>
    <xf numFmtId="170" fontId="300" fillId="0" borderId="141" xfId="5" applyNumberFormat="1" applyFont="1" applyFill="1" applyBorder="1" applyAlignment="1">
      <alignment vertical="center"/>
    </xf>
    <xf numFmtId="3" fontId="295" fillId="0" borderId="141" xfId="5" applyNumberFormat="1" applyFont="1" applyBorder="1" applyAlignment="1">
      <alignment vertical="center"/>
    </xf>
    <xf numFmtId="185" fontId="295" fillId="0" borderId="141" xfId="2" applyNumberFormat="1" applyFont="1" applyBorder="1" applyAlignment="1">
      <alignment vertical="center"/>
    </xf>
    <xf numFmtId="0" fontId="343" fillId="0" borderId="142" xfId="35059" applyFill="1" applyBorder="1"/>
    <xf numFmtId="0" fontId="412" fillId="0" borderId="0" xfId="0" applyFont="1" applyAlignment="1">
      <alignment horizontal="center" vertical="center" wrapText="1"/>
    </xf>
    <xf numFmtId="168" fontId="412" fillId="0" borderId="0" xfId="1" applyFont="1" applyAlignment="1">
      <alignment horizontal="center" vertical="center" wrapText="1"/>
    </xf>
    <xf numFmtId="0" fontId="412" fillId="0" borderId="148" xfId="0" applyFont="1" applyBorder="1" applyAlignment="1">
      <alignment horizontal="left" vertical="center" wrapText="1"/>
    </xf>
    <xf numFmtId="3" fontId="412" fillId="0" borderId="148" xfId="1" applyNumberFormat="1" applyFont="1" applyBorder="1" applyAlignment="1">
      <alignment horizontal="center" vertical="center" wrapText="1"/>
    </xf>
    <xf numFmtId="168" fontId="412" fillId="0" borderId="148" xfId="0" applyNumberFormat="1" applyFont="1" applyBorder="1" applyAlignment="1">
      <alignment horizontal="center" vertical="center" wrapText="1"/>
    </xf>
    <xf numFmtId="4" fontId="412" fillId="0" borderId="0" xfId="0" applyNumberFormat="1" applyFont="1" applyAlignment="1">
      <alignment horizontal="center" vertical="center" wrapText="1"/>
    </xf>
    <xf numFmtId="0" fontId="314" fillId="0" borderId="148" xfId="0" applyFont="1" applyBorder="1" applyAlignment="1">
      <alignment horizontal="left" vertical="center" wrapText="1"/>
    </xf>
    <xf numFmtId="3" fontId="314" fillId="0" borderId="148" xfId="1" applyNumberFormat="1" applyFont="1" applyBorder="1" applyAlignment="1">
      <alignment horizontal="center" vertical="center" wrapText="1"/>
    </xf>
    <xf numFmtId="168" fontId="314" fillId="0" borderId="148" xfId="0" applyNumberFormat="1" applyFont="1" applyBorder="1" applyAlignment="1">
      <alignment horizontal="center" vertical="center" wrapText="1"/>
    </xf>
    <xf numFmtId="0" fontId="308" fillId="0" borderId="148" xfId="0" applyFont="1" applyBorder="1" applyAlignment="1">
      <alignment horizontal="left" vertical="center" wrapText="1"/>
    </xf>
    <xf numFmtId="3" fontId="308" fillId="0" borderId="148" xfId="1" applyNumberFormat="1" applyFont="1" applyBorder="1" applyAlignment="1">
      <alignment horizontal="center" vertical="center" wrapText="1"/>
    </xf>
    <xf numFmtId="203" fontId="300" fillId="0" borderId="1" xfId="0" applyNumberFormat="1" applyFont="1" applyBorder="1" applyAlignment="1">
      <alignment horizontal="center" vertical="center"/>
    </xf>
    <xf numFmtId="203" fontId="300" fillId="0" borderId="107" xfId="0" applyNumberFormat="1" applyFont="1" applyBorder="1" applyAlignment="1">
      <alignment horizontal="center" vertical="center"/>
    </xf>
    <xf numFmtId="49" fontId="309" fillId="2" borderId="0" xfId="0" applyNumberFormat="1" applyFont="1" applyFill="1" applyAlignment="1">
      <alignment vertical="center"/>
    </xf>
    <xf numFmtId="168" fontId="297" fillId="2" borderId="0" xfId="1" applyFont="1" applyFill="1" applyAlignment="1">
      <alignment vertical="center"/>
    </xf>
    <xf numFmtId="0" fontId="297" fillId="2" borderId="0" xfId="0" applyFont="1" applyFill="1" applyAlignment="1">
      <alignment horizontal="left" vertical="center"/>
    </xf>
    <xf numFmtId="2" fontId="297" fillId="2" borderId="0" xfId="0" applyNumberFormat="1" applyFont="1" applyFill="1" applyAlignment="1">
      <alignment vertical="center"/>
    </xf>
    <xf numFmtId="0" fontId="297" fillId="2" borderId="0" xfId="0" applyFont="1" applyFill="1" applyAlignment="1">
      <alignment horizontal="center" vertical="center"/>
    </xf>
    <xf numFmtId="167" fontId="291" fillId="2" borderId="0" xfId="0" applyNumberFormat="1" applyFont="1" applyFill="1" applyAlignment="1">
      <alignment vertical="center"/>
    </xf>
    <xf numFmtId="0" fontId="291" fillId="2" borderId="0" xfId="0" applyFont="1" applyFill="1" applyAlignment="1">
      <alignment horizontal="right" vertical="center"/>
    </xf>
    <xf numFmtId="179" fontId="291" fillId="2" borderId="0" xfId="0" applyNumberFormat="1" applyFont="1" applyFill="1" applyAlignment="1">
      <alignment vertical="center"/>
    </xf>
    <xf numFmtId="179" fontId="297" fillId="2" borderId="0" xfId="0" applyNumberFormat="1" applyFont="1" applyFill="1" applyAlignment="1">
      <alignment vertical="center"/>
    </xf>
    <xf numFmtId="14" fontId="300" fillId="0" borderId="0" xfId="44392" applyNumberFormat="1" applyFont="1" applyAlignment="1">
      <alignment horizontal="center" vertical="center" wrapText="1"/>
    </xf>
    <xf numFmtId="14" fontId="300" fillId="0" borderId="0" xfId="44392" applyNumberFormat="1" applyFont="1" applyAlignment="1">
      <alignment horizontal="center" vertical="center"/>
    </xf>
    <xf numFmtId="170" fontId="0" fillId="2" borderId="0" xfId="44116" applyNumberFormat="1" applyFont="1" applyFill="1" applyAlignment="1">
      <alignment vertical="center"/>
    </xf>
    <xf numFmtId="198" fontId="302" fillId="0" borderId="1" xfId="0" applyNumberFormat="1" applyFont="1" applyBorder="1" applyAlignment="1">
      <alignment horizontal="center" vertical="center" wrapText="1"/>
    </xf>
    <xf numFmtId="2" fontId="301" fillId="2" borderId="84" xfId="44093" applyNumberFormat="1" applyFont="1" applyFill="1" applyBorder="1" applyAlignment="1">
      <alignment horizontal="center" vertical="center" wrapText="1"/>
    </xf>
    <xf numFmtId="0" fontId="29" fillId="0" borderId="1" xfId="0" applyFont="1" applyBorder="1" applyAlignment="1">
      <alignment vertical="center" wrapText="1"/>
    </xf>
    <xf numFmtId="0" fontId="297" fillId="0" borderId="148" xfId="44152" applyFont="1" applyBorder="1" applyAlignment="1">
      <alignment vertical="center"/>
    </xf>
    <xf numFmtId="0" fontId="297" fillId="0" borderId="148" xfId="44152" applyFont="1" applyBorder="1" applyAlignment="1">
      <alignment horizontal="center" vertical="center"/>
    </xf>
    <xf numFmtId="0" fontId="301" fillId="0" borderId="151" xfId="0" applyFont="1" applyBorder="1" applyAlignment="1">
      <alignment horizontal="center" vertical="center"/>
    </xf>
    <xf numFmtId="0" fontId="301" fillId="0" borderId="151" xfId="78" applyFont="1" applyBorder="1" applyAlignment="1">
      <alignment horizontal="center" vertical="center"/>
    </xf>
    <xf numFmtId="0" fontId="309" fillId="0" borderId="151" xfId="0" applyFont="1" applyBorder="1" applyAlignment="1">
      <alignment horizontal="center" vertical="center"/>
    </xf>
    <xf numFmtId="179" fontId="300" fillId="0" borderId="151" xfId="35088" applyNumberFormat="1" applyFont="1" applyFill="1" applyBorder="1" applyAlignment="1">
      <alignment horizontal="center" vertical="center"/>
    </xf>
    <xf numFmtId="203" fontId="300" fillId="0" borderId="151" xfId="0" applyNumberFormat="1" applyFont="1" applyBorder="1" applyAlignment="1">
      <alignment horizontal="center" vertical="center"/>
    </xf>
    <xf numFmtId="179" fontId="301" fillId="0" borderId="151" xfId="0" applyNumberFormat="1" applyFont="1" applyBorder="1" applyAlignment="1">
      <alignment horizontal="center" vertical="center"/>
    </xf>
    <xf numFmtId="203" fontId="301" fillId="0" borderId="151" xfId="5" applyNumberFormat="1" applyFont="1" applyFill="1" applyBorder="1" applyAlignment="1">
      <alignment horizontal="center" vertical="center" wrapText="1"/>
    </xf>
    <xf numFmtId="177" fontId="300" fillId="0" borderId="151" xfId="0" applyNumberFormat="1" applyFont="1" applyBorder="1" applyAlignment="1">
      <alignment horizontal="center" vertical="center"/>
    </xf>
    <xf numFmtId="177" fontId="301" fillId="0" borderId="151" xfId="0" applyNumberFormat="1" applyFont="1" applyBorder="1" applyAlignment="1">
      <alignment horizontal="center" vertical="center"/>
    </xf>
    <xf numFmtId="167" fontId="27" fillId="0" borderId="1" xfId="35088" applyNumberFormat="1" applyFont="1" applyFill="1" applyBorder="1" applyAlignment="1">
      <alignment vertical="center"/>
    </xf>
    <xf numFmtId="167" fontId="27" fillId="0" borderId="1" xfId="35089" applyNumberFormat="1" applyFont="1" applyBorder="1" applyAlignment="1">
      <alignment vertical="center"/>
    </xf>
    <xf numFmtId="0" fontId="293" fillId="0" borderId="151" xfId="44067" applyFont="1" applyBorder="1" applyAlignment="1">
      <alignment wrapText="1"/>
    </xf>
    <xf numFmtId="1" fontId="293" fillId="0" borderId="151" xfId="44067" applyNumberFormat="1" applyFont="1" applyBorder="1" applyAlignment="1">
      <alignment horizontal="center" wrapText="1"/>
    </xf>
    <xf numFmtId="0" fontId="297" fillId="0" borderId="151" xfId="44152" applyFont="1" applyBorder="1" applyAlignment="1">
      <alignment vertical="center" wrapText="1"/>
    </xf>
    <xf numFmtId="0" fontId="297" fillId="0" borderId="151" xfId="44152" applyFont="1" applyBorder="1" applyAlignment="1">
      <alignment horizontal="center" vertical="center" wrapText="1"/>
    </xf>
    <xf numFmtId="0" fontId="91" fillId="0" borderId="0" xfId="44152" applyAlignment="1">
      <alignment wrapText="1"/>
    </xf>
    <xf numFmtId="0" fontId="295" fillId="0" borderId="0" xfId="44152" applyFont="1" applyAlignment="1">
      <alignment vertical="center" wrapText="1"/>
    </xf>
    <xf numFmtId="183" fontId="314" fillId="0" borderId="0" xfId="0" applyNumberFormat="1" applyFont="1" applyAlignment="1">
      <alignment vertical="center" wrapText="1"/>
    </xf>
    <xf numFmtId="0" fontId="382" fillId="2" borderId="0" xfId="0" applyFont="1" applyFill="1" applyAlignment="1">
      <alignment horizontal="left"/>
    </xf>
    <xf numFmtId="0" fontId="338" fillId="2" borderId="0" xfId="44058" applyFont="1" applyFill="1" applyAlignment="1">
      <alignment vertical="center"/>
    </xf>
    <xf numFmtId="0" fontId="295" fillId="0" borderId="151" xfId="44152" applyFont="1" applyBorder="1" applyAlignment="1">
      <alignment horizontal="center"/>
    </xf>
    <xf numFmtId="0" fontId="295" fillId="0" borderId="151" xfId="44152" applyFont="1" applyBorder="1" applyAlignment="1">
      <alignment horizontal="center" wrapText="1"/>
    </xf>
    <xf numFmtId="0" fontId="414" fillId="0" borderId="151" xfId="44419" applyFont="1" applyBorder="1" applyAlignment="1">
      <alignment wrapText="1"/>
    </xf>
    <xf numFmtId="0" fontId="414" fillId="0" borderId="151" xfId="44419" applyFont="1" applyBorder="1" applyAlignment="1">
      <alignment horizontal="center" wrapText="1"/>
    </xf>
    <xf numFmtId="0" fontId="309" fillId="0" borderId="151" xfId="44152" applyFont="1" applyBorder="1" applyAlignment="1">
      <alignment vertical="center" wrapText="1"/>
    </xf>
    <xf numFmtId="0" fontId="309" fillId="0" borderId="151" xfId="44152" applyFont="1" applyBorder="1" applyAlignment="1">
      <alignment horizontal="center" vertical="center" wrapText="1"/>
    </xf>
    <xf numFmtId="0" fontId="309" fillId="0" borderId="151" xfId="44152" applyFont="1" applyBorder="1" applyAlignment="1">
      <alignment vertical="center"/>
    </xf>
    <xf numFmtId="0" fontId="91" fillId="0" borderId="151" xfId="44152" applyBorder="1" applyAlignment="1">
      <alignment wrapText="1"/>
    </xf>
    <xf numFmtId="0" fontId="309" fillId="0" borderId="151" xfId="44152" applyFont="1" applyBorder="1" applyAlignment="1">
      <alignment horizontal="center" vertical="center"/>
    </xf>
    <xf numFmtId="0" fontId="295" fillId="0" borderId="151" xfId="44152" applyFont="1" applyBorder="1" applyAlignment="1">
      <alignment horizontal="center" vertical="center" wrapText="1"/>
    </xf>
    <xf numFmtId="0" fontId="295" fillId="0" borderId="151" xfId="44152" applyFont="1" applyBorder="1"/>
    <xf numFmtId="1" fontId="295" fillId="0" borderId="151" xfId="44152" applyNumberFormat="1" applyFont="1" applyBorder="1" applyAlignment="1">
      <alignment horizontal="center"/>
    </xf>
    <xf numFmtId="0" fontId="24" fillId="0" borderId="1" xfId="0" applyFont="1" applyBorder="1" applyAlignment="1">
      <alignment vertical="center"/>
    </xf>
    <xf numFmtId="0" fontId="24" fillId="0" borderId="66" xfId="0" applyFont="1" applyBorder="1" applyAlignment="1">
      <alignment vertical="center" wrapText="1"/>
    </xf>
    <xf numFmtId="170" fontId="339" fillId="2" borderId="14" xfId="44116" applyNumberFormat="1" applyFont="1" applyFill="1" applyBorder="1" applyAlignment="1">
      <alignment horizontal="center" vertical="center"/>
    </xf>
    <xf numFmtId="4" fontId="339" fillId="2" borderId="14" xfId="0" applyNumberFormat="1" applyFont="1" applyFill="1" applyBorder="1" applyAlignment="1">
      <alignment vertical="center"/>
    </xf>
    <xf numFmtId="0" fontId="339" fillId="2" borderId="14" xfId="0" applyFont="1" applyFill="1" applyBorder="1" applyAlignment="1">
      <alignment horizontal="center" vertical="center"/>
    </xf>
    <xf numFmtId="4" fontId="339" fillId="2" borderId="14" xfId="0" applyNumberFormat="1" applyFont="1" applyFill="1" applyBorder="1" applyAlignment="1">
      <alignment horizontal="center" vertical="center"/>
    </xf>
    <xf numFmtId="9" fontId="339" fillId="2" borderId="14" xfId="8801" applyFont="1" applyFill="1" applyBorder="1" applyAlignment="1">
      <alignment horizontal="center" vertical="center"/>
    </xf>
    <xf numFmtId="198" fontId="301" fillId="0" borderId="5" xfId="5" applyNumberFormat="1" applyFont="1" applyFill="1" applyBorder="1" applyAlignment="1">
      <alignment horizontal="center" vertical="center" wrapText="1"/>
    </xf>
    <xf numFmtId="0" fontId="297" fillId="0" borderId="152" xfId="44152" applyFont="1" applyBorder="1" applyAlignment="1">
      <alignment vertical="center" wrapText="1"/>
    </xf>
    <xf numFmtId="0" fontId="297" fillId="0" borderId="152" xfId="44152" applyFont="1" applyBorder="1" applyAlignment="1">
      <alignment horizontal="center" vertical="center" wrapText="1"/>
    </xf>
    <xf numFmtId="0" fontId="23" fillId="0" borderId="1" xfId="0" applyFont="1" applyBorder="1" applyAlignment="1">
      <alignment vertical="center" wrapText="1"/>
    </xf>
    <xf numFmtId="0" fontId="409" fillId="39" borderId="152" xfId="44408" applyFont="1" applyFill="1" applyBorder="1" applyAlignment="1">
      <alignment horizontal="center" vertical="center" wrapText="1"/>
    </xf>
    <xf numFmtId="167" fontId="20" fillId="0" borderId="1" xfId="35088" applyNumberFormat="1" applyFont="1" applyFill="1" applyBorder="1" applyAlignment="1">
      <alignment vertical="center"/>
    </xf>
    <xf numFmtId="0" fontId="414" fillId="0" borderId="152" xfId="44419" applyFont="1" applyBorder="1" applyAlignment="1">
      <alignment wrapText="1"/>
    </xf>
    <xf numFmtId="0" fontId="414" fillId="0" borderId="152" xfId="44419" applyFont="1" applyBorder="1" applyAlignment="1">
      <alignment horizontal="center" vertical="center" wrapText="1"/>
    </xf>
    <xf numFmtId="164" fontId="20" fillId="0" borderId="45" xfId="27" applyNumberFormat="1" applyFont="1" applyBorder="1" applyAlignment="1">
      <alignment horizontal="center" vertical="center" wrapText="1"/>
    </xf>
    <xf numFmtId="0" fontId="338" fillId="30" borderId="9" xfId="4" applyFont="1" applyFill="1" applyBorder="1" applyAlignment="1">
      <alignment vertical="center" wrapText="1"/>
    </xf>
    <xf numFmtId="0" fontId="338" fillId="30" borderId="0" xfId="4" applyFont="1" applyFill="1" applyAlignment="1">
      <alignment vertical="center" wrapText="1"/>
    </xf>
    <xf numFmtId="49" fontId="338" fillId="2" borderId="0" xfId="0" applyNumberFormat="1" applyFont="1" applyFill="1" applyAlignment="1">
      <alignment vertical="center" wrapText="1"/>
    </xf>
    <xf numFmtId="168" fontId="338" fillId="0" borderId="0" xfId="1" applyFont="1" applyFill="1" applyAlignment="1">
      <alignment horizontal="center" vertical="center"/>
    </xf>
    <xf numFmtId="181" fontId="308" fillId="0" borderId="152" xfId="0" applyNumberFormat="1" applyFont="1" applyBorder="1" applyAlignment="1">
      <alignment horizontal="left" vertical="center" wrapText="1"/>
    </xf>
    <xf numFmtId="224" fontId="308" fillId="0" borderId="140" xfId="1" applyNumberFormat="1" applyFont="1" applyFill="1" applyBorder="1" applyAlignment="1">
      <alignment horizontal="center" vertical="center" wrapText="1"/>
    </xf>
    <xf numFmtId="3" fontId="291" fillId="0" borderId="127" xfId="4" applyNumberFormat="1" applyBorder="1" applyAlignment="1">
      <alignment vertical="center"/>
    </xf>
    <xf numFmtId="44" fontId="300" fillId="0" borderId="153" xfId="4" applyNumberFormat="1" applyFont="1" applyBorder="1" applyAlignment="1">
      <alignment horizontal="left" vertical="center"/>
    </xf>
    <xf numFmtId="44" fontId="300" fillId="0" borderId="42" xfId="4" applyNumberFormat="1" applyFont="1" applyBorder="1" applyAlignment="1">
      <alignment horizontal="left" vertical="center"/>
    </xf>
    <xf numFmtId="44" fontId="300" fillId="0" borderId="67" xfId="4" applyNumberFormat="1" applyFont="1" applyBorder="1" applyAlignment="1">
      <alignment horizontal="left" vertical="center"/>
    </xf>
    <xf numFmtId="170" fontId="0" fillId="0" borderId="154" xfId="5" applyNumberFormat="1" applyFont="1" applyFill="1" applyBorder="1" applyAlignment="1">
      <alignment vertical="center"/>
    </xf>
    <xf numFmtId="185" fontId="0" fillId="0" borderId="154" xfId="2" applyNumberFormat="1" applyFont="1" applyBorder="1" applyAlignment="1">
      <alignment vertical="center"/>
    </xf>
    <xf numFmtId="0" fontId="300" fillId="2" borderId="0" xfId="0" applyFont="1" applyFill="1" applyAlignment="1">
      <alignment horizontal="center" vertical="center" wrapText="1"/>
    </xf>
    <xf numFmtId="49" fontId="338" fillId="0" borderId="1" xfId="0" applyNumberFormat="1" applyFont="1" applyBorder="1" applyAlignment="1">
      <alignment horizontal="center" vertical="center" wrapText="1"/>
    </xf>
    <xf numFmtId="0" fontId="414" fillId="0" borderId="154" xfId="44419" applyFont="1" applyBorder="1" applyAlignment="1">
      <alignment wrapText="1"/>
    </xf>
    <xf numFmtId="0" fontId="414" fillId="0" borderId="154" xfId="44419" applyFont="1" applyBorder="1" applyAlignment="1">
      <alignment horizontal="center" wrapText="1"/>
    </xf>
    <xf numFmtId="0" fontId="414" fillId="0" borderId="152" xfId="44419" applyFont="1" applyBorder="1" applyAlignment="1">
      <alignment horizontal="left" vertical="center" wrapText="1"/>
    </xf>
    <xf numFmtId="0" fontId="293" fillId="0" borderId="70" xfId="44025" applyFont="1" applyBorder="1" applyAlignment="1">
      <alignment wrapText="1"/>
    </xf>
    <xf numFmtId="167" fontId="17" fillId="0" borderId="1" xfId="35088" applyNumberFormat="1" applyFont="1" applyFill="1" applyBorder="1" applyAlignment="1">
      <alignment vertical="center"/>
    </xf>
    <xf numFmtId="164" fontId="17" fillId="0" borderId="45" xfId="27" applyNumberFormat="1" applyFont="1" applyBorder="1" applyAlignment="1">
      <alignment horizontal="center" vertical="center" wrapText="1"/>
    </xf>
    <xf numFmtId="0" fontId="346" fillId="0" borderId="0" xfId="0" applyFont="1"/>
    <xf numFmtId="0" fontId="366" fillId="36" borderId="154" xfId="0" applyFont="1" applyFill="1" applyBorder="1" applyAlignment="1">
      <alignment horizontal="center" vertical="center" wrapText="1"/>
    </xf>
    <xf numFmtId="0" fontId="309" fillId="35" borderId="154" xfId="0" applyFont="1" applyFill="1" applyBorder="1" applyAlignment="1">
      <alignment horizontal="center" vertical="center"/>
    </xf>
    <xf numFmtId="168" fontId="309" fillId="35" borderId="154" xfId="89" applyFont="1" applyFill="1" applyBorder="1" applyAlignment="1">
      <alignment horizontal="center" vertical="center"/>
    </xf>
    <xf numFmtId="0" fontId="309" fillId="35" borderId="154" xfId="0" applyFont="1" applyFill="1" applyBorder="1" applyAlignment="1">
      <alignment horizontal="center" vertical="center" wrapText="1"/>
    </xf>
    <xf numFmtId="168" fontId="309" fillId="35" borderId="154" xfId="89" applyFont="1" applyFill="1" applyBorder="1" applyAlignment="1">
      <alignment horizontal="center" vertical="center" wrapText="1"/>
    </xf>
    <xf numFmtId="0" fontId="302" fillId="0" borderId="154" xfId="27" applyFont="1" applyBorder="1" applyAlignment="1">
      <alignment horizontal="center" vertical="center" wrapText="1"/>
    </xf>
    <xf numFmtId="1" fontId="296" fillId="0" borderId="155" xfId="27" applyNumberFormat="1" applyFont="1" applyBorder="1" applyAlignment="1">
      <alignment horizontal="center" vertical="center" wrapText="1"/>
    </xf>
    <xf numFmtId="164" fontId="296" fillId="0" borderId="155" xfId="27" applyNumberFormat="1" applyFont="1" applyBorder="1" applyAlignment="1">
      <alignment horizontal="center" vertical="center" wrapText="1"/>
    </xf>
    <xf numFmtId="1" fontId="296" fillId="0" borderId="154" xfId="27" applyNumberFormat="1" applyFont="1" applyBorder="1" applyAlignment="1">
      <alignment horizontal="center" vertical="center" wrapText="1"/>
    </xf>
    <xf numFmtId="164" fontId="296" fillId="0" borderId="154" xfId="27" applyNumberFormat="1" applyFont="1" applyBorder="1" applyAlignment="1">
      <alignment horizontal="center" vertical="center" wrapText="1"/>
    </xf>
    <xf numFmtId="172" fontId="296" fillId="0" borderId="154" xfId="27" applyNumberFormat="1" applyFont="1" applyBorder="1" applyAlignment="1">
      <alignment horizontal="center" vertical="center" wrapText="1"/>
    </xf>
    <xf numFmtId="203" fontId="296" fillId="0" borderId="154" xfId="27" applyNumberFormat="1" applyFont="1" applyBorder="1" applyAlignment="1">
      <alignment horizontal="center" vertical="center" wrapText="1"/>
    </xf>
    <xf numFmtId="0" fontId="302" fillId="28" borderId="154" xfId="0" applyFont="1" applyFill="1" applyBorder="1" applyAlignment="1">
      <alignment horizontal="center" vertical="center" wrapText="1"/>
    </xf>
    <xf numFmtId="1" fontId="302" fillId="28" borderId="154" xfId="0" applyNumberFormat="1" applyFont="1" applyFill="1" applyBorder="1" applyAlignment="1">
      <alignment horizontal="center" vertical="center" wrapText="1"/>
    </xf>
    <xf numFmtId="199" fontId="302" fillId="28" borderId="154" xfId="0" applyNumberFormat="1" applyFont="1" applyFill="1" applyBorder="1" applyAlignment="1">
      <alignment horizontal="center" vertical="center" wrapText="1"/>
    </xf>
    <xf numFmtId="198" fontId="302" fillId="28" borderId="154" xfId="0" applyNumberFormat="1" applyFont="1" applyFill="1" applyBorder="1" applyAlignment="1">
      <alignment horizontal="center" vertical="center" wrapText="1"/>
    </xf>
    <xf numFmtId="3" fontId="302" fillId="28" borderId="154" xfId="0" applyNumberFormat="1" applyFont="1" applyFill="1" applyBorder="1" applyAlignment="1">
      <alignment horizontal="center" vertical="center" wrapText="1"/>
    </xf>
    <xf numFmtId="181" fontId="314" fillId="2" borderId="1" xfId="0" applyNumberFormat="1" applyFont="1" applyFill="1" applyBorder="1" applyAlignment="1">
      <alignment vertical="center" wrapText="1"/>
    </xf>
    <xf numFmtId="3" fontId="314" fillId="2" borderId="1" xfId="0" applyNumberFormat="1" applyFont="1" applyFill="1" applyBorder="1" applyAlignment="1">
      <alignment horizontal="center" vertical="center" wrapText="1"/>
    </xf>
    <xf numFmtId="183" fontId="382" fillId="2" borderId="1" xfId="1" applyNumberFormat="1" applyFont="1" applyFill="1" applyBorder="1" applyAlignment="1">
      <alignment horizontal="center" vertical="center" wrapText="1"/>
    </xf>
    <xf numFmtId="3" fontId="291" fillId="0" borderId="0" xfId="43978" applyNumberFormat="1" applyFont="1" applyFill="1" applyBorder="1" applyAlignment="1">
      <alignment horizontal="center" vertical="center"/>
    </xf>
    <xf numFmtId="0" fontId="308" fillId="2" borderId="0" xfId="0" applyFont="1" applyFill="1" applyAlignment="1">
      <alignment horizontal="center" vertical="center" wrapText="1"/>
    </xf>
    <xf numFmtId="0" fontId="0" fillId="0" borderId="154" xfId="0" applyBorder="1" applyAlignment="1">
      <alignment vertical="center"/>
    </xf>
    <xf numFmtId="170" fontId="0" fillId="0" borderId="153" xfId="44116" applyNumberFormat="1" applyFont="1" applyFill="1" applyBorder="1" applyAlignment="1">
      <alignment vertical="center"/>
    </xf>
    <xf numFmtId="4" fontId="0" fillId="0" borderId="153" xfId="0" applyNumberFormat="1" applyBorder="1" applyAlignment="1">
      <alignment vertical="center"/>
    </xf>
    <xf numFmtId="170" fontId="0" fillId="0" borderId="153" xfId="0" applyNumberFormat="1" applyBorder="1" applyAlignment="1">
      <alignment vertical="center"/>
    </xf>
    <xf numFmtId="4" fontId="0" fillId="0" borderId="154" xfId="0" applyNumberFormat="1" applyBorder="1" applyAlignment="1">
      <alignment vertical="center"/>
    </xf>
    <xf numFmtId="9" fontId="0" fillId="0" borderId="154" xfId="8801" applyFont="1" applyFill="1" applyBorder="1" applyAlignment="1">
      <alignment horizontal="center" vertical="center"/>
    </xf>
    <xf numFmtId="225" fontId="314" fillId="0" borderId="18" xfId="1" applyNumberFormat="1" applyFont="1" applyFill="1" applyBorder="1" applyAlignment="1">
      <alignment horizontal="center" vertical="center" wrapText="1"/>
    </xf>
    <xf numFmtId="0" fontId="301" fillId="2" borderId="0" xfId="0" applyFont="1" applyFill="1" applyAlignment="1">
      <alignment horizontal="center" vertical="center"/>
    </xf>
    <xf numFmtId="168" fontId="0" fillId="0" borderId="141" xfId="5" applyFont="1" applyFill="1" applyBorder="1" applyAlignment="1">
      <alignment vertical="center"/>
    </xf>
    <xf numFmtId="3" fontId="300" fillId="0" borderId="0" xfId="0" applyNumberFormat="1" applyFont="1" applyAlignment="1">
      <alignment horizontal="center" vertical="center" wrapText="1"/>
    </xf>
    <xf numFmtId="0" fontId="293" fillId="0" borderId="156" xfId="44025" applyFont="1" applyBorder="1" applyAlignment="1">
      <alignment wrapText="1"/>
    </xf>
    <xf numFmtId="0" fontId="293" fillId="0" borderId="156" xfId="44026" applyFont="1" applyBorder="1" applyAlignment="1">
      <alignment horizontal="right" wrapText="1"/>
    </xf>
    <xf numFmtId="4" fontId="293" fillId="0" borderId="156" xfId="44026" applyNumberFormat="1" applyFont="1" applyBorder="1" applyAlignment="1">
      <alignment horizontal="right" wrapText="1"/>
    </xf>
    <xf numFmtId="0" fontId="300" fillId="0" borderId="154" xfId="0" applyFont="1" applyBorder="1" applyAlignment="1">
      <alignment horizontal="center" vertical="center" wrapText="1"/>
    </xf>
    <xf numFmtId="0" fontId="302" fillId="0" borderId="69" xfId="27" applyFont="1" applyBorder="1" applyAlignment="1">
      <alignment horizontal="center" vertical="center" wrapText="1"/>
    </xf>
    <xf numFmtId="1" fontId="296" fillId="0" borderId="157" xfId="27" applyNumberFormat="1" applyFont="1" applyBorder="1" applyAlignment="1">
      <alignment horizontal="center" vertical="center" wrapText="1"/>
    </xf>
    <xf numFmtId="164" fontId="296" fillId="0" borderId="157" xfId="27" applyNumberFormat="1" applyFont="1" applyBorder="1" applyAlignment="1">
      <alignment horizontal="center" vertical="center" wrapText="1"/>
    </xf>
    <xf numFmtId="164" fontId="296" fillId="0" borderId="69" xfId="27" applyNumberFormat="1" applyFont="1" applyBorder="1" applyAlignment="1">
      <alignment horizontal="center" vertical="center" wrapText="1"/>
    </xf>
    <xf numFmtId="1" fontId="296" fillId="0" borderId="69" xfId="27" applyNumberFormat="1" applyFont="1" applyBorder="1" applyAlignment="1">
      <alignment horizontal="center" vertical="center" wrapText="1"/>
    </xf>
    <xf numFmtId="172" fontId="296" fillId="0" borderId="69" xfId="27" applyNumberFormat="1" applyFont="1" applyBorder="1" applyAlignment="1">
      <alignment horizontal="center" vertical="center" wrapText="1"/>
    </xf>
    <xf numFmtId="203" fontId="296" fillId="0" borderId="69" xfId="27" applyNumberFormat="1" applyFont="1" applyBorder="1" applyAlignment="1">
      <alignment horizontal="center" vertical="center" wrapText="1"/>
    </xf>
    <xf numFmtId="1" fontId="300" fillId="0" borderId="154" xfId="5" applyNumberFormat="1" applyFont="1" applyFill="1" applyBorder="1" applyAlignment="1">
      <alignment horizontal="center" vertical="center" wrapText="1"/>
    </xf>
    <xf numFmtId="203" fontId="300" fillId="0" borderId="154" xfId="0" applyNumberFormat="1" applyFont="1" applyBorder="1" applyAlignment="1">
      <alignment horizontal="center" vertical="center"/>
    </xf>
    <xf numFmtId="167" fontId="301" fillId="0" borderId="0" xfId="0" applyNumberFormat="1" applyFont="1" applyAlignment="1">
      <alignment horizontal="center" vertical="center"/>
    </xf>
    <xf numFmtId="1" fontId="301" fillId="0" borderId="0" xfId="8849" applyNumberFormat="1" applyFont="1" applyFill="1" applyBorder="1" applyAlignment="1">
      <alignment horizontal="center" vertical="center" wrapText="1"/>
    </xf>
    <xf numFmtId="167" fontId="301" fillId="0" borderId="154" xfId="0" applyNumberFormat="1" applyFont="1" applyBorder="1" applyAlignment="1">
      <alignment horizontal="center" vertical="center"/>
    </xf>
    <xf numFmtId="1" fontId="301" fillId="0" borderId="154" xfId="8849" applyNumberFormat="1" applyFont="1" applyFill="1" applyBorder="1" applyAlignment="1">
      <alignment horizontal="center" vertical="center" wrapText="1"/>
    </xf>
    <xf numFmtId="198" fontId="301" fillId="0" borderId="154" xfId="5" applyNumberFormat="1" applyFont="1" applyFill="1" applyBorder="1" applyAlignment="1">
      <alignment horizontal="center" vertical="center" wrapText="1"/>
    </xf>
    <xf numFmtId="179" fontId="300" fillId="0" borderId="154" xfId="35088" applyNumberFormat="1" applyFont="1" applyFill="1" applyBorder="1" applyAlignment="1">
      <alignment horizontal="center" vertical="center"/>
    </xf>
    <xf numFmtId="167" fontId="83" fillId="0" borderId="154" xfId="35088" applyNumberFormat="1" applyFont="1" applyFill="1" applyBorder="1" applyAlignment="1">
      <alignment vertical="center"/>
    </xf>
    <xf numFmtId="179" fontId="301" fillId="0" borderId="0" xfId="35088" applyNumberFormat="1" applyFont="1" applyFill="1" applyBorder="1" applyAlignment="1">
      <alignment horizontal="center" vertical="center"/>
    </xf>
    <xf numFmtId="179" fontId="301" fillId="2" borderId="0" xfId="35088" applyNumberFormat="1" applyFont="1" applyFill="1" applyBorder="1" applyAlignment="1">
      <alignment horizontal="center" vertical="center"/>
    </xf>
    <xf numFmtId="167" fontId="295" fillId="0" borderId="154" xfId="35088" applyNumberFormat="1" applyFont="1" applyFill="1" applyBorder="1" applyAlignment="1">
      <alignment vertical="center"/>
    </xf>
    <xf numFmtId="179" fontId="301" fillId="0" borderId="154" xfId="35088" applyNumberFormat="1" applyFont="1" applyFill="1" applyBorder="1" applyAlignment="1">
      <alignment horizontal="center" vertical="center"/>
    </xf>
    <xf numFmtId="44" fontId="300" fillId="0" borderId="149" xfId="4" applyNumberFormat="1" applyFont="1" applyBorder="1" applyAlignment="1">
      <alignment horizontal="left" vertical="center"/>
    </xf>
    <xf numFmtId="44" fontId="300" fillId="0" borderId="150" xfId="4" applyNumberFormat="1" applyFont="1" applyBorder="1" applyAlignment="1">
      <alignment horizontal="left" vertical="center"/>
    </xf>
    <xf numFmtId="213" fontId="314" fillId="0" borderId="18" xfId="1" applyNumberFormat="1" applyFont="1" applyFill="1" applyBorder="1" applyAlignment="1">
      <alignment horizontal="center" vertical="center" wrapText="1"/>
    </xf>
    <xf numFmtId="181" fontId="308" fillId="0" borderId="159" xfId="0" applyNumberFormat="1" applyFont="1" applyBorder="1" applyAlignment="1">
      <alignment horizontal="left" vertical="center" wrapText="1"/>
    </xf>
    <xf numFmtId="3" fontId="308" fillId="0" borderId="159" xfId="1" applyNumberFormat="1" applyFont="1" applyFill="1" applyBorder="1" applyAlignment="1">
      <alignment horizontal="center" vertical="center" wrapText="1"/>
    </xf>
    <xf numFmtId="183" fontId="308" fillId="0" borderId="159" xfId="1" applyNumberFormat="1" applyFont="1" applyFill="1" applyBorder="1" applyAlignment="1">
      <alignment horizontal="center" vertical="center" wrapText="1"/>
    </xf>
    <xf numFmtId="15" fontId="308" fillId="0" borderId="159" xfId="0" applyNumberFormat="1" applyFont="1" applyBorder="1" applyAlignment="1">
      <alignment horizontal="center" vertical="center" wrapText="1"/>
    </xf>
    <xf numFmtId="9" fontId="308" fillId="0" borderId="159" xfId="0" applyNumberFormat="1" applyFont="1" applyBorder="1" applyAlignment="1">
      <alignment horizontal="center" vertical="center" wrapText="1"/>
    </xf>
    <xf numFmtId="181" fontId="308" fillId="0" borderId="154" xfId="0" applyNumberFormat="1" applyFont="1" applyBorder="1" applyAlignment="1">
      <alignment horizontal="left" vertical="center" wrapText="1"/>
    </xf>
    <xf numFmtId="3" fontId="308" fillId="0" borderId="154" xfId="1" applyNumberFormat="1" applyFont="1" applyFill="1" applyBorder="1" applyAlignment="1">
      <alignment horizontal="center" vertical="center" wrapText="1"/>
    </xf>
    <xf numFmtId="183" fontId="308" fillId="0" borderId="154" xfId="1" applyNumberFormat="1" applyFont="1" applyFill="1" applyBorder="1" applyAlignment="1">
      <alignment horizontal="center" vertical="center" wrapText="1"/>
    </xf>
    <xf numFmtId="0" fontId="314" fillId="0" borderId="154" xfId="0" applyFont="1" applyBorder="1" applyAlignment="1">
      <alignment horizontal="center" vertical="center" wrapText="1"/>
    </xf>
    <xf numFmtId="168" fontId="308" fillId="0" borderId="154" xfId="0" applyNumberFormat="1" applyFont="1" applyBorder="1" applyAlignment="1">
      <alignment horizontal="center" vertical="center" wrapText="1"/>
    </xf>
    <xf numFmtId="0" fontId="414" fillId="0" borderId="159" xfId="44419" applyFont="1" applyBorder="1" applyAlignment="1">
      <alignment horizontal="left" vertical="center" wrapText="1"/>
    </xf>
    <xf numFmtId="0" fontId="414" fillId="0" borderId="159" xfId="44419" applyFont="1" applyBorder="1" applyAlignment="1">
      <alignment horizontal="center" vertical="center" wrapText="1"/>
    </xf>
    <xf numFmtId="0" fontId="414" fillId="0" borderId="159" xfId="44419" applyFont="1" applyBorder="1" applyAlignment="1">
      <alignment wrapText="1"/>
    </xf>
    <xf numFmtId="0" fontId="297" fillId="0" borderId="159" xfId="44152" applyFont="1" applyBorder="1" applyAlignment="1">
      <alignment vertical="center" wrapText="1"/>
    </xf>
    <xf numFmtId="0" fontId="297" fillId="0" borderId="159" xfId="44152" applyFont="1" applyBorder="1" applyAlignment="1">
      <alignment horizontal="center" vertical="center" wrapText="1"/>
    </xf>
    <xf numFmtId="44" fontId="300" fillId="0" borderId="158" xfId="4" applyNumberFormat="1" applyFont="1" applyBorder="1" applyAlignment="1">
      <alignment horizontal="left" vertical="center"/>
    </xf>
    <xf numFmtId="170" fontId="0" fillId="0" borderId="159" xfId="5" applyNumberFormat="1" applyFont="1" applyFill="1" applyBorder="1" applyAlignment="1">
      <alignment vertical="center"/>
    </xf>
    <xf numFmtId="185" fontId="0" fillId="0" borderId="159" xfId="2" applyNumberFormat="1" applyFont="1" applyBorder="1" applyAlignment="1">
      <alignment vertical="center"/>
    </xf>
    <xf numFmtId="0" fontId="314" fillId="2" borderId="0" xfId="4" applyFont="1" applyFill="1" applyAlignment="1">
      <alignment horizontal="left" vertical="center"/>
    </xf>
    <xf numFmtId="210" fontId="404" fillId="0" borderId="0" xfId="78" applyNumberFormat="1" applyFont="1" applyAlignment="1">
      <alignment horizontal="right" vertical="center"/>
    </xf>
    <xf numFmtId="209" fontId="404" fillId="0" borderId="0" xfId="78" applyNumberFormat="1" applyFont="1" applyAlignment="1">
      <alignment horizontal="right" vertical="center"/>
    </xf>
    <xf numFmtId="212" fontId="404" fillId="0" borderId="0" xfId="78" applyNumberFormat="1" applyFont="1" applyAlignment="1">
      <alignment horizontal="right" vertical="center"/>
    </xf>
    <xf numFmtId="0" fontId="385" fillId="0" borderId="159" xfId="35102" applyFont="1" applyBorder="1" applyAlignment="1">
      <alignment horizontal="left" vertical="center" wrapText="1"/>
    </xf>
    <xf numFmtId="0" fontId="385" fillId="0" borderId="159" xfId="35102" applyFont="1" applyBorder="1" applyAlignment="1">
      <alignment vertical="center" wrapText="1"/>
    </xf>
    <xf numFmtId="168" fontId="385" fillId="0" borderId="159" xfId="1" applyFont="1" applyBorder="1" applyAlignment="1">
      <alignment vertical="center" wrapText="1"/>
    </xf>
    <xf numFmtId="170" fontId="298" fillId="0" borderId="159" xfId="1" applyNumberFormat="1" applyFont="1" applyFill="1" applyBorder="1" applyAlignment="1">
      <alignment vertical="center"/>
    </xf>
    <xf numFmtId="0" fontId="414" fillId="0" borderId="159" xfId="44419" applyFont="1" applyBorder="1" applyAlignment="1">
      <alignment horizontal="center" wrapText="1"/>
    </xf>
    <xf numFmtId="3" fontId="296" fillId="0" borderId="0" xfId="0" applyNumberFormat="1" applyFont="1" applyAlignment="1">
      <alignment horizontal="center" vertical="center"/>
    </xf>
    <xf numFmtId="3" fontId="302" fillId="0" borderId="0" xfId="0" applyNumberFormat="1" applyFont="1" applyAlignment="1">
      <alignment horizontal="center" vertical="center"/>
    </xf>
    <xf numFmtId="0" fontId="309" fillId="0" borderId="159" xfId="0" applyFont="1" applyBorder="1" applyAlignment="1">
      <alignment horizontal="center" vertical="center" wrapText="1"/>
    </xf>
    <xf numFmtId="0" fontId="296" fillId="0" borderId="0" xfId="0" applyFont="1" applyAlignment="1">
      <alignment horizontal="center" vertical="center"/>
    </xf>
    <xf numFmtId="0" fontId="296" fillId="0" borderId="159" xfId="0" applyFont="1" applyBorder="1" applyAlignment="1">
      <alignment horizontal="center" vertical="center"/>
    </xf>
    <xf numFmtId="0" fontId="297" fillId="0" borderId="159" xfId="0" applyFont="1" applyBorder="1" applyAlignment="1">
      <alignment horizontal="center" vertical="center" wrapText="1"/>
    </xf>
    <xf numFmtId="0" fontId="297" fillId="0" borderId="158" xfId="0" applyFont="1" applyBorder="1" applyAlignment="1">
      <alignment vertical="center"/>
    </xf>
    <xf numFmtId="0" fontId="291" fillId="0" borderId="159" xfId="44058" applyBorder="1" applyAlignment="1">
      <alignment vertical="center"/>
    </xf>
    <xf numFmtId="4" fontId="291" fillId="0" borderId="0" xfId="44058" applyNumberFormat="1" applyAlignment="1">
      <alignment vertical="center"/>
    </xf>
    <xf numFmtId="167" fontId="291" fillId="0" borderId="0" xfId="44058" applyNumberFormat="1" applyAlignment="1">
      <alignment vertical="center"/>
    </xf>
    <xf numFmtId="189" fontId="291" fillId="0" borderId="0" xfId="44058" applyNumberFormat="1" applyAlignment="1">
      <alignment vertical="center"/>
    </xf>
    <xf numFmtId="168" fontId="338" fillId="2" borderId="159" xfId="44116" applyFont="1" applyFill="1" applyBorder="1" applyAlignment="1">
      <alignment horizontal="center" vertical="center" wrapText="1"/>
    </xf>
    <xf numFmtId="9" fontId="338" fillId="2" borderId="159" xfId="8801" applyFont="1" applyFill="1" applyBorder="1" applyAlignment="1">
      <alignment horizontal="center" vertical="center" wrapText="1"/>
    </xf>
    <xf numFmtId="9" fontId="338" fillId="2" borderId="159" xfId="8801" applyFont="1" applyFill="1" applyBorder="1" applyAlignment="1">
      <alignment horizontal="center" vertical="center"/>
    </xf>
    <xf numFmtId="0" fontId="338" fillId="0" borderId="159" xfId="44058" applyFont="1" applyBorder="1" applyAlignment="1">
      <alignment horizontal="center" vertical="center" wrapText="1"/>
    </xf>
    <xf numFmtId="0" fontId="338" fillId="0" borderId="159" xfId="44058" applyFont="1" applyBorder="1" applyAlignment="1">
      <alignment horizontal="centerContinuous" vertical="center" wrapText="1"/>
    </xf>
    <xf numFmtId="0" fontId="291" fillId="0" borderId="2" xfId="44058" applyBorder="1" applyAlignment="1">
      <alignment vertical="center"/>
    </xf>
    <xf numFmtId="0" fontId="291" fillId="0" borderId="4" xfId="44058" applyBorder="1" applyAlignment="1">
      <alignment horizontal="center" vertical="center" textRotation="90"/>
    </xf>
    <xf numFmtId="167" fontId="291" fillId="0" borderId="159" xfId="44058" applyNumberFormat="1" applyBorder="1" applyAlignment="1">
      <alignment vertical="center"/>
    </xf>
    <xf numFmtId="221" fontId="0" fillId="0" borderId="159" xfId="44116" applyNumberFormat="1" applyFont="1" applyFill="1" applyBorder="1" applyAlignment="1">
      <alignment vertical="center"/>
    </xf>
    <xf numFmtId="0" fontId="291" fillId="0" borderId="159" xfId="4" applyBorder="1" applyAlignment="1">
      <alignment vertical="center"/>
    </xf>
    <xf numFmtId="4" fontId="291" fillId="0" borderId="35" xfId="44058" applyNumberFormat="1" applyBorder="1" applyAlignment="1">
      <alignment vertical="center"/>
    </xf>
    <xf numFmtId="0" fontId="339" fillId="0" borderId="159" xfId="44058" applyFont="1" applyBorder="1" applyAlignment="1">
      <alignment horizontal="center" vertical="center"/>
    </xf>
    <xf numFmtId="4" fontId="339" fillId="0" borderId="35" xfId="44058" applyNumberFormat="1" applyFont="1" applyBorder="1" applyAlignment="1">
      <alignment vertical="center"/>
    </xf>
    <xf numFmtId="221" fontId="339" fillId="0" borderId="18" xfId="44116" applyNumberFormat="1" applyFont="1" applyFill="1" applyBorder="1" applyAlignment="1">
      <alignment vertical="center"/>
    </xf>
    <xf numFmtId="221" fontId="339" fillId="0" borderId="2" xfId="44116" applyNumberFormat="1" applyFont="1" applyFill="1" applyBorder="1" applyAlignment="1">
      <alignment vertical="center"/>
    </xf>
    <xf numFmtId="0" fontId="291" fillId="0" borderId="0" xfId="44058" applyAlignment="1">
      <alignment horizontal="center" vertical="center" textRotation="90"/>
    </xf>
    <xf numFmtId="221" fontId="0" fillId="0" borderId="0" xfId="44116" applyNumberFormat="1" applyFont="1" applyFill="1" applyAlignment="1">
      <alignment vertical="center"/>
    </xf>
    <xf numFmtId="221" fontId="338" fillId="0" borderId="159" xfId="44116" applyNumberFormat="1" applyFont="1" applyFill="1" applyBorder="1" applyAlignment="1">
      <alignment horizontal="center" vertical="center" wrapText="1"/>
    </xf>
    <xf numFmtId="221" fontId="339" fillId="0" borderId="35" xfId="44116" applyNumberFormat="1" applyFont="1" applyFill="1" applyBorder="1" applyAlignment="1">
      <alignment vertical="center"/>
    </xf>
    <xf numFmtId="221" fontId="418" fillId="0" borderId="0" xfId="44116" applyNumberFormat="1" applyFont="1" applyFill="1" applyAlignment="1">
      <alignment vertical="center"/>
    </xf>
    <xf numFmtId="0" fontId="379" fillId="0" borderId="4" xfId="44058" applyFont="1" applyBorder="1" applyAlignment="1">
      <alignment horizontal="center" vertical="center" textRotation="90" wrapText="1"/>
    </xf>
    <xf numFmtId="0" fontId="340" fillId="0" borderId="0" xfId="44058" applyFont="1" applyAlignment="1">
      <alignment vertical="center"/>
    </xf>
    <xf numFmtId="4" fontId="340" fillId="0" borderId="0" xfId="44058" applyNumberFormat="1" applyFont="1" applyAlignment="1">
      <alignment vertical="center"/>
    </xf>
    <xf numFmtId="4" fontId="418" fillId="0" borderId="0" xfId="44058" applyNumberFormat="1" applyFont="1" applyAlignment="1">
      <alignment vertical="center"/>
    </xf>
    <xf numFmtId="207" fontId="291" fillId="0" borderId="0" xfId="44058" applyNumberFormat="1" applyAlignment="1">
      <alignment vertical="center"/>
    </xf>
    <xf numFmtId="168" fontId="418" fillId="0" borderId="0" xfId="44116" applyFont="1" applyFill="1" applyAlignment="1">
      <alignment horizontal="right" vertical="center"/>
    </xf>
    <xf numFmtId="221" fontId="339" fillId="0" borderId="159" xfId="44116" applyNumberFormat="1" applyFont="1" applyFill="1" applyBorder="1" applyAlignment="1">
      <alignment vertical="center"/>
    </xf>
    <xf numFmtId="168" fontId="344" fillId="0" borderId="0" xfId="44116" applyFont="1" applyFill="1" applyAlignment="1">
      <alignment vertical="center"/>
    </xf>
    <xf numFmtId="0" fontId="291" fillId="0" borderId="0" xfId="44058" applyAlignment="1">
      <alignment horizontal="right" vertical="center"/>
    </xf>
    <xf numFmtId="0" fontId="339" fillId="0" borderId="19" xfId="44058" applyFont="1" applyBorder="1" applyAlignment="1">
      <alignment horizontal="center" vertical="center"/>
    </xf>
    <xf numFmtId="4" fontId="339" fillId="0" borderId="14" xfId="44058" applyNumberFormat="1" applyFont="1" applyBorder="1" applyAlignment="1">
      <alignment vertical="center"/>
    </xf>
    <xf numFmtId="221" fontId="339" fillId="0" borderId="14" xfId="44116" applyNumberFormat="1" applyFont="1" applyFill="1" applyBorder="1" applyAlignment="1">
      <alignment vertical="center"/>
    </xf>
    <xf numFmtId="221" fontId="339" fillId="0" borderId="15" xfId="44116" applyNumberFormat="1" applyFont="1" applyFill="1" applyBorder="1" applyAlignment="1">
      <alignment vertical="center"/>
    </xf>
    <xf numFmtId="0" fontId="339" fillId="0" borderId="13" xfId="44058" applyFont="1" applyBorder="1" applyAlignment="1">
      <alignment horizontal="center" vertical="center"/>
    </xf>
    <xf numFmtId="49" fontId="338" fillId="0" borderId="159" xfId="44058" applyNumberFormat="1" applyFont="1" applyBorder="1" applyAlignment="1">
      <alignment horizontal="center" vertical="center" wrapText="1"/>
    </xf>
    <xf numFmtId="0" fontId="339" fillId="0" borderId="18" xfId="44058" applyFont="1" applyBorder="1" applyAlignment="1">
      <alignment horizontal="center" vertical="center"/>
    </xf>
    <xf numFmtId="4" fontId="338" fillId="0" borderId="0" xfId="44058" applyNumberFormat="1" applyFont="1" applyAlignment="1">
      <alignment vertical="center"/>
    </xf>
    <xf numFmtId="4" fontId="314" fillId="0" borderId="1" xfId="1" applyNumberFormat="1" applyFont="1" applyFill="1" applyBorder="1" applyAlignment="1">
      <alignment horizontal="center" wrapText="1"/>
    </xf>
    <xf numFmtId="183" fontId="308" fillId="0" borderId="158" xfId="1" applyNumberFormat="1" applyFont="1" applyFill="1" applyBorder="1" applyAlignment="1">
      <alignment horizontal="center" vertical="center" wrapText="1"/>
    </xf>
    <xf numFmtId="0" fontId="314" fillId="0" borderId="159" xfId="0" applyFont="1" applyBorder="1" applyAlignment="1">
      <alignment horizontal="center" vertical="center" wrapText="1"/>
    </xf>
    <xf numFmtId="0" fontId="10" fillId="0" borderId="18" xfId="0" applyFont="1" applyBorder="1" applyAlignment="1">
      <alignment vertical="center"/>
    </xf>
    <xf numFmtId="3" fontId="314" fillId="2" borderId="1" xfId="1" applyNumberFormat="1" applyFont="1" applyFill="1" applyBorder="1" applyAlignment="1">
      <alignment horizontal="center" vertical="center" wrapText="1"/>
    </xf>
    <xf numFmtId="3" fontId="314" fillId="2" borderId="1" xfId="1" applyNumberFormat="1" applyFont="1" applyFill="1" applyBorder="1" applyAlignment="1">
      <alignment horizontal="center" wrapText="1"/>
    </xf>
    <xf numFmtId="44" fontId="300" fillId="0" borderId="35" xfId="4" applyNumberFormat="1" applyFont="1" applyBorder="1" applyAlignment="1">
      <alignment vertical="center"/>
    </xf>
    <xf numFmtId="170" fontId="0" fillId="0" borderId="160" xfId="44116" applyNumberFormat="1" applyFont="1" applyFill="1" applyBorder="1" applyAlignment="1">
      <alignment vertical="center"/>
    </xf>
    <xf numFmtId="4" fontId="0" fillId="0" borderId="160" xfId="0" applyNumberFormat="1" applyBorder="1" applyAlignment="1">
      <alignment vertical="center"/>
    </xf>
    <xf numFmtId="170" fontId="0" fillId="0" borderId="160" xfId="0" applyNumberFormat="1" applyBorder="1" applyAlignment="1">
      <alignment vertical="center"/>
    </xf>
    <xf numFmtId="9" fontId="0" fillId="0" borderId="159" xfId="8801" applyFont="1" applyFill="1" applyBorder="1" applyAlignment="1">
      <alignment horizontal="center" vertical="center"/>
    </xf>
    <xf numFmtId="1" fontId="297" fillId="2" borderId="0" xfId="0" applyNumberFormat="1" applyFont="1" applyFill="1" applyAlignment="1">
      <alignment horizontal="center" vertical="center"/>
    </xf>
    <xf numFmtId="167" fontId="300" fillId="2" borderId="0" xfId="0" applyNumberFormat="1" applyFont="1" applyFill="1" applyAlignment="1">
      <alignment vertical="center"/>
    </xf>
    <xf numFmtId="0" fontId="293" fillId="0" borderId="161" xfId="43991" applyFont="1" applyBorder="1" applyAlignment="1">
      <alignment horizontal="right" wrapText="1"/>
    </xf>
    <xf numFmtId="0" fontId="291" fillId="0" borderId="0" xfId="35068" applyFont="1" applyAlignment="1">
      <alignment vertical="center" wrapText="1"/>
    </xf>
    <xf numFmtId="0" fontId="291" fillId="0" borderId="0" xfId="35069" applyFont="1" applyAlignment="1">
      <alignment vertical="center"/>
    </xf>
    <xf numFmtId="0" fontId="297" fillId="0" borderId="159" xfId="44152" applyFont="1" applyBorder="1" applyAlignment="1">
      <alignment horizontal="left" vertical="center" wrapText="1"/>
    </xf>
    <xf numFmtId="167" fontId="9" fillId="0" borderId="154" xfId="35088" applyNumberFormat="1" applyFont="1" applyFill="1" applyBorder="1" applyAlignment="1">
      <alignment vertical="center"/>
    </xf>
    <xf numFmtId="167" fontId="9" fillId="0" borderId="1" xfId="35088" applyNumberFormat="1" applyFont="1" applyFill="1" applyBorder="1" applyAlignment="1">
      <alignment vertical="center"/>
    </xf>
    <xf numFmtId="167" fontId="17" fillId="0" borderId="159" xfId="35088" applyNumberFormat="1" applyFont="1" applyFill="1" applyBorder="1" applyAlignment="1">
      <alignment vertical="center"/>
    </xf>
    <xf numFmtId="179" fontId="92" fillId="0" borderId="159" xfId="35088" applyNumberFormat="1" applyFont="1" applyFill="1" applyBorder="1" applyAlignment="1">
      <alignment horizontal="center" vertical="center"/>
    </xf>
    <xf numFmtId="179" fontId="300" fillId="0" borderId="159" xfId="35088" applyNumberFormat="1" applyFont="1" applyFill="1" applyBorder="1" applyAlignment="1">
      <alignment horizontal="center" vertical="center"/>
    </xf>
    <xf numFmtId="222" fontId="291" fillId="0" borderId="159" xfId="44432" applyNumberFormat="1" applyFont="1" applyBorder="1" applyAlignment="1">
      <alignment vertical="center"/>
    </xf>
    <xf numFmtId="9" fontId="291" fillId="0" borderId="159" xfId="8801" applyBorder="1" applyAlignment="1">
      <alignment horizontal="center" vertical="center"/>
    </xf>
    <xf numFmtId="9" fontId="338" fillId="40" borderId="54" xfId="8801" applyFont="1" applyFill="1" applyBorder="1" applyAlignment="1">
      <alignment horizontal="center" vertical="center"/>
    </xf>
    <xf numFmtId="168" fontId="291" fillId="0" borderId="0" xfId="44116" applyAlignment="1">
      <alignment vertical="center"/>
    </xf>
    <xf numFmtId="0" fontId="291" fillId="0" borderId="162" xfId="44058" applyBorder="1" applyAlignment="1">
      <alignment vertical="center"/>
    </xf>
    <xf numFmtId="0" fontId="0" fillId="0" borderId="163" xfId="0" applyBorder="1" applyAlignment="1">
      <alignment vertical="center"/>
    </xf>
    <xf numFmtId="170" fontId="0" fillId="0" borderId="163" xfId="44116" applyNumberFormat="1" applyFont="1" applyBorder="1" applyAlignment="1">
      <alignment vertical="center"/>
    </xf>
    <xf numFmtId="4" fontId="0" fillId="0" borderId="163" xfId="0" applyNumberFormat="1" applyBorder="1" applyAlignment="1">
      <alignment vertical="center"/>
    </xf>
    <xf numFmtId="168" fontId="291" fillId="0" borderId="164" xfId="44116" applyBorder="1" applyAlignment="1">
      <alignment vertical="center"/>
    </xf>
    <xf numFmtId="168" fontId="370" fillId="2" borderId="0" xfId="1" applyFont="1" applyFill="1" applyBorder="1" applyAlignment="1">
      <alignment horizontal="center" vertical="center" wrapText="1"/>
    </xf>
    <xf numFmtId="43" fontId="308" fillId="2" borderId="0" xfId="0" applyNumberFormat="1" applyFont="1" applyFill="1" applyAlignment="1">
      <alignment horizontal="center" vertical="center" wrapText="1"/>
    </xf>
    <xf numFmtId="0" fontId="300" fillId="0" borderId="159" xfId="0" applyFont="1" applyBorder="1" applyAlignment="1">
      <alignment horizontal="center" vertical="center" wrapText="1"/>
    </xf>
    <xf numFmtId="9" fontId="0" fillId="0" borderId="0" xfId="8801" applyFont="1" applyAlignment="1">
      <alignment horizontal="center" vertical="center"/>
    </xf>
    <xf numFmtId="0" fontId="291" fillId="0" borderId="164" xfId="44058" applyBorder="1" applyAlignment="1">
      <alignment horizontal="centerContinuous" vertical="center" wrapText="1"/>
    </xf>
    <xf numFmtId="0" fontId="291" fillId="0" borderId="165" xfId="44058" applyBorder="1" applyAlignment="1">
      <alignment horizontal="centerContinuous" vertical="center" wrapText="1"/>
    </xf>
    <xf numFmtId="0" fontId="291" fillId="0" borderId="164" xfId="44058" applyBorder="1" applyAlignment="1">
      <alignment horizontal="centerContinuous" vertical="center"/>
    </xf>
    <xf numFmtId="0" fontId="291" fillId="0" borderId="165" xfId="44058" applyBorder="1" applyAlignment="1">
      <alignment horizontal="centerContinuous" vertical="center"/>
    </xf>
    <xf numFmtId="4" fontId="291" fillId="0" borderId="167" xfId="44058" applyNumberFormat="1" applyBorder="1" applyAlignment="1">
      <alignment vertical="center"/>
    </xf>
    <xf numFmtId="221" fontId="291" fillId="0" borderId="164" xfId="44116" applyNumberFormat="1" applyFill="1" applyBorder="1" applyAlignment="1">
      <alignment vertical="center"/>
    </xf>
    <xf numFmtId="4" fontId="419" fillId="0" borderId="167" xfId="44058" applyNumberFormat="1" applyFont="1" applyBorder="1" applyAlignment="1">
      <alignment vertical="center"/>
    </xf>
    <xf numFmtId="4" fontId="291" fillId="0" borderId="164" xfId="44058" applyNumberFormat="1" applyBorder="1" applyAlignment="1">
      <alignment vertical="center"/>
    </xf>
    <xf numFmtId="4" fontId="339" fillId="0" borderId="164" xfId="44058" applyNumberFormat="1" applyFont="1" applyBorder="1" applyAlignment="1">
      <alignment vertical="center"/>
    </xf>
    <xf numFmtId="221" fontId="339" fillId="0" borderId="164" xfId="44116" applyNumberFormat="1" applyFont="1" applyFill="1" applyBorder="1" applyAlignment="1">
      <alignment vertical="center"/>
    </xf>
    <xf numFmtId="0" fontId="0" fillId="0" borderId="166" xfId="0" pivotButton="1" applyBorder="1" applyAlignment="1">
      <alignment horizontal="center" vertical="center" wrapText="1"/>
    </xf>
    <xf numFmtId="0" fontId="0" fillId="0" borderId="159" xfId="0" applyBorder="1" applyAlignment="1">
      <alignment horizontal="left"/>
    </xf>
    <xf numFmtId="0" fontId="0" fillId="0" borderId="159" xfId="0" applyBorder="1"/>
    <xf numFmtId="216" fontId="0" fillId="0" borderId="159" xfId="0" applyNumberFormat="1" applyBorder="1"/>
    <xf numFmtId="0" fontId="295" fillId="41" borderId="159" xfId="0" applyFont="1" applyFill="1" applyBorder="1" applyAlignment="1">
      <alignment horizontal="left"/>
    </xf>
    <xf numFmtId="0" fontId="295" fillId="41" borderId="159" xfId="0" applyFont="1" applyFill="1" applyBorder="1"/>
    <xf numFmtId="216" fontId="295" fillId="41" borderId="159" xfId="0" applyNumberFormat="1" applyFont="1" applyFill="1" applyBorder="1"/>
    <xf numFmtId="179" fontId="300" fillId="0" borderId="159" xfId="44446" applyNumberFormat="1" applyFont="1" applyFill="1" applyBorder="1" applyAlignment="1">
      <alignment horizontal="center" vertical="center"/>
    </xf>
    <xf numFmtId="226" fontId="300" fillId="0" borderId="159" xfId="44446" applyNumberFormat="1" applyFont="1" applyFill="1" applyBorder="1" applyAlignment="1">
      <alignment horizontal="center" vertical="center"/>
    </xf>
    <xf numFmtId="226" fontId="301" fillId="0" borderId="165" xfId="44446" applyNumberFormat="1" applyFont="1" applyFill="1" applyBorder="1" applyAlignment="1">
      <alignment horizontal="center" vertical="center"/>
    </xf>
    <xf numFmtId="226" fontId="301" fillId="0" borderId="159" xfId="44446" applyNumberFormat="1" applyFont="1" applyFill="1" applyBorder="1" applyAlignment="1">
      <alignment horizontal="center" vertical="center"/>
    </xf>
    <xf numFmtId="4" fontId="291" fillId="0" borderId="159" xfId="0" applyNumberFormat="1" applyFont="1" applyBorder="1" applyAlignment="1">
      <alignment vertical="center" wrapText="1"/>
    </xf>
    <xf numFmtId="4" fontId="297" fillId="0" borderId="159" xfId="0" applyNumberFormat="1" applyFont="1" applyBorder="1" applyAlignment="1">
      <alignment vertical="center" wrapText="1"/>
    </xf>
    <xf numFmtId="0" fontId="297" fillId="0" borderId="159" xfId="0" applyFont="1" applyBorder="1" applyAlignment="1">
      <alignment vertical="center"/>
    </xf>
    <xf numFmtId="9" fontId="297" fillId="0" borderId="159" xfId="8801" applyFont="1" applyBorder="1" applyAlignment="1">
      <alignment horizontal="center" vertical="center"/>
    </xf>
    <xf numFmtId="168" fontId="302" fillId="0" borderId="159" xfId="44116" applyFont="1" applyBorder="1" applyAlignment="1">
      <alignment vertical="center"/>
    </xf>
    <xf numFmtId="9" fontId="302" fillId="0" borderId="159" xfId="8801" applyFont="1" applyBorder="1" applyAlignment="1">
      <alignment horizontal="center" vertical="center"/>
    </xf>
    <xf numFmtId="0" fontId="291" fillId="0" borderId="159" xfId="0" applyFont="1" applyBorder="1" applyAlignment="1">
      <alignment vertical="center"/>
    </xf>
    <xf numFmtId="168" fontId="291" fillId="0" borderId="159" xfId="44116" applyBorder="1" applyAlignment="1">
      <alignment vertical="center"/>
    </xf>
    <xf numFmtId="0" fontId="291" fillId="0" borderId="159" xfId="0" applyFont="1" applyBorder="1" applyAlignment="1">
      <alignment vertical="center" wrapText="1"/>
    </xf>
    <xf numFmtId="0" fontId="338" fillId="0" borderId="159" xfId="0" applyFont="1" applyBorder="1" applyAlignment="1">
      <alignment horizontal="center" vertical="center"/>
    </xf>
    <xf numFmtId="168" fontId="346" fillId="0" borderId="159" xfId="44116" applyFont="1" applyBorder="1" applyAlignment="1">
      <alignment vertical="center"/>
    </xf>
    <xf numFmtId="168" fontId="338" fillId="0" borderId="159" xfId="44116" applyFont="1" applyBorder="1" applyAlignment="1">
      <alignment vertical="center"/>
    </xf>
    <xf numFmtId="173" fontId="346" fillId="0" borderId="159" xfId="8801" applyNumberFormat="1" applyFont="1" applyBorder="1" applyAlignment="1">
      <alignment horizontal="center" vertical="center"/>
    </xf>
    <xf numFmtId="3" fontId="308" fillId="0" borderId="1" xfId="1" applyNumberFormat="1" applyFont="1" applyFill="1" applyBorder="1" applyAlignment="1">
      <alignment horizontal="left" vertical="center" wrapText="1"/>
    </xf>
    <xf numFmtId="0" fontId="7" fillId="0" borderId="18" xfId="0" applyFont="1" applyBorder="1" applyAlignment="1">
      <alignment vertical="center"/>
    </xf>
    <xf numFmtId="44" fontId="300" fillId="0" borderId="167" xfId="4" applyNumberFormat="1" applyFont="1" applyBorder="1" applyAlignment="1">
      <alignment horizontal="left" vertical="center"/>
    </xf>
    <xf numFmtId="44" fontId="300" fillId="0" borderId="164" xfId="4" applyNumberFormat="1" applyFont="1" applyBorder="1" applyAlignment="1">
      <alignment horizontal="left" vertical="center"/>
    </xf>
    <xf numFmtId="44" fontId="300" fillId="0" borderId="165" xfId="4" applyNumberFormat="1" applyFont="1" applyBorder="1" applyAlignment="1">
      <alignment horizontal="left" vertical="center"/>
    </xf>
    <xf numFmtId="0" fontId="291" fillId="0" borderId="68" xfId="44058" applyBorder="1" applyAlignment="1">
      <alignment horizontal="center" vertical="center" textRotation="90"/>
    </xf>
    <xf numFmtId="167" fontId="5" fillId="0" borderId="1" xfId="35088" applyNumberFormat="1" applyFont="1" applyFill="1" applyBorder="1" applyAlignment="1">
      <alignment vertical="center"/>
    </xf>
    <xf numFmtId="0" fontId="385" fillId="0" borderId="165" xfId="35102" applyFont="1" applyBorder="1" applyAlignment="1">
      <alignment horizontal="left" vertical="center" wrapText="1"/>
    </xf>
    <xf numFmtId="0" fontId="309" fillId="0" borderId="19" xfId="0" applyFont="1" applyBorder="1" applyAlignment="1">
      <alignment horizontal="center" vertical="center" wrapText="1"/>
    </xf>
    <xf numFmtId="0" fontId="309" fillId="0" borderId="171" xfId="0" applyFont="1" applyBorder="1" applyAlignment="1">
      <alignment horizontal="center" vertical="center" wrapText="1"/>
    </xf>
    <xf numFmtId="0" fontId="309" fillId="0" borderId="171" xfId="0" applyFont="1" applyBorder="1" applyAlignment="1">
      <alignment horizontal="center" vertical="center"/>
    </xf>
    <xf numFmtId="0" fontId="297" fillId="0" borderId="18" xfId="0" applyFont="1" applyBorder="1" applyAlignment="1">
      <alignment horizontal="center" vertical="center" wrapText="1"/>
    </xf>
    <xf numFmtId="0" fontId="296" fillId="0" borderId="18" xfId="0" applyFont="1" applyBorder="1" applyAlignment="1">
      <alignment horizontal="center" vertical="center"/>
    </xf>
    <xf numFmtId="0" fontId="297" fillId="0" borderId="162" xfId="0" applyFont="1" applyBorder="1" applyAlignment="1">
      <alignment horizontal="center" vertical="center" wrapText="1"/>
    </xf>
    <xf numFmtId="0" fontId="296" fillId="0" borderId="162" xfId="0" applyFont="1" applyBorder="1" applyAlignment="1">
      <alignment horizontal="center" vertical="center"/>
    </xf>
    <xf numFmtId="0" fontId="309" fillId="0" borderId="172" xfId="0" applyFont="1" applyBorder="1" applyAlignment="1">
      <alignment horizontal="center" vertical="center"/>
    </xf>
    <xf numFmtId="179" fontId="297" fillId="0" borderId="18" xfId="0" applyNumberFormat="1" applyFont="1" applyBorder="1" applyAlignment="1">
      <alignment horizontal="center" vertical="center" wrapText="1"/>
    </xf>
    <xf numFmtId="3" fontId="296" fillId="0" borderId="18" xfId="0" applyNumberFormat="1" applyFont="1" applyBorder="1" applyAlignment="1">
      <alignment horizontal="center" vertical="center"/>
    </xf>
    <xf numFmtId="0" fontId="4" fillId="0" borderId="84" xfId="0" applyFont="1" applyBorder="1" applyAlignment="1">
      <alignment vertical="center" wrapText="1"/>
    </xf>
    <xf numFmtId="0" fontId="4" fillId="0" borderId="1" xfId="0" applyFont="1" applyBorder="1" applyAlignment="1">
      <alignment vertical="center" wrapText="1"/>
    </xf>
    <xf numFmtId="0" fontId="4" fillId="0" borderId="79" xfId="0" applyFont="1" applyBorder="1" applyAlignment="1">
      <alignment vertical="center" wrapText="1"/>
    </xf>
    <xf numFmtId="14" fontId="300" fillId="0" borderId="159" xfId="44408" applyNumberFormat="1" applyFont="1" applyBorder="1" applyAlignment="1">
      <alignment horizontal="center" vertical="center" wrapText="1"/>
    </xf>
    <xf numFmtId="196" fontId="300" fillId="0" borderId="159" xfId="44408" applyNumberFormat="1" applyFont="1" applyBorder="1" applyAlignment="1">
      <alignment vertical="center" wrapText="1"/>
    </xf>
    <xf numFmtId="0" fontId="300" fillId="0" borderId="159" xfId="44408" applyFont="1" applyBorder="1" applyAlignment="1">
      <alignment vertical="center"/>
    </xf>
    <xf numFmtId="14" fontId="300" fillId="0" borderId="159" xfId="0" applyNumberFormat="1" applyFont="1" applyBorder="1" applyAlignment="1">
      <alignment horizontal="justify" vertical="center" wrapText="1"/>
    </xf>
    <xf numFmtId="14" fontId="300" fillId="0" borderId="159" xfId="44408" applyNumberFormat="1" applyFont="1" applyBorder="1" applyAlignment="1">
      <alignment horizontal="center" vertical="center"/>
    </xf>
    <xf numFmtId="14" fontId="300" fillId="42" borderId="159" xfId="0" applyNumberFormat="1" applyFont="1" applyFill="1" applyBorder="1" applyAlignment="1">
      <alignment horizontal="center"/>
    </xf>
    <xf numFmtId="14" fontId="300" fillId="42" borderId="159" xfId="0" applyNumberFormat="1" applyFont="1" applyFill="1" applyBorder="1" applyAlignment="1">
      <alignment horizontal="justify" vertical="center" wrapText="1"/>
    </xf>
    <xf numFmtId="196" fontId="300" fillId="42" borderId="159" xfId="44408" applyNumberFormat="1" applyFont="1" applyFill="1" applyBorder="1" applyAlignment="1">
      <alignment vertical="center" wrapText="1"/>
    </xf>
    <xf numFmtId="14" fontId="300" fillId="42" borderId="159" xfId="44408" applyNumberFormat="1" applyFont="1" applyFill="1" applyBorder="1" applyAlignment="1">
      <alignment horizontal="center" vertical="center"/>
    </xf>
    <xf numFmtId="0" fontId="300" fillId="42" borderId="159" xfId="44408" applyFont="1" applyFill="1" applyBorder="1" applyAlignment="1">
      <alignment vertical="center"/>
    </xf>
    <xf numFmtId="0" fontId="300" fillId="42" borderId="159" xfId="44408" applyFont="1" applyFill="1" applyBorder="1" applyAlignment="1">
      <alignment horizontal="left" vertical="center"/>
    </xf>
    <xf numFmtId="0" fontId="300" fillId="0" borderId="0" xfId="44408" applyFont="1" applyAlignment="1">
      <alignment vertical="center"/>
    </xf>
    <xf numFmtId="14" fontId="300" fillId="0" borderId="159" xfId="44408" applyNumberFormat="1" applyFont="1" applyBorder="1" applyAlignment="1">
      <alignment horizontal="left" vertical="center"/>
    </xf>
    <xf numFmtId="0" fontId="301" fillId="42" borderId="159" xfId="44408" applyFont="1" applyFill="1" applyBorder="1" applyAlignment="1">
      <alignment horizontal="center" vertical="center"/>
    </xf>
    <xf numFmtId="0" fontId="300" fillId="42" borderId="159" xfId="44408" applyFont="1" applyFill="1" applyBorder="1" applyAlignment="1">
      <alignment horizontal="center" vertical="center"/>
    </xf>
    <xf numFmtId="196" fontId="300" fillId="42" borderId="159" xfId="44408" applyNumberFormat="1" applyFont="1" applyFill="1" applyBorder="1" applyAlignment="1">
      <alignment horizontal="center" vertical="center"/>
    </xf>
    <xf numFmtId="198" fontId="300" fillId="42" borderId="159" xfId="44408" applyNumberFormat="1" applyFont="1" applyFill="1" applyBorder="1" applyAlignment="1">
      <alignment horizontal="center" vertical="center"/>
    </xf>
    <xf numFmtId="198" fontId="300" fillId="42" borderId="159" xfId="44408" applyNumberFormat="1" applyFont="1" applyFill="1" applyBorder="1" applyAlignment="1">
      <alignment horizontal="center" vertical="center" wrapText="1"/>
    </xf>
    <xf numFmtId="14" fontId="300" fillId="0" borderId="162" xfId="44408" applyNumberFormat="1" applyFont="1" applyBorder="1" applyAlignment="1">
      <alignment vertical="center"/>
    </xf>
    <xf numFmtId="0" fontId="300" fillId="0" borderId="162" xfId="44408" applyFont="1" applyBorder="1" applyAlignment="1">
      <alignment vertical="center"/>
    </xf>
    <xf numFmtId="14" fontId="300" fillId="0" borderId="31" xfId="44408" applyNumberFormat="1" applyFont="1" applyBorder="1" applyAlignment="1">
      <alignment vertical="center"/>
    </xf>
    <xf numFmtId="0" fontId="300" fillId="0" borderId="31" xfId="44408" applyFont="1" applyBorder="1" applyAlignment="1">
      <alignment vertical="center"/>
    </xf>
    <xf numFmtId="0" fontId="300" fillId="0" borderId="2" xfId="44408" applyFont="1" applyBorder="1" applyAlignment="1">
      <alignment vertical="center"/>
    </xf>
    <xf numFmtId="14" fontId="300" fillId="0" borderId="159" xfId="0" applyNumberFormat="1" applyFont="1" applyBorder="1" applyAlignment="1">
      <alignment horizontal="center" vertical="center" wrapText="1"/>
    </xf>
    <xf numFmtId="14" fontId="300" fillId="0" borderId="159" xfId="0" applyNumberFormat="1" applyFont="1" applyBorder="1" applyAlignment="1">
      <alignment horizontal="center" vertical="center"/>
    </xf>
    <xf numFmtId="14" fontId="300" fillId="0" borderId="159" xfId="0" applyNumberFormat="1" applyFont="1" applyBorder="1" applyAlignment="1">
      <alignment horizontal="justify" vertical="center"/>
    </xf>
    <xf numFmtId="14" fontId="300" fillId="2" borderId="159" xfId="44408" applyNumberFormat="1" applyFont="1" applyFill="1" applyBorder="1" applyAlignment="1">
      <alignment horizontal="center" vertical="center"/>
    </xf>
    <xf numFmtId="0" fontId="300" fillId="2" borderId="159" xfId="44408" applyFont="1" applyFill="1" applyBorder="1" applyAlignment="1">
      <alignment vertical="center"/>
    </xf>
    <xf numFmtId="14" fontId="300" fillId="42" borderId="159" xfId="0" applyNumberFormat="1" applyFont="1" applyFill="1" applyBorder="1" applyAlignment="1">
      <alignment horizontal="center" vertical="center" wrapText="1"/>
    </xf>
    <xf numFmtId="14" fontId="300" fillId="43" borderId="159" xfId="44408" applyNumberFormat="1" applyFont="1" applyFill="1" applyBorder="1" applyAlignment="1">
      <alignment horizontal="center" vertical="center" wrapText="1"/>
    </xf>
    <xf numFmtId="196" fontId="300" fillId="43" borderId="159" xfId="44408" applyNumberFormat="1" applyFont="1" applyFill="1" applyBorder="1" applyAlignment="1">
      <alignment vertical="center" wrapText="1"/>
    </xf>
    <xf numFmtId="0" fontId="300" fillId="0" borderId="159" xfId="44408" applyFont="1" applyBorder="1" applyAlignment="1">
      <alignment horizontal="left" vertical="center" wrapText="1"/>
    </xf>
    <xf numFmtId="0" fontId="300" fillId="42" borderId="159" xfId="44408" applyFont="1" applyFill="1" applyBorder="1" applyAlignment="1">
      <alignment horizontal="left" vertical="center" wrapText="1"/>
    </xf>
    <xf numFmtId="14" fontId="300" fillId="42" borderId="159" xfId="0" applyNumberFormat="1" applyFont="1" applyFill="1" applyBorder="1" applyAlignment="1">
      <alignment horizontal="center" vertical="center"/>
    </xf>
    <xf numFmtId="0" fontId="300" fillId="42" borderId="159" xfId="44408" applyFont="1" applyFill="1" applyBorder="1" applyAlignment="1">
      <alignment vertical="center" wrapText="1"/>
    </xf>
    <xf numFmtId="0" fontId="300" fillId="42" borderId="159" xfId="44408" applyFont="1" applyFill="1" applyBorder="1" applyAlignment="1">
      <alignment horizontal="justify" vertical="center" wrapText="1"/>
    </xf>
    <xf numFmtId="14" fontId="300" fillId="0" borderId="18" xfId="44408" applyNumberFormat="1" applyFont="1" applyBorder="1" applyAlignment="1">
      <alignment horizontal="center" vertical="center"/>
    </xf>
    <xf numFmtId="0" fontId="300" fillId="0" borderId="18" xfId="44408" applyFont="1" applyBorder="1" applyAlignment="1">
      <alignment vertical="center"/>
    </xf>
    <xf numFmtId="0" fontId="300" fillId="0" borderId="159" xfId="0" applyFont="1" applyBorder="1" applyAlignment="1">
      <alignment vertical="center" wrapText="1"/>
    </xf>
    <xf numFmtId="0" fontId="300" fillId="2" borderId="159" xfId="44408" applyFont="1" applyFill="1" applyBorder="1" applyAlignment="1">
      <alignment horizontal="left" vertical="center" wrapText="1"/>
    </xf>
    <xf numFmtId="198" fontId="300" fillId="42" borderId="159" xfId="0" applyNumberFormat="1" applyFont="1" applyFill="1" applyBorder="1" applyAlignment="1">
      <alignment vertical="center" wrapText="1"/>
    </xf>
    <xf numFmtId="0" fontId="300" fillId="0" borderId="159" xfId="44408" applyFont="1" applyBorder="1" applyAlignment="1">
      <alignment vertical="center" wrapText="1"/>
    </xf>
    <xf numFmtId="14" fontId="300" fillId="2" borderId="159" xfId="0" applyNumberFormat="1" applyFont="1" applyFill="1" applyBorder="1" applyAlignment="1">
      <alignment horizontal="justify" vertical="center" wrapText="1"/>
    </xf>
    <xf numFmtId="0" fontId="300" fillId="2" borderId="159" xfId="44408" applyFont="1" applyFill="1" applyBorder="1" applyAlignment="1">
      <alignment vertical="center" wrapText="1"/>
    </xf>
    <xf numFmtId="14" fontId="300" fillId="42" borderId="159" xfId="0" applyNumberFormat="1" applyFont="1" applyFill="1" applyBorder="1" applyAlignment="1">
      <alignment vertical="center" wrapText="1"/>
    </xf>
    <xf numFmtId="14" fontId="300" fillId="2" borderId="159" xfId="0" applyNumberFormat="1" applyFont="1" applyFill="1" applyBorder="1" applyAlignment="1">
      <alignment vertical="center" wrapText="1"/>
    </xf>
    <xf numFmtId="14" fontId="300" fillId="2" borderId="159" xfId="0" applyNumberFormat="1" applyFont="1" applyFill="1" applyBorder="1" applyAlignment="1">
      <alignment horizontal="center" vertical="center" wrapText="1"/>
    </xf>
    <xf numFmtId="14" fontId="300" fillId="0" borderId="159" xfId="44408" applyNumberFormat="1" applyFont="1" applyBorder="1" applyAlignment="1">
      <alignment vertical="center"/>
    </xf>
    <xf numFmtId="14" fontId="300" fillId="0" borderId="159" xfId="0" applyNumberFormat="1" applyFont="1" applyBorder="1" applyAlignment="1">
      <alignment vertical="center" wrapText="1"/>
    </xf>
    <xf numFmtId="0" fontId="300" fillId="2" borderId="159" xfId="44408" applyFont="1" applyFill="1" applyBorder="1" applyAlignment="1">
      <alignment horizontal="justify" vertical="center" wrapText="1"/>
    </xf>
    <xf numFmtId="196" fontId="300" fillId="2" borderId="159" xfId="44408" applyNumberFormat="1" applyFont="1" applyFill="1" applyBorder="1" applyAlignment="1">
      <alignment vertical="center" wrapText="1"/>
    </xf>
    <xf numFmtId="14" fontId="300" fillId="42" borderId="159" xfId="44408" applyNumberFormat="1" applyFont="1" applyFill="1" applyBorder="1" applyAlignment="1">
      <alignment vertical="center"/>
    </xf>
    <xf numFmtId="0" fontId="420" fillId="0" borderId="159" xfId="0" applyFont="1" applyBorder="1" applyAlignment="1">
      <alignment horizontal="center" vertical="center" wrapText="1"/>
    </xf>
    <xf numFmtId="17" fontId="401" fillId="0" borderId="159" xfId="0" applyNumberFormat="1" applyFont="1" applyBorder="1" applyAlignment="1">
      <alignment horizontal="center" vertical="center" wrapText="1"/>
    </xf>
    <xf numFmtId="0" fontId="401" fillId="0" borderId="159" xfId="0" applyFont="1" applyBorder="1" applyAlignment="1">
      <alignment horizontal="center" vertical="center" wrapText="1"/>
    </xf>
    <xf numFmtId="198" fontId="401" fillId="0" borderId="159" xfId="0" applyNumberFormat="1" applyFont="1" applyBorder="1" applyAlignment="1">
      <alignment horizontal="center" vertical="center" wrapText="1"/>
    </xf>
    <xf numFmtId="1" fontId="401" fillId="0" borderId="159" xfId="0" applyNumberFormat="1" applyFont="1" applyBorder="1" applyAlignment="1">
      <alignment horizontal="center" vertical="center" wrapText="1"/>
    </xf>
    <xf numFmtId="49" fontId="401" fillId="0" borderId="159" xfId="0" applyNumberFormat="1" applyFont="1" applyBorder="1" applyAlignment="1">
      <alignment horizontal="center" vertical="center" wrapText="1"/>
    </xf>
    <xf numFmtId="10" fontId="401" fillId="0" borderId="159" xfId="0" applyNumberFormat="1" applyFont="1" applyBorder="1" applyAlignment="1">
      <alignment horizontal="center" vertical="center" wrapText="1"/>
    </xf>
    <xf numFmtId="0" fontId="420" fillId="42" borderId="159" xfId="0" applyFont="1" applyFill="1" applyBorder="1" applyAlignment="1">
      <alignment horizontal="center" vertical="center" wrapText="1"/>
    </xf>
    <xf numFmtId="17" fontId="401" fillId="42" borderId="159" xfId="0" applyNumberFormat="1" applyFont="1" applyFill="1" applyBorder="1" applyAlignment="1">
      <alignment horizontal="center" vertical="center" wrapText="1"/>
    </xf>
    <xf numFmtId="0" fontId="401" fillId="42" borderId="159" xfId="0" applyFont="1" applyFill="1" applyBorder="1" applyAlignment="1">
      <alignment horizontal="center" vertical="center" wrapText="1"/>
    </xf>
    <xf numFmtId="198" fontId="401" fillId="42" borderId="159" xfId="0" applyNumberFormat="1" applyFont="1" applyFill="1" applyBorder="1" applyAlignment="1">
      <alignment horizontal="center" vertical="center" wrapText="1"/>
    </xf>
    <xf numFmtId="1" fontId="401" fillId="42" borderId="159" xfId="0" applyNumberFormat="1" applyFont="1" applyFill="1" applyBorder="1" applyAlignment="1">
      <alignment horizontal="center" vertical="center" wrapText="1"/>
    </xf>
    <xf numFmtId="49" fontId="401" fillId="42" borderId="159" xfId="0" applyNumberFormat="1" applyFont="1" applyFill="1" applyBorder="1" applyAlignment="1">
      <alignment horizontal="center" vertical="center" wrapText="1"/>
    </xf>
    <xf numFmtId="10" fontId="401" fillId="42" borderId="159" xfId="0" applyNumberFormat="1" applyFont="1" applyFill="1" applyBorder="1" applyAlignment="1">
      <alignment horizontal="center" vertical="center" wrapText="1"/>
    </xf>
    <xf numFmtId="0" fontId="421" fillId="0" borderId="159" xfId="0" applyFont="1" applyBorder="1" applyAlignment="1">
      <alignment horizontal="center" vertical="center" wrapText="1"/>
    </xf>
    <xf numFmtId="0" fontId="421" fillId="42" borderId="159" xfId="0" applyFont="1" applyFill="1" applyBorder="1" applyAlignment="1">
      <alignment horizontal="center" vertical="center" wrapText="1"/>
    </xf>
    <xf numFmtId="4" fontId="401" fillId="42" borderId="159" xfId="0" applyNumberFormat="1" applyFont="1" applyFill="1" applyBorder="1" applyAlignment="1">
      <alignment horizontal="center" vertical="center" wrapText="1"/>
    </xf>
    <xf numFmtId="0" fontId="421" fillId="42" borderId="159" xfId="44408" applyFont="1" applyFill="1" applyBorder="1" applyAlignment="1">
      <alignment horizontal="center" vertical="center" wrapText="1"/>
    </xf>
    <xf numFmtId="17" fontId="344" fillId="42" borderId="159" xfId="44408" applyNumberFormat="1" applyFont="1" applyFill="1" applyBorder="1" applyAlignment="1">
      <alignment horizontal="center" vertical="center" wrapText="1"/>
    </xf>
    <xf numFmtId="0" fontId="344" fillId="42" borderId="159" xfId="44408" applyFont="1" applyFill="1" applyBorder="1" applyAlignment="1">
      <alignment horizontal="center" vertical="center" wrapText="1"/>
    </xf>
    <xf numFmtId="1" fontId="344" fillId="42" borderId="159" xfId="44408" applyNumberFormat="1" applyFont="1" applyFill="1" applyBorder="1" applyAlignment="1">
      <alignment horizontal="center" vertical="center" wrapText="1"/>
    </xf>
    <xf numFmtId="198" fontId="344" fillId="42" borderId="159" xfId="44408" applyNumberFormat="1" applyFont="1" applyFill="1" applyBorder="1" applyAlignment="1">
      <alignment horizontal="center" vertical="center" wrapText="1"/>
    </xf>
    <xf numFmtId="227" fontId="344" fillId="42" borderId="159" xfId="44409" applyNumberFormat="1" applyFont="1" applyFill="1" applyBorder="1" applyAlignment="1">
      <alignment horizontal="center" vertical="center"/>
    </xf>
    <xf numFmtId="10" fontId="344" fillId="42" borderId="159" xfId="44408" applyNumberFormat="1" applyFont="1" applyFill="1" applyBorder="1" applyAlignment="1">
      <alignment horizontal="center" vertical="center" wrapText="1"/>
    </xf>
    <xf numFmtId="17" fontId="344" fillId="0" borderId="159" xfId="44408" applyNumberFormat="1" applyFont="1" applyBorder="1" applyAlignment="1">
      <alignment horizontal="center" vertical="center" wrapText="1"/>
    </xf>
    <xf numFmtId="0" fontId="344" fillId="0" borderId="159" xfId="44408" applyFont="1" applyBorder="1" applyAlignment="1">
      <alignment horizontal="center" vertical="center" wrapText="1"/>
    </xf>
    <xf numFmtId="1" fontId="344" fillId="0" borderId="159" xfId="44408" applyNumberFormat="1" applyFont="1" applyBorder="1" applyAlignment="1">
      <alignment horizontal="center" vertical="center" wrapText="1"/>
    </xf>
    <xf numFmtId="198" fontId="344" fillId="0" borderId="159" xfId="44408" applyNumberFormat="1" applyFont="1" applyBorder="1" applyAlignment="1">
      <alignment horizontal="center" vertical="center" wrapText="1"/>
    </xf>
    <xf numFmtId="227" fontId="344" fillId="0" borderId="159" xfId="44409" applyNumberFormat="1" applyFont="1" applyFill="1" applyBorder="1" applyAlignment="1">
      <alignment horizontal="center" vertical="center"/>
    </xf>
    <xf numFmtId="10" fontId="344" fillId="0" borderId="159" xfId="44408" applyNumberFormat="1" applyFont="1" applyBorder="1" applyAlignment="1">
      <alignment horizontal="center" vertical="center" wrapText="1"/>
    </xf>
    <xf numFmtId="227" fontId="344" fillId="42" borderId="159" xfId="44409" applyNumberFormat="1" applyFont="1" applyFill="1" applyBorder="1" applyAlignment="1">
      <alignment horizontal="center" vertical="center" wrapText="1"/>
    </xf>
    <xf numFmtId="0" fontId="421" fillId="0" borderId="159" xfId="44408" applyFont="1" applyBorder="1" applyAlignment="1">
      <alignment horizontal="center" vertical="center" wrapText="1"/>
    </xf>
    <xf numFmtId="227" fontId="344" fillId="0" borderId="159" xfId="44409" applyNumberFormat="1" applyFont="1" applyFill="1" applyBorder="1" applyAlignment="1">
      <alignment horizontal="center" vertical="center" wrapText="1"/>
    </xf>
    <xf numFmtId="0" fontId="300" fillId="2" borderId="0" xfId="0" applyFont="1" applyFill="1" applyAlignment="1">
      <alignment horizontal="center" vertical="center"/>
    </xf>
    <xf numFmtId="0" fontId="297" fillId="0" borderId="159" xfId="44152" applyFont="1" applyBorder="1" applyAlignment="1">
      <alignment vertical="center"/>
    </xf>
    <xf numFmtId="0" fontId="297" fillId="0" borderId="159" xfId="44152" applyFont="1" applyBorder="1" applyAlignment="1">
      <alignment horizontal="center" vertical="center"/>
    </xf>
    <xf numFmtId="0" fontId="0" fillId="0" borderId="174" xfId="0" applyBorder="1" applyAlignment="1">
      <alignment horizontal="center" vertical="center" wrapText="1"/>
    </xf>
    <xf numFmtId="200" fontId="0" fillId="0" borderId="174" xfId="0" applyNumberFormat="1" applyBorder="1" applyAlignment="1">
      <alignment horizontal="center" vertical="center" wrapText="1"/>
    </xf>
    <xf numFmtId="200" fontId="0" fillId="0" borderId="68"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3" fillId="0" borderId="0" xfId="44453" applyAlignment="1">
      <alignment horizontal="centerContinuous"/>
    </xf>
    <xf numFmtId="0" fontId="3" fillId="0" borderId="0" xfId="44453"/>
    <xf numFmtId="210" fontId="3" fillId="0" borderId="0" xfId="44453" applyNumberFormat="1"/>
    <xf numFmtId="14" fontId="3" fillId="0" borderId="0" xfId="44453" applyNumberFormat="1"/>
    <xf numFmtId="168" fontId="0" fillId="0" borderId="0" xfId="44454" applyFont="1"/>
    <xf numFmtId="209" fontId="3" fillId="0" borderId="0" xfId="44453" applyNumberFormat="1"/>
    <xf numFmtId="0" fontId="3" fillId="0" borderId="0" xfId="44453" applyAlignment="1">
      <alignment vertical="center"/>
    </xf>
    <xf numFmtId="0" fontId="295" fillId="0" borderId="0" xfId="44453" applyFont="1"/>
    <xf numFmtId="0" fontId="295" fillId="33" borderId="167" xfId="44453" applyFont="1" applyFill="1" applyBorder="1" applyAlignment="1">
      <alignment horizontal="centerContinuous"/>
    </xf>
    <xf numFmtId="0" fontId="295" fillId="33" borderId="159" xfId="44453" applyFont="1" applyFill="1" applyBorder="1" applyAlignment="1">
      <alignment horizontal="center"/>
    </xf>
    <xf numFmtId="0" fontId="3" fillId="0" borderId="167" xfId="44453" applyBorder="1" applyAlignment="1">
      <alignment horizontal="centerContinuous" vertical="center"/>
    </xf>
    <xf numFmtId="3" fontId="3" fillId="0" borderId="159" xfId="44453" applyNumberFormat="1" applyBorder="1" applyAlignment="1">
      <alignment horizontal="center"/>
    </xf>
    <xf numFmtId="3" fontId="3" fillId="0" borderId="0" xfId="44453" applyNumberFormat="1"/>
    <xf numFmtId="204" fontId="338" fillId="0" borderId="35" xfId="44058" applyNumberFormat="1" applyFont="1" applyBorder="1" applyAlignment="1">
      <alignment vertical="center"/>
    </xf>
    <xf numFmtId="204" fontId="338" fillId="0" borderId="2" xfId="44058" applyNumberFormat="1" applyFont="1" applyBorder="1" applyAlignment="1">
      <alignment vertical="center"/>
    </xf>
    <xf numFmtId="49" fontId="291" fillId="0" borderId="159" xfId="44058" applyNumberFormat="1" applyBorder="1" applyAlignment="1">
      <alignment vertical="center"/>
    </xf>
    <xf numFmtId="222" fontId="291" fillId="0" borderId="159" xfId="44058" applyNumberFormat="1" applyBorder="1" applyAlignment="1">
      <alignment vertical="center"/>
    </xf>
    <xf numFmtId="222" fontId="291" fillId="0" borderId="159" xfId="44058" applyNumberFormat="1" applyBorder="1" applyAlignment="1">
      <alignment horizontal="center" vertical="center"/>
    </xf>
    <xf numFmtId="222" fontId="291" fillId="0" borderId="159" xfId="44058" applyNumberFormat="1" applyBorder="1" applyAlignment="1">
      <alignment horizontal="right" vertical="center"/>
    </xf>
    <xf numFmtId="9" fontId="291" fillId="0" borderId="159" xfId="8801" applyFill="1" applyBorder="1" applyAlignment="1">
      <alignment horizontal="center" vertical="center"/>
    </xf>
    <xf numFmtId="167" fontId="338" fillId="0" borderId="159" xfId="44058" applyNumberFormat="1" applyFont="1" applyBorder="1" applyAlignment="1">
      <alignment horizontal="center" vertical="center" wrapText="1"/>
    </xf>
    <xf numFmtId="222" fontId="338" fillId="0" borderId="159" xfId="44058" applyNumberFormat="1" applyFont="1" applyBorder="1" applyAlignment="1">
      <alignment vertical="center"/>
    </xf>
    <xf numFmtId="9" fontId="338" fillId="0" borderId="159" xfId="8801" applyFont="1" applyBorder="1" applyAlignment="1">
      <alignment horizontal="center" vertical="center"/>
    </xf>
    <xf numFmtId="167" fontId="291" fillId="0" borderId="159" xfId="44058" applyNumberFormat="1" applyBorder="1" applyAlignment="1">
      <alignment horizontal="left" vertical="center"/>
    </xf>
    <xf numFmtId="168" fontId="0" fillId="0" borderId="159" xfId="44116" applyFont="1" applyBorder="1" applyAlignment="1">
      <alignment horizontal="center" vertical="center"/>
    </xf>
    <xf numFmtId="9" fontId="0" fillId="0" borderId="159" xfId="8801" applyFont="1" applyBorder="1" applyAlignment="1">
      <alignment vertical="center"/>
    </xf>
    <xf numFmtId="49" fontId="291" fillId="0" borderId="159" xfId="44058" applyNumberFormat="1" applyBorder="1" applyAlignment="1">
      <alignment horizontal="left" vertical="center"/>
    </xf>
    <xf numFmtId="0" fontId="291" fillId="0" borderId="159" xfId="44058" applyBorder="1" applyAlignment="1">
      <alignment horizontal="left" vertical="center"/>
    </xf>
    <xf numFmtId="222" fontId="0" fillId="0" borderId="159" xfId="44116" applyNumberFormat="1" applyFont="1" applyBorder="1" applyAlignment="1">
      <alignment vertical="center"/>
    </xf>
    <xf numFmtId="49" fontId="338" fillId="40" borderId="54" xfId="44058" applyNumberFormat="1" applyFont="1" applyFill="1" applyBorder="1" applyAlignment="1">
      <alignment horizontal="center" vertical="center"/>
    </xf>
    <xf numFmtId="222" fontId="338" fillId="40" borderId="54" xfId="44058" applyNumberFormat="1" applyFont="1" applyFill="1" applyBorder="1" applyAlignment="1">
      <alignment vertical="center"/>
    </xf>
    <xf numFmtId="43" fontId="291" fillId="0" borderId="0" xfId="44058" applyNumberFormat="1" applyAlignment="1">
      <alignment vertical="center"/>
    </xf>
    <xf numFmtId="0" fontId="407" fillId="0" borderId="0" xfId="44058" applyFont="1" applyAlignment="1">
      <alignment vertical="top"/>
    </xf>
    <xf numFmtId="0" fontId="407" fillId="0" borderId="0" xfId="44058" applyFont="1" applyAlignment="1">
      <alignment vertical="center"/>
    </xf>
    <xf numFmtId="9" fontId="291" fillId="0" borderId="0" xfId="8801" applyAlignment="1">
      <alignment vertical="center"/>
    </xf>
    <xf numFmtId="204" fontId="338" fillId="2" borderId="159" xfId="44058" applyNumberFormat="1" applyFont="1" applyFill="1" applyBorder="1" applyAlignment="1">
      <alignment horizontal="center" vertical="center" wrapText="1"/>
    </xf>
    <xf numFmtId="0" fontId="338" fillId="0" borderId="175" xfId="44058" applyFont="1" applyBorder="1" applyAlignment="1">
      <alignment horizontal="center" vertical="center" wrapText="1"/>
    </xf>
    <xf numFmtId="168" fontId="338" fillId="0" borderId="175" xfId="44116" applyFont="1" applyFill="1" applyBorder="1" applyAlignment="1">
      <alignment horizontal="center" vertical="center" wrapText="1"/>
    </xf>
    <xf numFmtId="4" fontId="338" fillId="0" borderId="175" xfId="44058" applyNumberFormat="1" applyFont="1" applyBorder="1" applyAlignment="1">
      <alignment horizontal="center" vertical="center" wrapText="1"/>
    </xf>
    <xf numFmtId="4" fontId="291" fillId="0" borderId="175" xfId="44058" applyNumberFormat="1" applyBorder="1" applyAlignment="1">
      <alignment vertical="center"/>
    </xf>
    <xf numFmtId="0" fontId="291" fillId="0" borderId="175" xfId="44058" applyBorder="1" applyAlignment="1">
      <alignment vertical="center"/>
    </xf>
    <xf numFmtId="167" fontId="0" fillId="0" borderId="4" xfId="44455" applyNumberFormat="1" applyFont="1" applyFill="1" applyBorder="1" applyAlignment="1">
      <alignment vertical="center"/>
    </xf>
    <xf numFmtId="167" fontId="291" fillId="0" borderId="176" xfId="44058" applyNumberFormat="1" applyBorder="1" applyAlignment="1">
      <alignment vertical="center"/>
    </xf>
    <xf numFmtId="9" fontId="0" fillId="0" borderId="175" xfId="8801" applyFont="1" applyFill="1" applyBorder="1" applyAlignment="1">
      <alignment vertical="center"/>
    </xf>
    <xf numFmtId="167" fontId="291" fillId="0" borderId="177" xfId="44058" applyNumberFormat="1" applyBorder="1" applyAlignment="1">
      <alignment vertical="center"/>
    </xf>
    <xf numFmtId="0" fontId="309" fillId="0" borderId="158" xfId="0" applyFont="1" applyBorder="1" applyAlignment="1">
      <alignment vertical="center"/>
    </xf>
    <xf numFmtId="0" fontId="302" fillId="0" borderId="159" xfId="0" applyFont="1" applyBorder="1" applyAlignment="1">
      <alignment horizontal="center" vertical="center"/>
    </xf>
    <xf numFmtId="0" fontId="302" fillId="0" borderId="0" xfId="0" applyFont="1" applyAlignment="1">
      <alignment horizontal="center" vertical="center"/>
    </xf>
    <xf numFmtId="168" fontId="338" fillId="0" borderId="0" xfId="1" applyFont="1" applyFill="1" applyAlignment="1">
      <alignment vertical="center"/>
    </xf>
    <xf numFmtId="0" fontId="338" fillId="0" borderId="0" xfId="0" applyFont="1" applyAlignment="1">
      <alignment vertical="center"/>
    </xf>
    <xf numFmtId="185" fontId="308" fillId="0" borderId="69" xfId="2" applyNumberFormat="1" applyFont="1" applyFill="1" applyBorder="1" applyAlignment="1">
      <alignment horizontal="center" vertical="center" wrapText="1"/>
    </xf>
    <xf numFmtId="186" fontId="308" fillId="0" borderId="69" xfId="2" applyNumberFormat="1" applyFont="1" applyFill="1" applyBorder="1" applyAlignment="1">
      <alignment horizontal="center" vertical="center" wrapText="1"/>
    </xf>
    <xf numFmtId="0" fontId="314" fillId="2" borderId="1" xfId="0" applyFont="1" applyFill="1" applyBorder="1" applyAlignment="1">
      <alignment horizontal="center" vertical="center" wrapText="1"/>
    </xf>
    <xf numFmtId="15" fontId="308" fillId="2" borderId="1" xfId="0" applyNumberFormat="1" applyFont="1" applyFill="1" applyBorder="1" applyAlignment="1">
      <alignment horizontal="center" vertical="center" wrapText="1"/>
    </xf>
    <xf numFmtId="0" fontId="1" fillId="0" borderId="18" xfId="0" applyFont="1" applyBorder="1" applyAlignment="1">
      <alignment vertical="center"/>
    </xf>
    <xf numFmtId="170" fontId="0" fillId="0" borderId="167" xfId="44116" applyNumberFormat="1" applyFont="1" applyFill="1" applyBorder="1" applyAlignment="1">
      <alignment vertical="center"/>
    </xf>
    <xf numFmtId="4" fontId="0" fillId="0" borderId="167" xfId="0" applyNumberFormat="1" applyBorder="1" applyAlignment="1">
      <alignment vertical="center"/>
    </xf>
    <xf numFmtId="170" fontId="0" fillId="0" borderId="167" xfId="0" applyNumberFormat="1" applyBorder="1" applyAlignment="1">
      <alignment vertical="center"/>
    </xf>
    <xf numFmtId="4" fontId="0" fillId="0" borderId="159" xfId="0" applyNumberFormat="1" applyBorder="1" applyAlignment="1">
      <alignment vertical="center"/>
    </xf>
    <xf numFmtId="0" fontId="0" fillId="0" borderId="159" xfId="0" applyBorder="1" applyAlignment="1">
      <alignment vertical="center"/>
    </xf>
    <xf numFmtId="0" fontId="300" fillId="0" borderId="159" xfId="44408" applyFont="1" applyBorder="1" applyAlignment="1">
      <alignment horizontal="left" vertical="center"/>
    </xf>
    <xf numFmtId="14" fontId="300" fillId="0" borderId="159" xfId="44408" applyNumberFormat="1" applyFont="1" applyBorder="1" applyAlignment="1">
      <alignment horizontal="justify" vertical="center" wrapText="1"/>
    </xf>
    <xf numFmtId="0" fontId="301" fillId="2" borderId="0" xfId="0" applyFont="1" applyFill="1" applyAlignment="1">
      <alignment horizontal="left" vertical="center" wrapText="1"/>
    </xf>
    <xf numFmtId="0" fontId="301" fillId="2" borderId="0" xfId="0" applyFont="1" applyFill="1" applyAlignment="1">
      <alignment vertical="center" wrapText="1"/>
    </xf>
    <xf numFmtId="174" fontId="300" fillId="2" borderId="0" xfId="1" applyNumberFormat="1" applyFont="1" applyFill="1" applyBorder="1" applyAlignment="1">
      <alignment horizontal="center" vertical="center" wrapText="1"/>
    </xf>
    <xf numFmtId="0" fontId="301" fillId="2" borderId="0" xfId="0" applyFont="1" applyFill="1" applyAlignment="1">
      <alignment horizontal="left" vertical="center"/>
    </xf>
    <xf numFmtId="0" fontId="301" fillId="0" borderId="132" xfId="0" applyFont="1" applyBorder="1" applyAlignment="1">
      <alignment horizontal="center" vertical="center" wrapText="1"/>
    </xf>
    <xf numFmtId="0" fontId="301" fillId="0" borderId="133" xfId="0" applyFont="1" applyBorder="1" applyAlignment="1">
      <alignment horizontal="center" vertical="center" wrapText="1"/>
    </xf>
    <xf numFmtId="0" fontId="301" fillId="0" borderId="134" xfId="0" applyFont="1" applyBorder="1" applyAlignment="1">
      <alignment horizontal="center" vertical="center" wrapText="1"/>
    </xf>
    <xf numFmtId="0" fontId="83" fillId="0" borderId="131" xfId="35088" applyFont="1" applyFill="1" applyBorder="1" applyAlignment="1">
      <alignment horizontal="center" vertical="center" wrapText="1"/>
    </xf>
    <xf numFmtId="0" fontId="83" fillId="0" borderId="18" xfId="35088" applyFont="1" applyFill="1" applyBorder="1" applyAlignment="1">
      <alignment horizontal="center" vertical="center" wrapText="1"/>
    </xf>
    <xf numFmtId="0" fontId="92" fillId="0" borderId="76" xfId="35088" applyFont="1" applyFill="1" applyBorder="1" applyAlignment="1">
      <alignment horizontal="center" vertical="center" wrapText="1"/>
    </xf>
    <xf numFmtId="0" fontId="92" fillId="0" borderId="18" xfId="35088" applyFont="1" applyFill="1" applyBorder="1" applyAlignment="1">
      <alignment horizontal="center" vertical="center" wrapText="1"/>
    </xf>
    <xf numFmtId="0" fontId="92" fillId="0" borderId="131" xfId="35088" applyFont="1" applyFill="1" applyBorder="1" applyAlignment="1">
      <alignment horizontal="center" vertical="center" wrapText="1"/>
    </xf>
    <xf numFmtId="0" fontId="92" fillId="0" borderId="38" xfId="35088" applyFont="1" applyFill="1" applyBorder="1" applyAlignment="1">
      <alignment horizontal="center" vertical="center" wrapText="1"/>
    </xf>
    <xf numFmtId="0" fontId="301" fillId="0" borderId="59" xfId="0" applyFont="1" applyBorder="1" applyAlignment="1">
      <alignment horizontal="center" vertical="center" wrapText="1"/>
    </xf>
    <xf numFmtId="0" fontId="301" fillId="0" borderId="18" xfId="0" applyFont="1" applyBorder="1" applyAlignment="1">
      <alignment horizontal="center" vertical="center" wrapText="1"/>
    </xf>
    <xf numFmtId="0" fontId="301" fillId="0" borderId="71" xfId="0" applyFont="1" applyBorder="1" applyAlignment="1">
      <alignment horizontal="center" vertical="center" wrapText="1"/>
    </xf>
    <xf numFmtId="0" fontId="301" fillId="0" borderId="73" xfId="0" applyFont="1" applyBorder="1" applyAlignment="1">
      <alignment horizontal="center" vertical="center" wrapText="1"/>
    </xf>
    <xf numFmtId="0" fontId="301" fillId="0" borderId="74" xfId="0" applyFont="1" applyBorder="1" applyAlignment="1">
      <alignment horizontal="center" vertical="center" wrapText="1"/>
    </xf>
    <xf numFmtId="0" fontId="297" fillId="2" borderId="0" xfId="0" applyFont="1" applyFill="1" applyAlignment="1">
      <alignment horizontal="center" vertical="center"/>
    </xf>
    <xf numFmtId="0" fontId="338" fillId="37" borderId="1" xfId="0" applyFont="1" applyFill="1" applyBorder="1" applyAlignment="1">
      <alignment horizontal="center" vertical="center"/>
    </xf>
    <xf numFmtId="0" fontId="309" fillId="0" borderId="0" xfId="0" applyFont="1" applyAlignment="1">
      <alignment horizontal="center" vertical="center"/>
    </xf>
    <xf numFmtId="49" fontId="338" fillId="0" borderId="1" xfId="0" applyNumberFormat="1" applyFont="1" applyBorder="1" applyAlignment="1">
      <alignment horizontal="center" vertical="center" wrapText="1"/>
    </xf>
    <xf numFmtId="49" fontId="301" fillId="2" borderId="132" xfId="0" applyNumberFormat="1" applyFont="1" applyFill="1" applyBorder="1" applyAlignment="1">
      <alignment horizontal="center" vertical="center" wrapText="1"/>
    </xf>
    <xf numFmtId="49" fontId="301" fillId="2" borderId="134" xfId="0" applyNumberFormat="1" applyFont="1" applyFill="1" applyBorder="1" applyAlignment="1">
      <alignment horizontal="center" vertical="center" wrapText="1"/>
    </xf>
    <xf numFmtId="49" fontId="301" fillId="0" borderId="71" xfId="0" applyNumberFormat="1" applyFont="1" applyBorder="1" applyAlignment="1">
      <alignment horizontal="center" vertical="center" wrapText="1"/>
    </xf>
    <xf numFmtId="49" fontId="301" fillId="0" borderId="74" xfId="0" applyNumberFormat="1" applyFont="1" applyBorder="1" applyAlignment="1">
      <alignment horizontal="center" vertical="center" wrapText="1"/>
    </xf>
    <xf numFmtId="0" fontId="301" fillId="2" borderId="0" xfId="0" applyFont="1" applyFill="1" applyAlignment="1">
      <alignment horizontal="left" vertical="center" wrapText="1"/>
    </xf>
    <xf numFmtId="0" fontId="309" fillId="0" borderId="71" xfId="0" applyFont="1" applyBorder="1" applyAlignment="1">
      <alignment horizontal="center" vertical="center"/>
    </xf>
    <xf numFmtId="0" fontId="309" fillId="0" borderId="74" xfId="0" applyFont="1" applyBorder="1" applyAlignment="1">
      <alignment horizontal="center" vertical="center"/>
    </xf>
    <xf numFmtId="0" fontId="301" fillId="0" borderId="0" xfId="0" applyFont="1" applyAlignment="1">
      <alignment horizontal="left" vertical="center"/>
    </xf>
    <xf numFmtId="168" fontId="309" fillId="0" borderId="132" xfId="1" applyFont="1" applyFill="1" applyBorder="1" applyAlignment="1">
      <alignment horizontal="center" vertical="center"/>
    </xf>
    <xf numFmtId="168" fontId="309" fillId="0" borderId="134" xfId="1" applyFont="1" applyFill="1" applyBorder="1" applyAlignment="1">
      <alignment horizontal="center" vertical="center"/>
    </xf>
    <xf numFmtId="49" fontId="301" fillId="2" borderId="133" xfId="0" applyNumberFormat="1" applyFont="1" applyFill="1" applyBorder="1" applyAlignment="1">
      <alignment horizontal="center" vertical="center" wrapText="1"/>
    </xf>
    <xf numFmtId="0" fontId="341" fillId="2" borderId="0" xfId="27" applyFont="1" applyFill="1" applyAlignment="1">
      <alignment horizontal="center" vertical="center" wrapText="1"/>
    </xf>
    <xf numFmtId="0" fontId="300" fillId="0" borderId="0" xfId="0" applyFont="1" applyAlignment="1">
      <alignment horizontal="left" vertical="center" wrapText="1"/>
    </xf>
    <xf numFmtId="0" fontId="297" fillId="0" borderId="0" xfId="35076" applyFont="1" applyFill="1" applyBorder="1" applyAlignment="1">
      <alignment horizontal="center" vertical="center" wrapText="1"/>
    </xf>
    <xf numFmtId="0" fontId="291" fillId="0" borderId="0" xfId="35076" applyFont="1" applyFill="1" applyBorder="1" applyAlignment="1">
      <alignment horizontal="center" vertical="center"/>
    </xf>
    <xf numFmtId="49" fontId="301" fillId="0" borderId="73" xfId="0" applyNumberFormat="1" applyFont="1" applyBorder="1" applyAlignment="1">
      <alignment horizontal="center" vertical="center" wrapText="1"/>
    </xf>
    <xf numFmtId="0" fontId="310" fillId="0" borderId="0" xfId="27" applyFont="1" applyAlignment="1">
      <alignment horizontal="center" vertical="center" wrapText="1"/>
    </xf>
    <xf numFmtId="0" fontId="364" fillId="2" borderId="0" xfId="27" applyFont="1" applyFill="1" applyAlignment="1">
      <alignment horizontal="center" vertical="center" wrapText="1"/>
    </xf>
    <xf numFmtId="17" fontId="309" fillId="0" borderId="132" xfId="0" applyNumberFormat="1" applyFont="1" applyBorder="1" applyAlignment="1">
      <alignment horizontal="center" vertical="center" wrapText="1"/>
    </xf>
    <xf numFmtId="17" fontId="309" fillId="0" borderId="134" xfId="0" applyNumberFormat="1" applyFont="1" applyBorder="1" applyAlignment="1">
      <alignment horizontal="center" vertical="center" wrapText="1"/>
    </xf>
    <xf numFmtId="168" fontId="309" fillId="0" borderId="132" xfId="1" applyFont="1" applyFill="1" applyBorder="1" applyAlignment="1">
      <alignment horizontal="center" vertical="center" wrapText="1"/>
    </xf>
    <xf numFmtId="168" fontId="309" fillId="0" borderId="134" xfId="1" applyFont="1" applyFill="1" applyBorder="1" applyAlignment="1">
      <alignment horizontal="center" vertical="center" wrapText="1"/>
    </xf>
    <xf numFmtId="0" fontId="366" fillId="36" borderId="154" xfId="0" applyFont="1" applyFill="1" applyBorder="1" applyAlignment="1">
      <alignment horizontal="center" vertical="center" wrapText="1"/>
    </xf>
    <xf numFmtId="17" fontId="301" fillId="0" borderId="71" xfId="0" applyNumberFormat="1" applyFont="1" applyBorder="1" applyAlignment="1">
      <alignment horizontal="center" vertical="center" wrapText="1"/>
    </xf>
    <xf numFmtId="17" fontId="301" fillId="0" borderId="74" xfId="0" applyNumberFormat="1" applyFont="1" applyBorder="1" applyAlignment="1">
      <alignment horizontal="center" vertical="center" wrapText="1"/>
    </xf>
    <xf numFmtId="17" fontId="309" fillId="0" borderId="35" xfId="0" applyNumberFormat="1" applyFont="1" applyBorder="1" applyAlignment="1">
      <alignment horizontal="center" vertical="center" wrapText="1"/>
    </xf>
    <xf numFmtId="17" fontId="309" fillId="0" borderId="2" xfId="0" applyNumberFormat="1" applyFont="1" applyBorder="1" applyAlignment="1">
      <alignment horizontal="center" vertical="center" wrapText="1"/>
    </xf>
    <xf numFmtId="49" fontId="301" fillId="0" borderId="0" xfId="0" applyNumberFormat="1" applyFont="1" applyAlignment="1">
      <alignment horizontal="center" vertical="center" wrapText="1"/>
    </xf>
    <xf numFmtId="0" fontId="309" fillId="2" borderId="3" xfId="0" applyFont="1" applyFill="1" applyBorder="1" applyAlignment="1">
      <alignment horizontal="center" vertical="center"/>
    </xf>
    <xf numFmtId="0" fontId="309" fillId="2" borderId="0" xfId="0" applyFont="1" applyFill="1" applyAlignment="1">
      <alignment horizontal="center" vertical="center"/>
    </xf>
    <xf numFmtId="0" fontId="309" fillId="2" borderId="173" xfId="0" applyFont="1" applyFill="1" applyBorder="1" applyAlignment="1">
      <alignment horizontal="center" vertical="center"/>
    </xf>
    <xf numFmtId="0" fontId="309" fillId="2" borderId="11" xfId="0" applyFont="1" applyFill="1" applyBorder="1" applyAlignment="1">
      <alignment horizontal="center" vertical="center"/>
    </xf>
    <xf numFmtId="0" fontId="338" fillId="0" borderId="0" xfId="0" applyFont="1" applyAlignment="1">
      <alignment horizontal="left" vertical="center" wrapText="1"/>
    </xf>
    <xf numFmtId="0" fontId="338" fillId="0" borderId="1" xfId="13" applyFont="1" applyBorder="1" applyAlignment="1">
      <alignment horizontal="center" vertical="center" wrapText="1"/>
    </xf>
    <xf numFmtId="0" fontId="338" fillId="0" borderId="1" xfId="0" applyFont="1" applyBorder="1" applyAlignment="1">
      <alignment horizontal="center" vertical="center" wrapText="1"/>
    </xf>
    <xf numFmtId="0" fontId="300" fillId="2" borderId="0" xfId="4" applyFont="1" applyFill="1" applyAlignment="1">
      <alignment horizontal="left" vertical="center" wrapText="1"/>
    </xf>
    <xf numFmtId="0" fontId="300" fillId="0" borderId="0" xfId="4" applyFont="1" applyAlignment="1">
      <alignment horizontal="justify" vertical="center" wrapText="1"/>
    </xf>
    <xf numFmtId="0" fontId="301" fillId="0" borderId="151" xfId="0" applyFont="1" applyBorder="1" applyAlignment="1">
      <alignment horizontal="center" vertical="center"/>
    </xf>
    <xf numFmtId="0" fontId="372" fillId="0" borderId="1" xfId="0" applyFont="1" applyBorder="1" applyAlignment="1">
      <alignment horizontal="center" vertical="center" wrapText="1"/>
    </xf>
    <xf numFmtId="0" fontId="310" fillId="0" borderId="1" xfId="0" applyFont="1" applyBorder="1" applyAlignment="1">
      <alignment horizontal="center" vertical="center" wrapText="1"/>
    </xf>
    <xf numFmtId="0" fontId="338" fillId="30" borderId="13" xfId="0" applyFont="1" applyFill="1" applyBorder="1" applyAlignment="1">
      <alignment horizontal="center" vertical="center" wrapText="1"/>
    </xf>
    <xf numFmtId="0" fontId="338" fillId="30" borderId="14" xfId="0" applyFont="1" applyFill="1" applyBorder="1" applyAlignment="1">
      <alignment horizontal="center" vertical="center" wrapText="1"/>
    </xf>
    <xf numFmtId="49" fontId="338" fillId="0" borderId="0" xfId="0" applyNumberFormat="1" applyFont="1" applyAlignment="1">
      <alignment horizontal="center" vertical="center" wrapText="1"/>
    </xf>
    <xf numFmtId="49" fontId="346" fillId="0" borderId="0" xfId="0" applyNumberFormat="1" applyFont="1" applyAlignment="1">
      <alignment horizontal="center" vertical="center" wrapText="1"/>
    </xf>
    <xf numFmtId="181" fontId="314" fillId="35" borderId="20" xfId="0" applyNumberFormat="1" applyFont="1" applyFill="1" applyBorder="1" applyAlignment="1">
      <alignment horizontal="center" vertical="center" wrapText="1"/>
    </xf>
    <xf numFmtId="181" fontId="314" fillId="35" borderId="44" xfId="0" applyNumberFormat="1" applyFont="1" applyFill="1" applyBorder="1" applyAlignment="1">
      <alignment horizontal="center" vertical="center" wrapText="1"/>
    </xf>
    <xf numFmtId="181" fontId="314" fillId="35" borderId="33" xfId="0" applyNumberFormat="1" applyFont="1" applyFill="1" applyBorder="1" applyAlignment="1">
      <alignment horizontal="center" vertical="center" wrapText="1"/>
    </xf>
    <xf numFmtId="181" fontId="314" fillId="35" borderId="5" xfId="0" applyNumberFormat="1" applyFont="1" applyFill="1" applyBorder="1" applyAlignment="1">
      <alignment horizontal="center" vertical="center" wrapText="1"/>
    </xf>
    <xf numFmtId="181" fontId="314" fillId="35" borderId="42" xfId="0" applyNumberFormat="1" applyFont="1" applyFill="1" applyBorder="1" applyAlignment="1">
      <alignment horizontal="center" vertical="center" wrapText="1"/>
    </xf>
    <xf numFmtId="181" fontId="338" fillId="32" borderId="0" xfId="0" applyNumberFormat="1" applyFont="1" applyFill="1" applyAlignment="1">
      <alignment horizontal="left" vertical="center"/>
    </xf>
    <xf numFmtId="181" fontId="338" fillId="0" borderId="0" xfId="0" applyNumberFormat="1" applyFont="1" applyAlignment="1">
      <alignment horizontal="left" vertical="center"/>
    </xf>
    <xf numFmtId="181" fontId="314" fillId="35" borderId="1" xfId="0" applyNumberFormat="1" applyFont="1" applyFill="1" applyBorder="1" applyAlignment="1">
      <alignment horizontal="center" vertical="center" wrapText="1"/>
    </xf>
    <xf numFmtId="0" fontId="291" fillId="0" borderId="0" xfId="0" applyFont="1" applyAlignment="1">
      <alignment horizontal="center" vertical="center" wrapText="1"/>
    </xf>
    <xf numFmtId="0" fontId="338" fillId="0" borderId="0" xfId="0" applyFont="1" applyAlignment="1">
      <alignment horizontal="center" vertical="center" wrapText="1"/>
    </xf>
    <xf numFmtId="49" fontId="291" fillId="0" borderId="0" xfId="0" applyNumberFormat="1" applyFont="1" applyAlignment="1">
      <alignment horizontal="center" vertical="center" wrapText="1"/>
    </xf>
    <xf numFmtId="0" fontId="338" fillId="30" borderId="15" xfId="0" applyFont="1" applyFill="1" applyBorder="1" applyAlignment="1">
      <alignment horizontal="center" vertical="center" wrapText="1"/>
    </xf>
    <xf numFmtId="43" fontId="351" fillId="0" borderId="17" xfId="0" applyNumberFormat="1" applyFont="1" applyBorder="1" applyAlignment="1">
      <alignment horizontal="left" vertical="center" wrapText="1"/>
    </xf>
    <xf numFmtId="43" fontId="351" fillId="0" borderId="41" xfId="0" applyNumberFormat="1" applyFont="1" applyBorder="1" applyAlignment="1">
      <alignment horizontal="left" vertical="center" wrapText="1"/>
    </xf>
    <xf numFmtId="43" fontId="351" fillId="0" borderId="49" xfId="0" applyNumberFormat="1" applyFont="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144" xfId="0" applyBorder="1" applyAlignment="1">
      <alignment horizontal="center"/>
    </xf>
    <xf numFmtId="0" fontId="0" fillId="0" borderId="145" xfId="0" applyBorder="1" applyAlignment="1">
      <alignment horizontal="center"/>
    </xf>
    <xf numFmtId="0" fontId="0" fillId="0" borderId="146" xfId="0" applyBorder="1" applyAlignment="1">
      <alignment horizontal="center"/>
    </xf>
    <xf numFmtId="44" fontId="300" fillId="0" borderId="144" xfId="4" applyNumberFormat="1" applyFont="1" applyBorder="1" applyAlignment="1">
      <alignment horizontal="left" vertical="center"/>
    </xf>
    <xf numFmtId="44" fontId="300" fillId="0" borderId="145" xfId="4" applyNumberFormat="1" applyFont="1" applyBorder="1" applyAlignment="1">
      <alignment horizontal="left" vertical="center"/>
    </xf>
    <xf numFmtId="44" fontId="300" fillId="0" borderId="146" xfId="4" applyNumberFormat="1" applyFont="1" applyBorder="1" applyAlignment="1">
      <alignment horizontal="left" vertical="center"/>
    </xf>
    <xf numFmtId="44" fontId="300" fillId="0" borderId="147" xfId="4" applyNumberFormat="1" applyFont="1" applyBorder="1" applyAlignment="1">
      <alignment horizontal="left" vertical="center"/>
    </xf>
    <xf numFmtId="44" fontId="300" fillId="0" borderId="149" xfId="4" applyNumberFormat="1" applyFont="1" applyBorder="1" applyAlignment="1">
      <alignment horizontal="left" vertical="center"/>
    </xf>
    <xf numFmtId="44" fontId="300" fillId="0" borderId="150" xfId="4" applyNumberFormat="1" applyFont="1" applyBorder="1" applyAlignment="1">
      <alignment horizontal="left" vertical="center"/>
    </xf>
    <xf numFmtId="44" fontId="301" fillId="0" borderId="141" xfId="4" applyNumberFormat="1" applyFont="1" applyBorder="1" applyAlignment="1">
      <alignment horizontal="left" vertical="center"/>
    </xf>
    <xf numFmtId="0" fontId="338" fillId="0" borderId="81"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46" fillId="0" borderId="141"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38" fillId="0" borderId="86" xfId="4" applyNumberFormat="1" applyFont="1" applyBorder="1" applyAlignment="1">
      <alignment horizontal="left" vertical="center"/>
    </xf>
    <xf numFmtId="167" fontId="338" fillId="0" borderId="87" xfId="4" applyNumberFormat="1" applyFont="1" applyBorder="1" applyAlignment="1">
      <alignment horizontal="left" vertical="center"/>
    </xf>
    <xf numFmtId="167" fontId="338" fillId="0" borderId="88" xfId="4" applyNumberFormat="1" applyFont="1" applyBorder="1" applyAlignment="1">
      <alignment horizontal="left" vertical="center"/>
    </xf>
    <xf numFmtId="0" fontId="338" fillId="30" borderId="9" xfId="4" applyFont="1" applyFill="1" applyBorder="1" applyAlignment="1">
      <alignment horizontal="center" vertical="center" wrapText="1"/>
    </xf>
    <xf numFmtId="0" fontId="338" fillId="30" borderId="0" xfId="4" applyFont="1" applyFill="1" applyAlignment="1">
      <alignment horizontal="center" vertical="center" wrapText="1"/>
    </xf>
    <xf numFmtId="49" fontId="338" fillId="2" borderId="0" xfId="0" applyNumberFormat="1" applyFont="1" applyFill="1" applyAlignment="1">
      <alignment horizontal="center" vertical="center" wrapText="1"/>
    </xf>
    <xf numFmtId="0" fontId="338" fillId="2" borderId="0" xfId="44058" applyFont="1" applyFill="1" applyAlignment="1">
      <alignment horizontal="left" vertical="center"/>
    </xf>
    <xf numFmtId="0" fontId="0" fillId="0" borderId="77" xfId="0" applyBorder="1" applyAlignment="1">
      <alignment horizontal="center" vertical="center" wrapText="1"/>
    </xf>
    <xf numFmtId="0" fontId="0" fillId="0" borderId="18" xfId="0" applyBorder="1" applyAlignment="1">
      <alignment horizontal="center" vertical="center" wrapText="1"/>
    </xf>
    <xf numFmtId="0" fontId="406" fillId="0" borderId="166" xfId="0" applyFont="1" applyBorder="1" applyAlignment="1">
      <alignment horizontal="left" vertical="center" wrapText="1"/>
    </xf>
    <xf numFmtId="0" fontId="406" fillId="0" borderId="168" xfId="0" applyFont="1" applyBorder="1" applyAlignment="1">
      <alignment horizontal="left" vertical="center" wrapText="1"/>
    </xf>
    <xf numFmtId="0" fontId="406" fillId="0" borderId="68" xfId="0" applyFont="1" applyBorder="1" applyAlignment="1">
      <alignment horizontal="left" vertical="center" wrapText="1"/>
    </xf>
    <xf numFmtId="0" fontId="406" fillId="0" borderId="35" xfId="0" applyFont="1" applyBorder="1" applyAlignment="1">
      <alignment horizontal="left" vertical="center" wrapText="1"/>
    </xf>
    <xf numFmtId="0" fontId="406" fillId="0" borderId="2" xfId="0" applyFont="1" applyBorder="1" applyAlignment="1">
      <alignment horizontal="left" vertical="center" wrapText="1"/>
    </xf>
    <xf numFmtId="0" fontId="406" fillId="0" borderId="36" xfId="0" applyFont="1" applyBorder="1" applyAlignment="1">
      <alignment horizontal="left" vertical="center" wrapText="1"/>
    </xf>
    <xf numFmtId="0" fontId="406" fillId="0" borderId="0" xfId="0" applyFont="1" applyAlignment="1">
      <alignment horizontal="left" vertical="center" wrapText="1"/>
    </xf>
    <xf numFmtId="0" fontId="291" fillId="0" borderId="162" xfId="44058" applyBorder="1" applyAlignment="1">
      <alignment horizontal="center" vertical="center" textRotation="89"/>
    </xf>
    <xf numFmtId="0" fontId="291" fillId="0" borderId="31" xfId="44058" applyBorder="1" applyAlignment="1">
      <alignment horizontal="center" vertical="center" textRotation="89"/>
    </xf>
    <xf numFmtId="0" fontId="291" fillId="0" borderId="18" xfId="44058" applyBorder="1" applyAlignment="1">
      <alignment horizontal="center" vertical="center" textRotation="89"/>
    </xf>
    <xf numFmtId="0" fontId="291" fillId="0" borderId="68" xfId="44058" applyBorder="1" applyAlignment="1">
      <alignment horizontal="center" vertical="center" textRotation="90"/>
    </xf>
    <xf numFmtId="0" fontId="291" fillId="0" borderId="4" xfId="44058" applyBorder="1" applyAlignment="1">
      <alignment horizontal="center" vertical="center" textRotation="90"/>
    </xf>
    <xf numFmtId="0" fontId="379" fillId="0" borderId="4" xfId="44058" applyFont="1" applyBorder="1" applyAlignment="1">
      <alignment horizontal="center" vertical="center" textRotation="90" wrapText="1"/>
    </xf>
    <xf numFmtId="0" fontId="379" fillId="0" borderId="36" xfId="44058" applyFont="1" applyBorder="1" applyAlignment="1">
      <alignment horizontal="center" vertical="center" textRotation="90" wrapText="1"/>
    </xf>
    <xf numFmtId="0" fontId="338" fillId="0" borderId="0" xfId="44058" applyFont="1" applyAlignment="1">
      <alignment horizontal="center" vertical="center"/>
    </xf>
    <xf numFmtId="0" fontId="338" fillId="2" borderId="0" xfId="4" applyFont="1" applyFill="1" applyAlignment="1">
      <alignment horizontal="center" vertical="center" wrapText="1"/>
    </xf>
    <xf numFmtId="49" fontId="338" fillId="0" borderId="0" xfId="4" applyNumberFormat="1" applyFont="1" applyAlignment="1">
      <alignment horizontal="center" vertical="center"/>
    </xf>
    <xf numFmtId="49" fontId="338" fillId="30" borderId="0" xfId="4" applyNumberFormat="1" applyFont="1" applyFill="1" applyAlignment="1">
      <alignment horizontal="center" vertical="center"/>
    </xf>
    <xf numFmtId="0" fontId="338" fillId="2" borderId="159" xfId="44058" applyFont="1" applyFill="1" applyBorder="1" applyAlignment="1">
      <alignment horizontal="center" vertical="center" wrapText="1"/>
    </xf>
    <xf numFmtId="0" fontId="338" fillId="2" borderId="159" xfId="44058" applyFont="1" applyFill="1" applyBorder="1" applyAlignment="1">
      <alignment vertical="center" wrapText="1"/>
    </xf>
    <xf numFmtId="204" fontId="338" fillId="2" borderId="167" xfId="44058" applyNumberFormat="1" applyFont="1" applyFill="1" applyBorder="1" applyAlignment="1">
      <alignment horizontal="center" vertical="center"/>
    </xf>
    <xf numFmtId="204" fontId="338" fillId="2" borderId="164" xfId="44058" applyNumberFormat="1" applyFont="1" applyFill="1" applyBorder="1" applyAlignment="1">
      <alignment horizontal="center" vertical="center"/>
    </xf>
    <xf numFmtId="204" fontId="338" fillId="2" borderId="165" xfId="44058" applyNumberFormat="1" applyFont="1" applyFill="1" applyBorder="1" applyAlignment="1">
      <alignment horizontal="center" vertical="center"/>
    </xf>
    <xf numFmtId="204" fontId="363" fillId="2" borderId="167" xfId="44058" applyNumberFormat="1" applyFont="1" applyFill="1" applyBorder="1" applyAlignment="1">
      <alignment horizontal="center" vertical="center"/>
    </xf>
    <xf numFmtId="204" fontId="363" fillId="2" borderId="164" xfId="44058" applyNumberFormat="1" applyFont="1" applyFill="1" applyBorder="1" applyAlignment="1">
      <alignment horizontal="center" vertical="center"/>
    </xf>
    <xf numFmtId="204" fontId="363" fillId="2" borderId="165" xfId="44058" applyNumberFormat="1" applyFont="1" applyFill="1" applyBorder="1" applyAlignment="1">
      <alignment horizontal="center" vertical="center"/>
    </xf>
    <xf numFmtId="0" fontId="295" fillId="0" borderId="0" xfId="44086" applyFont="1" applyAlignment="1">
      <alignment horizontal="center"/>
    </xf>
    <xf numFmtId="0" fontId="338" fillId="30" borderId="0" xfId="4" applyFont="1" applyFill="1" applyAlignment="1">
      <alignment horizontal="center" vertical="center"/>
    </xf>
    <xf numFmtId="49" fontId="338" fillId="0" borderId="0" xfId="4" applyNumberFormat="1" applyFont="1" applyAlignment="1">
      <alignment horizontal="center" vertical="center" wrapText="1"/>
    </xf>
    <xf numFmtId="0" fontId="295" fillId="4" borderId="1" xfId="0" applyFont="1" applyFill="1" applyBorder="1" applyAlignment="1">
      <alignment horizontal="center" vertical="center" wrapText="1"/>
    </xf>
    <xf numFmtId="0" fontId="298" fillId="4" borderId="1" xfId="13" applyFont="1" applyFill="1" applyBorder="1" applyAlignment="1">
      <alignment horizontal="center" vertical="center" wrapText="1"/>
    </xf>
    <xf numFmtId="0" fontId="298" fillId="4" borderId="84" xfId="13" applyFont="1" applyFill="1" applyBorder="1" applyAlignment="1">
      <alignment horizontal="center" vertical="center" wrapText="1"/>
    </xf>
    <xf numFmtId="49" fontId="338" fillId="30" borderId="13" xfId="0" applyNumberFormat="1" applyFont="1" applyFill="1" applyBorder="1" applyAlignment="1">
      <alignment horizontal="center" vertical="center" wrapText="1"/>
    </xf>
    <xf numFmtId="49" fontId="338" fillId="30" borderId="14" xfId="0" applyNumberFormat="1" applyFont="1" applyFill="1" applyBorder="1" applyAlignment="1">
      <alignment horizontal="center" vertical="center"/>
    </xf>
    <xf numFmtId="49" fontId="338" fillId="30" borderId="15" xfId="0" applyNumberFormat="1" applyFont="1" applyFill="1" applyBorder="1" applyAlignment="1">
      <alignment horizontal="center" vertical="center"/>
    </xf>
    <xf numFmtId="0" fontId="298" fillId="4" borderId="159" xfId="13" applyFont="1" applyFill="1" applyBorder="1" applyAlignment="1">
      <alignment horizontal="center" vertical="center" wrapText="1"/>
    </xf>
    <xf numFmtId="0" fontId="0" fillId="0" borderId="159" xfId="0" applyBorder="1" applyAlignment="1">
      <alignment vertical="center" wrapText="1"/>
    </xf>
    <xf numFmtId="0" fontId="298" fillId="4" borderId="170" xfId="13" applyFont="1" applyFill="1" applyBorder="1" applyAlignment="1">
      <alignment horizontal="center" vertical="center" wrapText="1"/>
    </xf>
    <xf numFmtId="0" fontId="298" fillId="4" borderId="4" xfId="13" applyFont="1" applyFill="1" applyBorder="1" applyAlignment="1">
      <alignment horizontal="center" vertical="center" wrapText="1"/>
    </xf>
    <xf numFmtId="198" fontId="300" fillId="42" borderId="159" xfId="44408" applyNumberFormat="1" applyFont="1" applyFill="1" applyBorder="1" applyAlignment="1">
      <alignment horizontal="center" vertical="center"/>
    </xf>
    <xf numFmtId="198" fontId="300" fillId="42" borderId="167" xfId="44408" applyNumberFormat="1" applyFont="1" applyFill="1" applyBorder="1" applyAlignment="1">
      <alignment horizontal="center" vertical="center"/>
    </xf>
    <xf numFmtId="0" fontId="301" fillId="0" borderId="162" xfId="44408" applyFont="1" applyBorder="1" applyAlignment="1">
      <alignment horizontal="center" vertical="center"/>
    </xf>
    <xf numFmtId="0" fontId="301" fillId="0" borderId="31" xfId="44408" applyFont="1" applyBorder="1" applyAlignment="1">
      <alignment horizontal="center" vertical="center"/>
    </xf>
    <xf numFmtId="0" fontId="301" fillId="0" borderId="18" xfId="44408" applyFont="1" applyBorder="1" applyAlignment="1">
      <alignment horizontal="center" vertical="center"/>
    </xf>
    <xf numFmtId="0" fontId="300" fillId="0" borderId="162" xfId="44408" applyFont="1" applyBorder="1" applyAlignment="1">
      <alignment horizontal="center" vertical="center"/>
    </xf>
    <xf numFmtId="0" fontId="300" fillId="0" borderId="31" xfId="44408" applyFont="1" applyBorder="1" applyAlignment="1">
      <alignment horizontal="center" vertical="center"/>
    </xf>
    <xf numFmtId="0" fontId="300" fillId="0" borderId="18" xfId="44408" applyFont="1" applyBorder="1" applyAlignment="1">
      <alignment horizontal="center" vertical="center"/>
    </xf>
    <xf numFmtId="196" fontId="300" fillId="0" borderId="162" xfId="44408" applyNumberFormat="1" applyFont="1" applyBorder="1" applyAlignment="1">
      <alignment horizontal="center" vertical="center"/>
    </xf>
    <xf numFmtId="196" fontId="300" fillId="0" borderId="31" xfId="44408" applyNumberFormat="1" applyFont="1" applyBorder="1" applyAlignment="1">
      <alignment horizontal="center" vertical="center"/>
    </xf>
    <xf numFmtId="196" fontId="300" fillId="0" borderId="18" xfId="44408" applyNumberFormat="1" applyFont="1" applyBorder="1" applyAlignment="1">
      <alignment horizontal="center" vertical="center"/>
    </xf>
    <xf numFmtId="198" fontId="300" fillId="0" borderId="159" xfId="44408" applyNumberFormat="1" applyFont="1" applyBorder="1" applyAlignment="1">
      <alignment horizontal="center" vertical="center"/>
    </xf>
    <xf numFmtId="198" fontId="300" fillId="0" borderId="167" xfId="44408" applyNumberFormat="1" applyFont="1" applyBorder="1" applyAlignment="1">
      <alignment horizontal="center" vertical="center"/>
    </xf>
    <xf numFmtId="0" fontId="301" fillId="42" borderId="159" xfId="44408" applyFont="1" applyFill="1" applyBorder="1" applyAlignment="1">
      <alignment horizontal="center" vertical="center"/>
    </xf>
    <xf numFmtId="0" fontId="300" fillId="42" borderId="159" xfId="44408" applyFont="1" applyFill="1" applyBorder="1" applyAlignment="1">
      <alignment horizontal="center" vertical="center"/>
    </xf>
    <xf numFmtId="196" fontId="300" fillId="42" borderId="159" xfId="44408" applyNumberFormat="1" applyFont="1" applyFill="1" applyBorder="1" applyAlignment="1">
      <alignment horizontal="center" vertical="center"/>
    </xf>
    <xf numFmtId="198" fontId="300" fillId="42" borderId="162" xfId="44408" applyNumberFormat="1" applyFont="1" applyFill="1" applyBorder="1" applyAlignment="1">
      <alignment horizontal="center" vertical="center" wrapText="1"/>
    </xf>
    <xf numFmtId="198" fontId="300" fillId="42" borderId="18" xfId="44408" applyNumberFormat="1" applyFont="1" applyFill="1" applyBorder="1" applyAlignment="1">
      <alignment horizontal="center" vertical="center" wrapText="1"/>
    </xf>
    <xf numFmtId="0" fontId="301" fillId="0" borderId="159" xfId="44408" applyFont="1" applyBorder="1" applyAlignment="1">
      <alignment horizontal="center" vertical="center"/>
    </xf>
    <xf numFmtId="0" fontId="300" fillId="0" borderId="159" xfId="44408" applyFont="1" applyBorder="1" applyAlignment="1">
      <alignment horizontal="center" vertical="center"/>
    </xf>
    <xf numFmtId="0" fontId="300" fillId="0" borderId="159" xfId="44408" applyFont="1" applyBorder="1" applyAlignment="1">
      <alignment horizontal="center" vertical="center" wrapText="1"/>
    </xf>
    <xf numFmtId="196" fontId="300" fillId="0" borderId="159" xfId="44408" applyNumberFormat="1" applyFont="1" applyBorder="1" applyAlignment="1">
      <alignment horizontal="center" vertical="center"/>
    </xf>
    <xf numFmtId="0" fontId="301" fillId="42" borderId="162" xfId="44408" applyFont="1" applyFill="1" applyBorder="1" applyAlignment="1">
      <alignment horizontal="center" vertical="center"/>
    </xf>
    <xf numFmtId="0" fontId="301" fillId="42" borderId="18" xfId="44408" applyFont="1" applyFill="1" applyBorder="1" applyAlignment="1">
      <alignment horizontal="center" vertical="center"/>
    </xf>
    <xf numFmtId="0" fontId="300" fillId="42" borderId="162" xfId="44408" applyFont="1" applyFill="1" applyBorder="1" applyAlignment="1">
      <alignment horizontal="center" vertical="center"/>
    </xf>
    <xf numFmtId="0" fontId="300" fillId="42" borderId="18" xfId="44408" applyFont="1" applyFill="1" applyBorder="1" applyAlignment="1">
      <alignment horizontal="center" vertical="center"/>
    </xf>
    <xf numFmtId="196" fontId="300" fillId="42" borderId="162" xfId="44408" applyNumberFormat="1" applyFont="1" applyFill="1" applyBorder="1" applyAlignment="1">
      <alignment horizontal="center" vertical="center"/>
    </xf>
    <xf numFmtId="196" fontId="300" fillId="42" borderId="18" xfId="44408" applyNumberFormat="1" applyFont="1" applyFill="1" applyBorder="1" applyAlignment="1">
      <alignment horizontal="center" vertical="center"/>
    </xf>
    <xf numFmtId="196" fontId="300" fillId="0" borderId="159" xfId="44408" applyNumberFormat="1" applyFont="1" applyBorder="1" applyAlignment="1">
      <alignment horizontal="center" vertical="center" wrapText="1"/>
    </xf>
    <xf numFmtId="198" fontId="300" fillId="0" borderId="162" xfId="44408" applyNumberFormat="1" applyFont="1" applyBorder="1" applyAlignment="1">
      <alignment horizontal="center" vertical="center"/>
    </xf>
    <xf numFmtId="198" fontId="300" fillId="0" borderId="31" xfId="44408" applyNumberFormat="1" applyFont="1" applyBorder="1" applyAlignment="1">
      <alignment horizontal="center" vertical="center"/>
    </xf>
    <xf numFmtId="198" fontId="300" fillId="0" borderId="18" xfId="44408" applyNumberFormat="1" applyFont="1" applyBorder="1" applyAlignment="1">
      <alignment horizontal="center" vertical="center"/>
    </xf>
    <xf numFmtId="198" fontId="300" fillId="0" borderId="162" xfId="44408" applyNumberFormat="1" applyFont="1" applyBorder="1" applyAlignment="1">
      <alignment horizontal="center" vertical="center" wrapText="1"/>
    </xf>
    <xf numFmtId="198" fontId="300" fillId="0" borderId="31" xfId="44408" applyNumberFormat="1" applyFont="1" applyBorder="1" applyAlignment="1">
      <alignment horizontal="center" vertical="center" wrapText="1"/>
    </xf>
    <xf numFmtId="198" fontId="300" fillId="0" borderId="18" xfId="44408" applyNumberFormat="1" applyFont="1" applyBorder="1" applyAlignment="1">
      <alignment horizontal="center" vertical="center" wrapText="1"/>
    </xf>
    <xf numFmtId="0" fontId="301" fillId="0" borderId="159" xfId="44408" applyFont="1" applyBorder="1" applyAlignment="1">
      <alignment horizontal="center" vertical="center" wrapText="1"/>
    </xf>
    <xf numFmtId="0" fontId="363" fillId="30" borderId="9" xfId="35116" applyFont="1" applyFill="1" applyBorder="1" applyAlignment="1">
      <alignment horizontal="center" vertical="center" wrapText="1"/>
    </xf>
    <xf numFmtId="0" fontId="363" fillId="30" borderId="0" xfId="35116" applyFont="1" applyFill="1" applyAlignment="1">
      <alignment horizontal="center" vertical="center" wrapText="1"/>
    </xf>
    <xf numFmtId="198" fontId="300" fillId="42" borderId="162" xfId="44452" applyNumberFormat="1" applyFont="1" applyFill="1" applyBorder="1" applyAlignment="1">
      <alignment horizontal="center" vertical="center" wrapText="1"/>
    </xf>
    <xf numFmtId="198" fontId="300" fillId="42" borderId="31" xfId="44452" applyNumberFormat="1" applyFont="1" applyFill="1" applyBorder="1" applyAlignment="1">
      <alignment horizontal="center" vertical="center" wrapText="1"/>
    </xf>
    <xf numFmtId="198" fontId="300" fillId="42" borderId="18" xfId="44452" applyNumberFormat="1" applyFont="1" applyFill="1" applyBorder="1" applyAlignment="1">
      <alignment horizontal="center" vertical="center" wrapText="1"/>
    </xf>
    <xf numFmtId="198" fontId="300" fillId="0" borderId="162" xfId="0" applyNumberFormat="1" applyFont="1" applyBorder="1" applyAlignment="1">
      <alignment horizontal="center" vertical="center" wrapText="1"/>
    </xf>
    <xf numFmtId="198" fontId="300" fillId="0" borderId="31" xfId="0" applyNumberFormat="1" applyFont="1" applyBorder="1" applyAlignment="1">
      <alignment horizontal="center" vertical="center" wrapText="1"/>
    </xf>
    <xf numFmtId="198" fontId="300" fillId="0" borderId="18" xfId="0" applyNumberFormat="1" applyFont="1" applyBorder="1" applyAlignment="1">
      <alignment horizontal="center" vertical="center" wrapText="1"/>
    </xf>
    <xf numFmtId="0" fontId="301" fillId="42" borderId="162" xfId="0" applyFont="1" applyFill="1" applyBorder="1" applyAlignment="1">
      <alignment horizontal="center" vertical="center" wrapText="1"/>
    </xf>
    <xf numFmtId="0" fontId="301" fillId="42" borderId="31" xfId="0" applyFont="1" applyFill="1" applyBorder="1" applyAlignment="1">
      <alignment horizontal="center" vertical="center" wrapText="1"/>
    </xf>
    <xf numFmtId="0" fontId="301" fillId="42" borderId="18" xfId="0" applyFont="1" applyFill="1" applyBorder="1" applyAlignment="1">
      <alignment horizontal="center" vertical="center" wrapText="1"/>
    </xf>
    <xf numFmtId="0" fontId="300" fillId="42" borderId="162" xfId="0" applyFont="1" applyFill="1" applyBorder="1" applyAlignment="1">
      <alignment horizontal="center" vertical="center" wrapText="1"/>
    </xf>
    <xf numFmtId="0" fontId="300" fillId="42" borderId="31" xfId="0" applyFont="1" applyFill="1" applyBorder="1" applyAlignment="1">
      <alignment horizontal="center" vertical="center" wrapText="1"/>
    </xf>
    <xf numFmtId="0" fontId="300" fillId="42" borderId="18" xfId="0" applyFont="1" applyFill="1" applyBorder="1" applyAlignment="1">
      <alignment horizontal="center" vertical="center" wrapText="1"/>
    </xf>
    <xf numFmtId="0" fontId="300" fillId="42" borderId="31" xfId="44408" applyFont="1" applyFill="1" applyBorder="1" applyAlignment="1">
      <alignment horizontal="center" vertical="center"/>
    </xf>
    <xf numFmtId="0" fontId="300" fillId="42" borderId="162" xfId="44408" applyFont="1" applyFill="1" applyBorder="1" applyAlignment="1">
      <alignment horizontal="center" vertical="center" wrapText="1"/>
    </xf>
    <xf numFmtId="0" fontId="300" fillId="42" borderId="31" xfId="44408" applyFont="1" applyFill="1" applyBorder="1" applyAlignment="1">
      <alignment horizontal="center" vertical="center" wrapText="1"/>
    </xf>
    <xf numFmtId="0" fontId="300" fillId="42" borderId="18" xfId="44408" applyFont="1" applyFill="1" applyBorder="1" applyAlignment="1">
      <alignment horizontal="center" vertical="center" wrapText="1"/>
    </xf>
    <xf numFmtId="198" fontId="300" fillId="42" borderId="162" xfId="44408" applyNumberFormat="1" applyFont="1" applyFill="1" applyBorder="1" applyAlignment="1">
      <alignment horizontal="center" vertical="center"/>
    </xf>
    <xf numFmtId="198" fontId="300" fillId="42" borderId="31" xfId="44408" applyNumberFormat="1" applyFont="1" applyFill="1" applyBorder="1" applyAlignment="1">
      <alignment horizontal="center" vertical="center"/>
    </xf>
    <xf numFmtId="198" fontId="300" fillId="42" borderId="18" xfId="44408" applyNumberFormat="1" applyFont="1" applyFill="1" applyBorder="1" applyAlignment="1">
      <alignment horizontal="center" vertical="center"/>
    </xf>
    <xf numFmtId="0" fontId="301" fillId="42" borderId="31" xfId="44408" applyFont="1" applyFill="1" applyBorder="1" applyAlignment="1">
      <alignment horizontal="center" vertical="center"/>
    </xf>
    <xf numFmtId="196" fontId="300" fillId="42" borderId="31" xfId="44408" applyNumberFormat="1" applyFont="1" applyFill="1" applyBorder="1" applyAlignment="1">
      <alignment horizontal="center" vertical="center"/>
    </xf>
    <xf numFmtId="0" fontId="300" fillId="42" borderId="159" xfId="44408" applyFont="1" applyFill="1" applyBorder="1" applyAlignment="1">
      <alignment horizontal="center" vertical="center" wrapText="1"/>
    </xf>
    <xf numFmtId="0" fontId="300" fillId="0" borderId="159" xfId="0" applyFont="1" applyBorder="1" applyAlignment="1">
      <alignment horizontal="center" vertical="center" wrapText="1"/>
    </xf>
    <xf numFmtId="198" fontId="300" fillId="0" borderId="159" xfId="0" applyNumberFormat="1" applyFont="1" applyBorder="1" applyAlignment="1">
      <alignment horizontal="center" vertical="center" wrapText="1"/>
    </xf>
    <xf numFmtId="198" fontId="301" fillId="0" borderId="159" xfId="0" applyNumberFormat="1" applyFont="1" applyBorder="1" applyAlignment="1">
      <alignment horizontal="center" vertical="center" wrapText="1"/>
    </xf>
    <xf numFmtId="0" fontId="363" fillId="30" borderId="9" xfId="44171" applyFont="1" applyFill="1" applyBorder="1" applyAlignment="1">
      <alignment horizontal="center" vertical="center" wrapText="1"/>
    </xf>
    <xf numFmtId="0" fontId="363" fillId="30" borderId="0" xfId="44171" applyFont="1" applyFill="1" applyAlignment="1">
      <alignment horizontal="center" vertical="center" wrapText="1"/>
    </xf>
    <xf numFmtId="196" fontId="300" fillId="42" borderId="159" xfId="0" applyNumberFormat="1" applyFont="1" applyFill="1" applyBorder="1" applyAlignment="1">
      <alignment horizontal="center" vertical="center" wrapText="1"/>
    </xf>
    <xf numFmtId="0" fontId="301" fillId="42" borderId="159" xfId="0" applyFont="1" applyFill="1" applyBorder="1" applyAlignment="1">
      <alignment horizontal="center" vertical="center"/>
    </xf>
    <xf numFmtId="0" fontId="301" fillId="42" borderId="159" xfId="0" applyFont="1" applyFill="1" applyBorder="1" applyAlignment="1">
      <alignment horizontal="center" vertical="center" wrapText="1"/>
    </xf>
    <xf numFmtId="0" fontId="300" fillId="42" borderId="159" xfId="0" applyFont="1" applyFill="1" applyBorder="1" applyAlignment="1">
      <alignment horizontal="center" vertical="center" wrapText="1"/>
    </xf>
    <xf numFmtId="198" fontId="300" fillId="42" borderId="159" xfId="0" applyNumberFormat="1" applyFont="1" applyFill="1" applyBorder="1" applyAlignment="1">
      <alignment horizontal="center" vertical="center" wrapText="1"/>
    </xf>
    <xf numFmtId="0" fontId="301" fillId="0" borderId="159" xfId="0" applyFont="1" applyBorder="1" applyAlignment="1">
      <alignment horizontal="center" vertical="center" wrapText="1"/>
    </xf>
    <xf numFmtId="196" fontId="300" fillId="0" borderId="159" xfId="0" applyNumberFormat="1" applyFont="1" applyBorder="1" applyAlignment="1">
      <alignment horizontal="center" vertical="center" wrapText="1"/>
    </xf>
    <xf numFmtId="0" fontId="300" fillId="0" borderId="162" xfId="44408" applyFont="1" applyBorder="1" applyAlignment="1">
      <alignment horizontal="center" vertical="center" wrapText="1"/>
    </xf>
    <xf numFmtId="0" fontId="300" fillId="0" borderId="31" xfId="44408" applyFont="1" applyBorder="1" applyAlignment="1">
      <alignment horizontal="center" vertical="center" wrapText="1"/>
    </xf>
    <xf numFmtId="0" fontId="300" fillId="0" borderId="18" xfId="44408" applyFont="1" applyBorder="1" applyAlignment="1">
      <alignment horizontal="center" vertical="center" wrapText="1"/>
    </xf>
    <xf numFmtId="0" fontId="301" fillId="42" borderId="159" xfId="44408" applyFont="1" applyFill="1" applyBorder="1" applyAlignment="1">
      <alignment horizontal="center" vertical="center" wrapText="1"/>
    </xf>
    <xf numFmtId="0" fontId="300" fillId="42" borderId="165" xfId="44408" applyFont="1" applyFill="1" applyBorder="1" applyAlignment="1">
      <alignment horizontal="center" vertical="center" wrapText="1"/>
    </xf>
    <xf numFmtId="196" fontId="300" fillId="42" borderId="159" xfId="44408" applyNumberFormat="1" applyFont="1" applyFill="1" applyBorder="1" applyAlignment="1">
      <alignment horizontal="center" vertical="center" wrapText="1"/>
    </xf>
    <xf numFmtId="0" fontId="301" fillId="42" borderId="162" xfId="44408" applyFont="1" applyFill="1" applyBorder="1" applyAlignment="1">
      <alignment horizontal="center" vertical="center" wrapText="1"/>
    </xf>
    <xf numFmtId="0" fontId="301" fillId="42" borderId="31" xfId="44408" applyFont="1" applyFill="1" applyBorder="1" applyAlignment="1">
      <alignment horizontal="center" vertical="center" wrapText="1"/>
    </xf>
    <xf numFmtId="0" fontId="301" fillId="42" borderId="18" xfId="44408" applyFont="1" applyFill="1" applyBorder="1" applyAlignment="1">
      <alignment horizontal="center" vertical="center" wrapText="1"/>
    </xf>
    <xf numFmtId="0" fontId="301" fillId="0" borderId="162" xfId="44408" applyFont="1" applyBorder="1" applyAlignment="1">
      <alignment horizontal="center" vertical="center" wrapText="1"/>
    </xf>
    <xf numFmtId="0" fontId="301" fillId="0" borderId="31" xfId="44408" applyFont="1" applyBorder="1" applyAlignment="1">
      <alignment horizontal="center" vertical="center" wrapText="1"/>
    </xf>
    <xf numFmtId="0" fontId="301" fillId="0" borderId="18" xfId="44408" applyFont="1" applyBorder="1" applyAlignment="1">
      <alignment horizontal="center" vertical="center" wrapText="1"/>
    </xf>
    <xf numFmtId="196" fontId="301" fillId="42" borderId="159" xfId="44408" applyNumberFormat="1" applyFont="1" applyFill="1" applyBorder="1" applyAlignment="1">
      <alignment horizontal="center" vertical="center" wrapText="1"/>
    </xf>
    <xf numFmtId="1" fontId="300" fillId="42" borderId="159" xfId="44408" applyNumberFormat="1" applyFont="1" applyFill="1" applyBorder="1" applyAlignment="1">
      <alignment horizontal="center" vertical="center" wrapText="1"/>
    </xf>
    <xf numFmtId="0" fontId="301" fillId="2" borderId="162" xfId="44408" applyFont="1" applyFill="1" applyBorder="1" applyAlignment="1">
      <alignment horizontal="center" vertical="center"/>
    </xf>
    <xf numFmtId="0" fontId="301" fillId="2" borderId="31" xfId="44408" applyFont="1" applyFill="1" applyBorder="1" applyAlignment="1">
      <alignment horizontal="center" vertical="center"/>
    </xf>
    <xf numFmtId="0" fontId="301" fillId="2" borderId="18" xfId="44408" applyFont="1" applyFill="1" applyBorder="1" applyAlignment="1">
      <alignment horizontal="center" vertical="center"/>
    </xf>
    <xf numFmtId="0" fontId="300" fillId="2" borderId="162" xfId="44408" applyFont="1" applyFill="1" applyBorder="1" applyAlignment="1">
      <alignment horizontal="center" vertical="center" wrapText="1"/>
    </xf>
    <xf numFmtId="0" fontId="300" fillId="2" borderId="31" xfId="44408" applyFont="1" applyFill="1" applyBorder="1" applyAlignment="1">
      <alignment horizontal="center" vertical="center" wrapText="1"/>
    </xf>
    <xf numFmtId="0" fontId="300" fillId="2" borderId="18" xfId="44408" applyFont="1" applyFill="1" applyBorder="1" applyAlignment="1">
      <alignment horizontal="center" vertical="center" wrapText="1"/>
    </xf>
    <xf numFmtId="196" fontId="300" fillId="2" borderId="162" xfId="44408" applyNumberFormat="1" applyFont="1" applyFill="1" applyBorder="1" applyAlignment="1">
      <alignment horizontal="center" vertical="center"/>
    </xf>
    <xf numFmtId="196" fontId="300" fillId="2" borderId="31" xfId="44408" applyNumberFormat="1" applyFont="1" applyFill="1" applyBorder="1" applyAlignment="1">
      <alignment horizontal="center" vertical="center"/>
    </xf>
    <xf numFmtId="196" fontId="300" fillId="2" borderId="18" xfId="44408" applyNumberFormat="1" applyFont="1" applyFill="1" applyBorder="1" applyAlignment="1">
      <alignment horizontal="center" vertical="center"/>
    </xf>
    <xf numFmtId="0" fontId="300" fillId="2" borderId="162" xfId="44408" applyFont="1" applyFill="1" applyBorder="1" applyAlignment="1">
      <alignment horizontal="center" vertical="center"/>
    </xf>
    <xf numFmtId="0" fontId="300" fillId="2" borderId="31" xfId="44408" applyFont="1" applyFill="1" applyBorder="1" applyAlignment="1">
      <alignment horizontal="center" vertical="center"/>
    </xf>
    <xf numFmtId="0" fontId="300" fillId="2" borderId="18" xfId="44408" applyFont="1" applyFill="1" applyBorder="1" applyAlignment="1">
      <alignment horizontal="center" vertical="center"/>
    </xf>
    <xf numFmtId="198" fontId="300" fillId="2" borderId="162" xfId="44408" applyNumberFormat="1" applyFont="1" applyFill="1" applyBorder="1" applyAlignment="1">
      <alignment horizontal="center" vertical="center"/>
    </xf>
    <xf numFmtId="198" fontId="300" fillId="2" borderId="31" xfId="44408" applyNumberFormat="1" applyFont="1" applyFill="1" applyBorder="1" applyAlignment="1">
      <alignment horizontal="center" vertical="center"/>
    </xf>
    <xf numFmtId="198" fontId="300" fillId="2" borderId="18" xfId="44408" applyNumberFormat="1" applyFont="1" applyFill="1" applyBorder="1" applyAlignment="1">
      <alignment horizontal="center" vertical="center"/>
    </xf>
    <xf numFmtId="198" fontId="300" fillId="2" borderId="162" xfId="0" applyNumberFormat="1" applyFont="1" applyFill="1" applyBorder="1" applyAlignment="1">
      <alignment horizontal="center" vertical="center" wrapText="1"/>
    </xf>
    <xf numFmtId="198" fontId="300" fillId="2" borderId="31" xfId="0" applyNumberFormat="1" applyFont="1" applyFill="1" applyBorder="1" applyAlignment="1">
      <alignment horizontal="center" vertical="center" wrapText="1"/>
    </xf>
    <xf numFmtId="198" fontId="300" fillId="2" borderId="18" xfId="0" applyNumberFormat="1" applyFont="1" applyFill="1" applyBorder="1" applyAlignment="1">
      <alignment horizontal="center" vertical="center" wrapText="1"/>
    </xf>
    <xf numFmtId="0" fontId="300" fillId="2" borderId="159" xfId="44408" applyFont="1" applyFill="1" applyBorder="1" applyAlignment="1">
      <alignment horizontal="center" vertical="center"/>
    </xf>
    <xf numFmtId="198" fontId="300" fillId="2" borderId="159" xfId="44408" applyNumberFormat="1" applyFont="1" applyFill="1" applyBorder="1" applyAlignment="1">
      <alignment horizontal="center" vertical="center"/>
    </xf>
    <xf numFmtId="198" fontId="300" fillId="2" borderId="159" xfId="0" applyNumberFormat="1" applyFont="1" applyFill="1" applyBorder="1" applyAlignment="1">
      <alignment horizontal="center" vertical="center" wrapText="1"/>
    </xf>
    <xf numFmtId="0" fontId="301" fillId="2" borderId="159" xfId="44408" applyFont="1" applyFill="1" applyBorder="1" applyAlignment="1">
      <alignment horizontal="center" vertical="center"/>
    </xf>
    <xf numFmtId="44" fontId="300" fillId="2" borderId="159" xfId="44452" applyFont="1" applyFill="1" applyBorder="1" applyAlignment="1">
      <alignment horizontal="center" vertical="center"/>
    </xf>
    <xf numFmtId="196" fontId="300" fillId="2" borderId="159" xfId="0" applyNumberFormat="1" applyFont="1" applyFill="1" applyBorder="1" applyAlignment="1">
      <alignment horizontal="center" vertical="center" wrapText="1"/>
    </xf>
    <xf numFmtId="198" fontId="300" fillId="42" borderId="159" xfId="44408" applyNumberFormat="1" applyFont="1" applyFill="1" applyBorder="1" applyAlignment="1">
      <alignment horizontal="center" vertical="center" wrapText="1"/>
    </xf>
    <xf numFmtId="44" fontId="300" fillId="0" borderId="159" xfId="44452" applyFont="1" applyFill="1" applyBorder="1" applyAlignment="1">
      <alignment horizontal="center" vertical="center"/>
    </xf>
    <xf numFmtId="0" fontId="300" fillId="2" borderId="159" xfId="44408" applyFont="1" applyFill="1" applyBorder="1" applyAlignment="1">
      <alignment horizontal="center" vertical="center" wrapText="1"/>
    </xf>
    <xf numFmtId="0" fontId="301" fillId="2" borderId="159" xfId="44408" applyFont="1" applyFill="1" applyBorder="1" applyAlignment="1">
      <alignment horizontal="center" vertical="center" wrapText="1"/>
    </xf>
    <xf numFmtId="196" fontId="300" fillId="2" borderId="159" xfId="44408" applyNumberFormat="1" applyFont="1" applyFill="1" applyBorder="1" applyAlignment="1">
      <alignment horizontal="center" vertical="center" wrapText="1"/>
    </xf>
    <xf numFmtId="0" fontId="301" fillId="2" borderId="162" xfId="0" applyFont="1" applyFill="1" applyBorder="1" applyAlignment="1">
      <alignment horizontal="center" vertical="center" wrapText="1"/>
    </xf>
    <xf numFmtId="0" fontId="301" fillId="2" borderId="31" xfId="0" applyFont="1" applyFill="1" applyBorder="1" applyAlignment="1">
      <alignment horizontal="center" vertical="center" wrapText="1"/>
    </xf>
    <xf numFmtId="0" fontId="301" fillId="2" borderId="18" xfId="0" applyFont="1" applyFill="1" applyBorder="1" applyAlignment="1">
      <alignment horizontal="center" vertical="center" wrapText="1"/>
    </xf>
    <xf numFmtId="0" fontId="300" fillId="2" borderId="159" xfId="0" applyFont="1" applyFill="1" applyBorder="1" applyAlignment="1">
      <alignment horizontal="center" vertical="center" wrapText="1"/>
    </xf>
    <xf numFmtId="0" fontId="301" fillId="34" borderId="13" xfId="0" applyFont="1" applyFill="1" applyBorder="1" applyAlignment="1">
      <alignment horizontal="center" wrapText="1"/>
    </xf>
    <xf numFmtId="0" fontId="301" fillId="34" borderId="14" xfId="0" applyFont="1" applyFill="1" applyBorder="1" applyAlignment="1">
      <alignment horizontal="center" wrapText="1"/>
    </xf>
    <xf numFmtId="0" fontId="301" fillId="34" borderId="15" xfId="0" applyFont="1" applyFill="1" applyBorder="1" applyAlignment="1">
      <alignment horizontal="center" wrapText="1"/>
    </xf>
    <xf numFmtId="49" fontId="301" fillId="2" borderId="0" xfId="4" applyNumberFormat="1" applyFont="1" applyFill="1" applyAlignment="1">
      <alignment horizontal="center" vertical="center" wrapText="1"/>
    </xf>
    <xf numFmtId="49" fontId="338" fillId="2" borderId="0" xfId="4" applyNumberFormat="1" applyFont="1" applyFill="1" applyAlignment="1">
      <alignment horizontal="center" vertical="center" wrapText="1"/>
    </xf>
    <xf numFmtId="49" fontId="338" fillId="30" borderId="6" xfId="4" applyNumberFormat="1" applyFont="1" applyFill="1" applyBorder="1" applyAlignment="1">
      <alignment horizontal="center" vertical="center" wrapText="1"/>
    </xf>
    <xf numFmtId="49" fontId="338" fillId="30" borderId="7" xfId="4" applyNumberFormat="1" applyFont="1" applyFill="1" applyBorder="1" applyAlignment="1">
      <alignment horizontal="center" vertical="center" wrapText="1"/>
    </xf>
    <xf numFmtId="49" fontId="338" fillId="30" borderId="8" xfId="4" applyNumberFormat="1" applyFont="1" applyFill="1" applyBorder="1" applyAlignment="1">
      <alignment horizontal="center" vertical="center" wrapText="1"/>
    </xf>
    <xf numFmtId="49" fontId="338" fillId="30" borderId="10" xfId="44010" applyNumberFormat="1" applyFont="1" applyFill="1" applyBorder="1" applyAlignment="1">
      <alignment horizontal="center" vertical="center" wrapText="1"/>
    </xf>
    <xf numFmtId="49" fontId="338" fillId="30" borderId="11" xfId="44010" applyNumberFormat="1" applyFont="1" applyFill="1" applyBorder="1" applyAlignment="1">
      <alignment horizontal="center" vertical="center" wrapText="1"/>
    </xf>
    <xf numFmtId="49" fontId="338" fillId="30" borderId="12" xfId="44010" applyNumberFormat="1" applyFont="1" applyFill="1" applyBorder="1" applyAlignment="1">
      <alignment horizontal="center" vertical="center" wrapText="1"/>
    </xf>
    <xf numFmtId="49" fontId="338" fillId="30" borderId="138" xfId="4" applyNumberFormat="1" applyFont="1" applyFill="1" applyBorder="1" applyAlignment="1">
      <alignment horizontal="center" vertical="center" wrapText="1"/>
    </xf>
    <xf numFmtId="49" fontId="338" fillId="30" borderId="137" xfId="4" applyNumberFormat="1" applyFont="1" applyFill="1" applyBorder="1" applyAlignment="1">
      <alignment horizontal="center" vertical="center" wrapText="1"/>
    </xf>
    <xf numFmtId="49" fontId="338" fillId="30" borderId="9" xfId="44010" applyNumberFormat="1" applyFont="1" applyFill="1" applyBorder="1" applyAlignment="1">
      <alignment horizontal="center" vertical="center" wrapText="1"/>
    </xf>
    <xf numFmtId="49" fontId="338" fillId="30" borderId="0" xfId="44010" applyNumberFormat="1" applyFont="1" applyFill="1" applyAlignment="1">
      <alignment horizontal="center" vertical="center" wrapText="1"/>
    </xf>
    <xf numFmtId="0" fontId="295" fillId="2" borderId="166" xfId="44152" applyFont="1" applyFill="1" applyBorder="1" applyAlignment="1">
      <alignment horizontal="center" vertical="center" wrapText="1"/>
    </xf>
    <xf numFmtId="0" fontId="295" fillId="2" borderId="170" xfId="44152" applyFont="1" applyFill="1" applyBorder="1" applyAlignment="1">
      <alignment horizontal="center" vertical="center" wrapText="1"/>
    </xf>
    <xf numFmtId="0" fontId="295" fillId="2" borderId="35" xfId="44152" applyFont="1" applyFill="1" applyBorder="1" applyAlignment="1">
      <alignment horizontal="center" vertical="center" wrapText="1"/>
    </xf>
    <xf numFmtId="0" fontId="295" fillId="2" borderId="36" xfId="44152" applyFont="1" applyFill="1" applyBorder="1" applyAlignment="1">
      <alignment horizontal="center" vertical="center" wrapText="1"/>
    </xf>
    <xf numFmtId="0" fontId="295" fillId="2" borderId="151" xfId="44152" applyFont="1" applyFill="1" applyBorder="1" applyAlignment="1">
      <alignment horizontal="center" vertical="center"/>
    </xf>
    <xf numFmtId="0" fontId="396" fillId="0" borderId="174" xfId="44152" applyFont="1" applyBorder="1" applyAlignment="1">
      <alignment horizontal="left" vertical="center" wrapText="1"/>
    </xf>
    <xf numFmtId="0" fontId="295" fillId="0" borderId="166" xfId="44152" applyFont="1" applyBorder="1" applyAlignment="1">
      <alignment horizontal="center" vertical="center"/>
    </xf>
    <xf numFmtId="0" fontId="295" fillId="0" borderId="174" xfId="44152" applyFont="1" applyBorder="1" applyAlignment="1">
      <alignment horizontal="center" vertical="center"/>
    </xf>
    <xf numFmtId="0" fontId="295" fillId="0" borderId="68" xfId="44152" applyFont="1" applyBorder="1" applyAlignment="1">
      <alignment horizontal="center" vertical="center"/>
    </xf>
    <xf numFmtId="0" fontId="295" fillId="0" borderId="35" xfId="44152" applyFont="1" applyBorder="1" applyAlignment="1">
      <alignment horizontal="center" vertical="center"/>
    </xf>
    <xf numFmtId="0" fontId="295" fillId="0" borderId="2" xfId="44152" applyFont="1" applyBorder="1" applyAlignment="1">
      <alignment horizontal="center" vertical="center"/>
    </xf>
    <xf numFmtId="0" fontId="295" fillId="0" borderId="36" xfId="44152" applyFont="1" applyBorder="1" applyAlignment="1">
      <alignment horizontal="center" vertical="center"/>
    </xf>
    <xf numFmtId="0" fontId="396" fillId="0" borderId="169" xfId="44152" applyFont="1" applyBorder="1" applyAlignment="1">
      <alignment horizontal="left" vertical="center" wrapText="1"/>
    </xf>
    <xf numFmtId="0" fontId="301" fillId="2" borderId="166" xfId="44152" applyFont="1" applyFill="1" applyBorder="1" applyAlignment="1">
      <alignment horizontal="center" vertical="center" wrapText="1"/>
    </xf>
    <xf numFmtId="0" fontId="301" fillId="2" borderId="170" xfId="44152" applyFont="1" applyFill="1" applyBorder="1" applyAlignment="1">
      <alignment horizontal="center" vertical="center" wrapText="1"/>
    </xf>
    <xf numFmtId="0" fontId="301" fillId="2" borderId="35" xfId="44152" applyFont="1" applyFill="1" applyBorder="1" applyAlignment="1">
      <alignment horizontal="center" vertical="center" wrapText="1"/>
    </xf>
    <xf numFmtId="0" fontId="301" fillId="2" borderId="36" xfId="44152" applyFont="1" applyFill="1" applyBorder="1" applyAlignment="1">
      <alignment horizontal="center" vertical="center" wrapText="1"/>
    </xf>
    <xf numFmtId="0" fontId="301" fillId="0" borderId="167" xfId="4" applyFont="1" applyBorder="1" applyAlignment="1">
      <alignment horizontal="center" vertical="center" wrapText="1"/>
    </xf>
    <xf numFmtId="0" fontId="301" fillId="0" borderId="164" xfId="4" applyFont="1" applyBorder="1" applyAlignment="1">
      <alignment horizontal="center" vertical="center" wrapText="1"/>
    </xf>
    <xf numFmtId="0" fontId="301" fillId="0" borderId="165" xfId="4" applyFont="1" applyBorder="1" applyAlignment="1">
      <alignment horizontal="center" vertical="center" wrapText="1"/>
    </xf>
    <xf numFmtId="1" fontId="301" fillId="0" borderId="159" xfId="4" applyNumberFormat="1" applyFont="1" applyBorder="1" applyAlignment="1">
      <alignment horizontal="left" vertical="center" wrapText="1"/>
    </xf>
    <xf numFmtId="1" fontId="300" fillId="0" borderId="159" xfId="4" applyNumberFormat="1" applyFont="1" applyBorder="1" applyAlignment="1">
      <alignment horizontal="justify" vertical="center" wrapText="1"/>
    </xf>
    <xf numFmtId="0" fontId="300" fillId="0" borderId="0" xfId="0" applyFont="1" applyBorder="1" applyAlignment="1">
      <alignment vertical="center"/>
    </xf>
    <xf numFmtId="0" fontId="301" fillId="0" borderId="3" xfId="4" applyFont="1" applyBorder="1" applyAlignment="1">
      <alignment vertical="center" wrapText="1"/>
    </xf>
    <xf numFmtId="1" fontId="301" fillId="0" borderId="3" xfId="4" applyNumberFormat="1" applyFont="1" applyBorder="1" applyAlignment="1">
      <alignment vertical="center" wrapText="1"/>
    </xf>
    <xf numFmtId="1" fontId="300" fillId="0" borderId="3" xfId="4" applyNumberFormat="1" applyFont="1" applyBorder="1" applyAlignment="1">
      <alignment vertical="center" wrapText="1"/>
    </xf>
    <xf numFmtId="173" fontId="300" fillId="0" borderId="0" xfId="2" applyNumberFormat="1" applyFont="1" applyFill="1" applyBorder="1" applyAlignment="1">
      <alignment vertical="center"/>
    </xf>
    <xf numFmtId="0" fontId="300" fillId="0" borderId="3" xfId="4" applyFont="1" applyBorder="1" applyAlignment="1">
      <alignment vertical="center"/>
    </xf>
    <xf numFmtId="0" fontId="297" fillId="0" borderId="0" xfId="0" applyFont="1" applyBorder="1" applyAlignment="1">
      <alignment vertical="center"/>
    </xf>
  </cellXfs>
  <cellStyles count="44456">
    <cellStyle name="20% - Énfasis1 2" xfId="4380" xr:uid="{00000000-0005-0000-0000-000000000000}"/>
    <cellStyle name="20% - Énfasis2 2" xfId="4381" xr:uid="{00000000-0005-0000-0000-000001000000}"/>
    <cellStyle name="20% - Énfasis3" xfId="35088" builtinId="38"/>
    <cellStyle name="20% - Énfasis3 10" xfId="44446" xr:uid="{67A0EA0E-2F77-4DF9-841C-786A47C58D76}"/>
    <cellStyle name="20% - Énfasis3 11" xfId="44449" xr:uid="{65447409-9F9B-42AF-B89A-2DFF225D3499}"/>
    <cellStyle name="20% - Énfasis3 12" xfId="44455" xr:uid="{70F38483-E481-48AA-A6ED-48F5B510CF65}"/>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3 5" xfId="44431" xr:uid="{55DA877E-3E3E-44B9-BAD8-0BD680FFE343}"/>
    <cellStyle name="20% - Énfasis3 6" xfId="44433" xr:uid="{D7D7092E-9CBA-4819-8975-87268EDB327C}"/>
    <cellStyle name="20% - Énfasis3 7" xfId="44438" xr:uid="{BBAEC37E-D562-48CD-8E4F-A12F5A14AEAF}"/>
    <cellStyle name="20% - Énfasis3 8" xfId="44441" xr:uid="{27CE61B9-D80E-46D1-973A-1E9673CB36F9}"/>
    <cellStyle name="20% - Énfasis3 9" xfId="44445" xr:uid="{A41BD50B-B98E-4E29-A503-8C0CFDF105E7}"/>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4" xr:uid="{00000000-0005-0000-0000-00004D000000}"/>
    <cellStyle name="Euro 4" xfId="43975"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6"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6" xr:uid="{1FB2FA07-5677-432E-BCC4-0A524CA81AEB}"/>
    <cellStyle name="Millares 10 3 11" xfId="44362"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0" xr:uid="{4357CC07-9A9D-4A40-A8B4-5099DD70D809}"/>
    <cellStyle name="Millares 101" xfId="44063" xr:uid="{F73725D2-99EC-42C4-AA3D-D4C46463B909}"/>
    <cellStyle name="Millares 102" xfId="44073" xr:uid="{93B69E9D-6069-4093-BAD6-5720722B7B10}"/>
    <cellStyle name="Millares 103" xfId="44075" xr:uid="{6002A147-325C-4E26-AE29-C0347773AD05}"/>
    <cellStyle name="Millares 104" xfId="44084" xr:uid="{B848453F-EF39-4FCF-86EA-7CEA0DE401D1}"/>
    <cellStyle name="Millares 105" xfId="44087" xr:uid="{A844E5B2-E2CB-4213-8E10-8180A586249C}"/>
    <cellStyle name="Millares 106" xfId="44094" xr:uid="{B1DB98DF-8257-4B46-A3B8-77CE5D51C5E0}"/>
    <cellStyle name="Millares 107" xfId="44095" xr:uid="{6A8DC0A8-36AB-4256-BA6D-E1AB6E969A85}"/>
    <cellStyle name="Millares 108" xfId="44097" xr:uid="{15D0EF52-B624-424F-A09D-5C8057363040}"/>
    <cellStyle name="Millares 109" xfId="44101"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4" xr:uid="{5CEFF769-1D5D-40DA-9FA8-EEEB91B21E60}"/>
    <cellStyle name="Millares 111" xfId="44111" xr:uid="{64C4A08F-E640-4C7A-9976-FF95ACA6CD41}"/>
    <cellStyle name="Millares 112" xfId="44118" xr:uid="{CEE363BE-65C6-4603-8A70-60CA074E61F1}"/>
    <cellStyle name="Millares 113" xfId="44126" xr:uid="{48DDBCC6-795B-4EC0-BFAE-D81150CCB9B6}"/>
    <cellStyle name="Millares 114" xfId="44131" xr:uid="{39D532B9-ECAE-4046-824D-2B18468BE570}"/>
    <cellStyle name="Millares 115" xfId="44139" xr:uid="{179AFC67-38E0-425F-AAB4-032398ABE64A}"/>
    <cellStyle name="Millares 116" xfId="44147" xr:uid="{5FCD829F-237D-4E23-96CC-216C1C5283FF}"/>
    <cellStyle name="Millares 117" xfId="44162" xr:uid="{0D0030A9-62C2-44A7-A917-E4ADD1CACB52}"/>
    <cellStyle name="Millares 118" xfId="44178" xr:uid="{93AA5BEC-5E8A-4AD7-AAE7-BA7C476720AA}"/>
    <cellStyle name="Millares 119" xfId="44179"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6" xr:uid="{6F9068FC-204B-4F55-BC0B-618E53574C87}"/>
    <cellStyle name="Millares 121" xfId="44187" xr:uid="{39920041-FDFD-4363-A7EC-0A96C74A3265}"/>
    <cellStyle name="Millares 122" xfId="44199" xr:uid="{D70BEDE2-E877-4155-B266-D8D331B9379C}"/>
    <cellStyle name="Millares 123" xfId="44204" xr:uid="{F9F762D5-1AA7-4333-9EE0-C1280823B73B}"/>
    <cellStyle name="Millares 124" xfId="44206" xr:uid="{71B330E6-CF79-4454-9D58-A06F3106F4F3}"/>
    <cellStyle name="Millares 125" xfId="44209" xr:uid="{1147A807-049E-412D-A1C0-71E37F0A020D}"/>
    <cellStyle name="Millares 126" xfId="44215" xr:uid="{A17212F6-B651-4654-A36C-3A8B4BD62F7A}"/>
    <cellStyle name="Millares 127" xfId="44225" xr:uid="{3CD17AA9-521E-4455-94FB-9075498A61A8}"/>
    <cellStyle name="Millares 128" xfId="44232" xr:uid="{1A6FC2FD-F73C-4BCE-83CD-A4D78102650F}"/>
    <cellStyle name="Millares 129" xfId="44241" xr:uid="{171F470E-BF5C-4CA0-92A6-6D82C15C2DC0}"/>
    <cellStyle name="Millares 13" xfId="89" xr:uid="{00000000-0005-0000-0000-0000DD070000}"/>
    <cellStyle name="Millares 13 2" xfId="43977" xr:uid="{00000000-0005-0000-0000-0000DE070000}"/>
    <cellStyle name="Millares 13 3" xfId="43978" xr:uid="{00000000-0005-0000-0000-0000DF070000}"/>
    <cellStyle name="Millares 130" xfId="44250" xr:uid="{392FF89C-F0E0-4B86-9AE1-3AE04613174F}"/>
    <cellStyle name="Millares 131" xfId="44257" xr:uid="{B76B996B-BF9B-4637-8041-08E9C6339FF0}"/>
    <cellStyle name="Millares 132" xfId="44265" xr:uid="{B3FCA980-3630-4D8B-A524-C0F119587E22}"/>
    <cellStyle name="Millares 133" xfId="44269" xr:uid="{F114ED34-FAC8-4802-8B31-4F682CA6D46F}"/>
    <cellStyle name="Millares 134" xfId="44271" xr:uid="{CEC43C35-196A-4F54-8A20-44A4EA67356D}"/>
    <cellStyle name="Millares 135" xfId="44279" xr:uid="{CE61D3A8-A530-4F59-B981-BC986012560B}"/>
    <cellStyle name="Millares 136" xfId="44286" xr:uid="{FD5752D9-B629-4C67-B0ED-20B8F134DDF0}"/>
    <cellStyle name="Millares 137" xfId="44293" xr:uid="{0DD6AB75-A025-4525-88BD-A8275593E121}"/>
    <cellStyle name="Millares 138" xfId="44301" xr:uid="{C26CE569-1824-4BFB-A0F9-5268C469EF5E}"/>
    <cellStyle name="Millares 139" xfId="44315"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0" xr:uid="{C9B6329E-0213-42BC-B298-B1C13E625D2F}"/>
    <cellStyle name="Millares 141" xfId="44327" xr:uid="{C223B61A-657E-4FB2-BBBA-7AB2D4BE2312}"/>
    <cellStyle name="Millares 142" xfId="44339" xr:uid="{FC7A78EA-73D2-44AA-8FBD-91AE6BFA78FF}"/>
    <cellStyle name="Millares 143" xfId="44344" xr:uid="{34AB5501-CA5D-4E88-B111-0C59A28D96A4}"/>
    <cellStyle name="Millares 144" xfId="44346" xr:uid="{D9302EB0-7CA4-4A5A-80A8-6524D500F8FE}"/>
    <cellStyle name="Millares 145" xfId="44357" xr:uid="{F433A340-7E3B-49B1-9E08-4AF3D57E9B3F}"/>
    <cellStyle name="Millares 146" xfId="44359" xr:uid="{14484B7E-3EF4-402E-B9F5-B0E8C5D2610F}"/>
    <cellStyle name="Millares 147" xfId="44361" xr:uid="{E61553E5-1D4E-40E3-8A7C-645599823589}"/>
    <cellStyle name="Millares 148" xfId="44386" xr:uid="{569B222A-4B94-452A-879D-3CF27398745D}"/>
    <cellStyle name="Millares 149" xfId="44400"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5" xr:uid="{41EAC41E-BC89-40D0-8802-B7985058E305}"/>
    <cellStyle name="Millares 151" xfId="44407" xr:uid="{FEC3837D-768C-4B95-883E-B051A535C13B}"/>
    <cellStyle name="Millares 152" xfId="44411" xr:uid="{DE2B697C-2358-48E5-BDCD-0C4C44B0950B}"/>
    <cellStyle name="Millares 153" xfId="44413" xr:uid="{7678A6A3-1A49-49CC-87DF-D7B9A88284DA}"/>
    <cellStyle name="Millares 154" xfId="44416" xr:uid="{FEAE3397-E270-4971-8834-406FB94C21BD}"/>
    <cellStyle name="Millares 155" xfId="44418" xr:uid="{C516DB05-A6FE-4AA4-9770-8AEE3751D20E}"/>
    <cellStyle name="Millares 156" xfId="44421" xr:uid="{4CFABC99-F41C-4104-A864-EBEBA71A4AF1}"/>
    <cellStyle name="Millares 157" xfId="44423" xr:uid="{FABF9A78-FF3A-43CF-9ADA-9F2056183079}"/>
    <cellStyle name="Millares 158" xfId="44426" xr:uid="{A4C6ACE1-7BCC-4C2B-A12A-0F429BD3B585}"/>
    <cellStyle name="Millares 159" xfId="44428"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60" xfId="44430" xr:uid="{7B4F63E0-1952-47D4-A487-5F6D7C82DABB}"/>
    <cellStyle name="Millares 161" xfId="44435" xr:uid="{BC045658-FCD0-4B5A-9DD4-9560A6595ACE}"/>
    <cellStyle name="Millares 162" xfId="44437" xr:uid="{4F4D9FA3-7569-4F0F-B33B-7796ADFD04F6}"/>
    <cellStyle name="Millares 163" xfId="44440" xr:uid="{1DBE6B83-0DBE-4965-B8D7-9ED830DABD53}"/>
    <cellStyle name="Millares 164" xfId="44443" xr:uid="{57DE09C4-8467-4B03-B63C-CD0B29D814AD}"/>
    <cellStyle name="Millares 165" xfId="44444" xr:uid="{6BF6035F-3CA9-4D75-B9E3-FAEDD0C99B8D}"/>
    <cellStyle name="Millares 166" xfId="44448" xr:uid="{17B81593-AB8C-4266-BDE0-65A51AA042DD}"/>
    <cellStyle name="Millares 167" xfId="44451" xr:uid="{56DD71CC-AAC9-45E2-8056-B4DB8493D067}"/>
    <cellStyle name="Millares 17" xfId="165" xr:uid="{00000000-0005-0000-0000-0000A00B0000}"/>
    <cellStyle name="Millares 17 2" xfId="43979"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0"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1" xr:uid="{2A76C99D-077C-4018-980F-895C0E7F5269}"/>
    <cellStyle name="Millares 2 6" xfId="44401" xr:uid="{A5C986D2-353F-4C57-8218-073D82F46729}"/>
    <cellStyle name="Millares 2 7" xfId="44454" xr:uid="{6662E019-209F-451E-A1F0-017972E1B5DB}"/>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1"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2"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3"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2"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2"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3" xr:uid="{00000000-0005-0000-0000-0000C02D0000}"/>
    <cellStyle name="Millares 82" xfId="43937" xr:uid="{00000000-0005-0000-0000-0000C12D0000}"/>
    <cellStyle name="Millares 83" xfId="43939" xr:uid="{00000000-0005-0000-0000-0000C22D0000}"/>
    <cellStyle name="Millares 84" xfId="43945" xr:uid="{00000000-0005-0000-0000-0000C32D0000}"/>
    <cellStyle name="Millares 85" xfId="43954" xr:uid="{00000000-0005-0000-0000-0000C42D0000}"/>
    <cellStyle name="Millares 86" xfId="43956" xr:uid="{00000000-0005-0000-0000-0000C52D0000}"/>
    <cellStyle name="Millares 87" xfId="43962" xr:uid="{00000000-0005-0000-0000-0000C62D0000}"/>
    <cellStyle name="Millares 88" xfId="43965" xr:uid="{00000000-0005-0000-0000-0000C72D0000}"/>
    <cellStyle name="Millares 89" xfId="43967"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0" xr:uid="{7214FD22-0708-4E1C-8260-1E20ED60BE7B}"/>
    <cellStyle name="Millares 91" xfId="44009" xr:uid="{FB9593D4-B4F5-434D-A184-0411352264D2}"/>
    <cellStyle name="Millares 92" xfId="44011" xr:uid="{D82694AA-1873-42AF-BED2-6143CAEB3E46}"/>
    <cellStyle name="Millares 93" xfId="44013" xr:uid="{8768CEA1-56FE-4629-AEB9-342FC8434BF6}"/>
    <cellStyle name="Millares 94" xfId="44014" xr:uid="{7C159F47-FA64-498A-A842-3E6510CE8F99}"/>
    <cellStyle name="Millares 95" xfId="44020" xr:uid="{A499D72C-6363-40C5-B107-5A33379CEC03}"/>
    <cellStyle name="Millares 95 2" xfId="44159" xr:uid="{54C39383-57CD-47B1-8F4C-ABC1FC0289D6}"/>
    <cellStyle name="Millares 95 3" xfId="44175" xr:uid="{43D231AE-28DD-4418-83C4-590F8E267262}"/>
    <cellStyle name="Millares 96" xfId="44039" xr:uid="{EC78B327-5EDC-4C62-9DD2-ACB5D0CAF8C8}"/>
    <cellStyle name="Millares 97" xfId="44046" xr:uid="{5065FC57-47F2-4B44-87DB-F25DC2CC215B}"/>
    <cellStyle name="Millares 98" xfId="44054" xr:uid="{7F6943DA-9F12-476C-80ED-393828068019}"/>
    <cellStyle name="Millares 99" xfId="44057" xr:uid="{D4EA149E-B100-4B09-B623-6EB63773BE97}"/>
    <cellStyle name="Moneda" xfId="44452"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7" xr:uid="{5321ADC0-79C8-4BA8-B97D-F0FA16DCE564}"/>
    <cellStyle name="Moneda 101" xfId="44291" xr:uid="{B396C2F7-D8BA-4E12-B2DD-94C766B71C94}"/>
    <cellStyle name="Moneda 102" xfId="44295" xr:uid="{A21E4D9B-A2A7-473C-8D37-29211ED4D4B7}"/>
    <cellStyle name="Moneda 103" xfId="44299" xr:uid="{DFDD57F5-7BF5-4217-8791-5F234CD47A37}"/>
    <cellStyle name="Moneda 104" xfId="44302" xr:uid="{89E3D71F-7585-4F8F-BA15-547FC5FFE5EA}"/>
    <cellStyle name="Moneda 105" xfId="44306" xr:uid="{C77AE56A-0E35-4AFB-B985-387FAD68E38B}"/>
    <cellStyle name="Moneda 106" xfId="44309" xr:uid="{CBCA369C-4933-43AD-A9C2-D4FD0F8A6A70}"/>
    <cellStyle name="Moneda 107" xfId="44313" xr:uid="{1F05D809-4981-4AC8-A094-A31B6ECECBCC}"/>
    <cellStyle name="Moneda 108" xfId="44318" xr:uid="{FEE29BDA-8795-440C-B163-8270E469A5B7}"/>
    <cellStyle name="Moneda 109" xfId="44321"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5" xr:uid="{18A0B16D-28BE-4053-915D-7CA399D171EB}"/>
    <cellStyle name="Moneda 111" xfId="44329" xr:uid="{5B8C1B43-50D8-4B39-A968-F8241B7BFCBC}"/>
    <cellStyle name="Moneda 112" xfId="44333" xr:uid="{5137EB05-8409-4550-A29C-888C2BA1DD13}"/>
    <cellStyle name="Moneda 113" xfId="44335" xr:uid="{F7619508-D567-4FC3-8127-70B8E9BE430B}"/>
    <cellStyle name="Moneda 114" xfId="44338" xr:uid="{6C7BC907-B601-471E-911E-0887774DE367}"/>
    <cellStyle name="Moneda 115" xfId="44342" xr:uid="{E3F7B480-5F27-4E05-97AA-F4465434E65B}"/>
    <cellStyle name="Moneda 116" xfId="44348" xr:uid="{82AD81F4-389B-4D4D-82FB-B0C6F03458D2}"/>
    <cellStyle name="Moneda 117" xfId="44351" xr:uid="{99406045-7D8F-4BA3-B587-EA375E1E3876}"/>
    <cellStyle name="Moneda 118" xfId="44353" xr:uid="{C82FB0CC-2DCB-49C7-BBF1-25219E3B10BA}"/>
    <cellStyle name="Moneda 119" xfId="44356"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4" xr:uid="{881DFA88-0F3A-4B02-9AD5-C429A086F741}"/>
    <cellStyle name="Moneda 121" xfId="44367" xr:uid="{B83B8951-D7CF-4876-8BF6-964C16FE8294}"/>
    <cellStyle name="Moneda 122" xfId="44370" xr:uid="{30DBD0EF-6679-4A8E-9482-83C70DE1747C}"/>
    <cellStyle name="Moneda 123" xfId="44373" xr:uid="{17CBAFE7-6D51-4588-9D29-A60853668EFB}"/>
    <cellStyle name="Moneda 124" xfId="44376" xr:uid="{18FEF441-AC7F-4648-B3F8-983EF62C52A1}"/>
    <cellStyle name="Moneda 125" xfId="44379" xr:uid="{265874A5-A28F-4919-A7D2-47EF4E0A2DEB}"/>
    <cellStyle name="Moneda 126" xfId="44381" xr:uid="{1AD01DC8-F212-409F-BE40-96CB9CE08673}"/>
    <cellStyle name="Moneda 127" xfId="44384" xr:uid="{6573B07F-7BEF-4BDE-A68E-D89AECBE6DEB}"/>
    <cellStyle name="Moneda 128" xfId="44387" xr:uid="{C3D74BFF-F6AC-4142-B96E-038C0C2D84D1}"/>
    <cellStyle name="Moneda 129" xfId="44390"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3" xr:uid="{0FF206D5-B8DB-4340-8738-47BBB6784E9C}"/>
    <cellStyle name="Moneda 131" xfId="44398"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7" xr:uid="{00000000-0005-0000-0000-00008F310000}"/>
    <cellStyle name="Moneda 41" xfId="43942" xr:uid="{00000000-0005-0000-0000-000090310000}"/>
    <cellStyle name="Moneda 42" xfId="43951" xr:uid="{00000000-0005-0000-0000-000091310000}"/>
    <cellStyle name="Moneda 43" xfId="43959" xr:uid="{00000000-0005-0000-0000-000092310000}"/>
    <cellStyle name="Moneda 44" xfId="43969" xr:uid="{00000000-0005-0000-0000-000093310000}"/>
    <cellStyle name="Moneda 45" xfId="43994" xr:uid="{00000000-0005-0000-0000-000094310000}"/>
    <cellStyle name="Moneda 46" xfId="43996" xr:uid="{00000000-0005-0000-0000-000095310000}"/>
    <cellStyle name="Moneda 47" xfId="43998" xr:uid="{A6E655DF-1CF4-467F-9560-53217220EF51}"/>
    <cellStyle name="Moneda 48" xfId="44003" xr:uid="{8D1F57D6-04AF-42FA-BC13-392E733D9ACA}"/>
    <cellStyle name="Moneda 49" xfId="44017"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3" xr:uid="{46C5B6B4-B1FC-44A6-8E5E-7C3572F80893}"/>
    <cellStyle name="Moneda 51" xfId="44028" xr:uid="{C6BA386D-AE7A-48BD-A649-93CDEC5E229E}"/>
    <cellStyle name="Moneda 52" xfId="44031" xr:uid="{C32F09D3-3E97-41E7-932B-95C0CB15F428}"/>
    <cellStyle name="Moneda 53" xfId="44034" xr:uid="{80C8FFE0-6CA8-467E-B12D-A9185A5712F7}"/>
    <cellStyle name="Moneda 54" xfId="44037" xr:uid="{BCC4F30C-AF14-488C-A123-CC11638467BD}"/>
    <cellStyle name="Moneda 55" xfId="44044" xr:uid="{5F5363FB-C9CE-4EC9-B2D8-7EA8F6A4B9C3}"/>
    <cellStyle name="Moneda 56" xfId="44048" xr:uid="{9D7DBA6A-BF91-45B9-BFAE-2FA8A0AF3D41}"/>
    <cellStyle name="Moneda 57" xfId="44051" xr:uid="{6823A5C1-48F9-499C-9856-28F9FB1510C1}"/>
    <cellStyle name="Moneda 58" xfId="44064" xr:uid="{A85BA041-4B13-4F82-A51D-1F67D44F95A4}"/>
    <cellStyle name="Moneda 59" xfId="44069"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6" xr:uid="{9A39558B-6D02-45D1-B2ED-73AE0EF376E6}"/>
    <cellStyle name="Moneda 61" xfId="44080" xr:uid="{BF7EFA31-4203-4FD5-9576-F2F3867947C4}"/>
    <cellStyle name="Moneda 62" xfId="44089" xr:uid="{7A02F3DD-00CB-44E8-A68F-F17B9CF01B93}"/>
    <cellStyle name="Moneda 63" xfId="44098" xr:uid="{643E4338-B24C-4D10-AAB0-5FA8B206B337}"/>
    <cellStyle name="Moneda 64" xfId="44107" xr:uid="{DA567617-F04E-46BB-A278-8ADB85CE20CF}"/>
    <cellStyle name="Moneda 65" xfId="44112" xr:uid="{46F0A87F-6947-4C00-B7BA-1FFE85E815AB}"/>
    <cellStyle name="Moneda 66" xfId="44119" xr:uid="{34C79E4E-2356-4CA1-9CE0-F4E371626BAB}"/>
    <cellStyle name="Moneda 67" xfId="44127" xr:uid="{E731EB1B-8E33-438B-8028-95DB84EE4D1B}"/>
    <cellStyle name="Moneda 68" xfId="44135" xr:uid="{3C378925-394B-467A-BBB0-0255FF71BBA7}"/>
    <cellStyle name="Moneda 69" xfId="44140"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5" xr:uid="{2101B94E-04B4-48AD-896F-943F3387BCDA}"/>
    <cellStyle name="Moneda 71" xfId="44149" xr:uid="{7BC7DFD7-6E97-467D-AA4B-2428DC5E5255}"/>
    <cellStyle name="Moneda 72" xfId="44155" xr:uid="{76518FFF-DB1B-455B-A3C4-571E67AE143D}"/>
    <cellStyle name="Moneda 73" xfId="44164" xr:uid="{403D3244-F882-4326-B709-8125CB9338D8}"/>
    <cellStyle name="Moneda 73 2" xfId="44173" xr:uid="{AAFD3724-A440-4830-8E4A-674063ECD26A}"/>
    <cellStyle name="Moneda 74" xfId="44169" xr:uid="{C9FC77CC-1CF3-401E-B0EB-E32CA3346B8A}"/>
    <cellStyle name="Moneda 75" xfId="44180" xr:uid="{AFAE3723-6052-4974-BB78-DC9803EE8459}"/>
    <cellStyle name="Moneda 76" xfId="44184" xr:uid="{33956D07-AF39-4AD7-A64D-651778971965}"/>
    <cellStyle name="Moneda 77" xfId="44188" xr:uid="{71A53CA2-DC58-4DAB-9140-E9E04E27426D}"/>
    <cellStyle name="Moneda 78" xfId="44193" xr:uid="{670A6FA0-3D1B-40CC-82E5-B272E775A61B}"/>
    <cellStyle name="Moneda 79" xfId="44195"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2" xr:uid="{55CF4038-6CAA-437E-ADC1-E192E6E9C752}"/>
    <cellStyle name="Moneda 81" xfId="44211" xr:uid="{F3980EF2-5229-4BE2-92C4-982C033D7FDF}"/>
    <cellStyle name="Moneda 82" xfId="44214" xr:uid="{0E85A4D5-04F8-4797-8827-5FEFF323E0A9}"/>
    <cellStyle name="Moneda 83" xfId="44217" xr:uid="{881AD0F6-FBBE-45D5-89EE-0860D785DB3A}"/>
    <cellStyle name="Moneda 84" xfId="44221" xr:uid="{1522CC43-1270-4ADA-AFDA-11EFDA991003}"/>
    <cellStyle name="Moneda 85" xfId="44226" xr:uid="{4542585B-CDC9-4A0F-9073-BE2747F69127}"/>
    <cellStyle name="Moneda 86" xfId="44230" xr:uid="{CB4F9AE5-734C-4AA1-AA5B-14E3D43CDE24}"/>
    <cellStyle name="Moneda 87" xfId="44234" xr:uid="{B29D0977-E9DB-4AB9-AFCB-112AB80B646E}"/>
    <cellStyle name="Moneda 88" xfId="44239" xr:uid="{A400A0ED-E684-4C9A-BF2B-CA1703E7820A}"/>
    <cellStyle name="Moneda 89" xfId="44244"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8" xr:uid="{0DA21A07-6736-411D-9FFA-350A382BB81F}"/>
    <cellStyle name="Moneda 91" xfId="44251" xr:uid="{48D8D9FF-45DD-41BB-AB9E-A5E2E7617CE9}"/>
    <cellStyle name="Moneda 92" xfId="44255" xr:uid="{1B712E6F-769E-40B3-AA93-AE1C02B90D60}"/>
    <cellStyle name="Moneda 93" xfId="44259" xr:uid="{890DB37F-9E63-44F9-999D-60AB7DCE843F}"/>
    <cellStyle name="Moneda 94" xfId="44263" xr:uid="{B2620914-C212-4660-A027-5C087ECA9650}"/>
    <cellStyle name="Moneda 95" xfId="44267" xr:uid="{8D30FB91-A5CB-465C-AF4D-056412EEB760}"/>
    <cellStyle name="Moneda 96" xfId="44273" xr:uid="{2EA008D0-A206-49E9-8F05-CC1F9CCEF083}"/>
    <cellStyle name="Moneda 97" xfId="44277" xr:uid="{B1797D36-D1AD-4721-A836-CE07C22854EA}"/>
    <cellStyle name="Moneda 98" xfId="44280" xr:uid="{64E32E55-9068-4875-9A96-398343EF9CA8}"/>
    <cellStyle name="Moneda 99" xfId="44284"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8"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6" xr:uid="{00000000-0005-0000-0000-00000D3E0000}"/>
    <cellStyle name="Normal 108 2" xfId="44170" xr:uid="{367B2BC1-BB75-46D6-9F35-600948A1CA8E}"/>
    <cellStyle name="Normal 109" xfId="43932"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8" xr:uid="{00000000-0005-0000-0000-00000F480000}"/>
    <cellStyle name="Normal 111" xfId="43940" xr:uid="{00000000-0005-0000-0000-000010480000}"/>
    <cellStyle name="Normal 112" xfId="43941" xr:uid="{00000000-0005-0000-0000-000011480000}"/>
    <cellStyle name="Normal 113" xfId="43944" xr:uid="{00000000-0005-0000-0000-000012480000}"/>
    <cellStyle name="Normal 114" xfId="43947" xr:uid="{00000000-0005-0000-0000-000013480000}"/>
    <cellStyle name="Normal 115" xfId="43948" xr:uid="{00000000-0005-0000-0000-000014480000}"/>
    <cellStyle name="Normal 116" xfId="43950" xr:uid="{00000000-0005-0000-0000-000015480000}"/>
    <cellStyle name="Normal 117" xfId="43953" xr:uid="{00000000-0005-0000-0000-000016480000}"/>
    <cellStyle name="Normal 118" xfId="43957" xr:uid="{00000000-0005-0000-0000-000017480000}"/>
    <cellStyle name="Normal 119" xfId="43958" xr:uid="{00000000-0005-0000-0000-000018480000}"/>
    <cellStyle name="Normal 12" xfId="27" xr:uid="{00000000-0005-0000-0000-000019480000}"/>
    <cellStyle name="Normal 120" xfId="43961" xr:uid="{00000000-0005-0000-0000-00001A480000}"/>
    <cellStyle name="Normal 120 2" xfId="44007" xr:uid="{80B85FC2-610D-4083-9A51-EF875968EA86}"/>
    <cellStyle name="Normal 121" xfId="43964" xr:uid="{00000000-0005-0000-0000-00001B480000}"/>
    <cellStyle name="Normal 122" xfId="43968" xr:uid="{00000000-0005-0000-0000-00001C480000}"/>
    <cellStyle name="Normal 123" xfId="43971" xr:uid="{00000000-0005-0000-0000-00001D480000}"/>
    <cellStyle name="Normal 124" xfId="43992" xr:uid="{00000000-0005-0000-0000-00001E480000}"/>
    <cellStyle name="Normal 124 2" xfId="44005" xr:uid="{603D1A66-289C-41E2-B64A-83DFDD6D043B}"/>
    <cellStyle name="Normal 125" xfId="43993" xr:uid="{00000000-0005-0000-0000-00001F480000}"/>
    <cellStyle name="Normal 126" xfId="43997" xr:uid="{76DD7141-2112-4837-8FF6-DFB3682E2643}"/>
    <cellStyle name="Normal 127" xfId="44002" xr:uid="{BB17578D-8F4A-485E-B00D-5FDB4AC448B0}"/>
    <cellStyle name="Normal 128" xfId="44006" xr:uid="{35AA9408-F880-4369-AED1-E6FA2E43D9D5}"/>
    <cellStyle name="Normal 128 2" xfId="44160" xr:uid="{CE780733-F494-4966-B00D-CB61258FBD51}"/>
    <cellStyle name="Normal 128 3" xfId="44176" xr:uid="{D71FCE97-E251-46C2-9C9C-073DFFF1300F}"/>
    <cellStyle name="Normal 128 4" xfId="44185" xr:uid="{60C63E71-C12D-48A2-84A3-CEFAA747CE4B}"/>
    <cellStyle name="Normal 128 5" xfId="44203" xr:uid="{A51A53E5-005A-4E31-9BFF-DEDA113B7E13}"/>
    <cellStyle name="Normal 128 6" xfId="44242" xr:uid="{68B44232-5689-4730-85E7-9CBF93A65EC7}"/>
    <cellStyle name="Normal 129" xfId="44010"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5" xr:uid="{93665A41-9047-45B1-8D0A-347E4C35502B}"/>
    <cellStyle name="Normal 131" xfId="44016" xr:uid="{B10A5448-8B9C-4230-8709-9CB0A48D33B6}"/>
    <cellStyle name="Normal 132" xfId="44019" xr:uid="{8C478E15-E6B7-4A98-89AD-BF65F517E29E}"/>
    <cellStyle name="Normal 132 2" xfId="44158" xr:uid="{0E14079F-1BEF-45E3-B778-8406187FB137}"/>
    <cellStyle name="Normal 132 3" xfId="44174" xr:uid="{EADB811D-E17F-49CA-898A-16B8976187F7}"/>
    <cellStyle name="Normal 133" xfId="44022" xr:uid="{24F4E444-0DC2-4BA9-B839-D8D9FB4B3A02}"/>
    <cellStyle name="Normal 134" xfId="44027" xr:uid="{06AE4128-FC39-41A0-8791-698569E7C0BD}"/>
    <cellStyle name="Normal 135" xfId="44030" xr:uid="{8BE0820A-7B61-44DB-9F16-CFD19BD7CE37}"/>
    <cellStyle name="Normal 136" xfId="44033" xr:uid="{B2908B98-FBA9-4286-9A75-DE7D98E08851}"/>
    <cellStyle name="Normal 137" xfId="44036" xr:uid="{F4BDB42B-3E15-491C-8E11-E555887B86FF}"/>
    <cellStyle name="Normal 138" xfId="44043" xr:uid="{05103B51-1B0F-4DB4-9951-C85854D51BA8}"/>
    <cellStyle name="Normal 139" xfId="44047" xr:uid="{0B2B551F-B038-49DB-886A-540F52ED2DE4}"/>
    <cellStyle name="Normal 14" xfId="46" xr:uid="{00000000-0005-0000-0000-0000204D0000}"/>
    <cellStyle name="Normal 140" xfId="44050" xr:uid="{2A54099D-8FFE-4E0C-91BD-52924E64ACBD}"/>
    <cellStyle name="Normal 140 10" xfId="44121" xr:uid="{072E2725-CF24-4AD9-B022-4EBC130068A4}"/>
    <cellStyle name="Normal 140 11" xfId="44129" xr:uid="{720DE38F-7C8F-4D63-B63C-8263B95EEE32}"/>
    <cellStyle name="Normal 140 12" xfId="44137" xr:uid="{CA923FB3-00D1-4E25-9BA7-DF0F09762532}"/>
    <cellStyle name="Normal 140 13" xfId="44142" xr:uid="{177F3C2B-E6DE-4A67-82CB-8ABEEB980CBE}"/>
    <cellStyle name="Normal 140 14" xfId="44151" xr:uid="{C80124C8-8366-47FF-B4FA-18C0FBBF7AC5}"/>
    <cellStyle name="Normal 140 15" xfId="44157" xr:uid="{18E48549-C010-4F13-A3CD-0853E56CEA9F}"/>
    <cellStyle name="Normal 140 16" xfId="44166" xr:uid="{6152A880-5232-4DBE-90B7-29C6292A7B69}"/>
    <cellStyle name="Normal 140 16 2" xfId="44172" xr:uid="{F5E62F39-E597-4632-B039-D82EFE5C3939}"/>
    <cellStyle name="Normal 140 17" xfId="44182" xr:uid="{F6F14E4C-8D77-44CD-8CD5-656F79BC5141}"/>
    <cellStyle name="Normal 140 18" xfId="44190" xr:uid="{EDE9D314-9BB6-4D8D-A2B9-5B30A4182E86}"/>
    <cellStyle name="Normal 140 19" xfId="44197" xr:uid="{6AA2F2EF-1FBE-47C8-8707-72FBF71E86D6}"/>
    <cellStyle name="Normal 140 2" xfId="44066" xr:uid="{87492154-98BE-4A05-912A-8F3E8450F5B4}"/>
    <cellStyle name="Normal 140 20" xfId="44213" xr:uid="{4631F78D-CED9-4009-A22A-937E4D74FEAD}"/>
    <cellStyle name="Normal 140 21" xfId="44219" xr:uid="{87F1F798-C83F-4242-A7B4-52E1FA487DC3}"/>
    <cellStyle name="Normal 140 22" xfId="44223" xr:uid="{6F3C14DE-ED34-4000-BB49-576F1633B5D5}"/>
    <cellStyle name="Normal 140 23" xfId="44228" xr:uid="{1874EB2C-642A-4D1B-9D9C-EACE80ABC7A8}"/>
    <cellStyle name="Normal 140 24" xfId="44236" xr:uid="{8BBD19E4-59DC-4424-83A1-07997B457BEC}"/>
    <cellStyle name="Normal 140 25" xfId="44246" xr:uid="{76234813-87B2-46D2-A97C-6BC81D615B18}"/>
    <cellStyle name="Normal 140 26" xfId="44253" xr:uid="{19AF6FBD-9A6F-44DF-AE20-4760DDB6FF2E}"/>
    <cellStyle name="Normal 140 27" xfId="44261" xr:uid="{BC79184C-4C11-43F6-A035-2A651298B3FC}"/>
    <cellStyle name="Normal 140 28" xfId="44275" xr:uid="{4B693D18-8550-46C9-A456-03316338856A}"/>
    <cellStyle name="Normal 140 29" xfId="44282" xr:uid="{04C868A0-52F8-4A3D-8E6B-BBDACDC0ED01}"/>
    <cellStyle name="Normal 140 3" xfId="44071" xr:uid="{2B6DE311-0213-4247-82EF-87864568864F}"/>
    <cellStyle name="Normal 140 30" xfId="44289" xr:uid="{517145CA-8B32-49DE-B494-85512E4BE9BE}"/>
    <cellStyle name="Normal 140 31" xfId="44297" xr:uid="{12B5AEBC-4E1E-4D42-98FD-6E3D9BFB54C0}"/>
    <cellStyle name="Normal 140 32" xfId="44304" xr:uid="{307A5FE7-7F4C-4C19-BF5B-084CE979E35F}"/>
    <cellStyle name="Normal 140 33" xfId="44311" xr:uid="{DF9179A0-9EBD-4C1D-B4A4-F8A2E412C97F}"/>
    <cellStyle name="Normal 140 4" xfId="44078" xr:uid="{3D671AB6-032A-4953-9911-AB33C8A49CDB}"/>
    <cellStyle name="Normal 140 5" xfId="44082" xr:uid="{DDCA0FDB-49C5-4D3E-8D91-15D51D7D64F1}"/>
    <cellStyle name="Normal 140 6" xfId="44091" xr:uid="{64947995-F1DD-491D-9665-E1204BCB452D}"/>
    <cellStyle name="Normal 140 7" xfId="44100" xr:uid="{FCFBEA63-4FA6-4F44-9941-CB2B5184B8CA}"/>
    <cellStyle name="Normal 140 8" xfId="44109" xr:uid="{AAC7201A-0F8A-4DB5-8B72-3374B465E90A}"/>
    <cellStyle name="Normal 140 9" xfId="44114" xr:uid="{769B9986-E718-4166-9581-C0EB7E291398}"/>
    <cellStyle name="Normal 141" xfId="44053" xr:uid="{F28785BC-DB76-44B2-A13D-B2246455F2A8}"/>
    <cellStyle name="Normal 142" xfId="44056" xr:uid="{87C4373F-E2CB-49D4-9B46-2BB7F4B0347E}"/>
    <cellStyle name="Normal 143" xfId="44059" xr:uid="{0E9DBBAE-08C4-4CB2-A3E2-47B559436B88}"/>
    <cellStyle name="Normal 144" xfId="44062" xr:uid="{2428B7C1-26CA-48ED-BD46-717843228C54}"/>
    <cellStyle name="Normal 145" xfId="44068" xr:uid="{6427E0F8-E535-40D1-87C5-8239ED0B262F}"/>
    <cellStyle name="Normal 146" xfId="44072" xr:uid="{2DA82A6B-F8F4-4DDA-A43F-F832CEF75851}"/>
    <cellStyle name="Normal 147" xfId="44074" xr:uid="{68709D0D-0288-43FF-8E4A-5B4E963000CE}"/>
    <cellStyle name="Normal 148" xfId="44079" xr:uid="{CAFD8202-2610-48B8-A517-A3B492E08CD4}"/>
    <cellStyle name="Normal 149" xfId="44083"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6" xr:uid="{746C4DCE-25DC-4470-95E8-5B9393C3166E}"/>
    <cellStyle name="Normal 151" xfId="44088" xr:uid="{423602FF-1AAE-4B7B-963E-F19472B6575A}"/>
    <cellStyle name="Normal 152" xfId="44093" xr:uid="{12EECA04-F404-48AA-B8D3-CB490FA7061D}"/>
    <cellStyle name="Normal 153" xfId="44096" xr:uid="{CA2E6DED-DBD3-4AF7-9552-9D713C1152A8}"/>
    <cellStyle name="Normal 154" xfId="44103" xr:uid="{EF1CEC00-B16F-4B60-8A1E-C03A0E18A0F9}"/>
    <cellStyle name="Normal 155" xfId="44106" xr:uid="{006C50FE-3704-42F8-988E-9D148C8718DF}"/>
    <cellStyle name="Normal 156" xfId="44110" xr:uid="{AFFC09BA-9355-4514-8A64-B571CA195BD2}"/>
    <cellStyle name="Normal 157" xfId="44117" xr:uid="{AC360B5C-A8E1-46FE-9C62-A450EEB87695}"/>
    <cellStyle name="Normal 158" xfId="44123" xr:uid="{93BE7D61-9405-4C6E-B7E4-BA8398EC28F6}"/>
    <cellStyle name="Normal 159" xfId="44125"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0" xr:uid="{FB7AB4A3-DCA0-4284-935E-A252AD589E3C}"/>
    <cellStyle name="Normal 161" xfId="44132" xr:uid="{058E41EC-47FA-4B3B-B771-F8910030C331}"/>
    <cellStyle name="Normal 162" xfId="44134" xr:uid="{8213E00E-024D-4EB6-82CB-6E180D4A51FD}"/>
    <cellStyle name="Normal 163" xfId="44138" xr:uid="{A7E2C80F-B9F3-4C2F-B3C5-3BB9B7FA97B9}"/>
    <cellStyle name="Normal 164" xfId="44144" xr:uid="{901028E3-4953-4878-8A62-C2016AEB3362}"/>
    <cellStyle name="Normal 165" xfId="44146" xr:uid="{C4D5BFBF-EC40-4B54-AC94-CAA200061E44}"/>
    <cellStyle name="Normal 166" xfId="44152" xr:uid="{A417B886-DF1F-4FE4-8393-3E342B4BD1F7}"/>
    <cellStyle name="Normal 167" xfId="44154" xr:uid="{4FD13B29-6826-4785-A8ED-453843864335}"/>
    <cellStyle name="Normal 168" xfId="44163" xr:uid="{BD59F194-DFD0-4BC0-B9AF-B8AE2B3C734E}"/>
    <cellStyle name="Normal 169" xfId="44167"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1" xr:uid="{603EA91E-6EC7-432A-9817-76A3DD33F36B}"/>
    <cellStyle name="Normal 171" xfId="44194" xr:uid="{9E7CAC12-A7C4-4C3E-9D48-B0568661522F}"/>
    <cellStyle name="Normal 172" xfId="44198" xr:uid="{9052CD80-206E-4A4B-9F06-FE6F6AF9CC1A}"/>
    <cellStyle name="Normal 173" xfId="44200" xr:uid="{D808353B-54C7-48F7-BBEB-A72C527EFC9A}"/>
    <cellStyle name="Normal 174" xfId="44205" xr:uid="{60BE079F-7210-4925-8BFF-388E72EAECC1}"/>
    <cellStyle name="Normal 175" xfId="44208" xr:uid="{2D7C4967-F3B5-4F4E-B56D-9BACD93A5980}"/>
    <cellStyle name="Normal 176" xfId="44216" xr:uid="{297414C3-C336-4795-9259-32212ABC901B}"/>
    <cellStyle name="Normal 177" xfId="44220" xr:uid="{E4216BFE-3543-4E8F-A9DA-28F63370B240}"/>
    <cellStyle name="Normal 178" xfId="44224" xr:uid="{C79828B4-2A3B-42A5-AF9C-6D2B2085CF53}"/>
    <cellStyle name="Normal 179" xfId="44231"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3" xr:uid="{4904EB40-057B-4421-B64E-AAD06AF0CFC9}"/>
    <cellStyle name="Normal 181" xfId="44237" xr:uid="{5F65C23B-645B-462F-9B83-50BF5CA95808}"/>
    <cellStyle name="Normal 182" xfId="44240" xr:uid="{A4CF3740-3365-4C0A-81C8-4A49F5178E3C}"/>
    <cellStyle name="Normal 183" xfId="44249" xr:uid="{BE8CA24E-EE4E-49E1-94AA-EB4833F096C0}"/>
    <cellStyle name="Normal 184" xfId="44256" xr:uid="{6D3136AD-B4B5-480F-95E2-02FA5F0FCAB0}"/>
    <cellStyle name="Normal 185" xfId="44258" xr:uid="{F2D63786-201E-4B16-A962-5AAF2DD25E4F}"/>
    <cellStyle name="Normal 186" xfId="44264" xr:uid="{70E73B39-2D62-43C3-98C6-102049C3DFD9}"/>
    <cellStyle name="Normal 187" xfId="44268" xr:uid="{FCD37B27-F21D-4431-901F-789C88E524DC}"/>
    <cellStyle name="Normal 188" xfId="44270" xr:uid="{ADFD1FBD-13B9-40FE-8E09-C61E5C6F2CAD}"/>
    <cellStyle name="Normal 189" xfId="44272"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8" xr:uid="{AD235653-14F2-49E2-875B-7DDDC29FBEBD}"/>
    <cellStyle name="Normal 191" xfId="44285" xr:uid="{DDDCBF94-8DAD-41A6-BAB1-0F8CC5D0F5D6}"/>
    <cellStyle name="Normal 192" xfId="44292" xr:uid="{C001FCFF-3963-470E-9065-5A4D3440E9E8}"/>
    <cellStyle name="Normal 193" xfId="44294" xr:uid="{6550B2CF-7CC5-4881-9BCF-F71ED2A1E3B6}"/>
    <cellStyle name="Normal 194" xfId="44300" xr:uid="{C927FB91-D3D2-42B4-ABBF-B5BFEDFFDEF2}"/>
    <cellStyle name="Normal 195" xfId="44307" xr:uid="{CEE234D0-D8E6-4B6E-BF81-063148512645}"/>
    <cellStyle name="Normal 196" xfId="44308" xr:uid="{65F72E2F-B57F-48E8-944B-04EF423EB043}"/>
    <cellStyle name="Normal 197" xfId="44314" xr:uid="{61278F29-ECD6-4D4C-A36E-116B8451D5B3}"/>
    <cellStyle name="Normal 198" xfId="44316" xr:uid="{70BFA7B2-BDB5-4CAF-BABC-7E1E8F402DEE}"/>
    <cellStyle name="Normal 199" xfId="44319"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5" xr:uid="{D2BF1E21-8DA4-48B1-9572-F075D7750A4D}"/>
    <cellStyle name="Normal 2 2" xfId="24" xr:uid="{00000000-0005-0000-0000-0000B3590000}"/>
    <cellStyle name="Normal 2 2 2" xfId="43929" xr:uid="{00000000-0005-0000-0000-0000B4590000}"/>
    <cellStyle name="Normal 2 2 3" xfId="43983" xr:uid="{00000000-0005-0000-0000-0000B5590000}"/>
    <cellStyle name="Normal 2 2 4" xfId="43984"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3" xr:uid="{A502FDBD-7EF7-4FE3-A4A5-9087A38103BA}"/>
    <cellStyle name="Normal 201" xfId="44326" xr:uid="{09ACF2CA-992A-4CE5-9134-E4AB5CA2EBAD}"/>
    <cellStyle name="Normal 202" xfId="44328" xr:uid="{58661A7A-7DD9-48F4-B0EB-B31AD33BA502}"/>
    <cellStyle name="Normal 203" xfId="44331" xr:uid="{819A14DC-56CF-4F5C-92C9-1095740990F3}"/>
    <cellStyle name="Normal 204" xfId="44334" xr:uid="{46BFC23F-2199-437C-8BE9-C6714F473D16}"/>
    <cellStyle name="Normal 205" xfId="44340" xr:uid="{D0682782-2B67-4386-8EAB-5085AD38313E}"/>
    <cellStyle name="Normal 206" xfId="44343" xr:uid="{24F08E5B-A9CE-4A5D-8642-F5C11F0A1A45}"/>
    <cellStyle name="Normal 207" xfId="44345" xr:uid="{D1B110A7-F322-490C-93AE-2ACA4F940A53}"/>
    <cellStyle name="Normal 208" xfId="44347" xr:uid="{75CF0ADB-6EB9-4AFC-B8F0-09320999B099}"/>
    <cellStyle name="Normal 209" xfId="44352"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8" xr:uid="{96536DD1-ECAD-4804-9DCC-A379A913B95B}"/>
    <cellStyle name="Normal 211" xfId="44363" xr:uid="{90321652-A4ED-44FF-A41B-2A69B52E5F88}"/>
    <cellStyle name="Normal 212" xfId="44368" xr:uid="{2BEA140A-9F13-46C4-90BD-9AF224CDE053}"/>
    <cellStyle name="Normal 213" xfId="44369" xr:uid="{4035E74F-ECC6-48EB-B7AE-12374E3A88E9}"/>
    <cellStyle name="Normal 214" xfId="44374" xr:uid="{826CC59B-881D-4F12-B2EC-C727AB30752A}"/>
    <cellStyle name="Normal 215" xfId="44375" xr:uid="{6ACDA859-6491-42A3-B06D-89B2A4A3DA66}"/>
    <cellStyle name="Normal 216" xfId="44380" xr:uid="{D45D485F-8517-4D9F-AE35-7C1D85838EBB}"/>
    <cellStyle name="Normal 217" xfId="44385" xr:uid="{8F7E07E5-2D56-4A5C-B066-B798B45F8B81}"/>
    <cellStyle name="Normal 218" xfId="44391" xr:uid="{C4B4A316-445A-49B9-8713-B896D4FA2B45}"/>
    <cellStyle name="Normal 219" xfId="44392"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6" xr:uid="{8ACE98E0-7E7A-45E0-8AB9-C5BBE9C81B0D}"/>
    <cellStyle name="Normal 221" xfId="44399" xr:uid="{30CEE769-11DF-49B5-B92F-B90D5B554B1F}"/>
    <cellStyle name="Normal 222" xfId="44406" xr:uid="{4B400434-AB5A-477C-936C-E63FCCD60D1A}"/>
    <cellStyle name="Normal 223" xfId="44408" xr:uid="{E32D30D9-DD14-4D65-847B-09E417617869}"/>
    <cellStyle name="Normal 224" xfId="44410" xr:uid="{23F59A82-D07A-435C-86E0-A2E3D82B1250}"/>
    <cellStyle name="Normal 225" xfId="44412" xr:uid="{9178A0FD-1C9E-4C7B-9314-C6A4B6B98FDC}"/>
    <cellStyle name="Normal 226" xfId="44414" xr:uid="{2280A4DE-493C-471F-82B2-B2D8AED6010B}"/>
    <cellStyle name="Normal 227" xfId="44415" xr:uid="{4D5735E3-CFCC-475A-A31E-390D4F2A8759}"/>
    <cellStyle name="Normal 228" xfId="44417" xr:uid="{0C48A990-2D4F-41EA-9821-F6D5EB8D44C6}"/>
    <cellStyle name="Normal 229" xfId="44420"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2" xr:uid="{20D00A3A-44DA-4293-8E81-D28C4AB986D2}"/>
    <cellStyle name="Normal 231" xfId="44424" xr:uid="{A6118E42-8287-4A0C-AF6D-EA96ED2C8A63}"/>
    <cellStyle name="Normal 232" xfId="44425" xr:uid="{BEE4A799-E960-4508-851B-199F3D28A04A}"/>
    <cellStyle name="Normal 233" xfId="44427" xr:uid="{7D4D422D-0BBC-4FA4-88C5-730727A784E6}"/>
    <cellStyle name="Normal 234" xfId="44429" xr:uid="{4EF4C3D1-8E51-4C37-932A-FFB5E424F587}"/>
    <cellStyle name="Normal 235" xfId="44432" xr:uid="{19A586C5-DB3D-4FBE-8F14-EACE911F5CFA}"/>
    <cellStyle name="Normal 236" xfId="44434" xr:uid="{4744C698-4457-45A9-B738-E779210241DB}"/>
    <cellStyle name="Normal 237" xfId="44436" xr:uid="{C8F45D09-5AAB-4D28-9578-11941EFA8B3C}"/>
    <cellStyle name="Normal 238" xfId="44439" xr:uid="{6D21AA77-2025-41B2-96B4-4CEFD2DCADFE}"/>
    <cellStyle name="Normal 239" xfId="44442" xr:uid="{B93DE7E7-7820-4051-8203-AEB13416A9C2}"/>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40" xfId="44447" xr:uid="{041C221F-88CF-4B82-8F8B-D9767B151D5F}"/>
    <cellStyle name="Normal 241" xfId="44450" xr:uid="{477D6976-318C-4DB9-93EB-B99940C2905C}"/>
    <cellStyle name="Normal 242" xfId="44453" xr:uid="{27847A1E-37D7-4A62-8FC8-8215F2E0D095}"/>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5" xr:uid="{00000000-0005-0000-0000-0000086A0000}"/>
    <cellStyle name="Normal 3 2" xfId="30" xr:uid="{00000000-0005-0000-0000-0000096A0000}"/>
    <cellStyle name="Normal 3 2 2" xfId="43930" xr:uid="{00000000-0005-0000-0000-00000A6A0000}"/>
    <cellStyle name="Normal 3 3" xfId="43931" xr:uid="{00000000-0005-0000-0000-00000B6A0000}"/>
    <cellStyle name="Normal 3 4" xfId="43986" xr:uid="{00000000-0005-0000-0000-00000C6A0000}"/>
    <cellStyle name="Normal 3 5" xfId="44040" xr:uid="{20DB0DCF-4A20-4692-8AA6-CDE623E55BF8}"/>
    <cellStyle name="Normal 3 8" xfId="43987"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1"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8" xr:uid="{00000000-0005-0000-0000-0000CD7F0000}"/>
    <cellStyle name="Normal 43 3 31 2 2 2 3 32" xfId="43943" xr:uid="{00000000-0005-0000-0000-0000CE7F0000}"/>
    <cellStyle name="Normal 43 3 31 2 2 2 3 33" xfId="43952" xr:uid="{00000000-0005-0000-0000-0000CF7F0000}"/>
    <cellStyle name="Normal 43 3 31 2 2 2 3 34" xfId="43960" xr:uid="{00000000-0005-0000-0000-0000D07F0000}"/>
    <cellStyle name="Normal 43 3 31 2 2 2 3 35" xfId="43970" xr:uid="{00000000-0005-0000-0000-0000D17F0000}"/>
    <cellStyle name="Normal 43 3 31 2 2 2 3 36" xfId="43995" xr:uid="{00000000-0005-0000-0000-0000D27F0000}"/>
    <cellStyle name="Normal 43 3 31 2 2 2 3 37" xfId="43999" xr:uid="{1088E3D5-5D1E-48FD-9DB5-B6DA8BC13A62}"/>
    <cellStyle name="Normal 43 3 31 2 2 2 3 38" xfId="44004" xr:uid="{35610EB2-1E52-44F9-85E0-89134299ABF9}"/>
    <cellStyle name="Normal 43 3 31 2 2 2 3 39" xfId="44018" xr:uid="{83AE4032-4834-4E84-8A47-AB672DA0645C}"/>
    <cellStyle name="Normal 43 3 31 2 2 2 3 4" xfId="21939" xr:uid="{00000000-0005-0000-0000-0000D37F0000}"/>
    <cellStyle name="Normal 43 3 31 2 2 2 3 40" xfId="44024" xr:uid="{455840A1-5BA5-4754-B85A-5670985E71D6}"/>
    <cellStyle name="Normal 43 3 31 2 2 2 3 41" xfId="44029" xr:uid="{866A0354-B44C-42D3-9B96-C5FDE8B22529}"/>
    <cellStyle name="Normal 43 3 31 2 2 2 3 42" xfId="44032" xr:uid="{14017933-BC17-48CA-8822-F6AAED8B314E}"/>
    <cellStyle name="Normal 43 3 31 2 2 2 3 43" xfId="44035" xr:uid="{060E943C-8971-44CC-9272-A5F1A3AAB128}"/>
    <cellStyle name="Normal 43 3 31 2 2 2 3 44" xfId="44038" xr:uid="{CA7339D3-0D70-471A-B259-A0A9233AA329}"/>
    <cellStyle name="Normal 43 3 31 2 2 2 3 45" xfId="44045" xr:uid="{C24FE9C4-452C-4F25-9199-F2D995CE13F7}"/>
    <cellStyle name="Normal 43 3 31 2 2 2 3 46" xfId="44049" xr:uid="{ED189D08-C012-4200-83BE-7E4F192B6274}"/>
    <cellStyle name="Normal 43 3 31 2 2 2 3 47" xfId="44052" xr:uid="{5C78A1DD-A5D1-4BA7-88A9-4AF8BD3170D5}"/>
    <cellStyle name="Normal 43 3 31 2 2 2 3 48" xfId="44065" xr:uid="{1A83243B-8DC5-4414-B470-7964F871E68C}"/>
    <cellStyle name="Normal 43 3 31 2 2 2 3 49" xfId="44070"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7" xr:uid="{9DC33905-3910-48EC-914C-5971096578E5}"/>
    <cellStyle name="Normal 43 3 31 2 2 2 3 51" xfId="44081" xr:uid="{586D2B27-F633-41EC-A929-878F40B4B501}"/>
    <cellStyle name="Normal 43 3 31 2 2 2 3 52" xfId="44090" xr:uid="{F014FB14-69F6-41EB-AEC9-A6ED6C2E12E1}"/>
    <cellStyle name="Normal 43 3 31 2 2 2 3 53" xfId="44099" xr:uid="{6597DFF4-B17E-47B3-8823-58EC4D7C3F46}"/>
    <cellStyle name="Normal 43 3 31 2 2 2 3 54" xfId="44108" xr:uid="{7A0C55C8-16CE-4CD0-8B40-7E5676ABAD10}"/>
    <cellStyle name="Normal 43 3 31 2 2 2 3 55" xfId="44113" xr:uid="{307BA3E8-A68E-41D9-975D-38DF6DE33EAF}"/>
    <cellStyle name="Normal 43 3 31 2 2 2 3 56" xfId="44120" xr:uid="{0B57F732-FFC4-48F7-891E-A5ABC24544FD}"/>
    <cellStyle name="Normal 43 3 31 2 2 2 3 57" xfId="44128" xr:uid="{61C8B17E-9520-4C0A-9056-F3F833C3AE42}"/>
    <cellStyle name="Normal 43 3 31 2 2 2 3 58" xfId="44136" xr:uid="{36456B20-A295-4590-8B09-6BDBE4DC6564}"/>
    <cellStyle name="Normal 43 3 31 2 2 2 3 59" xfId="44141" xr:uid="{523AF30A-C602-4FF8-AB27-16A2048207DC}"/>
    <cellStyle name="Normal 43 3 31 2 2 2 3 6" xfId="35053" xr:uid="{00000000-0005-0000-0000-0000E57F0000}"/>
    <cellStyle name="Normal 43 3 31 2 2 2 3 60" xfId="44150" xr:uid="{D3527CD3-846A-4538-B54C-2403D275B059}"/>
    <cellStyle name="Normal 43 3 31 2 2 2 3 61" xfId="44156" xr:uid="{8F1C30FF-E7E1-44E1-AA40-35A3EA4F297B}"/>
    <cellStyle name="Normal 43 3 31 2 2 2 3 62" xfId="44165" xr:uid="{9111C16D-F2B1-4659-B898-E0715D596F8B}"/>
    <cellStyle name="Normal 43 3 31 2 2 2 3 63" xfId="44181" xr:uid="{40FDB92D-52E6-4AB5-BEE5-ED71513600FF}"/>
    <cellStyle name="Normal 43 3 31 2 2 2 3 64" xfId="44189" xr:uid="{85569BFD-B88F-4E97-9787-DC805A126F8E}"/>
    <cellStyle name="Normal 43 3 31 2 2 2 3 65" xfId="44196" xr:uid="{901AD84A-2E96-472F-A50F-9815310EBE47}"/>
    <cellStyle name="Normal 43 3 31 2 2 2 3 66" xfId="44212" xr:uid="{F03CA695-D94D-425B-9453-FEA28D7E79B6}"/>
    <cellStyle name="Normal 43 3 31 2 2 2 3 67" xfId="44218" xr:uid="{6CE8E036-0E36-4A39-A85F-4A330DF7C759}"/>
    <cellStyle name="Normal 43 3 31 2 2 2 3 68" xfId="44222" xr:uid="{A409F647-5800-4E22-B5BA-6BA2045F76FA}"/>
    <cellStyle name="Normal 43 3 31 2 2 2 3 69" xfId="44227" xr:uid="{45BD7035-9EBD-4A5E-888D-4CDFCE755F8D}"/>
    <cellStyle name="Normal 43 3 31 2 2 2 3 7" xfId="35057" xr:uid="{00000000-0005-0000-0000-0000E67F0000}"/>
    <cellStyle name="Normal 43 3 31 2 2 2 3 70" xfId="44235" xr:uid="{47203B4F-CF18-43F0-B5FB-DC6FACDA907D}"/>
    <cellStyle name="Normal 43 3 31 2 2 2 3 71" xfId="44245" xr:uid="{F0964A6A-DD65-4B78-9B2B-5DED0563E190}"/>
    <cellStyle name="Normal 43 3 31 2 2 2 3 72" xfId="44252" xr:uid="{9960806F-3DAB-4715-A44A-D01146F65B27}"/>
    <cellStyle name="Normal 43 3 31 2 2 2 3 73" xfId="44260" xr:uid="{D4694812-8B7E-42EC-99A1-5C3D8960EDE7}"/>
    <cellStyle name="Normal 43 3 31 2 2 2 3 74" xfId="44274" xr:uid="{02521CA5-001D-48FD-9039-DA76BC0C6D5B}"/>
    <cellStyle name="Normal 43 3 31 2 2 2 3 75" xfId="44281" xr:uid="{704DD399-2B79-4E17-8A9A-5C0A01BBD572}"/>
    <cellStyle name="Normal 43 3 31 2 2 2 3 76" xfId="44288" xr:uid="{1797C75E-E81E-4BAC-9DBA-428B5D05C1EB}"/>
    <cellStyle name="Normal 43 3 31 2 2 2 3 77" xfId="44296" xr:uid="{9E826B78-7EEE-40FE-A1E8-B41D1F6B9E0F}"/>
    <cellStyle name="Normal 43 3 31 2 2 2 3 78" xfId="44303" xr:uid="{0E831564-D9A2-4295-A956-D5BEFF4AF183}"/>
    <cellStyle name="Normal 43 3 31 2 2 2 3 79" xfId="44310" xr:uid="{1056AA0E-1DB3-48FA-8136-6425DA82F93F}"/>
    <cellStyle name="Normal 43 3 31 2 2 2 3 8" xfId="35065" xr:uid="{00000000-0005-0000-0000-0000E77F0000}"/>
    <cellStyle name="Normal 43 3 31 2 2 2 3 80" xfId="44322" xr:uid="{4EA8AA33-E579-4FAB-8DD0-BBBE190A3D49}"/>
    <cellStyle name="Normal 43 3 31 2 2 2 3 81" xfId="44330" xr:uid="{F6D2097E-0319-4D55-85C2-0204185DACD2}"/>
    <cellStyle name="Normal 43 3 31 2 2 2 3 82" xfId="44336" xr:uid="{21727B06-27C3-4C5F-B9C2-90BB1EC03C99}"/>
    <cellStyle name="Normal 43 3 31 2 2 2 3 83" xfId="44349" xr:uid="{95ACA02E-F37F-4F98-A49B-99669B010558}"/>
    <cellStyle name="Normal 43 3 31 2 2 2 3 84" xfId="44354" xr:uid="{197B2C7C-5964-48BD-8696-B6A6EEDC34C3}"/>
    <cellStyle name="Normal 43 3 31 2 2 2 3 85" xfId="44365" xr:uid="{4C026B95-E62C-43E4-884F-3D97659AB63F}"/>
    <cellStyle name="Normal 43 3 31 2 2 2 3 86" xfId="44371" xr:uid="{A2582FCE-530E-4BD1-8C3A-FCDCA1A0CDA3}"/>
    <cellStyle name="Normal 43 3 31 2 2 2 3 87" xfId="44377" xr:uid="{0FA32255-B527-4038-B56A-83B36217C0BA}"/>
    <cellStyle name="Normal 43 3 31 2 2 2 3 88" xfId="44382" xr:uid="{CA7F317F-A14A-44B0-A681-09356B64EC3C}"/>
    <cellStyle name="Normal 43 3 31 2 2 2 3 89" xfId="44388" xr:uid="{1EB010B1-65C0-41B1-81DA-E643F15815F0}"/>
    <cellStyle name="Normal 43 3 31 2 2 2 3 9" xfId="35081" xr:uid="{00000000-0005-0000-0000-0000E87F0000}"/>
    <cellStyle name="Normal 43 3 31 2 2 2 3 90" xfId="44394"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2"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49" xr:uid="{00000000-0005-0000-0000-000063A10000}"/>
    <cellStyle name="Normal 73 2 2" xfId="44243"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8" xr:uid="{00000000-0005-0000-0000-00006BA10000}"/>
    <cellStyle name="Normal 8 3" xfId="43989"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7" xr:uid="{092D969F-6F6A-4EE5-856C-2E60889197C9}"/>
    <cellStyle name="Normal_AGOST 01 31" xfId="35100" xr:uid="{00000000-0005-0000-0000-000095AB0000}"/>
    <cellStyle name="Normal_Anexo G" xfId="44419" xr:uid="{FB885E47-80D6-4549-A774-3B8842A304F2}"/>
    <cellStyle name="Normal_Estadisticas 2018_1" xfId="43897" xr:uid="{00000000-0005-0000-0000-000097AB0000}"/>
    <cellStyle name="Normal_Estadisticas 2018_2" xfId="43919" xr:uid="{00000000-0005-0000-0000-000098AB0000}"/>
    <cellStyle name="Normal_Estadisticas 2019" xfId="44025" xr:uid="{1A4DAD5A-EBDA-4728-8FCD-423192CF94E0}"/>
    <cellStyle name="Normal_Estadisticas 2019_1" xfId="43935" xr:uid="{00000000-0005-0000-0000-000099AB0000}"/>
    <cellStyle name="Normal_Estadisticas 2019_3" xfId="44026" xr:uid="{7B1FE69F-CCFD-4739-AD29-9817BCAF9E83}"/>
    <cellStyle name="Normal_Febrero" xfId="4347" xr:uid="{00000000-0005-0000-0000-00009DAB0000}"/>
    <cellStyle name="Normal_Hoja1" xfId="35102" xr:uid="{00000000-0005-0000-0000-00009EAB0000}"/>
    <cellStyle name="Normal_Hoja1 3" xfId="43936"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1"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2" xr:uid="{A43A4A07-29FE-4390-AC34-E2C59CE099BF}"/>
    <cellStyle name="Porcentaje 20" xfId="43892" xr:uid="{00000000-0005-0000-0000-0000CFAB0000}"/>
    <cellStyle name="Porcentaje 21" xfId="43934" xr:uid="{00000000-0005-0000-0000-0000D0AB0000}"/>
    <cellStyle name="Porcentaje 22" xfId="43946" xr:uid="{00000000-0005-0000-0000-0000D1AB0000}"/>
    <cellStyle name="Porcentaje 23" xfId="43955" xr:uid="{00000000-0005-0000-0000-0000D2AB0000}"/>
    <cellStyle name="Porcentaje 24" xfId="43963" xr:uid="{00000000-0005-0000-0000-0000D3AB0000}"/>
    <cellStyle name="Porcentaje 25" xfId="43966" xr:uid="{00000000-0005-0000-0000-0000D4AB0000}"/>
    <cellStyle name="Porcentaje 26" xfId="44001" xr:uid="{FA4CF980-1F1B-4F47-BED3-6F5F7B25DDB7}"/>
    <cellStyle name="Porcentaje 27" xfId="44008" xr:uid="{A9F0964A-8C93-426D-8D5B-4A36E5BD2523}"/>
    <cellStyle name="Porcentaje 28" xfId="44012" xr:uid="{BAFB435A-26EE-4609-973C-A81BD0E558C7}"/>
    <cellStyle name="Porcentaje 29" xfId="44021" xr:uid="{8EFB37DA-9781-40FF-AB41-59709CA0B6A7}"/>
    <cellStyle name="Porcentaje 29 2" xfId="44161" xr:uid="{7907F10A-8E5C-47EE-BF25-3663C6D2F7EE}"/>
    <cellStyle name="Porcentaje 29 3" xfId="44177"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5" xr:uid="{05ACBE05-2787-41D4-8B30-49CBF11BB4DE}"/>
    <cellStyle name="Porcentaje 31" xfId="44061" xr:uid="{1BB609F6-C9DD-4B79-BFFF-72172CE582B2}"/>
    <cellStyle name="Porcentaje 32" xfId="44085" xr:uid="{3186F4A5-8F0F-4C88-A4E0-94059FCA4F99}"/>
    <cellStyle name="Porcentaje 33" xfId="44102" xr:uid="{C03B4997-3881-4E14-93EF-A578C7D8330C}"/>
    <cellStyle name="Porcentaje 34" xfId="44105" xr:uid="{61EE9BD2-317B-498A-A289-575A6997CA51}"/>
    <cellStyle name="Porcentaje 35" xfId="44115" xr:uid="{B10A5494-C28A-4F97-8A31-FBD99020BA75}"/>
    <cellStyle name="Porcentaje 36" xfId="44122" xr:uid="{09E1CB72-D610-4CF6-A581-2BE6A3344155}"/>
    <cellStyle name="Porcentaje 37" xfId="44124" xr:uid="{E5C94536-FA9D-4D80-A10B-44C2A36FE1BC}"/>
    <cellStyle name="Porcentaje 38" xfId="44133" xr:uid="{094C6E54-3117-49E0-B026-336ED4C0BD89}"/>
    <cellStyle name="Porcentaje 39" xfId="44143" xr:uid="{09855E88-C00D-412B-8476-76252C41B659}"/>
    <cellStyle name="Porcentaje 4" xfId="48" xr:uid="{00000000-0005-0000-0000-0000DAAB0000}"/>
    <cellStyle name="Porcentaje 40" xfId="44148" xr:uid="{14665B04-BA9A-49FF-8426-9DE1BF4662E4}"/>
    <cellStyle name="Porcentaje 41" xfId="44153" xr:uid="{68880E49-516E-42C3-B547-8D3AC08C7FEC}"/>
    <cellStyle name="Porcentaje 42" xfId="44168" xr:uid="{F7965A50-C76A-4E43-BA02-6153F0B90AB5}"/>
    <cellStyle name="Porcentaje 43" xfId="44183" xr:uid="{01C46D6D-A2A6-4969-A274-144D9D655B85}"/>
    <cellStyle name="Porcentaje 44" xfId="44192" xr:uid="{9284C30F-3B44-44D6-B4EA-A9077F727C34}"/>
    <cellStyle name="Porcentaje 45" xfId="44201" xr:uid="{B387CDF7-D604-4331-9BF4-70049B0ED816}"/>
    <cellStyle name="Porcentaje 46" xfId="44207" xr:uid="{DAB7FB19-6390-452A-B22F-496D2845451F}"/>
    <cellStyle name="Porcentaje 47" xfId="44210" xr:uid="{BF79DBD9-348C-4272-9870-54B83BF13005}"/>
    <cellStyle name="Porcentaje 48" xfId="44229" xr:uid="{E02EE8D0-D521-4214-9475-373FB1B1C021}"/>
    <cellStyle name="Porcentaje 49" xfId="44238" xr:uid="{3DE3DA03-55FA-40EE-9293-90DC7CB0197A}"/>
    <cellStyle name="Porcentaje 5" xfId="90" xr:uid="{00000000-0005-0000-0000-0000DBAB0000}"/>
    <cellStyle name="Porcentaje 50" xfId="44247" xr:uid="{5809F373-4E92-4C99-97F9-80F612639672}"/>
    <cellStyle name="Porcentaje 51" xfId="44254" xr:uid="{9D789FD2-22A2-4450-8EF9-A0571F6655FE}"/>
    <cellStyle name="Porcentaje 52" xfId="44262" xr:uid="{85DB62D7-1F45-41C6-AF64-AB0BF9384A30}"/>
    <cellStyle name="Porcentaje 53" xfId="44266" xr:uid="{953D0A42-FBAE-4725-AC4E-EFC54EE0C474}"/>
    <cellStyle name="Porcentaje 54" xfId="44276" xr:uid="{920266CC-0A0F-45B4-B0FF-66A6830D24FD}"/>
    <cellStyle name="Porcentaje 55" xfId="44283" xr:uid="{A9DAD442-4A5F-4EF5-9F77-A09C19DFDF32}"/>
    <cellStyle name="Porcentaje 56" xfId="44290" xr:uid="{86635075-AC25-40B8-A32C-148C4221EA0E}"/>
    <cellStyle name="Porcentaje 57" xfId="44298" xr:uid="{49B35DEF-CCF6-47DE-AC7F-D4CF34B79704}"/>
    <cellStyle name="Porcentaje 58" xfId="44305" xr:uid="{4172AB62-34F3-4E98-9E98-DFCB8FF8D7D7}"/>
    <cellStyle name="Porcentaje 59" xfId="44312" xr:uid="{2DACD9E8-BF45-4CAE-82D7-3FA1277633E1}"/>
    <cellStyle name="Porcentaje 6" xfId="166" xr:uid="{00000000-0005-0000-0000-0000DCAB0000}"/>
    <cellStyle name="Porcentaje 6 2" xfId="43973" xr:uid="{00000000-0005-0000-0000-0000DDAB0000}"/>
    <cellStyle name="Porcentaje 60" xfId="44317" xr:uid="{CBA2CD2D-42DE-4904-9A81-D58956DDA709}"/>
    <cellStyle name="Porcentaje 61" xfId="44324" xr:uid="{6FFE9E17-B4CE-4985-B524-17FAE61475BD}"/>
    <cellStyle name="Porcentaje 62" xfId="44332" xr:uid="{7B5F0FAA-A3A6-414E-B7D3-00525C1F95AF}"/>
    <cellStyle name="Porcentaje 63" xfId="44337" xr:uid="{16AA1828-66ED-470D-908E-256151693901}"/>
    <cellStyle name="Porcentaje 64" xfId="44341" xr:uid="{4DB022EA-6A30-427C-952A-0F8888FD0988}"/>
    <cellStyle name="Porcentaje 65" xfId="44350" xr:uid="{14F76C5E-E900-4BAC-B5E7-8BC1F679E30F}"/>
    <cellStyle name="Porcentaje 66" xfId="44355" xr:uid="{735A26C7-3333-47FA-93E8-A213177D3B6B}"/>
    <cellStyle name="Porcentaje 67" xfId="44360" xr:uid="{D42D953E-C30F-42CA-B6D6-64DB9969B5F6}"/>
    <cellStyle name="Porcentaje 68" xfId="44366" xr:uid="{D09879FB-8D21-461A-B287-8DE1494C9783}"/>
    <cellStyle name="Porcentaje 69" xfId="44372" xr:uid="{A691029B-5D73-4CCE-A64A-68C2479E1560}"/>
    <cellStyle name="Porcentaje 7" xfId="306" xr:uid="{00000000-0005-0000-0000-0000DEAB0000}"/>
    <cellStyle name="Porcentaje 70" xfId="44378" xr:uid="{7BE92A54-FCC9-4100-821A-06C75C5B494F}"/>
    <cellStyle name="Porcentaje 71" xfId="44383" xr:uid="{2F2C5310-BA4D-4669-BF82-055B0406618A}"/>
    <cellStyle name="Porcentaje 72" xfId="44389" xr:uid="{3A584846-076A-407D-9673-ACFC11A09A07}"/>
    <cellStyle name="Porcentaje 73" xfId="44397" xr:uid="{BCBD6825-6694-4A52-B2D6-7A151D9E3A80}"/>
    <cellStyle name="Porcentaje 74" xfId="44404" xr:uid="{A0D3757E-4B70-400B-867D-2013650973E9}"/>
    <cellStyle name="Porcentaje 75" xfId="44409" xr:uid="{ADD17BD3-4B25-4CFC-89AB-68DA22C1F46A}"/>
    <cellStyle name="Porcentaje 8" xfId="1127" xr:uid="{00000000-0005-0000-0000-0000DFAB0000}"/>
    <cellStyle name="Porcentaje 9" xfId="2201" xr:uid="{00000000-0005-0000-0000-0000E0AB0000}"/>
    <cellStyle name="Porcentual 2" xfId="43990"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pivotCacheDefinition" Target="pivotCache/pivotCacheDefinition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2026'!$C$100:$C$106</c:f>
              <c:numCache>
                <c:formatCode>General</c:formatCode>
                <c:ptCount val="7"/>
                <c:pt idx="0">
                  <c:v>29</c:v>
                </c:pt>
                <c:pt idx="1">
                  <c:v>57</c:v>
                </c:pt>
                <c:pt idx="2">
                  <c:v>145</c:v>
                </c:pt>
                <c:pt idx="3">
                  <c:v>240</c:v>
                </c:pt>
                <c:pt idx="4">
                  <c:v>242</c:v>
                </c:pt>
                <c:pt idx="5">
                  <c:v>353</c:v>
                </c:pt>
                <c:pt idx="6">
                  <c:v>198</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2026'!$C$114:$C$120</c:f>
              <c:numCache>
                <c:formatCode>General</c:formatCode>
                <c:ptCount val="7"/>
                <c:pt idx="0">
                  <c:v>321</c:v>
                </c:pt>
                <c:pt idx="1">
                  <c:v>352</c:v>
                </c:pt>
                <c:pt idx="2">
                  <c:v>475</c:v>
                </c:pt>
                <c:pt idx="3">
                  <c:v>416</c:v>
                </c:pt>
                <c:pt idx="4">
                  <c:v>800</c:v>
                </c:pt>
                <c:pt idx="5">
                  <c:v>871</c:v>
                </c:pt>
                <c:pt idx="6">
                  <c:v>853</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2026'!$B$125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2026'!$B$128:$B$134</c:f>
              <c:strCache>
                <c:ptCount val="7"/>
                <c:pt idx="0">
                  <c:v> Lote y Construcción </c:v>
                </c:pt>
                <c:pt idx="1">
                  <c:v> Construcción </c:v>
                </c:pt>
                <c:pt idx="2">
                  <c:v> Vivienda Existente </c:v>
                </c:pt>
                <c:pt idx="3">
                  <c:v> RAMT </c:v>
                </c:pt>
                <c:pt idx="4">
                  <c:v> Segunda Planta </c:v>
                </c:pt>
                <c:pt idx="5">
                  <c:v> GT </c:v>
                </c:pt>
                <c:pt idx="6">
                  <c:v> Muro de Retención </c:v>
                </c:pt>
              </c:strCache>
            </c:strRef>
          </c:cat>
          <c:val>
            <c:numRef>
              <c:f>'Estadisticas 2026'!$C$128:$C$134</c:f>
              <c:numCache>
                <c:formatCode>General</c:formatCode>
                <c:ptCount val="7"/>
                <c:pt idx="0">
                  <c:v>1092</c:v>
                </c:pt>
                <c:pt idx="1">
                  <c:v>2333</c:v>
                </c:pt>
                <c:pt idx="2">
                  <c:v>286</c:v>
                </c:pt>
                <c:pt idx="3">
                  <c:v>270</c:v>
                </c:pt>
                <c:pt idx="4">
                  <c:v>107</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2026'!$B$156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2026'!$B$159:$B$162</c:f>
              <c:strCache>
                <c:ptCount val="4"/>
                <c:pt idx="0">
                  <c:v>De 18 a 35 (antes de cumplir 36)</c:v>
                </c:pt>
                <c:pt idx="1">
                  <c:v>De 36 a 65 (antes de cumplir 65)</c:v>
                </c:pt>
                <c:pt idx="2">
                  <c:v>Adulto mayor de 65 o más</c:v>
                </c:pt>
                <c:pt idx="3">
                  <c:v>Casa del Maestro</c:v>
                </c:pt>
              </c:strCache>
            </c:strRef>
          </c:cat>
          <c:val>
            <c:numRef>
              <c:f>'Estadisticas 2026'!$C$159:$C$162</c:f>
              <c:numCache>
                <c:formatCode>General</c:formatCode>
                <c:ptCount val="4"/>
                <c:pt idx="0">
                  <c:v>2137</c:v>
                </c:pt>
                <c:pt idx="1">
                  <c:v>1573</c:v>
                </c:pt>
                <c:pt idx="2">
                  <c:v>378</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Mayo 2026/2025</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2026'!$E$243</c:f>
              <c:strCache>
                <c:ptCount val="1"/>
                <c:pt idx="0">
                  <c:v>Formalizados Mayo 2025</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2026'!$E$245:$E$246</c:f>
              <c:numCache>
                <c:formatCode>#\ ##0\ \ \ ;[Red]\(#\ ##0\)</c:formatCode>
                <c:ptCount val="2"/>
                <c:pt idx="0">
                  <c:v>618</c:v>
                </c:pt>
                <c:pt idx="1">
                  <c:v>220</c:v>
                </c:pt>
              </c:numCache>
            </c:numRef>
          </c:val>
          <c:extLst>
            <c:ext xmlns:c16="http://schemas.microsoft.com/office/drawing/2014/chart" uri="{C3380CC4-5D6E-409C-BE32-E72D297353CC}">
              <c16:uniqueId val="{00000001-A5B4-49E1-B5B5-828F170BCC10}"/>
            </c:ext>
          </c:extLst>
        </c:ser>
        <c:ser>
          <c:idx val="0"/>
          <c:order val="1"/>
          <c:tx>
            <c:strRef>
              <c:f>'Estadisticas 2026'!$C$243:$D$243</c:f>
              <c:strCache>
                <c:ptCount val="1"/>
                <c:pt idx="0">
                  <c:v>Formalizados Mayo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2026'!$C$245:$C$246</c:f>
              <c:numCache>
                <c:formatCode>#\ ##0\ \ \ ;[Red]\(#\ ##0\)</c:formatCode>
                <c:ptCount val="2"/>
                <c:pt idx="0">
                  <c:v>263</c:v>
                </c:pt>
                <c:pt idx="1">
                  <c:v>233</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Mayo </a:t>
            </a:r>
            <a:r>
              <a:rPr lang="es-CR" sz="1200" b="1" i="0" baseline="0">
                <a:effectLst/>
              </a:rPr>
              <a:t>2026/2025</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2026'!$E$243:$G$243</c:f>
              <c:strCache>
                <c:ptCount val="1"/>
                <c:pt idx="0">
                  <c:v>Formalizados Mayo 2025</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2026'!$B$245:$B$246</c:f>
              <c:strCache>
                <c:ptCount val="2"/>
                <c:pt idx="0">
                  <c:v>Ordinario</c:v>
                </c:pt>
                <c:pt idx="1">
                  <c:v>Art. 59</c:v>
                </c:pt>
              </c:strCache>
            </c:strRef>
          </c:cat>
          <c:val>
            <c:numRef>
              <c:f>'Estadisticas 2026'!$F$245:$F$246</c:f>
              <c:numCache>
                <c:formatCode>"¢"#\ ##0.00\ \ ;[Red]\("¢"#\ ##0.00\)</c:formatCode>
                <c:ptCount val="2"/>
                <c:pt idx="0">
                  <c:v>9.236624595469257</c:v>
                </c:pt>
                <c:pt idx="1">
                  <c:v>23.118357920954544</c:v>
                </c:pt>
              </c:numCache>
            </c:numRef>
          </c:val>
          <c:extLst>
            <c:ext xmlns:c16="http://schemas.microsoft.com/office/drawing/2014/chart" uri="{C3380CC4-5D6E-409C-BE32-E72D297353CC}">
              <c16:uniqueId val="{00000005-98D2-497A-A6B6-068871A04133}"/>
            </c:ext>
          </c:extLst>
        </c:ser>
        <c:ser>
          <c:idx val="1"/>
          <c:order val="1"/>
          <c:tx>
            <c:strRef>
              <c:f>'Estadisticas 2026'!$C$243:$D$243</c:f>
              <c:strCache>
                <c:ptCount val="1"/>
                <c:pt idx="0">
                  <c:v>Formalizados Mayo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2026'!$D$245:$D$246</c:f>
              <c:numCache>
                <c:formatCode>"¢"#\ ##0.00\ \ ;[Red]\("¢"#\ ##0.00\)</c:formatCode>
                <c:ptCount val="2"/>
                <c:pt idx="0">
                  <c:v>9.5947186311787078</c:v>
                </c:pt>
                <c:pt idx="1">
                  <c:v>25.419374169227471</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overlay val="0"/>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2026'!$B$312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2026'!$B$315:$B$326</c:f>
              <c:strCache>
                <c:ptCount val="5"/>
                <c:pt idx="0">
                  <c:v>Ene</c:v>
                </c:pt>
                <c:pt idx="1">
                  <c:v>Feb</c:v>
                </c:pt>
                <c:pt idx="2">
                  <c:v>Mar</c:v>
                </c:pt>
                <c:pt idx="3">
                  <c:v>Abr</c:v>
                </c:pt>
                <c:pt idx="4">
                  <c:v>May</c:v>
                </c:pt>
              </c:strCache>
            </c:strRef>
          </c:cat>
          <c:val>
            <c:numRef>
              <c:f>'Estadisticas 2026'!$C$315:$C$326</c:f>
              <c:numCache>
                <c:formatCode>General</c:formatCode>
                <c:ptCount val="5"/>
                <c:pt idx="0">
                  <c:v>9</c:v>
                </c:pt>
                <c:pt idx="1">
                  <c:v>37</c:v>
                </c:pt>
                <c:pt idx="2">
                  <c:v>98</c:v>
                </c:pt>
                <c:pt idx="3">
                  <c:v>44</c:v>
                </c:pt>
                <c:pt idx="4">
                  <c:v>53</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2026'!$C$340:$E$340</c:f>
              <c:strCache>
                <c:ptCount val="1"/>
                <c:pt idx="0">
                  <c:v>EMITIDOS DEL 01/01/2026 AL 31/05/2026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2026'!$C$342:$C$365</c:f>
              <c:numCache>
                <c:formatCode>#\ ##0\ \ \ ;[Red]\(#\ ##0\)</c:formatCode>
                <c:ptCount val="24"/>
                <c:pt idx="0">
                  <c:v>1214</c:v>
                </c:pt>
                <c:pt idx="1">
                  <c:v>863</c:v>
                </c:pt>
                <c:pt idx="2">
                  <c:v>21</c:v>
                </c:pt>
                <c:pt idx="3">
                  <c:v>219</c:v>
                </c:pt>
                <c:pt idx="4">
                  <c:v>12</c:v>
                </c:pt>
                <c:pt idx="5">
                  <c:v>200</c:v>
                </c:pt>
                <c:pt idx="6">
                  <c:v>293</c:v>
                </c:pt>
                <c:pt idx="7">
                  <c:v>453</c:v>
                </c:pt>
                <c:pt idx="8">
                  <c:v>210</c:v>
                </c:pt>
                <c:pt idx="9">
                  <c:v>122</c:v>
                </c:pt>
                <c:pt idx="10">
                  <c:v>0</c:v>
                </c:pt>
                <c:pt idx="11">
                  <c:v>3</c:v>
                </c:pt>
                <c:pt idx="12">
                  <c:v>14</c:v>
                </c:pt>
                <c:pt idx="13">
                  <c:v>61</c:v>
                </c:pt>
                <c:pt idx="14">
                  <c:v>103</c:v>
                </c:pt>
                <c:pt idx="15">
                  <c:v>56</c:v>
                </c:pt>
                <c:pt idx="16">
                  <c:v>11</c:v>
                </c:pt>
                <c:pt idx="17">
                  <c:v>8</c:v>
                </c:pt>
                <c:pt idx="18">
                  <c:v>0</c:v>
                </c:pt>
                <c:pt idx="19">
                  <c:v>0</c:v>
                </c:pt>
                <c:pt idx="20">
                  <c:v>0</c:v>
                </c:pt>
                <c:pt idx="21">
                  <c:v>0</c:v>
                </c:pt>
                <c:pt idx="22">
                  <c:v>81</c:v>
                </c:pt>
                <c:pt idx="23">
                  <c:v>66</c:v>
                </c:pt>
              </c:numCache>
            </c:numRef>
          </c:val>
          <c:extLst>
            <c:ext xmlns:c16="http://schemas.microsoft.com/office/drawing/2014/chart" uri="{C3380CC4-5D6E-409C-BE32-E72D297353CC}">
              <c16:uniqueId val="{00000000-EBDB-4C2D-9AF1-A92F50B3C0AF}"/>
            </c:ext>
          </c:extLst>
        </c:ser>
        <c:ser>
          <c:idx val="1"/>
          <c:order val="1"/>
          <c:tx>
            <c:strRef>
              <c:f>'Estadisticas 2026'!$K$340:$L$340</c:f>
              <c:strCache>
                <c:ptCount val="1"/>
                <c:pt idx="0">
                  <c:v>EMITIDOS DEL 01/01/2025 AL 31/05/2025</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2026'!$K$342:$K$365</c:f>
              <c:numCache>
                <c:formatCode>0</c:formatCode>
                <c:ptCount val="24"/>
                <c:pt idx="0">
                  <c:v>875</c:v>
                </c:pt>
                <c:pt idx="1">
                  <c:v>1059</c:v>
                </c:pt>
                <c:pt idx="2">
                  <c:v>22</c:v>
                </c:pt>
                <c:pt idx="3">
                  <c:v>128</c:v>
                </c:pt>
                <c:pt idx="4">
                  <c:v>12</c:v>
                </c:pt>
                <c:pt idx="5">
                  <c:v>117</c:v>
                </c:pt>
                <c:pt idx="6">
                  <c:v>271</c:v>
                </c:pt>
                <c:pt idx="7">
                  <c:v>208</c:v>
                </c:pt>
                <c:pt idx="8">
                  <c:v>157</c:v>
                </c:pt>
                <c:pt idx="9">
                  <c:v>103</c:v>
                </c:pt>
                <c:pt idx="10">
                  <c:v>0</c:v>
                </c:pt>
                <c:pt idx="11">
                  <c:v>11</c:v>
                </c:pt>
                <c:pt idx="12">
                  <c:v>6</c:v>
                </c:pt>
                <c:pt idx="13">
                  <c:v>54</c:v>
                </c:pt>
                <c:pt idx="14">
                  <c:v>56</c:v>
                </c:pt>
                <c:pt idx="15">
                  <c:v>54</c:v>
                </c:pt>
                <c:pt idx="16">
                  <c:v>3</c:v>
                </c:pt>
                <c:pt idx="17">
                  <c:v>2</c:v>
                </c:pt>
                <c:pt idx="18">
                  <c:v>0</c:v>
                </c:pt>
                <c:pt idx="19">
                  <c:v>0</c:v>
                </c:pt>
                <c:pt idx="20">
                  <c:v>0</c:v>
                </c:pt>
                <c:pt idx="21">
                  <c:v>0</c:v>
                </c:pt>
                <c:pt idx="22">
                  <c:v>77</c:v>
                </c:pt>
                <c:pt idx="23">
                  <c:v>59</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Mayo 2026</a:t>
            </a:r>
            <a:endParaRPr lang="es-CR" sz="1100">
              <a:solidFill>
                <a:schemeClr val="tx1"/>
              </a:solidFill>
            </a:endParaRP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2026'!$D$493</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2026'!$B$494:$B$500</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 Total </c:v>
                </c:pt>
              </c:strCache>
            </c:strRef>
          </c:cat>
          <c:val>
            <c:numRef>
              <c:f>'Estadisticas 2026'!$D$494:$D$500</c:f>
              <c:numCache>
                <c:formatCode>#,##0.00</c:formatCode>
                <c:ptCount val="7"/>
                <c:pt idx="0">
                  <c:v>3620.9459999999999</c:v>
                </c:pt>
                <c:pt idx="1">
                  <c:v>20590.049999999996</c:v>
                </c:pt>
                <c:pt idx="2">
                  <c:v>2003.1569999999999</c:v>
                </c:pt>
                <c:pt idx="3">
                  <c:v>1281.3689999999999</c:v>
                </c:pt>
                <c:pt idx="4">
                  <c:v>1900.2149999999999</c:v>
                </c:pt>
                <c:pt idx="5">
                  <c:v>0</c:v>
                </c:pt>
                <c:pt idx="6" formatCode="_(* #\ ##0.00_);_(* \(#\ ##0.00\);_(* &quot;-&quot;??_);_(@_)">
                  <c:v>29395.736999999994</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Mayo 2026</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2026'!$J$493</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2026'!$H$494:$H$499</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2026'!$J$494:$J$499</c:f>
              <c:numCache>
                <c:formatCode>#,##0.00</c:formatCode>
                <c:ptCount val="6"/>
                <c:pt idx="0">
                  <c:v>5724.7030175499995</c:v>
                </c:pt>
                <c:pt idx="1">
                  <c:v>2349.0085841100004</c:v>
                </c:pt>
                <c:pt idx="2">
                  <c:v>0</c:v>
                </c:pt>
                <c:pt idx="3">
                  <c:v>0</c:v>
                </c:pt>
                <c:pt idx="4">
                  <c:v>586.27008888</c:v>
                </c:pt>
                <c:pt idx="5">
                  <c:v>34179.692536310002</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2026'!$B$287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2026'!$B$291:$B$302</c:f>
              <c:strCache>
                <c:ptCount val="5"/>
                <c:pt idx="0">
                  <c:v>Ene</c:v>
                </c:pt>
                <c:pt idx="1">
                  <c:v>Feb</c:v>
                </c:pt>
                <c:pt idx="2">
                  <c:v>Mar</c:v>
                </c:pt>
                <c:pt idx="3">
                  <c:v>Abr</c:v>
                </c:pt>
                <c:pt idx="4">
                  <c:v>May</c:v>
                </c:pt>
              </c:strCache>
            </c:strRef>
          </c:cat>
          <c:val>
            <c:numRef>
              <c:f>'Estadisticas 2026'!$G$291:$G$294</c:f>
              <c:numCache>
                <c:formatCode>#\ ##0\ \ \ ;[Red]\(#\ ##0\)</c:formatCode>
                <c:ptCount val="4"/>
                <c:pt idx="0">
                  <c:v>256</c:v>
                </c:pt>
                <c:pt idx="1">
                  <c:v>727</c:v>
                </c:pt>
                <c:pt idx="2">
                  <c:v>1187</c:v>
                </c:pt>
                <c:pt idx="3">
                  <c:v>767</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2026'!$F$340:$H$340</c:f>
              <c:strCache>
                <c:ptCount val="1"/>
                <c:pt idx="0">
                  <c:v>FORMALIZADOS DEL 01/01/2026 AL 31/05/2026</c:v>
                </c:pt>
              </c:strCache>
            </c:strRef>
          </c:tx>
          <c:spPr>
            <a:solidFill>
              <a:srgbClr val="0070C0"/>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2026'!$F$342:$F$365</c:f>
              <c:numCache>
                <c:formatCode>#\ ##0\ \ \ ;[Red]\(#\ ##0\)</c:formatCode>
                <c:ptCount val="24"/>
                <c:pt idx="0">
                  <c:v>751</c:v>
                </c:pt>
                <c:pt idx="1">
                  <c:v>1042</c:v>
                </c:pt>
                <c:pt idx="2">
                  <c:v>17</c:v>
                </c:pt>
                <c:pt idx="3">
                  <c:v>163</c:v>
                </c:pt>
                <c:pt idx="4">
                  <c:v>13</c:v>
                </c:pt>
                <c:pt idx="5">
                  <c:v>141</c:v>
                </c:pt>
                <c:pt idx="6">
                  <c:v>262</c:v>
                </c:pt>
                <c:pt idx="7">
                  <c:v>593</c:v>
                </c:pt>
                <c:pt idx="8">
                  <c:v>224</c:v>
                </c:pt>
                <c:pt idx="9">
                  <c:v>189</c:v>
                </c:pt>
                <c:pt idx="10">
                  <c:v>0</c:v>
                </c:pt>
                <c:pt idx="11">
                  <c:v>7</c:v>
                </c:pt>
                <c:pt idx="12">
                  <c:v>14</c:v>
                </c:pt>
                <c:pt idx="13">
                  <c:v>113</c:v>
                </c:pt>
                <c:pt idx="14">
                  <c:v>90</c:v>
                </c:pt>
                <c:pt idx="15">
                  <c:v>118</c:v>
                </c:pt>
                <c:pt idx="16">
                  <c:v>33</c:v>
                </c:pt>
                <c:pt idx="17">
                  <c:v>10</c:v>
                </c:pt>
                <c:pt idx="18">
                  <c:v>0</c:v>
                </c:pt>
                <c:pt idx="19">
                  <c:v>0</c:v>
                </c:pt>
                <c:pt idx="20">
                  <c:v>0</c:v>
                </c:pt>
                <c:pt idx="21">
                  <c:v>0</c:v>
                </c:pt>
                <c:pt idx="22">
                  <c:v>122</c:v>
                </c:pt>
                <c:pt idx="23">
                  <c:v>97</c:v>
                </c:pt>
              </c:numCache>
            </c:numRef>
          </c:val>
          <c:extLst>
            <c:ext xmlns:c16="http://schemas.microsoft.com/office/drawing/2014/chart" uri="{C3380CC4-5D6E-409C-BE32-E72D297353CC}">
              <c16:uniqueId val="{00000000-6E73-4796-AF17-CDB65AE0EE48}"/>
            </c:ext>
          </c:extLst>
        </c:ser>
        <c:ser>
          <c:idx val="3"/>
          <c:order val="1"/>
          <c:tx>
            <c:strRef>
              <c:f>'Estadisticas 2026'!$M$340:$O$340</c:f>
              <c:strCache>
                <c:ptCount val="1"/>
                <c:pt idx="0">
                  <c:v>FORMALIZADOS DEL 01/01/2025 AL 31/05/2025</c:v>
                </c:pt>
              </c:strCache>
            </c:strRef>
          </c:tx>
          <c:spPr>
            <a:solidFill>
              <a:srgbClr val="9CBC5C"/>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2026'!$M$342:$M$365</c:f>
              <c:numCache>
                <c:formatCode>0</c:formatCode>
                <c:ptCount val="24"/>
                <c:pt idx="0">
                  <c:v>1065</c:v>
                </c:pt>
                <c:pt idx="1">
                  <c:v>1119</c:v>
                </c:pt>
                <c:pt idx="2">
                  <c:v>14</c:v>
                </c:pt>
                <c:pt idx="3">
                  <c:v>163</c:v>
                </c:pt>
                <c:pt idx="4">
                  <c:v>14</c:v>
                </c:pt>
                <c:pt idx="5">
                  <c:v>125</c:v>
                </c:pt>
                <c:pt idx="6">
                  <c:v>324</c:v>
                </c:pt>
                <c:pt idx="7">
                  <c:v>252</c:v>
                </c:pt>
                <c:pt idx="8">
                  <c:v>252</c:v>
                </c:pt>
                <c:pt idx="9">
                  <c:v>156</c:v>
                </c:pt>
                <c:pt idx="10">
                  <c:v>0</c:v>
                </c:pt>
                <c:pt idx="11">
                  <c:v>13</c:v>
                </c:pt>
                <c:pt idx="12">
                  <c:v>14</c:v>
                </c:pt>
                <c:pt idx="13">
                  <c:v>164</c:v>
                </c:pt>
                <c:pt idx="14">
                  <c:v>173</c:v>
                </c:pt>
                <c:pt idx="15">
                  <c:v>173</c:v>
                </c:pt>
                <c:pt idx="16">
                  <c:v>5</c:v>
                </c:pt>
                <c:pt idx="17">
                  <c:v>4</c:v>
                </c:pt>
                <c:pt idx="18">
                  <c:v>0</c:v>
                </c:pt>
                <c:pt idx="19">
                  <c:v>0</c:v>
                </c:pt>
                <c:pt idx="20">
                  <c:v>0</c:v>
                </c:pt>
                <c:pt idx="21">
                  <c:v>0</c:v>
                </c:pt>
                <c:pt idx="22">
                  <c:v>75</c:v>
                </c:pt>
                <c:pt idx="23">
                  <c:v>86</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 ##0\ \ \ ;[Red]\(#\ ##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2026'!$C$630</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7358562A-2BCF-45CB-BE45-FEAED1702692}"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C6A10C55-3997-4601-AF83-0949FDE9268A}"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4C6-4759-96B6-3B791101BF01}"/>
                </c:ext>
              </c:extLst>
            </c:dLbl>
            <c:dLbl>
              <c:idx val="3"/>
              <c:tx>
                <c:rich>
                  <a:bodyPr/>
                  <a:lstStyle/>
                  <a:p>
                    <a:fld id="{37CB283A-88C4-49D9-9A78-AD87DE936516}"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AF8-4C1F-A6F6-626282D7FCDB}"/>
                </c:ext>
              </c:extLst>
            </c:dLbl>
            <c:dLbl>
              <c:idx val="4"/>
              <c:tx>
                <c:rich>
                  <a:bodyPr/>
                  <a:lstStyle/>
                  <a:p>
                    <a:fld id="{B8D370F4-C6E8-4E30-B35D-B97F0E6C0678}"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A19-4240-B9E6-264188200A6A}"/>
                </c:ext>
              </c:extLst>
            </c:dLbl>
            <c:dLbl>
              <c:idx val="5"/>
              <c:tx>
                <c:rich>
                  <a:bodyPr/>
                  <a:lstStyle/>
                  <a:p>
                    <a:fld id="{0FACDA31-60B1-46B8-A661-BD1CCDBD41E4}"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30B-463F-B953-299159A9ECCB}"/>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2026'!$B$631:$B$644</c:f>
              <c:strCache>
                <c:ptCount val="6"/>
                <c:pt idx="0">
                  <c:v>Ene</c:v>
                </c:pt>
                <c:pt idx="1">
                  <c:v>Feb</c:v>
                </c:pt>
                <c:pt idx="2">
                  <c:v>Mar</c:v>
                </c:pt>
                <c:pt idx="3">
                  <c:v>Abr</c:v>
                </c:pt>
                <c:pt idx="4">
                  <c:v>May</c:v>
                </c:pt>
                <c:pt idx="5">
                  <c:v>Total</c:v>
                </c:pt>
              </c:strCache>
            </c:strRef>
          </c:cat>
          <c:val>
            <c:numRef>
              <c:f>'Estadisticas 2026'!$C$631:$C$644</c:f>
              <c:numCache>
                <c:formatCode>General</c:formatCode>
                <c:ptCount val="6"/>
                <c:pt idx="0">
                  <c:v>830</c:v>
                </c:pt>
                <c:pt idx="1">
                  <c:v>903</c:v>
                </c:pt>
                <c:pt idx="2">
                  <c:v>844</c:v>
                </c:pt>
                <c:pt idx="3">
                  <c:v>726</c:v>
                </c:pt>
                <c:pt idx="4">
                  <c:v>462</c:v>
                </c:pt>
                <c:pt idx="5">
                  <c:v>3765</c:v>
                </c:pt>
              </c:numCache>
            </c:numRef>
          </c:val>
          <c:extLst>
            <c:ext xmlns:c15="http://schemas.microsoft.com/office/drawing/2012/chart" uri="{02D57815-91ED-43cb-92C2-25804820EDAC}">
              <c15:datalabelsRange>
                <c15:f>'Estadisticas 2026'!$X$634:$X$648</c15:f>
                <c15:dlblRangeCache>
                  <c:ptCount val="7"/>
                  <c:pt idx="0">
                    <c:v>1,8%</c:v>
                  </c:pt>
                  <c:pt idx="1">
                    <c:v>2,1%</c:v>
                  </c:pt>
                  <c:pt idx="6">
                    <c:v>92,1%</c:v>
                  </c:pt>
                </c15:dlblRangeCache>
              </c15:datalabelsRange>
            </c:ext>
            <c:ext xmlns:c16="http://schemas.microsoft.com/office/drawing/2014/chart" uri="{C3380CC4-5D6E-409C-BE32-E72D297353CC}">
              <c16:uniqueId val="{00000000-8780-4D22-88C5-CE5247CAF6CB}"/>
            </c:ext>
          </c:extLst>
        </c:ser>
        <c:ser>
          <c:idx val="1"/>
          <c:order val="1"/>
          <c:tx>
            <c:strRef>
              <c:f>'Estadisticas 2026'!$D$630</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2026'!$B$631:$B$644</c:f>
              <c:strCache>
                <c:ptCount val="6"/>
                <c:pt idx="0">
                  <c:v>Ene</c:v>
                </c:pt>
                <c:pt idx="1">
                  <c:v>Feb</c:v>
                </c:pt>
                <c:pt idx="2">
                  <c:v>Mar</c:v>
                </c:pt>
                <c:pt idx="3">
                  <c:v>Abr</c:v>
                </c:pt>
                <c:pt idx="4">
                  <c:v>May</c:v>
                </c:pt>
                <c:pt idx="5">
                  <c:v>Total</c:v>
                </c:pt>
              </c:strCache>
            </c:strRef>
          </c:cat>
          <c:val>
            <c:numRef>
              <c:f>'Estadisticas 2026'!$D$631:$D$644</c:f>
              <c:numCache>
                <c:formatCode>General</c:formatCode>
                <c:ptCount val="6"/>
                <c:pt idx="0">
                  <c:v>74</c:v>
                </c:pt>
                <c:pt idx="1">
                  <c:v>84</c:v>
                </c:pt>
                <c:pt idx="2">
                  <c:v>63</c:v>
                </c:pt>
                <c:pt idx="3">
                  <c:v>68</c:v>
                </c:pt>
                <c:pt idx="4">
                  <c:v>34</c:v>
                </c:pt>
                <c:pt idx="5">
                  <c:v>323</c:v>
                </c:pt>
              </c:numCache>
            </c:numRef>
          </c:val>
          <c:extLst>
            <c:ext xmlns:c15="http://schemas.microsoft.com/office/drawing/2012/chart" uri="{02D57815-91ED-43cb-92C2-25804820EDAC}">
              <c15:datalabelsRange>
                <c15:f>'Estadisticas 2026'!$Y$634:$Y$648</c15:f>
                <c15:dlblRangeCache>
                  <c:ptCount val="7"/>
                  <c:pt idx="6">
                    <c:v>7,9%</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2026'!$C$217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2026'!$B$218:$B$229</c:f>
              <c:strCache>
                <c:ptCount val="5"/>
                <c:pt idx="0">
                  <c:v>Ene</c:v>
                </c:pt>
                <c:pt idx="1">
                  <c:v>Feb</c:v>
                </c:pt>
                <c:pt idx="2">
                  <c:v>Mar</c:v>
                </c:pt>
                <c:pt idx="3">
                  <c:v>Abr</c:v>
                </c:pt>
                <c:pt idx="4">
                  <c:v>May</c:v>
                </c:pt>
              </c:strCache>
            </c:strRef>
          </c:cat>
          <c:val>
            <c:numRef>
              <c:f>'Estadisticas 2026'!$C$218:$C$229</c:f>
              <c:numCache>
                <c:formatCode>#\ ##0\ \ \ ;[Red]\(#\ ##0\)</c:formatCode>
                <c:ptCount val="5"/>
                <c:pt idx="0">
                  <c:v>904</c:v>
                </c:pt>
                <c:pt idx="1">
                  <c:v>987</c:v>
                </c:pt>
                <c:pt idx="2">
                  <c:v>907</c:v>
                </c:pt>
                <c:pt idx="3">
                  <c:v>794</c:v>
                </c:pt>
                <c:pt idx="4">
                  <c:v>496</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2026'!$C$630</c:f>
              <c:strCache>
                <c:ptCount val="1"/>
                <c:pt idx="0">
                  <c:v>Nacional</c:v>
                </c:pt>
              </c:strCache>
            </c:strRef>
          </c:tx>
          <c:spPr>
            <a:solidFill>
              <a:schemeClr val="accent1"/>
            </a:solidFill>
            <a:ln>
              <a:noFill/>
            </a:ln>
            <a:effectLst/>
          </c:spPr>
          <c:invertIfNegative val="0"/>
          <c:cat>
            <c:strRef>
              <c:f>'Estadisticas 2026'!$B$631:$B$644</c:f>
              <c:strCache>
                <c:ptCount val="6"/>
                <c:pt idx="0">
                  <c:v>Ene</c:v>
                </c:pt>
                <c:pt idx="1">
                  <c:v>Feb</c:v>
                </c:pt>
                <c:pt idx="2">
                  <c:v>Mar</c:v>
                </c:pt>
                <c:pt idx="3">
                  <c:v>Abr</c:v>
                </c:pt>
                <c:pt idx="4">
                  <c:v>May</c:v>
                </c:pt>
                <c:pt idx="5">
                  <c:v>Total</c:v>
                </c:pt>
              </c:strCache>
            </c:strRef>
          </c:cat>
          <c:val>
            <c:numRef>
              <c:f>'Estadisticas 2026'!$C$631:$C$644</c:f>
              <c:numCache>
                <c:formatCode>General</c:formatCode>
                <c:ptCount val="6"/>
                <c:pt idx="0">
                  <c:v>830</c:v>
                </c:pt>
                <c:pt idx="1">
                  <c:v>903</c:v>
                </c:pt>
                <c:pt idx="2">
                  <c:v>844</c:v>
                </c:pt>
                <c:pt idx="3">
                  <c:v>726</c:v>
                </c:pt>
                <c:pt idx="4">
                  <c:v>462</c:v>
                </c:pt>
                <c:pt idx="5">
                  <c:v>3765</c:v>
                </c:pt>
              </c:numCache>
            </c:numRef>
          </c:val>
          <c:extLst>
            <c:ext xmlns:c16="http://schemas.microsoft.com/office/drawing/2014/chart" uri="{C3380CC4-5D6E-409C-BE32-E72D297353CC}">
              <c16:uniqueId val="{00000000-085F-4AE7-964B-3E5774B6B2A5}"/>
            </c:ext>
          </c:extLst>
        </c:ser>
        <c:ser>
          <c:idx val="1"/>
          <c:order val="1"/>
          <c:tx>
            <c:strRef>
              <c:f>'Estadisticas 2026'!$D$630</c:f>
              <c:strCache>
                <c:ptCount val="1"/>
                <c:pt idx="0">
                  <c:v>Extranjero</c:v>
                </c:pt>
              </c:strCache>
            </c:strRef>
          </c:tx>
          <c:spPr>
            <a:solidFill>
              <a:srgbClr val="92D050"/>
            </a:solidFill>
            <a:ln>
              <a:noFill/>
            </a:ln>
            <a:effectLst/>
          </c:spPr>
          <c:invertIfNegative val="0"/>
          <c:cat>
            <c:strRef>
              <c:f>'Estadisticas 2026'!$B$631:$B$644</c:f>
              <c:strCache>
                <c:ptCount val="6"/>
                <c:pt idx="0">
                  <c:v>Ene</c:v>
                </c:pt>
                <c:pt idx="1">
                  <c:v>Feb</c:v>
                </c:pt>
                <c:pt idx="2">
                  <c:v>Mar</c:v>
                </c:pt>
                <c:pt idx="3">
                  <c:v>Abr</c:v>
                </c:pt>
                <c:pt idx="4">
                  <c:v>May</c:v>
                </c:pt>
                <c:pt idx="5">
                  <c:v>Total</c:v>
                </c:pt>
              </c:strCache>
            </c:strRef>
          </c:cat>
          <c:val>
            <c:numRef>
              <c:f>'Estadisticas 2026'!$D$631:$D$644</c:f>
              <c:numCache>
                <c:formatCode>General</c:formatCode>
                <c:ptCount val="6"/>
                <c:pt idx="0">
                  <c:v>74</c:v>
                </c:pt>
                <c:pt idx="1">
                  <c:v>84</c:v>
                </c:pt>
                <c:pt idx="2">
                  <c:v>63</c:v>
                </c:pt>
                <c:pt idx="3">
                  <c:v>68</c:v>
                </c:pt>
                <c:pt idx="4">
                  <c:v>34</c:v>
                </c:pt>
                <c:pt idx="5">
                  <c:v>323</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462</c:v>
                </c:pt>
                <c:pt idx="1">
                  <c:v>36</c:v>
                </c:pt>
                <c:pt idx="2">
                  <c:v>548</c:v>
                </c:pt>
                <c:pt idx="3">
                  <c:v>965</c:v>
                </c:pt>
                <c:pt idx="4">
                  <c:v>38</c:v>
                </c:pt>
                <c:pt idx="5">
                  <c:v>1381</c:v>
                </c:pt>
                <c:pt idx="6">
                  <c:v>0</c:v>
                </c:pt>
                <c:pt idx="7">
                  <c:v>2441</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31/05/2026</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127</c:v>
                </c:pt>
                <c:pt idx="1">
                  <c:v>134</c:v>
                </c:pt>
                <c:pt idx="2">
                  <c:v>78</c:v>
                </c:pt>
                <c:pt idx="3">
                  <c:v>443</c:v>
                </c:pt>
                <c:pt idx="4">
                  <c:v>41</c:v>
                </c:pt>
                <c:pt idx="5">
                  <c:v>323</c:v>
                </c:pt>
                <c:pt idx="6">
                  <c:v>0</c:v>
                </c:pt>
                <c:pt idx="7">
                  <c:v>842</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6080</c:v>
                </c:pt>
                <c:pt idx="1">
                  <c:v>2074</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31/05/2026</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1440</c:v>
                </c:pt>
                <c:pt idx="1">
                  <c:v>660</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rgbClr val="64A73B"/>
              </a:solidFill>
            </a:ln>
          </c:spPr>
          <c:marker>
            <c:spPr>
              <a:solidFill>
                <a:schemeClr val="accent4"/>
              </a:solidFill>
              <a:ln>
                <a:solidFill>
                  <a:srgbClr val="64A73B"/>
                </a:solidFill>
              </a:ln>
            </c:spPr>
          </c:marker>
          <c:dPt>
            <c:idx val="0"/>
            <c:marker>
              <c:spPr>
                <a:solidFill>
                  <a:srgbClr val="64A73B"/>
                </a:solidFill>
                <a:ln>
                  <a:solidFill>
                    <a:srgbClr val="64A73B"/>
                  </a:solidFill>
                </a:ln>
              </c:spPr>
            </c:marker>
            <c:bubble3D val="0"/>
            <c:spPr>
              <a:ln>
                <a:solidFill>
                  <a:srgbClr val="64A73B"/>
                </a:solidFill>
              </a:ln>
            </c:spPr>
            <c:extLst>
              <c:ext xmlns:c16="http://schemas.microsoft.com/office/drawing/2014/chart" uri="{C3380CC4-5D6E-409C-BE32-E72D297353CC}">
                <c16:uniqueId val="{00000001-A8A2-49FD-BF81-04DDCD2B138E}"/>
              </c:ext>
            </c:extLst>
          </c:dPt>
          <c:dPt>
            <c:idx val="1"/>
            <c:marker>
              <c:spPr>
                <a:solidFill>
                  <a:srgbClr val="64A73B"/>
                </a:solidFill>
                <a:ln>
                  <a:solidFill>
                    <a:srgbClr val="64A73B"/>
                  </a:solidFill>
                </a:ln>
              </c:spPr>
            </c:marker>
            <c:bubble3D val="0"/>
            <c:extLst>
              <c:ext xmlns:c16="http://schemas.microsoft.com/office/drawing/2014/chart" uri="{C3380CC4-5D6E-409C-BE32-E72D297353CC}">
                <c16:uniqueId val="{00000002-A8A2-49FD-BF81-04DDCD2B138E}"/>
              </c:ext>
            </c:extLst>
          </c:dPt>
          <c:dPt>
            <c:idx val="2"/>
            <c:marker>
              <c:spPr>
                <a:solidFill>
                  <a:srgbClr val="64A73B"/>
                </a:solidFill>
                <a:ln>
                  <a:solidFill>
                    <a:srgbClr val="64A73B"/>
                  </a:solidFill>
                </a:ln>
              </c:spPr>
            </c:marker>
            <c:bubble3D val="0"/>
            <c:extLst>
              <c:ext xmlns:c16="http://schemas.microsoft.com/office/drawing/2014/chart" uri="{C3380CC4-5D6E-409C-BE32-E72D297353CC}">
                <c16:uniqueId val="{00000003-A8A2-49FD-BF81-04DDCD2B138E}"/>
              </c:ext>
            </c:extLst>
          </c:dPt>
          <c:cat>
            <c:numRef>
              <c:f>'Ejecución bonos Emit y Pagados'!$AE$63:$AE$66</c:f>
              <c:numCache>
                <c:formatCode>General</c:formatCode>
                <c:ptCount val="4"/>
                <c:pt idx="0">
                  <c:v>2023</c:v>
                </c:pt>
                <c:pt idx="1">
                  <c:v>2024</c:v>
                </c:pt>
                <c:pt idx="2">
                  <c:v>2025</c:v>
                </c:pt>
                <c:pt idx="3">
                  <c:v>2026</c:v>
                </c:pt>
              </c:numCache>
            </c:numRef>
          </c:cat>
          <c:val>
            <c:numRef>
              <c:f>'Ejecución bonos Emit y Pagados'!$AF$63:$AF$66</c:f>
              <c:numCache>
                <c:formatCode>#,##0</c:formatCode>
                <c:ptCount val="4"/>
                <c:pt idx="0">
                  <c:v>2897</c:v>
                </c:pt>
                <c:pt idx="1">
                  <c:v>2385</c:v>
                </c:pt>
                <c:pt idx="2">
                  <c:v>3264</c:v>
                </c:pt>
                <c:pt idx="3">
                  <c:v>4174</c:v>
                </c:pt>
              </c:numCache>
            </c:numRef>
          </c:val>
          <c:smooth val="0"/>
          <c:extLst>
            <c:ext xmlns:c16="http://schemas.microsoft.com/office/drawing/2014/chart" uri="{C3380CC4-5D6E-409C-BE32-E72D297353CC}">
              <c16:uniqueId val="{00000004-A8A2-49FD-BF81-04DDCD2B138E}"/>
            </c:ext>
          </c:extLst>
        </c:ser>
        <c:ser>
          <c:idx val="1"/>
          <c:order val="1"/>
          <c:tx>
            <c:strRef>
              <c:f>'Ejecución bonos Emit y Pagados'!$AH$51</c:f>
              <c:strCache>
                <c:ptCount val="1"/>
                <c:pt idx="0">
                  <c:v> Pagados</c:v>
                </c:pt>
              </c:strCache>
            </c:strRef>
          </c:tx>
          <c:spPr>
            <a:ln>
              <a:solidFill>
                <a:srgbClr val="AA271A"/>
              </a:solidFill>
            </a:ln>
          </c:spPr>
          <c:marker>
            <c:spPr>
              <a:solidFill>
                <a:srgbClr val="AA271A"/>
              </a:solidFill>
            </c:spPr>
          </c:marker>
          <c:cat>
            <c:numRef>
              <c:f>'Ejecución bonos Emit y Pagados'!$AE$63:$AE$66</c:f>
              <c:numCache>
                <c:formatCode>General</c:formatCode>
                <c:ptCount val="4"/>
                <c:pt idx="0">
                  <c:v>2023</c:v>
                </c:pt>
                <c:pt idx="1">
                  <c:v>2024</c:v>
                </c:pt>
                <c:pt idx="2">
                  <c:v>2025</c:v>
                </c:pt>
                <c:pt idx="3">
                  <c:v>2026</c:v>
                </c:pt>
              </c:numCache>
            </c:numRef>
          </c:cat>
          <c:val>
            <c:numRef>
              <c:f>'Ejecución bonos Emit y Pagados'!$AH$63:$AH$66</c:f>
              <c:numCache>
                <c:formatCode>#,##0</c:formatCode>
                <c:ptCount val="4"/>
                <c:pt idx="0">
                  <c:v>3769</c:v>
                </c:pt>
                <c:pt idx="1">
                  <c:v>3663</c:v>
                </c:pt>
                <c:pt idx="2">
                  <c:v>4307</c:v>
                </c:pt>
                <c:pt idx="3">
                  <c:v>4088</c:v>
                </c:pt>
              </c:numCache>
            </c:numRef>
          </c:val>
          <c:smooth val="0"/>
          <c:extLst>
            <c:ext xmlns:c16="http://schemas.microsoft.com/office/drawing/2014/chart" uri="{C3380CC4-5D6E-409C-BE32-E72D297353CC}">
              <c16:uniqueId val="{00000005-A8A2-49FD-BF81-04DDCD2B138E}"/>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5000"/>
          <c:min val="0"/>
        </c:scaling>
        <c:delete val="0"/>
        <c:axPos val="l"/>
        <c:majorGridlines/>
        <c:numFmt formatCode="#,##0" sourceLinked="1"/>
        <c:majorTickMark val="none"/>
        <c:minorTickMark val="none"/>
        <c:tickLblPos val="nextTo"/>
        <c:crossAx val="231812480"/>
        <c:crosses val="autoZero"/>
        <c:crossBetween val="between"/>
        <c:majorUnit val="500"/>
        <c:minorUnit val="10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2026'!$B$66:$E$66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8.608176114737795E-2"/>
                  <c:y val="-8.638432426591129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7.5462532995341391E-2"/>
                  <c:y val="-0.2577481393429242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5.7344968631057869E-3"/>
                  <c:y val="0.169337038169623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2026'!$B$69:$B$71</c:f>
              <c:strCache>
                <c:ptCount val="3"/>
                <c:pt idx="0">
                  <c:v>Pobreza Extrema</c:v>
                </c:pt>
                <c:pt idx="1">
                  <c:v>Pobreza</c:v>
                </c:pt>
                <c:pt idx="2">
                  <c:v>No Pobreza</c:v>
                </c:pt>
              </c:strCache>
            </c:strRef>
          </c:cat>
          <c:val>
            <c:numRef>
              <c:f>'Estadisticas 2026'!$C$69:$C$71</c:f>
              <c:numCache>
                <c:formatCode>#,##0</c:formatCode>
                <c:ptCount val="3"/>
                <c:pt idx="0">
                  <c:v>1040</c:v>
                </c:pt>
                <c:pt idx="1">
                  <c:v>1107</c:v>
                </c:pt>
                <c:pt idx="2">
                  <c:v>1941</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2026'!$C$141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2026'!$B$142:$B$145</c:f>
              <c:strCache>
                <c:ptCount val="3"/>
                <c:pt idx="0">
                  <c:v>Femenino</c:v>
                </c:pt>
                <c:pt idx="1">
                  <c:v>No binario</c:v>
                </c:pt>
                <c:pt idx="2">
                  <c:v>Masculino</c:v>
                </c:pt>
              </c:strCache>
            </c:strRef>
          </c:cat>
          <c:val>
            <c:numRef>
              <c:f>'Estadisticas 2026'!$C$142:$C$145</c:f>
              <c:numCache>
                <c:formatCode>General</c:formatCode>
                <c:ptCount val="3"/>
                <c:pt idx="0">
                  <c:v>2630</c:v>
                </c:pt>
                <c:pt idx="1">
                  <c:v>37</c:v>
                </c:pt>
                <c:pt idx="2">
                  <c:v>1421</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2026'!$B$11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2026'!$B$14:$B$20</c:f>
              <c:strCache>
                <c:ptCount val="7"/>
                <c:pt idx="0">
                  <c:v>Estrato 1</c:v>
                </c:pt>
                <c:pt idx="1">
                  <c:v>Estrato 1.5</c:v>
                </c:pt>
                <c:pt idx="2">
                  <c:v>Estrato 2</c:v>
                </c:pt>
                <c:pt idx="3">
                  <c:v>Estrato 3</c:v>
                </c:pt>
                <c:pt idx="4">
                  <c:v>Estrato 4</c:v>
                </c:pt>
                <c:pt idx="5">
                  <c:v>Estrato 5</c:v>
                </c:pt>
                <c:pt idx="6">
                  <c:v>Estrato 6</c:v>
                </c:pt>
              </c:strCache>
            </c:strRef>
          </c:cat>
          <c:val>
            <c:numRef>
              <c:f>'Estadisticas 2026'!$C$14:$C$20</c:f>
              <c:numCache>
                <c:formatCode>0</c:formatCode>
                <c:ptCount val="7"/>
                <c:pt idx="0">
                  <c:v>1255</c:v>
                </c:pt>
                <c:pt idx="1">
                  <c:v>524</c:v>
                </c:pt>
                <c:pt idx="2">
                  <c:v>281</c:v>
                </c:pt>
                <c:pt idx="3">
                  <c:v>378</c:v>
                </c:pt>
                <c:pt idx="4">
                  <c:v>197</c:v>
                </c:pt>
                <c:pt idx="5">
                  <c:v>125</c:v>
                </c:pt>
                <c:pt idx="6">
                  <c:v>64</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2026'!$B$49:$E$49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2026'!$B$52:$B$58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2026'!$C$52:$C$58</c:f>
              <c:numCache>
                <c:formatCode>0</c:formatCode>
                <c:ptCount val="7"/>
                <c:pt idx="0">
                  <c:v>2290</c:v>
                </c:pt>
                <c:pt idx="1">
                  <c:v>745</c:v>
                </c:pt>
                <c:pt idx="2">
                  <c:v>287</c:v>
                </c:pt>
                <c:pt idx="3">
                  <c:v>380</c:v>
                </c:pt>
                <c:pt idx="4">
                  <c:v>197</c:v>
                </c:pt>
                <c:pt idx="5">
                  <c:v>125</c:v>
                </c:pt>
                <c:pt idx="6">
                  <c:v>64</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2026'!$B$29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2026'!$B$32:$B$35</c:f>
              <c:strCache>
                <c:ptCount val="4"/>
                <c:pt idx="0">
                  <c:v>Estrato 1</c:v>
                </c:pt>
                <c:pt idx="1">
                  <c:v>Estrato 1.5</c:v>
                </c:pt>
                <c:pt idx="2">
                  <c:v>Estrato 2</c:v>
                </c:pt>
                <c:pt idx="3">
                  <c:v>Estrato 3</c:v>
                </c:pt>
              </c:strCache>
            </c:strRef>
          </c:cat>
          <c:val>
            <c:numRef>
              <c:f>'Estadisticas 2026'!$C$32:$C$35</c:f>
              <c:numCache>
                <c:formatCode>General</c:formatCode>
                <c:ptCount val="4"/>
                <c:pt idx="0">
                  <c:v>1035</c:v>
                </c:pt>
                <c:pt idx="1">
                  <c:v>221</c:v>
                </c:pt>
                <c:pt idx="2">
                  <c:v>6</c:v>
                </c:pt>
                <c:pt idx="3">
                  <c:v>2</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2026'!$B$271:$B$273</c:f>
              <c:strCache>
                <c:ptCount val="3"/>
                <c:pt idx="0">
                  <c:v>Casos Indigenas</c:v>
                </c:pt>
                <c:pt idx="1">
                  <c:v>Proyectos</c:v>
                </c:pt>
                <c:pt idx="2">
                  <c:v>Casos Individuales</c:v>
                </c:pt>
              </c:strCache>
            </c:strRef>
          </c:cat>
          <c:val>
            <c:numRef>
              <c:f>'Estadisticas 2026'!$D$271:$D$273</c:f>
              <c:numCache>
                <c:formatCode>"¢"#\ ##0.00\ \ ;[Red]\("¢"#\ ##0.00\)</c:formatCode>
                <c:ptCount val="3"/>
                <c:pt idx="0">
                  <c:v>20.653709258421053</c:v>
                </c:pt>
                <c:pt idx="1">
                  <c:v>28.879684366319417</c:v>
                </c:pt>
                <c:pt idx="2">
                  <c:v>19.594559382638547</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2026'!$C$86:$C$92</c:f>
              <c:numCache>
                <c:formatCode>General</c:formatCode>
                <c:ptCount val="7"/>
                <c:pt idx="0">
                  <c:v>292</c:v>
                </c:pt>
                <c:pt idx="1">
                  <c:v>295</c:v>
                </c:pt>
                <c:pt idx="2">
                  <c:v>330</c:v>
                </c:pt>
                <c:pt idx="3">
                  <c:v>176</c:v>
                </c:pt>
                <c:pt idx="4">
                  <c:v>558</c:v>
                </c:pt>
                <c:pt idx="5">
                  <c:v>518</c:v>
                </c:pt>
                <c:pt idx="6">
                  <c:v>655</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521</xdr:row>
      <xdr:rowOff>0</xdr:rowOff>
    </xdr:from>
    <xdr:to>
      <xdr:col>1</xdr:col>
      <xdr:colOff>19050</xdr:colOff>
      <xdr:row>521</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11</xdr:col>
      <xdr:colOff>561975</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521</xdr:row>
      <xdr:rowOff>0</xdr:rowOff>
    </xdr:from>
    <xdr:to>
      <xdr:col>1</xdr:col>
      <xdr:colOff>19050</xdr:colOff>
      <xdr:row>521</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521</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521</xdr:row>
      <xdr:rowOff>0</xdr:rowOff>
    </xdr:from>
    <xdr:to>
      <xdr:col>1</xdr:col>
      <xdr:colOff>19050</xdr:colOff>
      <xdr:row>521</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521</xdr:row>
      <xdr:rowOff>0</xdr:rowOff>
    </xdr:from>
    <xdr:to>
      <xdr:col>1</xdr:col>
      <xdr:colOff>19050</xdr:colOff>
      <xdr:row>521</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505</xdr:row>
      <xdr:rowOff>0</xdr:rowOff>
    </xdr:from>
    <xdr:to>
      <xdr:col>14</xdr:col>
      <xdr:colOff>19050</xdr:colOff>
      <xdr:row>505</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505</xdr:row>
      <xdr:rowOff>0</xdr:rowOff>
    </xdr:from>
    <xdr:to>
      <xdr:col>14</xdr:col>
      <xdr:colOff>19050</xdr:colOff>
      <xdr:row>505</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506</xdr:row>
      <xdr:rowOff>0</xdr:rowOff>
    </xdr:from>
    <xdr:to>
      <xdr:col>15</xdr:col>
      <xdr:colOff>19050</xdr:colOff>
      <xdr:row>506</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524</xdr:row>
      <xdr:rowOff>0</xdr:rowOff>
    </xdr:from>
    <xdr:to>
      <xdr:col>22</xdr:col>
      <xdr:colOff>19050</xdr:colOff>
      <xdr:row>524</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524</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521</xdr:row>
      <xdr:rowOff>0</xdr:rowOff>
    </xdr:from>
    <xdr:to>
      <xdr:col>21</xdr:col>
      <xdr:colOff>19050</xdr:colOff>
      <xdr:row>521</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521</xdr:row>
      <xdr:rowOff>0</xdr:rowOff>
    </xdr:from>
    <xdr:to>
      <xdr:col>21</xdr:col>
      <xdr:colOff>19050</xdr:colOff>
      <xdr:row>521</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540304</xdr:colOff>
      <xdr:row>137</xdr:row>
      <xdr:rowOff>171449</xdr:rowOff>
    </xdr:from>
    <xdr:to>
      <xdr:col>11</xdr:col>
      <xdr:colOff>866775</xdr:colOff>
      <xdr:row>151</xdr:row>
      <xdr:rowOff>83343</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594066</xdr:colOff>
      <xdr:row>5</xdr:row>
      <xdr:rowOff>165326</xdr:rowOff>
    </xdr:from>
    <xdr:to>
      <xdr:col>11</xdr:col>
      <xdr:colOff>466725</xdr:colOff>
      <xdr:row>21</xdr:row>
      <xdr:rowOff>91008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294</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294</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11</xdr:col>
      <xdr:colOff>542925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524</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524</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524</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524</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11</xdr:col>
      <xdr:colOff>504825</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221</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221</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11</xdr:col>
      <xdr:colOff>857249</xdr:colOff>
      <xdr:row>135</xdr:row>
      <xdr:rowOff>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11</xdr:col>
      <xdr:colOff>895350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371</xdr:row>
      <xdr:rowOff>104775</xdr:rowOff>
    </xdr:from>
    <xdr:to>
      <xdr:col>11</xdr:col>
      <xdr:colOff>561974</xdr:colOff>
      <xdr:row>393</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502</xdr:row>
      <xdr:rowOff>142875</xdr:rowOff>
    </xdr:from>
    <xdr:to>
      <xdr:col>6</xdr:col>
      <xdr:colOff>38100</xdr:colOff>
      <xdr:row>518</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502</xdr:row>
      <xdr:rowOff>130176</xdr:rowOff>
    </xdr:from>
    <xdr:to>
      <xdr:col>11</xdr:col>
      <xdr:colOff>700881</xdr:colOff>
      <xdr:row>518</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394</xdr:row>
      <xdr:rowOff>104774</xdr:rowOff>
    </xdr:from>
    <xdr:to>
      <xdr:col>11</xdr:col>
      <xdr:colOff>561975</xdr:colOff>
      <xdr:row>419</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628</xdr:row>
      <xdr:rowOff>6239</xdr:rowOff>
    </xdr:from>
    <xdr:to>
      <xdr:col>4</xdr:col>
      <xdr:colOff>0</xdr:colOff>
      <xdr:row>656</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625</xdr:row>
      <xdr:rowOff>176781</xdr:rowOff>
    </xdr:from>
    <xdr:to>
      <xdr:col>7</xdr:col>
      <xdr:colOff>1200830</xdr:colOff>
      <xdr:row>646</xdr:row>
      <xdr:rowOff>38101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83342</xdr:rowOff>
    </xdr:from>
    <xdr:to>
      <xdr:col>14</xdr:col>
      <xdr:colOff>771525</xdr:colOff>
      <xdr:row>4</xdr:row>
      <xdr:rowOff>28574</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5571787" y="83342"/>
          <a:ext cx="1154113" cy="54530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239260</xdr:colOff>
      <xdr:row>2</xdr:row>
      <xdr:rowOff>121102</xdr:rowOff>
    </xdr:from>
    <xdr:to>
      <xdr:col>14</xdr:col>
      <xdr:colOff>581025</xdr:colOff>
      <xdr:row>6</xdr:row>
      <xdr:rowOff>57150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DE742460-0F69-4B3C-90C5-F9ABB81DE3E5}"/>
            </a:ext>
          </a:extLst>
        </xdr:cNvPr>
        <xdr:cNvSpPr/>
      </xdr:nvSpPr>
      <xdr:spPr>
        <a:xfrm>
          <a:off x="15768820" y="441142"/>
          <a:ext cx="1126625" cy="57612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1B26CCB-2E24-4E56-9219-B858E53D3A99}"/>
            </a:ext>
          </a:extLst>
        </xdr:cNvPr>
        <xdr:cNvSpPr/>
      </xdr:nvSpPr>
      <xdr:spPr>
        <a:xfrm>
          <a:off x="52624222" y="295276"/>
          <a:ext cx="1011054" cy="6096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DCAC16D-D330-496A-8260-4B9F8250D5F4}"/>
            </a:ext>
          </a:extLst>
        </xdr:cNvPr>
        <xdr:cNvSpPr/>
      </xdr:nvSpPr>
      <xdr:spPr>
        <a:xfrm>
          <a:off x="12753391" y="288492"/>
          <a:ext cx="961248" cy="554470"/>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16510</xdr:colOff>
      <xdr:row>11</xdr:row>
      <xdr:rowOff>16510</xdr:rowOff>
    </xdr:to>
    <xdr:pic>
      <xdr:nvPicPr>
        <xdr:cNvPr id="2" name="Picture 12">
          <a:extLst>
            <a:ext uri="{FF2B5EF4-FFF2-40B4-BE49-F238E27FC236}">
              <a16:creationId xmlns:a16="http://schemas.microsoft.com/office/drawing/2014/main" id="{CC5D444A-0891-4938-9529-8877FCA04F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3" name="Picture 13">
          <a:extLst>
            <a:ext uri="{FF2B5EF4-FFF2-40B4-BE49-F238E27FC236}">
              <a16:creationId xmlns:a16="http://schemas.microsoft.com/office/drawing/2014/main" id="{345B3B79-A860-472C-B8DE-8FFE4D426B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4" name="Picture 12">
          <a:extLst>
            <a:ext uri="{FF2B5EF4-FFF2-40B4-BE49-F238E27FC236}">
              <a16:creationId xmlns:a16="http://schemas.microsoft.com/office/drawing/2014/main" id="{7C44FB8D-7587-4AE6-B946-8FB0E9CC16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5" name="Picture 13">
          <a:extLst>
            <a:ext uri="{FF2B5EF4-FFF2-40B4-BE49-F238E27FC236}">
              <a16:creationId xmlns:a16="http://schemas.microsoft.com/office/drawing/2014/main" id="{896D9FAC-C2B0-4F4B-8D47-D8207D6FB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6" name="Picture 17">
          <a:extLst>
            <a:ext uri="{FF2B5EF4-FFF2-40B4-BE49-F238E27FC236}">
              <a16:creationId xmlns:a16="http://schemas.microsoft.com/office/drawing/2014/main" id="{9DCD752C-5E85-4FE8-9435-D73F46E3DB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7" name="Picture 18">
          <a:extLst>
            <a:ext uri="{FF2B5EF4-FFF2-40B4-BE49-F238E27FC236}">
              <a16:creationId xmlns:a16="http://schemas.microsoft.com/office/drawing/2014/main" id="{69E62FD6-221F-4B9A-8776-5A0FE22BA4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8" name="Picture 12">
          <a:extLst>
            <a:ext uri="{FF2B5EF4-FFF2-40B4-BE49-F238E27FC236}">
              <a16:creationId xmlns:a16="http://schemas.microsoft.com/office/drawing/2014/main" id="{EC524DFE-5421-499C-84B9-BC33BB8FA4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9" name="Picture 13">
          <a:extLst>
            <a:ext uri="{FF2B5EF4-FFF2-40B4-BE49-F238E27FC236}">
              <a16:creationId xmlns:a16="http://schemas.microsoft.com/office/drawing/2014/main" id="{9E4BB4F4-E559-4D62-8FB6-682125D54D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10" name="Picture 12">
          <a:extLst>
            <a:ext uri="{FF2B5EF4-FFF2-40B4-BE49-F238E27FC236}">
              <a16:creationId xmlns:a16="http://schemas.microsoft.com/office/drawing/2014/main" id="{75030DFB-93CF-462D-91E8-EC97B07BEF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11" name="Picture 13">
          <a:extLst>
            <a:ext uri="{FF2B5EF4-FFF2-40B4-BE49-F238E27FC236}">
              <a16:creationId xmlns:a16="http://schemas.microsoft.com/office/drawing/2014/main" id="{5B4F9A2F-602B-4299-A7E2-EFFB74AA8A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12" name="Picture 17">
          <a:extLst>
            <a:ext uri="{FF2B5EF4-FFF2-40B4-BE49-F238E27FC236}">
              <a16:creationId xmlns:a16="http://schemas.microsoft.com/office/drawing/2014/main" id="{D4BB756A-BDB2-48E4-AA84-C16E47108E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13" name="Picture 18">
          <a:extLst>
            <a:ext uri="{FF2B5EF4-FFF2-40B4-BE49-F238E27FC236}">
              <a16:creationId xmlns:a16="http://schemas.microsoft.com/office/drawing/2014/main" id="{85209646-73C4-4D6B-8028-C32B397720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14" name="Picture 12">
          <a:extLst>
            <a:ext uri="{FF2B5EF4-FFF2-40B4-BE49-F238E27FC236}">
              <a16:creationId xmlns:a16="http://schemas.microsoft.com/office/drawing/2014/main" id="{35D15C06-4DBA-481D-B273-B173E6D7B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15" name="Picture 13">
          <a:extLst>
            <a:ext uri="{FF2B5EF4-FFF2-40B4-BE49-F238E27FC236}">
              <a16:creationId xmlns:a16="http://schemas.microsoft.com/office/drawing/2014/main" id="{A83919A1-7F26-44CE-B0AF-60667D4B13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16" name="Picture 12">
          <a:extLst>
            <a:ext uri="{FF2B5EF4-FFF2-40B4-BE49-F238E27FC236}">
              <a16:creationId xmlns:a16="http://schemas.microsoft.com/office/drawing/2014/main" id="{2037BC17-9424-41E1-B435-7CD4604AD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17" name="Picture 13">
          <a:extLst>
            <a:ext uri="{FF2B5EF4-FFF2-40B4-BE49-F238E27FC236}">
              <a16:creationId xmlns:a16="http://schemas.microsoft.com/office/drawing/2014/main" id="{6389C573-8415-445D-85BA-A491C48F10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DEE0216C-1F7D-4611-97ED-087E3FC91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C7CCC6D2-9150-4D80-81AA-CE51B357D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B54CBB46-A4AC-4434-A81E-DB7BAECB3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D853E3E9-72B2-4AE2-B902-A0419EBE0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43</xdr:col>
      <xdr:colOff>259080</xdr:colOff>
      <xdr:row>47</xdr:row>
      <xdr:rowOff>19049</xdr:rowOff>
    </xdr:to>
    <xdr:graphicFrame macro="">
      <xdr:nvGraphicFramePr>
        <xdr:cNvPr id="22" name="21 Gráfico">
          <a:extLst>
            <a:ext uri="{FF2B5EF4-FFF2-40B4-BE49-F238E27FC236}">
              <a16:creationId xmlns:a16="http://schemas.microsoft.com/office/drawing/2014/main" id="{71ECD0EF-BF7C-4457-9D1C-71E182B53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627F43BC-0CA3-4058-AC48-051611B61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7C794913-2237-48A2-9CE8-F96E7824E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CD775D65-C347-4A76-A9DC-E3DBB1924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FE1A1687-8633-48E1-AB08-4CBE564F3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31770E31-BF90-41A2-A96A-9427982D20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621D96A8-724B-4F2F-BC41-2683E710A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413A382D-1F45-43E7-9A2B-0C58A72B1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2FBD5B8F-6798-4BA4-B65C-03BDA9118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323C4D1A-1D2B-41E6-9789-A64BF6179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A303F065-6B95-4577-A3E6-780E9412E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CF6CE426-AC38-4389-A0C7-83089D9F5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BC9A2D8A-502B-4C78-9491-EBBE9751D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1B14CA30-1B99-4D2F-9E8A-8A161BAC2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978F97BD-4820-49BC-889D-45B9D5EA1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C2ABC757-C4DE-46F0-9CEB-222B12E3A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672E02B9-FE0C-4AB1-BA83-8EC8E2AC18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CA2CD805-5B94-4D50-B9C0-2C066BB95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739A0F38-1713-4751-B34B-24D0B2216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02FA820E-3398-41AF-A0A5-9E7A22A4E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F6D7D710-BFE6-4340-9542-B9C9ACC86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00D37E85-B258-456C-8881-455032A15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7BB5C515-657F-4F38-A242-FB64CDE5F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83A92D0F-5DDF-4FD3-A9F5-240ED7671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CA3BFC3C-5569-4487-8A4C-5ACB6052A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210D8C03-D891-4EF4-8E14-C1F437D2A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1944ACD9-9A24-412F-968B-23F76AF23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151A87D7-128A-4453-B788-B677E27E7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3F398AB9-99D6-4412-B531-3E4C7A3A4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16510</xdr:colOff>
      <xdr:row>11</xdr:row>
      <xdr:rowOff>16510</xdr:rowOff>
    </xdr:to>
    <xdr:pic>
      <xdr:nvPicPr>
        <xdr:cNvPr id="51" name="Picture 12">
          <a:extLst>
            <a:ext uri="{FF2B5EF4-FFF2-40B4-BE49-F238E27FC236}">
              <a16:creationId xmlns:a16="http://schemas.microsoft.com/office/drawing/2014/main" id="{C2D75B06-AF37-4CB5-AA34-9876E323F1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52" name="Picture 13">
          <a:extLst>
            <a:ext uri="{FF2B5EF4-FFF2-40B4-BE49-F238E27FC236}">
              <a16:creationId xmlns:a16="http://schemas.microsoft.com/office/drawing/2014/main" id="{AE0F1E1E-1D4B-4214-BF0D-5846077705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53" name="Picture 12">
          <a:extLst>
            <a:ext uri="{FF2B5EF4-FFF2-40B4-BE49-F238E27FC236}">
              <a16:creationId xmlns:a16="http://schemas.microsoft.com/office/drawing/2014/main" id="{7AC8644D-67E4-4C9D-9720-65D64317D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54" name="Picture 13">
          <a:extLst>
            <a:ext uri="{FF2B5EF4-FFF2-40B4-BE49-F238E27FC236}">
              <a16:creationId xmlns:a16="http://schemas.microsoft.com/office/drawing/2014/main" id="{6E3149ED-69BC-443D-9A4E-05C1ED0109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55" name="Picture 17">
          <a:extLst>
            <a:ext uri="{FF2B5EF4-FFF2-40B4-BE49-F238E27FC236}">
              <a16:creationId xmlns:a16="http://schemas.microsoft.com/office/drawing/2014/main" id="{5297B1E9-CD1E-406C-8ADF-E8580726D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56" name="Picture 18">
          <a:extLst>
            <a:ext uri="{FF2B5EF4-FFF2-40B4-BE49-F238E27FC236}">
              <a16:creationId xmlns:a16="http://schemas.microsoft.com/office/drawing/2014/main" id="{02D7B1B5-172D-4471-BA35-F287FBCBDF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57" name="Picture 12">
          <a:extLst>
            <a:ext uri="{FF2B5EF4-FFF2-40B4-BE49-F238E27FC236}">
              <a16:creationId xmlns:a16="http://schemas.microsoft.com/office/drawing/2014/main" id="{834B46F3-8A42-4278-B53E-51921A93C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58" name="Picture 13">
          <a:extLst>
            <a:ext uri="{FF2B5EF4-FFF2-40B4-BE49-F238E27FC236}">
              <a16:creationId xmlns:a16="http://schemas.microsoft.com/office/drawing/2014/main" id="{01B051CA-A47A-4B6F-BD97-D1E056173E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59" name="Picture 12">
          <a:extLst>
            <a:ext uri="{FF2B5EF4-FFF2-40B4-BE49-F238E27FC236}">
              <a16:creationId xmlns:a16="http://schemas.microsoft.com/office/drawing/2014/main" id="{E930B2FE-5073-4ED6-91AB-D88CD7FC0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60" name="Picture 13">
          <a:extLst>
            <a:ext uri="{FF2B5EF4-FFF2-40B4-BE49-F238E27FC236}">
              <a16:creationId xmlns:a16="http://schemas.microsoft.com/office/drawing/2014/main" id="{F697C06B-4927-42E5-A907-88A0B15EB5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61" name="Picture 17">
          <a:extLst>
            <a:ext uri="{FF2B5EF4-FFF2-40B4-BE49-F238E27FC236}">
              <a16:creationId xmlns:a16="http://schemas.microsoft.com/office/drawing/2014/main" id="{866EEB7E-1170-4889-A261-E8A5D07EC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62" name="Picture 18">
          <a:extLst>
            <a:ext uri="{FF2B5EF4-FFF2-40B4-BE49-F238E27FC236}">
              <a16:creationId xmlns:a16="http://schemas.microsoft.com/office/drawing/2014/main" id="{88C1C278-9016-4724-8CD1-E9EBD42786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63" name="Picture 12">
          <a:extLst>
            <a:ext uri="{FF2B5EF4-FFF2-40B4-BE49-F238E27FC236}">
              <a16:creationId xmlns:a16="http://schemas.microsoft.com/office/drawing/2014/main" id="{545AEC8C-DCE5-4312-B2E9-AB577DE31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16510</xdr:colOff>
      <xdr:row>11</xdr:row>
      <xdr:rowOff>16510</xdr:rowOff>
    </xdr:to>
    <xdr:pic>
      <xdr:nvPicPr>
        <xdr:cNvPr id="64" name="Picture 13">
          <a:extLst>
            <a:ext uri="{FF2B5EF4-FFF2-40B4-BE49-F238E27FC236}">
              <a16:creationId xmlns:a16="http://schemas.microsoft.com/office/drawing/2014/main" id="{D1028CEB-0E27-4045-AF98-0CA97ACB88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65" name="Picture 12">
          <a:extLst>
            <a:ext uri="{FF2B5EF4-FFF2-40B4-BE49-F238E27FC236}">
              <a16:creationId xmlns:a16="http://schemas.microsoft.com/office/drawing/2014/main" id="{40E52843-CF43-4731-AB49-04C188443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16510</xdr:colOff>
      <xdr:row>32</xdr:row>
      <xdr:rowOff>16510</xdr:rowOff>
    </xdr:to>
    <xdr:pic>
      <xdr:nvPicPr>
        <xdr:cNvPr id="66" name="Picture 13">
          <a:extLst>
            <a:ext uri="{FF2B5EF4-FFF2-40B4-BE49-F238E27FC236}">
              <a16:creationId xmlns:a16="http://schemas.microsoft.com/office/drawing/2014/main" id="{76350C9A-21D0-4E33-8546-42DC03CE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6510" cy="16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2497089B-E1B6-48C8-96D3-700BC9622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869D24F0-2C39-4013-B3F3-1F5DD14FA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5958E998-937D-4B9D-9E20-FEE21F7D9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F40A3CE6-C172-4067-A7FC-4C85CD588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4E8D22FA-8BE2-4AA0-ABAC-1DA4841E8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FB73F2A7-0509-4EA5-BF2C-AA9FBCD6F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8E3B0B39-1BB7-4693-8468-E3E406A4D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DA441789-4344-4C5D-A6C9-BDAFE49C8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C05D0C68-51F7-42D1-94B0-096C0B02C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43BA768E-D371-46B0-AAE9-371DC5284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55311E46-2722-4B7C-9C5D-A94376FA9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A8CA3D9E-F9A2-44D6-ACEC-16563A5D7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E3E0FEEB-CB61-4E91-99DD-60E6D09E1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B44B02BE-9874-4A63-94E9-6D746EFCE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30E7A649-0F44-4519-B171-68EDD0A99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2BBE9D07-45FF-424B-AAEB-EE5265CA8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77F5B372-6F89-423F-A5B0-8C966E2AD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E318F66B-B68C-4A1E-AAD1-2D1FE88A5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C21CADB9-968F-40ED-A338-5F036E3A9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7B18BD40-EAB8-43B8-8723-1602D8BEE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9C9666E5-C1D4-44D2-A970-D5E9CB947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294F369D-BEC2-4D4F-B1EF-C7C593DB6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5FA1A5A0-1F52-4334-8349-7780AF0AA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A5C8C43D-A38B-4433-BD42-EFA86A29B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530DB86C-4180-409A-ACF0-FBE185DFA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CEA8436F-EB04-4F89-9D5B-8B8FAB868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AE4C04EE-D20D-4FEF-A59F-361B1109C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3E067F3A-B93A-469F-A3EF-588DA718F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C61B2161-E2C7-458A-8DB5-C707A814C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D5327496-BD4E-4AA0-AF7B-86B5DE86E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CD87C674-AE01-4706-BE36-0E75C2ED7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3AAB7C2D-4A1C-4333-A690-59D337EBB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0BE4A8A9-07D2-43FA-81DF-A1FE8A298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BFBA3481-DBAC-49C5-A394-A2B97AB83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15D011B9-E10A-4DBA-A59D-EEAAA7439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1C03AB6C-725F-40AC-9C5B-0487CA94C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0BA9064B-04AA-4CAE-90D1-8BB68E946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E2058808-9961-4B1B-8574-2F4EFA5EC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E0D60F14-D2E5-44FF-B50E-C9F97DAF2C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581BC878-B054-4927-858E-2BAD7300A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A91B96F7-F01A-4726-8451-40603DC06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B1ABDBDE-6743-4164-AA41-4996B02D1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BF6A9DAA-47E7-4E38-8D6F-71A03FEBB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45DEE593-4E5F-44DC-BA44-8D22AE507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15E18C09-1CC1-4844-8A2E-856A7DCF0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E0AA5196-C898-499A-8930-80A4E2A84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046B4C6D-338C-4880-B65A-1D45726D4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517ED3B6-F3A9-4571-8D24-EE1498ED2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5" name="Picture 12">
          <a:extLst>
            <a:ext uri="{FF2B5EF4-FFF2-40B4-BE49-F238E27FC236}">
              <a16:creationId xmlns:a16="http://schemas.microsoft.com/office/drawing/2014/main" id="{E39800BE-4189-4960-981E-C18C52427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6" name="Picture 13">
          <a:extLst>
            <a:ext uri="{FF2B5EF4-FFF2-40B4-BE49-F238E27FC236}">
              <a16:creationId xmlns:a16="http://schemas.microsoft.com/office/drawing/2014/main" id="{369F1AEA-4DDE-43A5-ADC5-24438D077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7" name="Picture 12">
          <a:extLst>
            <a:ext uri="{FF2B5EF4-FFF2-40B4-BE49-F238E27FC236}">
              <a16:creationId xmlns:a16="http://schemas.microsoft.com/office/drawing/2014/main" id="{E5E72091-B823-4699-95C2-B621E3717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8" name="Picture 13">
          <a:extLst>
            <a:ext uri="{FF2B5EF4-FFF2-40B4-BE49-F238E27FC236}">
              <a16:creationId xmlns:a16="http://schemas.microsoft.com/office/drawing/2014/main" id="{64CF2067-E7D0-4F33-86CA-E6921EFE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9" name="1 Flecha izquierda">
          <a:hlinkClick xmlns:r="http://schemas.openxmlformats.org/officeDocument/2006/relationships" r:id="rId3"/>
          <a:extLst>
            <a:ext uri="{FF2B5EF4-FFF2-40B4-BE49-F238E27FC236}">
              <a16:creationId xmlns:a16="http://schemas.microsoft.com/office/drawing/2014/main" id="{3A76EC79-97C8-4733-8CB8-BD8399E6EE87}"/>
            </a:ext>
          </a:extLst>
        </xdr:cNvPr>
        <xdr:cNvSpPr/>
      </xdr:nvSpPr>
      <xdr:spPr>
        <a:xfrm>
          <a:off x="1209675" y="286884"/>
          <a:ext cx="0" cy="5715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4</xdr:row>
      <xdr:rowOff>0</xdr:rowOff>
    </xdr:to>
    <xdr:sp macro="" textlink="">
      <xdr:nvSpPr>
        <xdr:cNvPr id="120" name="1 Flecha izquierda">
          <a:hlinkClick xmlns:r="http://schemas.openxmlformats.org/officeDocument/2006/relationships" r:id="rId3"/>
          <a:extLst>
            <a:ext uri="{FF2B5EF4-FFF2-40B4-BE49-F238E27FC236}">
              <a16:creationId xmlns:a16="http://schemas.microsoft.com/office/drawing/2014/main" id="{163F85B6-D4E8-44BE-8588-624C3D77E755}"/>
            </a:ext>
          </a:extLst>
        </xdr:cNvPr>
        <xdr:cNvSpPr/>
      </xdr:nvSpPr>
      <xdr:spPr>
        <a:xfrm>
          <a:off x="13136562" y="174626"/>
          <a:ext cx="1089025" cy="58737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Inf_inst_Unidad\UTI\Mar_Badilla\Presupuesto\Informes%202026\Ejecuci&#243;n%20Base%20Efectivo%202026.xlsx" TargetMode="External"/><Relationship Id="rId1" Type="http://schemas.openxmlformats.org/officeDocument/2006/relationships/externalLinkPath" Target="https://banhvi-my.sharepoint.com/Inf_inst_Unidad/UTI/Mar_Badilla/Presupuesto/Informes%202026/Ejecuci&#243;n%20Base%20Efectivo%20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 2024 Efectivo Dic-24"/>
      <sheetName val="Pres 2025 Efectivo Ene-25"/>
      <sheetName val="Pres 2025 Efectivo Feb-25"/>
      <sheetName val="Pres 2025 Efectivo Mar-25"/>
      <sheetName val="Pres 2025 Efectivo Abr-25"/>
      <sheetName val="Pres 2025 Efectivo May-25"/>
      <sheetName val="Pres 2025 Efectivo Jun-25"/>
      <sheetName val="Pres 2025 Efectivo Jul-25"/>
      <sheetName val="Pres 2025 Efectivo Ago-25"/>
      <sheetName val="Pres 2025 Efectivo Set-25"/>
      <sheetName val="Pres 2025 Efectivo Oct-25"/>
      <sheetName val="Pres 2025 Efectivo Nov-25"/>
      <sheetName val="Pres 2026 Efectivo Dic-25"/>
      <sheetName val="Pres 2026 Efectivo Ene-26"/>
      <sheetName val="Pres 2026 Efectivo Feb-26"/>
      <sheetName val="Pres 2026 Efectivo Mar-26"/>
      <sheetName val="Pres 2026 Efectivo Abr-26"/>
      <sheetName val="Pres 2026 Efectivo May-26"/>
      <sheetName val="Consultas access"/>
      <sheetName val="Di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6183.420620254627" createdVersion="8" refreshedVersion="8" minRefreshableVersion="3" recordCount="824" xr:uid="{0922220C-6306-4075-8DE7-A07BD3689645}">
  <cacheSource type="worksheet">
    <worksheetSource ref="B1:I825" sheet="Resumen"/>
  </cacheSource>
  <cacheFields count="8">
    <cacheField name="ENTIDAD" numFmtId="0">
      <sharedItems containsSemiMixedTypes="0" containsString="0" containsNumber="1" containsInteger="1" minValue="4" maxValue="122" count="21">
        <n v="4"/>
        <n v="14"/>
        <n v="22"/>
        <n v="26"/>
        <n v="27"/>
        <n v="28"/>
        <n v="32"/>
        <n v="87"/>
        <n v="88"/>
        <n v="92"/>
        <n v="93"/>
        <n v="96"/>
        <n v="101"/>
        <n v="105"/>
        <n v="116"/>
        <n v="117"/>
        <n v="121"/>
        <n v="122"/>
        <n v="94"/>
        <n v="108"/>
        <n v="120"/>
      </sharedItems>
    </cacheField>
    <cacheField name="NOM_PROVINCIA" numFmtId="0">
      <sharedItems count="7">
        <s v="SAN JOSÉ"/>
        <s v="ALAJUELA"/>
        <s v="CARTAGO"/>
        <s v="HEREDIA"/>
        <s v="GUANACASTE"/>
        <s v="PUNTARENAS"/>
        <s v="LIMÓN"/>
      </sharedItems>
    </cacheField>
    <cacheField name="NOM_CANTON" numFmtId="0">
      <sharedItems count="77">
        <s v="PÉREZ ZELEDÓN"/>
        <s v="SAN CARLOS"/>
        <s v="UPALA"/>
        <s v="LOS CHILES"/>
        <s v="CARTAGO"/>
        <s v="PARAÍSO"/>
        <s v="TURRIALBA"/>
        <s v="ALVARADO"/>
        <s v="EL GUARCO"/>
        <s v="SARAPIQUÍ"/>
        <s v="CAÑAS"/>
        <s v="PUNTARENAS"/>
        <s v="BUENOS AIRES"/>
        <s v="GOLFITO"/>
        <s v="COTO BRUS"/>
        <s v="CORREDORES"/>
        <s v="PUERTO JIMÉNEZ"/>
        <s v="LIMÓN"/>
        <s v="POCOCÍ"/>
        <s v="SIQUIRRES"/>
        <s v="TALAMANCA"/>
        <s v="MATINA"/>
        <s v="GUÁCIMO"/>
        <s v="ATENAS"/>
        <s v="OREAMUNO"/>
        <s v="ALAJUELA"/>
        <s v="GRECIA"/>
        <s v="NARANJO"/>
        <s v="ZARCERO"/>
        <s v="LIBERIA"/>
        <s v="SANTA CRUZ"/>
        <s v="TURRUBARES"/>
        <s v="SAN RAMÓN"/>
        <s v="SAN MATEO"/>
        <s v="OROTINA"/>
        <s v="GUATUSO"/>
        <s v="NICOYA"/>
        <s v="BAGACES"/>
        <s v="LA CRUZ"/>
        <s v="OSA"/>
        <s v="GARABITO"/>
        <s v="PURISCAL"/>
        <s v="TILARÁN"/>
        <s v="NANDAYURE"/>
        <s v="HOJANCHA"/>
        <s v="ESCAZÚ"/>
        <s v="FLORES"/>
        <s v="CARRILLO"/>
        <s v="TARRAZÚ"/>
        <s v="LEÓN CORTÉS CASTRO"/>
        <s v="SAN JOSÉ"/>
        <s v="DESAMPARADOS"/>
        <s v="GOICOECHEA"/>
        <s v="TIBÁS"/>
        <s v="PALMARES"/>
        <s v="POÁS"/>
        <s v="SARCHÍ  (VALVERDE VEGA)"/>
        <s v="RÍO CUARTO"/>
        <s v="ABANGARES"/>
        <s v="ESPARZA"/>
        <s v="MONTES DE ORO"/>
        <s v="ASERRÍ"/>
        <s v="LA UNIÓN"/>
        <s v="MONTE VERDE"/>
        <s v="BELÉN"/>
        <s v="MORA"/>
        <s v="VÁZQUEZ DE CORONADO"/>
        <s v="ACOSTA"/>
        <s v="JIMÉNEZ"/>
        <s v="SANTA BÁRBARA"/>
        <s v="QUEPOS"/>
        <s v="PARRITA"/>
        <s v="ALAJUELITA"/>
        <s v="CURRIDABAT"/>
        <s v="HEREDIA"/>
        <s v="SANTA ANA"/>
        <s v="DOTA"/>
      </sharedItems>
    </cacheField>
    <cacheField name="NOM_DISTRITO" numFmtId="0">
      <sharedItems count="266">
        <s v="EL GENERAL"/>
        <s v="DANIEL FLORES"/>
        <s v="QUESADA"/>
        <s v="FLORENCIA"/>
        <s v="AGUAS ZARCAS"/>
        <s v="PITAL"/>
        <s v="LA TIGRA"/>
        <s v="MONTERREY"/>
        <s v="UPALA"/>
        <s v="DELICIAS"/>
        <s v="LOS CHILES"/>
        <s v="GUADALUPE O ARENILLA"/>
        <s v="OROSI"/>
        <s v="LA SUIZA"/>
        <s v="CERVANTES"/>
        <s v="EL TEJAR"/>
        <s v="SAN ISIDRO"/>
        <s v="PUERTO VIEJO"/>
        <s v="LAS HORQUETAS"/>
        <s v="CAÑAS"/>
        <s v="PAQUERA"/>
        <s v="BUENOS AIRES"/>
        <s v="GUAYCARÁ"/>
        <s v="SAN VITO"/>
        <s v="AGUABUENA"/>
        <s v="LAUREL"/>
        <s v="PUERTO JIMÉNEZ"/>
        <s v="LIMÓN"/>
        <s v="GUÁPILES"/>
        <s v="JIMÉNEZ"/>
        <s v="ROXANA"/>
        <s v="CARIARI"/>
        <s v="SIQUIRRES"/>
        <s v="PACUARITO"/>
        <s v="ALEGRÍA"/>
        <s v="BRATSI"/>
        <s v="CARRANDI"/>
        <s v="POCORA"/>
        <s v="RÍO JIMÉNEZ"/>
        <s v="PEJIBAYE"/>
        <s v="CONCEPCIÓN"/>
        <s v="AGUACALIENTE O SAN FRANCISCO"/>
        <s v="SAN RAFAEL"/>
        <s v="CÓBANO"/>
        <s v="PACAYAS"/>
        <s v="TAMBOR"/>
        <s v="CIRRÍ SUR"/>
        <s v="GUADALUPE"/>
        <s v="SAN NICOLÁS"/>
        <s v="DULCE NOMBRE"/>
        <s v="LIBERIA"/>
        <s v="SANTA CRUZ"/>
        <s v="SAN JUAN DE MATA"/>
        <s v="SAN ISIDRO DE EL GENERAL"/>
        <s v="ÁNGELES"/>
        <s v="SAN LORENZO"/>
        <s v="SAN MATEO"/>
        <s v="LABRADOR"/>
        <s v="COYOLAR"/>
        <s v="LA CEIBA"/>
        <s v="VENADO"/>
        <s v="CUTRIS"/>
        <s v="POCOSOL"/>
        <s v="AGUAS CLARAS"/>
        <s v="DOS RÍOS"/>
        <s v="YOLILLAL"/>
        <s v="CAÑO NEGRO"/>
        <s v="SAN JORGE"/>
        <s v="BUENAVISTA"/>
        <s v="KATIRA"/>
        <s v="LA VIRGEN"/>
        <s v="CAÑAS DULCES"/>
        <s v="MAYORGA"/>
        <s v="NICOYA"/>
        <s v="SAN ANTONIO"/>
        <s v="BELÉN DE NOSARITA"/>
        <s v="VEINTISIETE DE ABRIL"/>
        <s v="DIRIÁ"/>
        <s v="LA FORTUNA"/>
        <s v="MOGOTE"/>
        <s v="LA CRUZ"/>
        <s v="SANTA CECILIA"/>
        <s v="LA GARITA"/>
        <s v="CHACARITA"/>
        <s v="POTRERO GRANDE"/>
        <s v="BIOLLEY"/>
        <s v="PIEDRAS BLANCAS"/>
        <s v="SABALITO"/>
        <s v="PITTIER"/>
        <s v="GUTIERREZ BRAUN"/>
        <s v="CORREDOR"/>
        <s v="CANOAS"/>
        <s v="JACÓ"/>
        <s v="EL CAIRO"/>
        <s v="SANTIAGO"/>
        <s v="PIEDADES SUR"/>
        <s v="PEÑAS BLANCAS"/>
        <s v="MANSIÓN"/>
        <s v="SÁMARA"/>
        <s v="NOSARA"/>
        <s v="TRONADORA"/>
        <s v="ZAPOTAL"/>
        <s v="HOJANCHA"/>
        <s v="PLATANARES"/>
        <s v="SAN JOSÉ"/>
        <s v="JESÚS MARÍA"/>
        <s v="SAN JOSÉ O PIZOTE"/>
        <s v="SANTA TERESITA"/>
        <s v="BARRANTES"/>
        <s v="PALMIRA"/>
        <s v="TÁRCOLES"/>
        <s v="VALLE LA ESTRELLA"/>
        <s v="SAN MARCOS"/>
        <s v="SAN CARLOS"/>
        <s v="SAN PABLO"/>
        <s v="HOSPITAL"/>
        <s v="HATILLO"/>
        <s v="PURRAL"/>
        <s v="SAN JUAN"/>
        <s v="RIVAS"/>
        <s v="CAJÓN"/>
        <s v="SARAPIQUÍ"/>
        <s v="ALFARO"/>
        <s v="TACARES"/>
        <s v="PUENTE DE PIEDRA"/>
        <s v="MERCEDES"/>
        <s v="SAN MIGUEL"/>
        <s v="PALMITOS"/>
        <s v="ESQUÍPULAS"/>
        <s v="SAN PEDRO"/>
        <s v="SABANA REDONDA"/>
        <s v="OROTINA"/>
        <s v="LA PALMERA"/>
        <s v="SARCHÍ SUR"/>
        <s v="RÍO CUARTO"/>
        <s v="SANTA RITA"/>
        <s v="CORRALILLO"/>
        <s v="PARAÍSO"/>
        <s v="CAPELLADES"/>
        <s v="COT"/>
        <s v="SARDINAL"/>
        <s v="LAS JUNTAS"/>
        <s v="PUNTARENAS"/>
        <s v="MACACONA"/>
        <s v="VOLCÁN"/>
        <s v="BRUNKA"/>
        <s v="MIRAMAR"/>
        <s v="PUERTO CORTÉS"/>
        <s v="PALMAR"/>
        <s v="RÍO BLANCO"/>
        <s v="RITA"/>
        <s v="FLORIDA"/>
        <s v="DUACARÍ"/>
        <s v="ASERRÍ"/>
        <s v="IPÍS"/>
        <s v="SAN ROQUE"/>
        <s v="VENECIA"/>
        <s v="SAN DIEGO"/>
        <s v="LIMONCITO"/>
        <s v="TELIRE"/>
        <s v="DESAMPARADOS"/>
        <s v="CHOMES"/>
        <s v="LA COLONIA"/>
        <s v="EL AMPARO"/>
        <s v="SAN CRISTÓBAL"/>
        <s v="VOLIO"/>
        <s v="BELÉN"/>
        <s v="MONTE VERDE"/>
        <s v="CANALETE"/>
        <s v="POROZAL"/>
        <s v="COLORADO"/>
        <s v="LÍBANO"/>
        <s v="CABECERAS"/>
        <s v="MATINA"/>
        <s v="SAN JUAN DE DIOS"/>
        <s v="VUELTA DE JORCO"/>
        <s v="SAN GABRIEL"/>
        <s v="LEGUA"/>
        <s v="COLÓN"/>
        <s v="GUAITIL VILLA"/>
        <s v="PALMICHAL"/>
        <s v="SABANILLAS"/>
        <s v="CARRILLOS"/>
        <s v="BIJAGUA"/>
        <s v="SANTA ISABEL"/>
        <s v="CARMEN"/>
        <s v="LLANOS DE SANTA LUCÍA"/>
        <s v="JUAN VIÑAS"/>
        <s v="TURRIALBA"/>
        <s v="PAVONES"/>
        <s v="TUIS"/>
        <s v="POTRERO CERRADO"/>
        <s v="CURUBANDÉ"/>
        <s v="CARTAGENA"/>
        <s v="BAGACES"/>
        <s v="ARENAL"/>
        <s v="EL ROBLE"/>
        <s v="QUEPOS"/>
        <s v="PAVÓN"/>
        <s v="PARRITA"/>
        <s v="LA CUESTA"/>
        <s v="MATAMA"/>
        <s v="REVENTAZÓN"/>
        <s v="BATÁN"/>
        <s v="GUÁCIMO"/>
        <s v="SAN FRANCISCO DE DOS RÍOS"/>
        <s v="GUAYABO"/>
        <s v="ZAPOTE"/>
        <s v="PAVAS"/>
        <s v="SAN SEBASTIÁN"/>
        <s v="PATARRÁ"/>
        <s v="SAN RAFAEL ABAJO"/>
        <s v="GRAVILIAS"/>
        <s v="SAN FELIPE"/>
        <s v="CURRIDABAT"/>
        <s v="GUÁCIMA"/>
        <s v="SAN JERÓNIMO"/>
        <s v="CACHÍ"/>
        <s v="CIPRESES"/>
        <s v="ULLOA"/>
        <s v="SANTA ROSA"/>
        <s v="EL MASTATE"/>
        <s v="TAMARINDO"/>
        <s v="MATAMBÚ"/>
        <s v="MERCEDES SUR"/>
        <s v="GRIFO ALTO"/>
        <s v="CANDELARITA"/>
        <s v="SAN IGNACIO"/>
        <s v="SAN ANDRÉS"/>
        <s v="PIEDADES NORTE"/>
        <s v="HEREDIA"/>
        <s v="QUEBRADA HONDA"/>
        <s v="MONTE ROMO"/>
        <s v="PUERTO CARRILLO"/>
        <s v="BARRANCA"/>
        <s v="JARIS"/>
        <s v="RÍO NUEVO"/>
        <s v="PÁRAMO"/>
        <s v="FILADELFIA"/>
        <s v="BORUCA"/>
        <s v="PILAS"/>
        <s v="GOLFITO"/>
        <s v="FRAILES"/>
        <s v="DESAMPARADITOS"/>
        <s v="PIEDADES"/>
        <s v="NARANJO"/>
        <s v="EL ROSARIO"/>
        <s v="CANDELARIA"/>
        <s v="LEPANTO"/>
        <s v="CINCO ESQUINAS"/>
        <s v="CAHUITA"/>
        <s v="BOLSÓN"/>
        <s v="ATENAS"/>
        <s v="BEJUCO"/>
        <s v="PITAHAYA"/>
        <s v="CANGREJAL"/>
        <s v="TUCURRIQUE"/>
        <s v="PATIO DE AGUA"/>
        <s v="CARMONA"/>
        <s v="TIERRAS MORENAS"/>
        <s v="ESPÍRITU SANTO"/>
        <s v="GRECIA"/>
        <s v="BARBACOAS"/>
        <s v="SAN JUAN GRANDE"/>
        <s v="SIXAOLA"/>
        <s v="COPEY"/>
      </sharedItems>
    </cacheField>
    <cacheField name="MTO_BONO" numFmtId="0">
      <sharedItems containsSemiMixedTypes="0" containsString="0" containsNumber="1" minValue="4234000" maxValue="35720223.030000001"/>
    </cacheField>
    <cacheField name="SOLUCION" numFmtId="0">
      <sharedItems containsSemiMixedTypes="0" containsString="0" containsNumber="1" minValue="7568637.5700000003" maxValue="74943000.010000005"/>
    </cacheField>
    <cacheField name="ORD" numFmtId="0">
      <sharedItems containsString="0" containsBlank="1" containsNumber="1" containsInteger="1" minValue="1" maxValue="17"/>
    </cacheField>
    <cacheField name="ART59" numFmtId="0">
      <sharedItems containsString="0" containsBlank="1" containsNumber="1" containsInteger="1" minValue="1" maxValue="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24">
  <r>
    <x v="0"/>
    <x v="0"/>
    <x v="0"/>
    <x v="0"/>
    <n v="9700000"/>
    <n v="10000000"/>
    <n v="1"/>
    <m/>
  </r>
  <r>
    <x v="0"/>
    <x v="0"/>
    <x v="0"/>
    <x v="1"/>
    <n v="9700000"/>
    <n v="10000000"/>
    <n v="1"/>
    <m/>
  </r>
  <r>
    <x v="0"/>
    <x v="1"/>
    <x v="1"/>
    <x v="2"/>
    <n v="9631000"/>
    <n v="9931000"/>
    <n v="1"/>
    <m/>
  </r>
  <r>
    <x v="0"/>
    <x v="1"/>
    <x v="1"/>
    <x v="3"/>
    <n v="9693000"/>
    <n v="10000000"/>
    <n v="1"/>
    <m/>
  </r>
  <r>
    <x v="0"/>
    <x v="1"/>
    <x v="1"/>
    <x v="4"/>
    <n v="9679000"/>
    <n v="10000000"/>
    <n v="1"/>
    <m/>
  </r>
  <r>
    <x v="0"/>
    <x v="1"/>
    <x v="1"/>
    <x v="5"/>
    <n v="9700000"/>
    <n v="10000000"/>
    <n v="1"/>
    <m/>
  </r>
  <r>
    <x v="0"/>
    <x v="1"/>
    <x v="1"/>
    <x v="6"/>
    <n v="9700000"/>
    <n v="10000000"/>
    <n v="1"/>
    <m/>
  </r>
  <r>
    <x v="0"/>
    <x v="1"/>
    <x v="1"/>
    <x v="7"/>
    <n v="9700000"/>
    <n v="10000000"/>
    <n v="1"/>
    <m/>
  </r>
  <r>
    <x v="0"/>
    <x v="1"/>
    <x v="2"/>
    <x v="8"/>
    <n v="9665000"/>
    <n v="10000000"/>
    <n v="1"/>
    <m/>
  </r>
  <r>
    <x v="0"/>
    <x v="1"/>
    <x v="2"/>
    <x v="9"/>
    <n v="9700000"/>
    <n v="10000000"/>
    <n v="1"/>
    <m/>
  </r>
  <r>
    <x v="0"/>
    <x v="1"/>
    <x v="3"/>
    <x v="10"/>
    <n v="14550000"/>
    <n v="14850000"/>
    <n v="1"/>
    <m/>
  </r>
  <r>
    <x v="0"/>
    <x v="2"/>
    <x v="4"/>
    <x v="11"/>
    <n v="9699000"/>
    <n v="9999751.9100000001"/>
    <n v="1"/>
    <m/>
  </r>
  <r>
    <x v="0"/>
    <x v="2"/>
    <x v="5"/>
    <x v="12"/>
    <n v="6892000"/>
    <n v="51748000"/>
    <n v="1"/>
    <m/>
  </r>
  <r>
    <x v="0"/>
    <x v="2"/>
    <x v="6"/>
    <x v="13"/>
    <n v="9700000"/>
    <n v="10000000"/>
    <n v="1"/>
    <m/>
  </r>
  <r>
    <x v="0"/>
    <x v="2"/>
    <x v="7"/>
    <x v="14"/>
    <n v="8775000"/>
    <n v="22775000"/>
    <n v="1"/>
    <m/>
  </r>
  <r>
    <x v="0"/>
    <x v="2"/>
    <x v="8"/>
    <x v="15"/>
    <n v="13336000"/>
    <n v="14850000"/>
    <n v="1"/>
    <m/>
  </r>
  <r>
    <x v="0"/>
    <x v="2"/>
    <x v="8"/>
    <x v="16"/>
    <n v="9679000"/>
    <n v="10365000"/>
    <n v="1"/>
    <m/>
  </r>
  <r>
    <x v="0"/>
    <x v="3"/>
    <x v="9"/>
    <x v="17"/>
    <n v="9700000"/>
    <n v="10000000"/>
    <n v="1"/>
    <m/>
  </r>
  <r>
    <x v="0"/>
    <x v="3"/>
    <x v="9"/>
    <x v="18"/>
    <n v="9700000"/>
    <n v="10000000"/>
    <n v="2"/>
    <m/>
  </r>
  <r>
    <x v="0"/>
    <x v="4"/>
    <x v="10"/>
    <x v="19"/>
    <n v="9700000"/>
    <n v="10000000"/>
    <n v="1"/>
    <m/>
  </r>
  <r>
    <x v="0"/>
    <x v="5"/>
    <x v="11"/>
    <x v="20"/>
    <n v="9700000"/>
    <n v="10000000"/>
    <n v="1"/>
    <m/>
  </r>
  <r>
    <x v="0"/>
    <x v="5"/>
    <x v="12"/>
    <x v="21"/>
    <n v="14550000"/>
    <n v="14850000"/>
    <n v="1"/>
    <m/>
  </r>
  <r>
    <x v="0"/>
    <x v="5"/>
    <x v="13"/>
    <x v="22"/>
    <n v="14250000"/>
    <n v="14550000"/>
    <n v="2"/>
    <m/>
  </r>
  <r>
    <x v="0"/>
    <x v="5"/>
    <x v="14"/>
    <x v="23"/>
    <n v="9617000"/>
    <n v="10000000"/>
    <n v="1"/>
    <m/>
  </r>
  <r>
    <x v="0"/>
    <x v="5"/>
    <x v="14"/>
    <x v="24"/>
    <n v="8818000"/>
    <n v="15750000"/>
    <n v="1"/>
    <m/>
  </r>
  <r>
    <x v="0"/>
    <x v="5"/>
    <x v="15"/>
    <x v="25"/>
    <n v="14550000"/>
    <n v="14850000"/>
    <n v="1"/>
    <m/>
  </r>
  <r>
    <x v="0"/>
    <x v="5"/>
    <x v="16"/>
    <x v="26"/>
    <n v="9686000"/>
    <n v="10150000"/>
    <n v="1"/>
    <m/>
  </r>
  <r>
    <x v="0"/>
    <x v="6"/>
    <x v="17"/>
    <x v="27"/>
    <n v="9700000"/>
    <n v="10000000"/>
    <n v="1"/>
    <m/>
  </r>
  <r>
    <x v="0"/>
    <x v="6"/>
    <x v="18"/>
    <x v="28"/>
    <n v="9186500"/>
    <n v="10000000"/>
    <n v="2"/>
    <m/>
  </r>
  <r>
    <x v="0"/>
    <x v="6"/>
    <x v="18"/>
    <x v="29"/>
    <n v="11290000"/>
    <n v="12425000"/>
    <n v="2"/>
    <m/>
  </r>
  <r>
    <x v="0"/>
    <x v="6"/>
    <x v="18"/>
    <x v="30"/>
    <n v="9700000"/>
    <n v="10000000"/>
    <n v="1"/>
    <m/>
  </r>
  <r>
    <x v="0"/>
    <x v="6"/>
    <x v="18"/>
    <x v="31"/>
    <n v="9458500"/>
    <n v="18218500"/>
    <n v="2"/>
    <m/>
  </r>
  <r>
    <x v="0"/>
    <x v="6"/>
    <x v="19"/>
    <x v="32"/>
    <n v="9631000"/>
    <n v="10200000"/>
    <n v="1"/>
    <m/>
  </r>
  <r>
    <x v="0"/>
    <x v="6"/>
    <x v="19"/>
    <x v="33"/>
    <n v="9672000"/>
    <n v="10000000"/>
    <n v="1"/>
    <m/>
  </r>
  <r>
    <x v="0"/>
    <x v="6"/>
    <x v="19"/>
    <x v="34"/>
    <n v="9693000"/>
    <n v="10000000"/>
    <n v="1"/>
    <m/>
  </r>
  <r>
    <x v="0"/>
    <x v="6"/>
    <x v="20"/>
    <x v="35"/>
    <n v="9700000"/>
    <n v="10000000"/>
    <n v="1"/>
    <m/>
  </r>
  <r>
    <x v="0"/>
    <x v="6"/>
    <x v="21"/>
    <x v="36"/>
    <n v="9700000"/>
    <n v="10000000"/>
    <n v="1"/>
    <m/>
  </r>
  <r>
    <x v="0"/>
    <x v="6"/>
    <x v="22"/>
    <x v="37"/>
    <n v="14550000"/>
    <n v="14850000"/>
    <n v="1"/>
    <m/>
  </r>
  <r>
    <x v="0"/>
    <x v="6"/>
    <x v="22"/>
    <x v="38"/>
    <n v="14550000"/>
    <n v="14850000"/>
    <n v="1"/>
    <m/>
  </r>
  <r>
    <x v="1"/>
    <x v="0"/>
    <x v="0"/>
    <x v="39"/>
    <n v="14550000"/>
    <n v="15019039.1"/>
    <n v="1"/>
    <m/>
  </r>
  <r>
    <x v="2"/>
    <x v="1"/>
    <x v="23"/>
    <x v="40"/>
    <n v="8875000"/>
    <n v="13225000"/>
    <n v="1"/>
    <m/>
  </r>
  <r>
    <x v="2"/>
    <x v="2"/>
    <x v="4"/>
    <x v="41"/>
    <n v="6717000"/>
    <n v="70417000"/>
    <n v="1"/>
    <m/>
  </r>
  <r>
    <x v="2"/>
    <x v="2"/>
    <x v="24"/>
    <x v="42"/>
    <n v="9563000"/>
    <n v="30763000"/>
    <n v="1"/>
    <m/>
  </r>
  <r>
    <x v="2"/>
    <x v="5"/>
    <x v="11"/>
    <x v="43"/>
    <n v="9700000"/>
    <n v="9926766.1799999997"/>
    <n v="1"/>
    <m/>
  </r>
  <r>
    <x v="3"/>
    <x v="2"/>
    <x v="7"/>
    <x v="44"/>
    <n v="9686000"/>
    <n v="10355352.43"/>
    <n v="1"/>
    <m/>
  </r>
  <r>
    <x v="4"/>
    <x v="1"/>
    <x v="25"/>
    <x v="45"/>
    <n v="9672000"/>
    <n v="37637000"/>
    <n v="1"/>
    <m/>
  </r>
  <r>
    <x v="4"/>
    <x v="1"/>
    <x v="26"/>
    <x v="16"/>
    <n v="9610000"/>
    <n v="30155000"/>
    <n v="1"/>
    <m/>
  </r>
  <r>
    <x v="4"/>
    <x v="1"/>
    <x v="27"/>
    <x v="46"/>
    <n v="8381000"/>
    <n v="27085000"/>
    <n v="1"/>
    <m/>
  </r>
  <r>
    <x v="4"/>
    <x v="1"/>
    <x v="28"/>
    <x v="47"/>
    <n v="9590000"/>
    <n v="47453000"/>
    <n v="1"/>
    <m/>
  </r>
  <r>
    <x v="4"/>
    <x v="2"/>
    <x v="4"/>
    <x v="48"/>
    <n v="8599000"/>
    <n v="59080000"/>
    <n v="1"/>
    <m/>
  </r>
  <r>
    <x v="4"/>
    <x v="2"/>
    <x v="4"/>
    <x v="41"/>
    <n v="7811333.3333333302"/>
    <n v="58846666.666666701"/>
    <n v="3"/>
    <m/>
  </r>
  <r>
    <x v="4"/>
    <x v="2"/>
    <x v="4"/>
    <x v="49"/>
    <n v="7768000"/>
    <n v="48865000"/>
    <n v="1"/>
    <m/>
  </r>
  <r>
    <x v="4"/>
    <x v="3"/>
    <x v="9"/>
    <x v="18"/>
    <n v="8687000"/>
    <n v="27538000"/>
    <n v="1"/>
    <m/>
  </r>
  <r>
    <x v="4"/>
    <x v="4"/>
    <x v="29"/>
    <x v="50"/>
    <n v="8337000"/>
    <n v="33426000"/>
    <n v="1"/>
    <m/>
  </r>
  <r>
    <x v="4"/>
    <x v="4"/>
    <x v="30"/>
    <x v="51"/>
    <n v="9631000"/>
    <n v="34051000"/>
    <n v="1"/>
    <m/>
  </r>
  <r>
    <x v="4"/>
    <x v="6"/>
    <x v="18"/>
    <x v="28"/>
    <n v="8371000"/>
    <n v="18914000"/>
    <n v="1"/>
    <m/>
  </r>
  <r>
    <x v="5"/>
    <x v="0"/>
    <x v="31"/>
    <x v="52"/>
    <n v="14550000"/>
    <n v="14965273.279999999"/>
    <n v="1"/>
    <m/>
  </r>
  <r>
    <x v="5"/>
    <x v="0"/>
    <x v="0"/>
    <x v="53"/>
    <n v="9700000"/>
    <n v="11239233.640000001"/>
    <n v="1"/>
    <m/>
  </r>
  <r>
    <x v="5"/>
    <x v="0"/>
    <x v="0"/>
    <x v="1"/>
    <n v="9679000"/>
    <n v="10017479.890000001"/>
    <n v="2"/>
    <m/>
  </r>
  <r>
    <x v="5"/>
    <x v="0"/>
    <x v="0"/>
    <x v="39"/>
    <n v="9700000"/>
    <n v="10017717.189999999"/>
    <n v="1"/>
    <m/>
  </r>
  <r>
    <x v="5"/>
    <x v="1"/>
    <x v="32"/>
    <x v="54"/>
    <n v="9256000"/>
    <n v="10012699.99"/>
    <n v="1"/>
    <m/>
  </r>
  <r>
    <x v="5"/>
    <x v="1"/>
    <x v="32"/>
    <x v="55"/>
    <n v="9679000"/>
    <n v="10017479.890000001"/>
    <n v="1"/>
    <m/>
  </r>
  <r>
    <x v="5"/>
    <x v="1"/>
    <x v="33"/>
    <x v="56"/>
    <n v="8205000"/>
    <n v="10107266.65"/>
    <n v="1"/>
    <m/>
  </r>
  <r>
    <x v="5"/>
    <x v="1"/>
    <x v="33"/>
    <x v="57"/>
    <n v="8426750"/>
    <n v="11505785.205"/>
    <n v="4"/>
    <m/>
  </r>
  <r>
    <x v="5"/>
    <x v="1"/>
    <x v="34"/>
    <x v="58"/>
    <n v="12083750"/>
    <n v="12562401.817500001"/>
    <n v="4"/>
    <m/>
  </r>
  <r>
    <x v="5"/>
    <x v="1"/>
    <x v="34"/>
    <x v="59"/>
    <n v="9300000"/>
    <n v="10013197.189999999"/>
    <n v="1"/>
    <m/>
  </r>
  <r>
    <x v="5"/>
    <x v="1"/>
    <x v="1"/>
    <x v="4"/>
    <n v="9099000"/>
    <n v="9993834.6400000006"/>
    <n v="2"/>
    <m/>
  </r>
  <r>
    <x v="5"/>
    <x v="1"/>
    <x v="1"/>
    <x v="60"/>
    <n v="14550000"/>
    <n v="14965273.279999999"/>
    <n v="1"/>
    <m/>
  </r>
  <r>
    <x v="5"/>
    <x v="1"/>
    <x v="1"/>
    <x v="61"/>
    <n v="9700000"/>
    <n v="10017717.189999999"/>
    <n v="1"/>
    <m/>
  </r>
  <r>
    <x v="5"/>
    <x v="1"/>
    <x v="1"/>
    <x v="62"/>
    <n v="8993000"/>
    <n v="10009728.09"/>
    <n v="1"/>
    <m/>
  </r>
  <r>
    <x v="5"/>
    <x v="1"/>
    <x v="2"/>
    <x v="63"/>
    <n v="12125000"/>
    <n v="12467786.25"/>
    <n v="2"/>
    <m/>
  </r>
  <r>
    <x v="5"/>
    <x v="1"/>
    <x v="2"/>
    <x v="64"/>
    <n v="9700000"/>
    <n v="10017717.189999999"/>
    <n v="1"/>
    <m/>
  </r>
  <r>
    <x v="5"/>
    <x v="1"/>
    <x v="2"/>
    <x v="65"/>
    <n v="9624000"/>
    <n v="9997891.1999999993"/>
    <n v="1"/>
    <m/>
  </r>
  <r>
    <x v="5"/>
    <x v="1"/>
    <x v="3"/>
    <x v="66"/>
    <n v="9700000"/>
    <n v="10017717.189999999"/>
    <n v="1"/>
    <m/>
  </r>
  <r>
    <x v="5"/>
    <x v="1"/>
    <x v="3"/>
    <x v="67"/>
    <n v="9700000"/>
    <n v="10017717.189999999"/>
    <n v="1"/>
    <m/>
  </r>
  <r>
    <x v="5"/>
    <x v="1"/>
    <x v="35"/>
    <x v="42"/>
    <n v="10213800"/>
    <n v="10989546.692"/>
    <n v="5"/>
    <m/>
  </r>
  <r>
    <x v="5"/>
    <x v="1"/>
    <x v="35"/>
    <x v="68"/>
    <n v="9700000"/>
    <n v="9983534.6899999995"/>
    <n v="1"/>
    <m/>
  </r>
  <r>
    <x v="5"/>
    <x v="1"/>
    <x v="35"/>
    <x v="69"/>
    <n v="12933333.3333333"/>
    <n v="13297120.73"/>
    <n v="3"/>
    <m/>
  </r>
  <r>
    <x v="5"/>
    <x v="3"/>
    <x v="9"/>
    <x v="17"/>
    <n v="9446750"/>
    <n v="10001568.0425"/>
    <n v="4"/>
    <m/>
  </r>
  <r>
    <x v="5"/>
    <x v="3"/>
    <x v="9"/>
    <x v="70"/>
    <n v="9700000"/>
    <n v="10017717.189999999"/>
    <n v="2"/>
    <m/>
  </r>
  <r>
    <x v="5"/>
    <x v="3"/>
    <x v="9"/>
    <x v="18"/>
    <n v="9700000"/>
    <n v="10017717.189999999"/>
    <n v="1"/>
    <m/>
  </r>
  <r>
    <x v="5"/>
    <x v="4"/>
    <x v="29"/>
    <x v="71"/>
    <n v="9624000"/>
    <n v="9963708.6999999993"/>
    <n v="1"/>
    <m/>
  </r>
  <r>
    <x v="5"/>
    <x v="4"/>
    <x v="29"/>
    <x v="72"/>
    <n v="9700000"/>
    <n v="10017717.189999999"/>
    <n v="1"/>
    <m/>
  </r>
  <r>
    <x v="5"/>
    <x v="4"/>
    <x v="36"/>
    <x v="73"/>
    <n v="9660250"/>
    <n v="10008841.039999999"/>
    <n v="4"/>
    <m/>
  </r>
  <r>
    <x v="5"/>
    <x v="4"/>
    <x v="36"/>
    <x v="74"/>
    <n v="12800000"/>
    <n v="13178857.196666701"/>
    <n v="3"/>
    <m/>
  </r>
  <r>
    <x v="5"/>
    <x v="4"/>
    <x v="36"/>
    <x v="75"/>
    <n v="14550000"/>
    <n v="14999455.779999999"/>
    <n v="1"/>
    <m/>
  </r>
  <r>
    <x v="5"/>
    <x v="4"/>
    <x v="30"/>
    <x v="51"/>
    <n v="10209250"/>
    <n v="11074442.244999999"/>
    <n v="4"/>
    <m/>
  </r>
  <r>
    <x v="5"/>
    <x v="4"/>
    <x v="30"/>
    <x v="76"/>
    <n v="9381500"/>
    <n v="10004634.545"/>
    <n v="2"/>
    <m/>
  </r>
  <r>
    <x v="5"/>
    <x v="4"/>
    <x v="30"/>
    <x v="77"/>
    <n v="9700000"/>
    <n v="10017717.189999999"/>
    <n v="1"/>
    <m/>
  </r>
  <r>
    <x v="5"/>
    <x v="4"/>
    <x v="37"/>
    <x v="78"/>
    <n v="9700000"/>
    <n v="10017717.189999999"/>
    <n v="1"/>
    <m/>
  </r>
  <r>
    <x v="5"/>
    <x v="4"/>
    <x v="37"/>
    <x v="79"/>
    <n v="9300000"/>
    <n v="10013197.189999999"/>
    <n v="1"/>
    <m/>
  </r>
  <r>
    <x v="5"/>
    <x v="4"/>
    <x v="38"/>
    <x v="80"/>
    <n v="9700000"/>
    <n v="10017717.789999999"/>
    <n v="1"/>
    <m/>
  </r>
  <r>
    <x v="5"/>
    <x v="4"/>
    <x v="38"/>
    <x v="81"/>
    <n v="9700000"/>
    <n v="10017717.189999999"/>
    <n v="1"/>
    <m/>
  </r>
  <r>
    <x v="5"/>
    <x v="4"/>
    <x v="38"/>
    <x v="82"/>
    <n v="8461750"/>
    <n v="12450039.65"/>
    <n v="4"/>
    <m/>
  </r>
  <r>
    <x v="5"/>
    <x v="5"/>
    <x v="11"/>
    <x v="83"/>
    <n v="9700000"/>
    <n v="9983534.6899999995"/>
    <n v="1"/>
    <m/>
  </r>
  <r>
    <x v="5"/>
    <x v="5"/>
    <x v="12"/>
    <x v="84"/>
    <n v="10570466.6666667"/>
    <n v="10979667.752666701"/>
    <n v="15"/>
    <m/>
  </r>
  <r>
    <x v="5"/>
    <x v="5"/>
    <x v="12"/>
    <x v="85"/>
    <n v="9672500"/>
    <n v="10017366.890000001"/>
    <n v="2"/>
    <m/>
  </r>
  <r>
    <x v="5"/>
    <x v="5"/>
    <x v="39"/>
    <x v="86"/>
    <n v="9700000"/>
    <n v="10017717.189999999"/>
    <n v="1"/>
    <m/>
  </r>
  <r>
    <x v="5"/>
    <x v="5"/>
    <x v="13"/>
    <x v="22"/>
    <n v="9700000"/>
    <n v="10017717.189999999"/>
    <n v="1"/>
    <m/>
  </r>
  <r>
    <x v="5"/>
    <x v="5"/>
    <x v="14"/>
    <x v="23"/>
    <n v="8869500"/>
    <n v="10235375.84"/>
    <n v="2"/>
    <m/>
  </r>
  <r>
    <x v="5"/>
    <x v="5"/>
    <x v="14"/>
    <x v="87"/>
    <n v="9700000"/>
    <n v="11545248"/>
    <n v="1"/>
    <m/>
  </r>
  <r>
    <x v="5"/>
    <x v="5"/>
    <x v="14"/>
    <x v="88"/>
    <n v="9700000"/>
    <n v="10017717.189999999"/>
    <n v="1"/>
    <m/>
  </r>
  <r>
    <x v="5"/>
    <x v="5"/>
    <x v="14"/>
    <x v="89"/>
    <n v="9638000"/>
    <n v="10577193.91"/>
    <n v="1"/>
    <m/>
  </r>
  <r>
    <x v="5"/>
    <x v="5"/>
    <x v="15"/>
    <x v="90"/>
    <n v="9700000"/>
    <n v="10686938.675000001"/>
    <n v="2"/>
    <m/>
  </r>
  <r>
    <x v="5"/>
    <x v="5"/>
    <x v="15"/>
    <x v="91"/>
    <n v="9700000"/>
    <n v="9998750"/>
    <n v="1"/>
    <m/>
  </r>
  <r>
    <x v="5"/>
    <x v="5"/>
    <x v="15"/>
    <x v="25"/>
    <n v="9638000"/>
    <n v="10017016.59"/>
    <n v="1"/>
    <m/>
  </r>
  <r>
    <x v="5"/>
    <x v="5"/>
    <x v="40"/>
    <x v="92"/>
    <n v="9700000"/>
    <n v="10037018.25"/>
    <n v="1"/>
    <m/>
  </r>
  <r>
    <x v="5"/>
    <x v="6"/>
    <x v="19"/>
    <x v="93"/>
    <n v="9700000"/>
    <n v="10035637.27"/>
    <n v="1"/>
    <m/>
  </r>
  <r>
    <x v="6"/>
    <x v="0"/>
    <x v="41"/>
    <x v="74"/>
    <n v="9127000"/>
    <n v="16416181.560000001"/>
    <n v="1"/>
    <m/>
  </r>
  <r>
    <x v="6"/>
    <x v="1"/>
    <x v="32"/>
    <x v="94"/>
    <n v="9700000"/>
    <n v="13628667"/>
    <n v="1"/>
    <m/>
  </r>
  <r>
    <x v="6"/>
    <x v="1"/>
    <x v="32"/>
    <x v="95"/>
    <n v="9624000"/>
    <n v="17799137.649999999"/>
    <n v="1"/>
    <m/>
  </r>
  <r>
    <x v="6"/>
    <x v="1"/>
    <x v="32"/>
    <x v="42"/>
    <n v="14550000"/>
    <n v="14638140.630000001"/>
    <n v="1"/>
    <m/>
  </r>
  <r>
    <x v="6"/>
    <x v="1"/>
    <x v="32"/>
    <x v="54"/>
    <n v="11905000"/>
    <n v="16392514.869999999"/>
    <n v="2"/>
    <m/>
  </r>
  <r>
    <x v="6"/>
    <x v="1"/>
    <x v="32"/>
    <x v="96"/>
    <n v="7155000"/>
    <n v="41974161.869999997"/>
    <n v="1"/>
    <m/>
  </r>
  <r>
    <x v="6"/>
    <x v="1"/>
    <x v="27"/>
    <x v="46"/>
    <n v="9208000"/>
    <n v="14401821.48"/>
    <n v="1"/>
    <m/>
  </r>
  <r>
    <x v="6"/>
    <x v="1"/>
    <x v="1"/>
    <x v="68"/>
    <n v="14550000"/>
    <n v="14978199.140000001"/>
    <n v="1"/>
    <m/>
  </r>
  <r>
    <x v="6"/>
    <x v="3"/>
    <x v="9"/>
    <x v="18"/>
    <n v="9658000"/>
    <n v="9997366.9800000004"/>
    <n v="1"/>
    <m/>
  </r>
  <r>
    <x v="6"/>
    <x v="4"/>
    <x v="36"/>
    <x v="73"/>
    <n v="9665333.3333333302"/>
    <n v="12876317.7533333"/>
    <n v="3"/>
    <m/>
  </r>
  <r>
    <x v="6"/>
    <x v="4"/>
    <x v="36"/>
    <x v="97"/>
    <n v="9638000"/>
    <n v="10040549.73"/>
    <n v="1"/>
    <m/>
  </r>
  <r>
    <x v="6"/>
    <x v="4"/>
    <x v="36"/>
    <x v="98"/>
    <n v="8599000"/>
    <n v="10377192.970000001"/>
    <n v="1"/>
    <m/>
  </r>
  <r>
    <x v="6"/>
    <x v="4"/>
    <x v="36"/>
    <x v="99"/>
    <n v="9431000"/>
    <n v="20974830.850000001"/>
    <n v="1"/>
    <m/>
  </r>
  <r>
    <x v="6"/>
    <x v="4"/>
    <x v="36"/>
    <x v="75"/>
    <n v="9700000"/>
    <n v="10303134.58"/>
    <n v="1"/>
    <m/>
  </r>
  <r>
    <x v="6"/>
    <x v="4"/>
    <x v="30"/>
    <x v="51"/>
    <n v="14550000"/>
    <n v="14978188.09"/>
    <n v="1"/>
    <m/>
  </r>
  <r>
    <x v="6"/>
    <x v="4"/>
    <x v="42"/>
    <x v="100"/>
    <n v="11883500"/>
    <n v="16144469.82"/>
    <n v="2"/>
    <m/>
  </r>
  <r>
    <x v="6"/>
    <x v="4"/>
    <x v="43"/>
    <x v="101"/>
    <n v="9700000"/>
    <n v="10303134.58"/>
    <n v="1"/>
    <m/>
  </r>
  <r>
    <x v="6"/>
    <x v="4"/>
    <x v="44"/>
    <x v="102"/>
    <n v="9549500"/>
    <n v="20210845.045000002"/>
    <n v="2"/>
    <m/>
  </r>
  <r>
    <x v="7"/>
    <x v="0"/>
    <x v="45"/>
    <x v="42"/>
    <n v="4850000"/>
    <n v="20238923.75"/>
    <n v="2"/>
    <m/>
  </r>
  <r>
    <x v="7"/>
    <x v="0"/>
    <x v="0"/>
    <x v="103"/>
    <n v="9658000"/>
    <n v="10013300"/>
    <n v="1"/>
    <m/>
  </r>
  <r>
    <x v="7"/>
    <x v="1"/>
    <x v="25"/>
    <x v="104"/>
    <n v="9610000"/>
    <n v="9929358.5"/>
    <n v="1"/>
    <m/>
  </r>
  <r>
    <x v="7"/>
    <x v="1"/>
    <x v="33"/>
    <x v="105"/>
    <n v="14550000"/>
    <n v="14955822.5"/>
    <n v="1"/>
    <m/>
  </r>
  <r>
    <x v="7"/>
    <x v="1"/>
    <x v="2"/>
    <x v="106"/>
    <n v="9700000"/>
    <n v="10013300.07"/>
    <n v="1"/>
    <m/>
  </r>
  <r>
    <x v="7"/>
    <x v="1"/>
    <x v="3"/>
    <x v="10"/>
    <n v="9700000"/>
    <n v="9817944.8000000007"/>
    <n v="1"/>
    <m/>
  </r>
  <r>
    <x v="7"/>
    <x v="1"/>
    <x v="3"/>
    <x v="67"/>
    <n v="9700000"/>
    <n v="9817944.8000000007"/>
    <n v="1"/>
    <m/>
  </r>
  <r>
    <x v="7"/>
    <x v="2"/>
    <x v="6"/>
    <x v="107"/>
    <n v="9693000"/>
    <n v="10013294.289999999"/>
    <n v="1"/>
    <m/>
  </r>
  <r>
    <x v="7"/>
    <x v="3"/>
    <x v="46"/>
    <x v="108"/>
    <n v="9569000"/>
    <n v="23443970"/>
    <n v="1"/>
    <m/>
  </r>
  <r>
    <x v="7"/>
    <x v="3"/>
    <x v="9"/>
    <x v="18"/>
    <n v="9700000"/>
    <n v="10013300"/>
    <n v="1"/>
    <m/>
  </r>
  <r>
    <x v="7"/>
    <x v="4"/>
    <x v="36"/>
    <x v="74"/>
    <n v="14550000"/>
    <n v="14705112"/>
    <n v="1"/>
    <m/>
  </r>
  <r>
    <x v="7"/>
    <x v="4"/>
    <x v="30"/>
    <x v="51"/>
    <n v="9685000"/>
    <n v="9783762.3000000007"/>
    <n v="1"/>
    <m/>
  </r>
  <r>
    <x v="7"/>
    <x v="4"/>
    <x v="47"/>
    <x v="109"/>
    <n v="9700000"/>
    <n v="9817944.8000000007"/>
    <n v="1"/>
    <m/>
  </r>
  <r>
    <x v="7"/>
    <x v="5"/>
    <x v="12"/>
    <x v="21"/>
    <n v="9685000"/>
    <n v="9783762.3000000007"/>
    <n v="1"/>
    <m/>
  </r>
  <r>
    <x v="7"/>
    <x v="5"/>
    <x v="14"/>
    <x v="87"/>
    <n v="11306666.6666667"/>
    <n v="11424212.199999999"/>
    <n v="3"/>
    <m/>
  </r>
  <r>
    <x v="7"/>
    <x v="5"/>
    <x v="14"/>
    <x v="24"/>
    <n v="12110000"/>
    <n v="12227345.9"/>
    <n v="2"/>
    <m/>
  </r>
  <r>
    <x v="7"/>
    <x v="5"/>
    <x v="14"/>
    <x v="88"/>
    <n v="9685000"/>
    <n v="9783762.3000000007"/>
    <n v="1"/>
    <m/>
  </r>
  <r>
    <x v="7"/>
    <x v="5"/>
    <x v="15"/>
    <x v="91"/>
    <n v="9690000"/>
    <n v="9795156.4666666705"/>
    <n v="3"/>
    <m/>
  </r>
  <r>
    <x v="7"/>
    <x v="5"/>
    <x v="15"/>
    <x v="25"/>
    <n v="9624000"/>
    <n v="10013300"/>
    <n v="1"/>
    <m/>
  </r>
  <r>
    <x v="7"/>
    <x v="5"/>
    <x v="40"/>
    <x v="110"/>
    <n v="9700000"/>
    <n v="10039100"/>
    <n v="1"/>
    <m/>
  </r>
  <r>
    <x v="7"/>
    <x v="6"/>
    <x v="17"/>
    <x v="111"/>
    <n v="9700000"/>
    <n v="9996208.75"/>
    <n v="2"/>
    <m/>
  </r>
  <r>
    <x v="7"/>
    <x v="6"/>
    <x v="18"/>
    <x v="28"/>
    <n v="7275000"/>
    <n v="14990005"/>
    <n v="2"/>
    <m/>
  </r>
  <r>
    <x v="7"/>
    <x v="6"/>
    <x v="18"/>
    <x v="29"/>
    <n v="9700000"/>
    <n v="9979117.5"/>
    <n v="1"/>
    <m/>
  </r>
  <r>
    <x v="7"/>
    <x v="6"/>
    <x v="20"/>
    <x v="35"/>
    <n v="9700000"/>
    <n v="9817944.8000000007"/>
    <n v="4"/>
    <m/>
  </r>
  <r>
    <x v="8"/>
    <x v="0"/>
    <x v="0"/>
    <x v="0"/>
    <n v="9700000"/>
    <n v="10032659.4"/>
    <n v="1"/>
    <m/>
  </r>
  <r>
    <x v="8"/>
    <x v="1"/>
    <x v="23"/>
    <x v="104"/>
    <n v="9700000"/>
    <n v="10032659.4"/>
    <n v="1"/>
    <m/>
  </r>
  <r>
    <x v="8"/>
    <x v="5"/>
    <x v="14"/>
    <x v="24"/>
    <n v="12125000"/>
    <n v="12528474.25"/>
    <n v="2"/>
    <m/>
  </r>
  <r>
    <x v="8"/>
    <x v="5"/>
    <x v="15"/>
    <x v="91"/>
    <n v="9344000"/>
    <n v="11677829.77"/>
    <n v="1"/>
    <m/>
  </r>
  <r>
    <x v="8"/>
    <x v="5"/>
    <x v="15"/>
    <x v="25"/>
    <n v="14550000"/>
    <n v="15024289.1"/>
    <n v="1"/>
    <m/>
  </r>
  <r>
    <x v="9"/>
    <x v="0"/>
    <x v="48"/>
    <x v="112"/>
    <n v="9700000"/>
    <n v="9885000"/>
    <n v="2"/>
    <m/>
  </r>
  <r>
    <x v="9"/>
    <x v="0"/>
    <x v="48"/>
    <x v="55"/>
    <n v="9700000"/>
    <n v="9857000"/>
    <n v="1"/>
    <m/>
  </r>
  <r>
    <x v="9"/>
    <x v="0"/>
    <x v="48"/>
    <x v="113"/>
    <n v="9700000"/>
    <n v="9931000"/>
    <n v="1"/>
    <m/>
  </r>
  <r>
    <x v="9"/>
    <x v="0"/>
    <x v="49"/>
    <x v="114"/>
    <n v="9700000"/>
    <n v="12632160.99"/>
    <n v="1"/>
    <m/>
  </r>
  <r>
    <x v="9"/>
    <x v="2"/>
    <x v="4"/>
    <x v="48"/>
    <n v="8118000"/>
    <n v="9875000"/>
    <n v="1"/>
    <m/>
  </r>
  <r>
    <x v="10"/>
    <x v="0"/>
    <x v="50"/>
    <x v="115"/>
    <n v="13974000"/>
    <n v="14274345"/>
    <n v="1"/>
    <m/>
  </r>
  <r>
    <x v="10"/>
    <x v="0"/>
    <x v="50"/>
    <x v="116"/>
    <n v="7855000"/>
    <n v="41580000"/>
    <n v="1"/>
    <m/>
  </r>
  <r>
    <x v="10"/>
    <x v="0"/>
    <x v="51"/>
    <x v="74"/>
    <n v="7768000"/>
    <n v="41000000"/>
    <n v="1"/>
    <m/>
  </r>
  <r>
    <x v="10"/>
    <x v="0"/>
    <x v="52"/>
    <x v="117"/>
    <n v="9700000"/>
    <n v="9950000"/>
    <n v="1"/>
    <m/>
  </r>
  <r>
    <x v="10"/>
    <x v="0"/>
    <x v="53"/>
    <x v="118"/>
    <n v="9658000"/>
    <n v="10058000"/>
    <n v="1"/>
    <m/>
  </r>
  <r>
    <x v="10"/>
    <x v="0"/>
    <x v="0"/>
    <x v="53"/>
    <n v="11169333.3333333"/>
    <n v="12117917.630000001"/>
    <n v="3"/>
    <m/>
  </r>
  <r>
    <x v="10"/>
    <x v="0"/>
    <x v="0"/>
    <x v="1"/>
    <n v="8757285.7142857108"/>
    <n v="20522390.424285699"/>
    <n v="7"/>
    <m/>
  </r>
  <r>
    <x v="10"/>
    <x v="0"/>
    <x v="0"/>
    <x v="119"/>
    <n v="12087000"/>
    <n v="17860526.355"/>
    <n v="2"/>
    <m/>
  </r>
  <r>
    <x v="10"/>
    <x v="0"/>
    <x v="0"/>
    <x v="103"/>
    <n v="8799500"/>
    <n v="11375000"/>
    <n v="2"/>
    <m/>
  </r>
  <r>
    <x v="10"/>
    <x v="0"/>
    <x v="0"/>
    <x v="120"/>
    <n v="14550000"/>
    <n v="14850000"/>
    <n v="1"/>
    <m/>
  </r>
  <r>
    <x v="10"/>
    <x v="1"/>
    <x v="25"/>
    <x v="45"/>
    <n v="8468000"/>
    <n v="15650000"/>
    <n v="1"/>
    <m/>
  </r>
  <r>
    <x v="10"/>
    <x v="1"/>
    <x v="25"/>
    <x v="121"/>
    <n v="14220000"/>
    <n v="14470625"/>
    <n v="1"/>
    <m/>
  </r>
  <r>
    <x v="10"/>
    <x v="1"/>
    <x v="32"/>
    <x v="118"/>
    <n v="6630000"/>
    <n v="8211550.8399999999"/>
    <n v="1"/>
    <m/>
  </r>
  <r>
    <x v="10"/>
    <x v="1"/>
    <x v="32"/>
    <x v="95"/>
    <n v="9036000"/>
    <n v="18152838.785"/>
    <n v="2"/>
    <m/>
  </r>
  <r>
    <x v="10"/>
    <x v="1"/>
    <x v="32"/>
    <x v="16"/>
    <n v="7374000"/>
    <n v="57706013.439999998"/>
    <n v="2"/>
    <m/>
  </r>
  <r>
    <x v="10"/>
    <x v="1"/>
    <x v="32"/>
    <x v="122"/>
    <n v="9583000"/>
    <n v="24400000"/>
    <n v="1"/>
    <m/>
  </r>
  <r>
    <x v="10"/>
    <x v="1"/>
    <x v="26"/>
    <x v="104"/>
    <n v="9638000"/>
    <n v="12037987.210000001"/>
    <n v="1"/>
    <m/>
  </r>
  <r>
    <x v="10"/>
    <x v="1"/>
    <x v="26"/>
    <x v="123"/>
    <n v="9617000"/>
    <n v="11079821.050000001"/>
    <n v="1"/>
    <m/>
  </r>
  <r>
    <x v="10"/>
    <x v="1"/>
    <x v="26"/>
    <x v="124"/>
    <n v="9263000"/>
    <n v="9613650.1400000006"/>
    <n v="1"/>
    <m/>
  </r>
  <r>
    <x v="10"/>
    <x v="1"/>
    <x v="23"/>
    <x v="125"/>
    <n v="9300000"/>
    <n v="9650000"/>
    <n v="1"/>
    <m/>
  </r>
  <r>
    <x v="10"/>
    <x v="1"/>
    <x v="23"/>
    <x v="104"/>
    <n v="6848000"/>
    <n v="31162174.809999999"/>
    <n v="1"/>
    <m/>
  </r>
  <r>
    <x v="10"/>
    <x v="1"/>
    <x v="27"/>
    <x v="126"/>
    <n v="9583000"/>
    <n v="24505316.16"/>
    <n v="1"/>
    <m/>
  </r>
  <r>
    <x v="10"/>
    <x v="1"/>
    <x v="27"/>
    <x v="127"/>
    <n v="9597000"/>
    <n v="31095972.829999998"/>
    <n v="1"/>
    <m/>
  </r>
  <r>
    <x v="10"/>
    <x v="1"/>
    <x v="54"/>
    <x v="128"/>
    <n v="8490000"/>
    <n v="32176669.995000001"/>
    <n v="2"/>
    <m/>
  </r>
  <r>
    <x v="10"/>
    <x v="1"/>
    <x v="55"/>
    <x v="129"/>
    <n v="7111000"/>
    <n v="22839616.359999999"/>
    <n v="1"/>
    <m/>
  </r>
  <r>
    <x v="10"/>
    <x v="1"/>
    <x v="55"/>
    <x v="42"/>
    <n v="7912500"/>
    <n v="30824337.475000001"/>
    <n v="2"/>
    <m/>
  </r>
  <r>
    <x v="10"/>
    <x v="1"/>
    <x v="55"/>
    <x v="130"/>
    <n v="8987000"/>
    <n v="9337738.2100000009"/>
    <n v="1"/>
    <m/>
  </r>
  <r>
    <x v="10"/>
    <x v="1"/>
    <x v="34"/>
    <x v="131"/>
    <n v="8862000"/>
    <n v="27932047.760000002"/>
    <n v="1"/>
    <m/>
  </r>
  <r>
    <x v="10"/>
    <x v="1"/>
    <x v="1"/>
    <x v="2"/>
    <n v="9502000"/>
    <n v="27377500"/>
    <n v="2"/>
    <m/>
  </r>
  <r>
    <x v="10"/>
    <x v="1"/>
    <x v="1"/>
    <x v="3"/>
    <n v="9555000"/>
    <n v="13515199.0175"/>
    <n v="4"/>
    <m/>
  </r>
  <r>
    <x v="10"/>
    <x v="1"/>
    <x v="1"/>
    <x v="4"/>
    <n v="10249666.6666667"/>
    <n v="17840605.234999999"/>
    <n v="6"/>
    <m/>
  </r>
  <r>
    <x v="10"/>
    <x v="1"/>
    <x v="1"/>
    <x v="5"/>
    <n v="10776750"/>
    <n v="15318515.130000001"/>
    <n v="4"/>
    <m/>
  </r>
  <r>
    <x v="10"/>
    <x v="1"/>
    <x v="1"/>
    <x v="78"/>
    <n v="9241000"/>
    <n v="12862333.42"/>
    <n v="1"/>
    <m/>
  </r>
  <r>
    <x v="10"/>
    <x v="1"/>
    <x v="1"/>
    <x v="6"/>
    <n v="4815500"/>
    <n v="12942975"/>
    <n v="2"/>
    <m/>
  </r>
  <r>
    <x v="10"/>
    <x v="1"/>
    <x v="1"/>
    <x v="132"/>
    <n v="9403500"/>
    <n v="14228146.914999999"/>
    <n v="2"/>
    <m/>
  </r>
  <r>
    <x v="10"/>
    <x v="1"/>
    <x v="1"/>
    <x v="7"/>
    <n v="13950000"/>
    <n v="14300000"/>
    <n v="1"/>
    <m/>
  </r>
  <r>
    <x v="10"/>
    <x v="1"/>
    <x v="56"/>
    <x v="133"/>
    <n v="7593000"/>
    <n v="42710645.82"/>
    <n v="1"/>
    <m/>
  </r>
  <r>
    <x v="10"/>
    <x v="1"/>
    <x v="2"/>
    <x v="8"/>
    <n v="9610000"/>
    <n v="17162500"/>
    <n v="1"/>
    <m/>
  </r>
  <r>
    <x v="10"/>
    <x v="1"/>
    <x v="2"/>
    <x v="65"/>
    <n v="9665000"/>
    <n v="11900000"/>
    <n v="1"/>
    <m/>
  </r>
  <r>
    <x v="10"/>
    <x v="1"/>
    <x v="35"/>
    <x v="42"/>
    <n v="14550000"/>
    <n v="15050000"/>
    <n v="1"/>
    <m/>
  </r>
  <r>
    <x v="10"/>
    <x v="1"/>
    <x v="57"/>
    <x v="134"/>
    <n v="9665000"/>
    <n v="22495000"/>
    <n v="1"/>
    <m/>
  </r>
  <r>
    <x v="10"/>
    <x v="1"/>
    <x v="57"/>
    <x v="135"/>
    <n v="9645000"/>
    <n v="13900000"/>
    <n v="1"/>
    <m/>
  </r>
  <r>
    <x v="10"/>
    <x v="2"/>
    <x v="4"/>
    <x v="136"/>
    <n v="9300000"/>
    <n v="9700000"/>
    <n v="1"/>
    <m/>
  </r>
  <r>
    <x v="10"/>
    <x v="2"/>
    <x v="5"/>
    <x v="137"/>
    <n v="9645000"/>
    <n v="10050000"/>
    <n v="1"/>
    <m/>
  </r>
  <r>
    <x v="10"/>
    <x v="2"/>
    <x v="6"/>
    <x v="107"/>
    <n v="11925000"/>
    <n v="12175009.859999999"/>
    <n v="2"/>
    <m/>
  </r>
  <r>
    <x v="10"/>
    <x v="2"/>
    <x v="7"/>
    <x v="138"/>
    <n v="9700000"/>
    <n v="9950000"/>
    <n v="1"/>
    <m/>
  </r>
  <r>
    <x v="10"/>
    <x v="2"/>
    <x v="24"/>
    <x v="42"/>
    <n v="8666000"/>
    <n v="9016495.4800000004"/>
    <n v="1"/>
    <m/>
  </r>
  <r>
    <x v="10"/>
    <x v="2"/>
    <x v="24"/>
    <x v="139"/>
    <n v="10911000"/>
    <n v="13677388.1833333"/>
    <n v="3"/>
    <m/>
  </r>
  <r>
    <x v="10"/>
    <x v="3"/>
    <x v="9"/>
    <x v="70"/>
    <n v="9619285.7142857108"/>
    <n v="13361428.571428601"/>
    <n v="7"/>
    <m/>
  </r>
  <r>
    <x v="10"/>
    <x v="3"/>
    <x v="9"/>
    <x v="18"/>
    <n v="9700000"/>
    <n v="14933333.3333333"/>
    <n v="3"/>
    <m/>
  </r>
  <r>
    <x v="10"/>
    <x v="4"/>
    <x v="29"/>
    <x v="50"/>
    <n v="9103500"/>
    <n v="9353705.4000000004"/>
    <n v="2"/>
    <m/>
  </r>
  <r>
    <x v="10"/>
    <x v="4"/>
    <x v="47"/>
    <x v="140"/>
    <n v="9693000"/>
    <n v="12875000"/>
    <n v="1"/>
    <m/>
  </r>
  <r>
    <x v="10"/>
    <x v="4"/>
    <x v="10"/>
    <x v="19"/>
    <n v="9390500"/>
    <n v="16142500"/>
    <n v="2"/>
    <m/>
  </r>
  <r>
    <x v="10"/>
    <x v="4"/>
    <x v="10"/>
    <x v="109"/>
    <n v="9700000"/>
    <n v="9950000"/>
    <n v="1"/>
    <m/>
  </r>
  <r>
    <x v="10"/>
    <x v="4"/>
    <x v="58"/>
    <x v="141"/>
    <n v="9652000"/>
    <n v="20900000"/>
    <n v="1"/>
    <m/>
  </r>
  <r>
    <x v="10"/>
    <x v="4"/>
    <x v="42"/>
    <x v="100"/>
    <n v="8687000"/>
    <n v="10008000"/>
    <n v="1"/>
    <m/>
  </r>
  <r>
    <x v="10"/>
    <x v="4"/>
    <x v="43"/>
    <x v="135"/>
    <n v="9698000"/>
    <n v="9948204.8800000008"/>
    <n v="1"/>
    <m/>
  </r>
  <r>
    <x v="10"/>
    <x v="4"/>
    <x v="38"/>
    <x v="81"/>
    <n v="9665500"/>
    <n v="12450000"/>
    <n v="2"/>
    <m/>
  </r>
  <r>
    <x v="10"/>
    <x v="5"/>
    <x v="11"/>
    <x v="142"/>
    <n v="9700000"/>
    <n v="9950000"/>
    <n v="1"/>
    <m/>
  </r>
  <r>
    <x v="10"/>
    <x v="5"/>
    <x v="59"/>
    <x v="143"/>
    <n v="9387000"/>
    <n v="27824037.5"/>
    <n v="1"/>
    <m/>
  </r>
  <r>
    <x v="10"/>
    <x v="5"/>
    <x v="12"/>
    <x v="21"/>
    <n v="9679000"/>
    <n v="10050000"/>
    <n v="1"/>
    <m/>
  </r>
  <r>
    <x v="10"/>
    <x v="5"/>
    <x v="12"/>
    <x v="144"/>
    <n v="11925000"/>
    <n v="12475000"/>
    <n v="2"/>
    <m/>
  </r>
  <r>
    <x v="10"/>
    <x v="5"/>
    <x v="12"/>
    <x v="84"/>
    <n v="9658000"/>
    <n v="10021000"/>
    <n v="1"/>
    <m/>
  </r>
  <r>
    <x v="10"/>
    <x v="5"/>
    <x v="12"/>
    <x v="145"/>
    <n v="12081500"/>
    <n v="18362871.5"/>
    <n v="2"/>
    <m/>
  </r>
  <r>
    <x v="10"/>
    <x v="5"/>
    <x v="60"/>
    <x v="146"/>
    <n v="7699000"/>
    <n v="9650000"/>
    <n v="1"/>
    <m/>
  </r>
  <r>
    <x v="10"/>
    <x v="5"/>
    <x v="39"/>
    <x v="147"/>
    <n v="9497666.6666666698"/>
    <n v="16397333.3333333"/>
    <n v="3"/>
    <m/>
  </r>
  <r>
    <x v="10"/>
    <x v="5"/>
    <x v="39"/>
    <x v="148"/>
    <n v="12075000"/>
    <n v="12325000"/>
    <n v="2"/>
    <m/>
  </r>
  <r>
    <x v="10"/>
    <x v="5"/>
    <x v="14"/>
    <x v="23"/>
    <n v="12690666.6666667"/>
    <n v="20066666.666666701"/>
    <n v="3"/>
    <m/>
  </r>
  <r>
    <x v="10"/>
    <x v="5"/>
    <x v="14"/>
    <x v="87"/>
    <n v="13950000"/>
    <n v="21918000"/>
    <n v="1"/>
    <m/>
  </r>
  <r>
    <x v="10"/>
    <x v="5"/>
    <x v="15"/>
    <x v="91"/>
    <n v="9300000"/>
    <n v="9650000"/>
    <n v="1"/>
    <m/>
  </r>
  <r>
    <x v="10"/>
    <x v="5"/>
    <x v="16"/>
    <x v="26"/>
    <n v="9700000"/>
    <n v="9950000"/>
    <n v="1"/>
    <m/>
  </r>
  <r>
    <x v="10"/>
    <x v="6"/>
    <x v="17"/>
    <x v="27"/>
    <n v="9024500"/>
    <n v="9975000"/>
    <n v="2"/>
    <m/>
  </r>
  <r>
    <x v="10"/>
    <x v="6"/>
    <x v="17"/>
    <x v="149"/>
    <n v="13950000"/>
    <n v="14250000"/>
    <n v="1"/>
    <m/>
  </r>
  <r>
    <x v="10"/>
    <x v="6"/>
    <x v="18"/>
    <x v="29"/>
    <n v="9700000"/>
    <n v="9950000"/>
    <n v="1"/>
    <m/>
  </r>
  <r>
    <x v="10"/>
    <x v="6"/>
    <x v="18"/>
    <x v="150"/>
    <n v="9645000"/>
    <n v="12800000"/>
    <n v="1"/>
    <m/>
  </r>
  <r>
    <x v="10"/>
    <x v="6"/>
    <x v="18"/>
    <x v="31"/>
    <n v="9476000"/>
    <n v="14850000"/>
    <n v="2"/>
    <m/>
  </r>
  <r>
    <x v="10"/>
    <x v="6"/>
    <x v="19"/>
    <x v="32"/>
    <n v="11881000"/>
    <n v="12375000"/>
    <n v="2"/>
    <m/>
  </r>
  <r>
    <x v="10"/>
    <x v="6"/>
    <x v="19"/>
    <x v="151"/>
    <n v="9658000"/>
    <n v="10050000"/>
    <n v="1"/>
    <m/>
  </r>
  <r>
    <x v="10"/>
    <x v="6"/>
    <x v="22"/>
    <x v="125"/>
    <n v="12114500"/>
    <n v="16325000"/>
    <n v="2"/>
    <m/>
  </r>
  <r>
    <x v="10"/>
    <x v="6"/>
    <x v="22"/>
    <x v="37"/>
    <n v="14550000"/>
    <n v="14800000"/>
    <n v="1"/>
    <m/>
  </r>
  <r>
    <x v="10"/>
    <x v="6"/>
    <x v="22"/>
    <x v="152"/>
    <n v="9519000"/>
    <n v="10092000"/>
    <n v="1"/>
    <m/>
  </r>
  <r>
    <x v="11"/>
    <x v="0"/>
    <x v="61"/>
    <x v="153"/>
    <n v="9700000"/>
    <n v="10001842.800000001"/>
    <n v="1"/>
    <m/>
  </r>
  <r>
    <x v="11"/>
    <x v="0"/>
    <x v="52"/>
    <x v="154"/>
    <n v="8906000"/>
    <n v="9187317.7300000004"/>
    <n v="1"/>
    <m/>
  </r>
  <r>
    <x v="11"/>
    <x v="0"/>
    <x v="0"/>
    <x v="53"/>
    <n v="14550000"/>
    <n v="14977313.25"/>
    <n v="1"/>
    <m/>
  </r>
  <r>
    <x v="11"/>
    <x v="0"/>
    <x v="0"/>
    <x v="0"/>
    <n v="9700000"/>
    <n v="10066930.75"/>
    <n v="1"/>
    <m/>
  </r>
  <r>
    <x v="11"/>
    <x v="0"/>
    <x v="0"/>
    <x v="1"/>
    <n v="6717000"/>
    <n v="15410884.25"/>
    <n v="1"/>
    <m/>
  </r>
  <r>
    <x v="11"/>
    <x v="1"/>
    <x v="26"/>
    <x v="155"/>
    <n v="9422000"/>
    <n v="9758213.9499999993"/>
    <n v="1"/>
    <m/>
  </r>
  <r>
    <x v="11"/>
    <x v="1"/>
    <x v="1"/>
    <x v="156"/>
    <n v="14550000"/>
    <n v="14977313.25"/>
    <n v="1"/>
    <m/>
  </r>
  <r>
    <x v="11"/>
    <x v="1"/>
    <x v="2"/>
    <x v="106"/>
    <n v="14550000"/>
    <n v="15011495.75"/>
    <n v="1"/>
    <m/>
  </r>
  <r>
    <x v="11"/>
    <x v="1"/>
    <x v="35"/>
    <x v="42"/>
    <n v="9658000"/>
    <n v="10022057.5"/>
    <n v="1"/>
    <m/>
  </r>
  <r>
    <x v="11"/>
    <x v="2"/>
    <x v="5"/>
    <x v="94"/>
    <n v="8468000"/>
    <n v="8832064.8000000007"/>
    <n v="1"/>
    <m/>
  </r>
  <r>
    <x v="11"/>
    <x v="2"/>
    <x v="62"/>
    <x v="157"/>
    <n v="9583000"/>
    <n v="10387804.310000001"/>
    <n v="1"/>
    <m/>
  </r>
  <r>
    <x v="11"/>
    <x v="4"/>
    <x v="29"/>
    <x v="71"/>
    <n v="9700000"/>
    <n v="10021572.5"/>
    <n v="1"/>
    <m/>
  </r>
  <r>
    <x v="11"/>
    <x v="4"/>
    <x v="36"/>
    <x v="74"/>
    <n v="9700000"/>
    <n v="10021572.5"/>
    <n v="1"/>
    <m/>
  </r>
  <r>
    <x v="11"/>
    <x v="5"/>
    <x v="14"/>
    <x v="89"/>
    <n v="9700000"/>
    <n v="10022058"/>
    <n v="1"/>
    <m/>
  </r>
  <r>
    <x v="11"/>
    <x v="5"/>
    <x v="15"/>
    <x v="25"/>
    <n v="9700000"/>
    <n v="10479910.75"/>
    <n v="1"/>
    <m/>
  </r>
  <r>
    <x v="11"/>
    <x v="6"/>
    <x v="18"/>
    <x v="31"/>
    <n v="9700000"/>
    <n v="10008327.5"/>
    <n v="1"/>
    <m/>
  </r>
  <r>
    <x v="12"/>
    <x v="5"/>
    <x v="12"/>
    <x v="21"/>
    <n v="9690400"/>
    <n v="9957000"/>
    <n v="5"/>
    <m/>
  </r>
  <r>
    <x v="12"/>
    <x v="5"/>
    <x v="12"/>
    <x v="84"/>
    <n v="9700000"/>
    <n v="9957000"/>
    <n v="1"/>
    <m/>
  </r>
  <r>
    <x v="12"/>
    <x v="5"/>
    <x v="14"/>
    <x v="158"/>
    <n v="9700000"/>
    <n v="9957000"/>
    <n v="1"/>
    <m/>
  </r>
  <r>
    <x v="12"/>
    <x v="6"/>
    <x v="17"/>
    <x v="111"/>
    <n v="9700000"/>
    <n v="9957000"/>
    <n v="9"/>
    <m/>
  </r>
  <r>
    <x v="12"/>
    <x v="6"/>
    <x v="20"/>
    <x v="35"/>
    <n v="9700000"/>
    <n v="9957000"/>
    <n v="1"/>
    <m/>
  </r>
  <r>
    <x v="12"/>
    <x v="6"/>
    <x v="20"/>
    <x v="159"/>
    <n v="9700000"/>
    <n v="9957000"/>
    <n v="1"/>
    <m/>
  </r>
  <r>
    <x v="13"/>
    <x v="0"/>
    <x v="0"/>
    <x v="129"/>
    <n v="9693000"/>
    <n v="10002683.02"/>
    <n v="3"/>
    <m/>
  </r>
  <r>
    <x v="13"/>
    <x v="1"/>
    <x v="25"/>
    <x v="104"/>
    <n v="9700000"/>
    <n v="10002683.02"/>
    <n v="1"/>
    <m/>
  </r>
  <r>
    <x v="13"/>
    <x v="1"/>
    <x v="25"/>
    <x v="160"/>
    <n v="7874000"/>
    <n v="8130598.25"/>
    <n v="1"/>
    <m/>
  </r>
  <r>
    <x v="13"/>
    <x v="1"/>
    <x v="1"/>
    <x v="62"/>
    <n v="9700000"/>
    <n v="10002683.02"/>
    <n v="2"/>
    <m/>
  </r>
  <r>
    <x v="13"/>
    <x v="1"/>
    <x v="2"/>
    <x v="8"/>
    <n v="9658500"/>
    <n v="10002214.07"/>
    <n v="2"/>
    <m/>
  </r>
  <r>
    <x v="13"/>
    <x v="1"/>
    <x v="2"/>
    <x v="106"/>
    <n v="9652000"/>
    <n v="10002683.02"/>
    <n v="1"/>
    <m/>
  </r>
  <r>
    <x v="13"/>
    <x v="1"/>
    <x v="3"/>
    <x v="10"/>
    <n v="9700000"/>
    <n v="10002683.02"/>
    <n v="2"/>
    <m/>
  </r>
  <r>
    <x v="13"/>
    <x v="1"/>
    <x v="35"/>
    <x v="42"/>
    <n v="12125000"/>
    <n v="12506174.085000001"/>
    <n v="2"/>
    <m/>
  </r>
  <r>
    <x v="13"/>
    <x v="5"/>
    <x v="11"/>
    <x v="161"/>
    <n v="9700000"/>
    <n v="10002683.02"/>
    <n v="1"/>
    <m/>
  </r>
  <r>
    <x v="13"/>
    <x v="5"/>
    <x v="11"/>
    <x v="20"/>
    <n v="9700000"/>
    <n v="10002683.02"/>
    <n v="2"/>
    <m/>
  </r>
  <r>
    <x v="13"/>
    <x v="5"/>
    <x v="13"/>
    <x v="22"/>
    <n v="9700000"/>
    <n v="10002683.02"/>
    <n v="1"/>
    <m/>
  </r>
  <r>
    <x v="13"/>
    <x v="5"/>
    <x v="14"/>
    <x v="88"/>
    <n v="9679000"/>
    <n v="10002683.02"/>
    <n v="1"/>
    <m/>
  </r>
  <r>
    <x v="13"/>
    <x v="6"/>
    <x v="18"/>
    <x v="162"/>
    <n v="9700000"/>
    <n v="10002683.02"/>
    <n v="1"/>
    <m/>
  </r>
  <r>
    <x v="14"/>
    <x v="1"/>
    <x v="1"/>
    <x v="78"/>
    <n v="9604000"/>
    <n v="9873878.3200000003"/>
    <n v="1"/>
    <m/>
  </r>
  <r>
    <x v="14"/>
    <x v="1"/>
    <x v="2"/>
    <x v="106"/>
    <n v="14550000"/>
    <n v="14810817.48"/>
    <n v="1"/>
    <m/>
  </r>
  <r>
    <x v="14"/>
    <x v="1"/>
    <x v="3"/>
    <x v="163"/>
    <n v="14550000"/>
    <n v="14856017.48"/>
    <n v="1"/>
    <m/>
  </r>
  <r>
    <x v="14"/>
    <x v="2"/>
    <x v="6"/>
    <x v="13"/>
    <n v="9686000"/>
    <n v="9873878.3200000003"/>
    <n v="1"/>
    <m/>
  </r>
  <r>
    <x v="14"/>
    <x v="5"/>
    <x v="11"/>
    <x v="161"/>
    <n v="9590000"/>
    <n v="9873878.3200000003"/>
    <n v="1"/>
    <m/>
  </r>
  <r>
    <x v="14"/>
    <x v="5"/>
    <x v="12"/>
    <x v="21"/>
    <n v="14550000"/>
    <n v="14856017.48"/>
    <n v="1"/>
    <m/>
  </r>
  <r>
    <x v="14"/>
    <x v="6"/>
    <x v="21"/>
    <x v="36"/>
    <n v="9658000"/>
    <n v="9873878.3200000003"/>
    <n v="1"/>
    <m/>
  </r>
  <r>
    <x v="15"/>
    <x v="0"/>
    <x v="51"/>
    <x v="164"/>
    <n v="9700000"/>
    <n v="9917293.75"/>
    <n v="1"/>
    <m/>
  </r>
  <r>
    <x v="15"/>
    <x v="1"/>
    <x v="32"/>
    <x v="94"/>
    <n v="13950000"/>
    <n v="14258868.15"/>
    <n v="1"/>
    <m/>
  </r>
  <r>
    <x v="15"/>
    <x v="1"/>
    <x v="32"/>
    <x v="118"/>
    <n v="8100000"/>
    <n v="8317293.75"/>
    <n v="1"/>
    <m/>
  </r>
  <r>
    <x v="15"/>
    <x v="1"/>
    <x v="32"/>
    <x v="165"/>
    <n v="9081000"/>
    <n v="9917293.75"/>
    <n v="1"/>
    <m/>
  </r>
  <r>
    <x v="15"/>
    <x v="1"/>
    <x v="1"/>
    <x v="3"/>
    <n v="7825000"/>
    <n v="9511293.75"/>
    <n v="1"/>
    <m/>
  </r>
  <r>
    <x v="15"/>
    <x v="4"/>
    <x v="30"/>
    <x v="51"/>
    <n v="9700000"/>
    <n v="9917293.75"/>
    <n v="1"/>
    <m/>
  </r>
  <r>
    <x v="15"/>
    <x v="4"/>
    <x v="47"/>
    <x v="166"/>
    <n v="7275000"/>
    <n v="14907868.15"/>
    <n v="2"/>
    <m/>
  </r>
  <r>
    <x v="15"/>
    <x v="5"/>
    <x v="11"/>
    <x v="142"/>
    <n v="9686000"/>
    <n v="9917293.75"/>
    <n v="1"/>
    <m/>
  </r>
  <r>
    <x v="15"/>
    <x v="5"/>
    <x v="63"/>
    <x v="167"/>
    <n v="9652000"/>
    <n v="9917293.75"/>
    <n v="1"/>
    <m/>
  </r>
  <r>
    <x v="15"/>
    <x v="6"/>
    <x v="17"/>
    <x v="111"/>
    <n v="9700000"/>
    <n v="9917293.75"/>
    <n v="1"/>
    <m/>
  </r>
  <r>
    <x v="15"/>
    <x v="6"/>
    <x v="19"/>
    <x v="93"/>
    <n v="9700000"/>
    <n v="9917293.75"/>
    <n v="1"/>
    <m/>
  </r>
  <r>
    <x v="15"/>
    <x v="6"/>
    <x v="21"/>
    <x v="36"/>
    <n v="9700000"/>
    <n v="9917293.75"/>
    <n v="2"/>
    <m/>
  </r>
  <r>
    <x v="16"/>
    <x v="1"/>
    <x v="34"/>
    <x v="58"/>
    <n v="9645000"/>
    <n v="10067683.5"/>
    <n v="1"/>
    <m/>
  </r>
  <r>
    <x v="16"/>
    <x v="1"/>
    <x v="1"/>
    <x v="4"/>
    <n v="8083333.3333333302"/>
    <n v="13392599.1666667"/>
    <n v="3"/>
    <m/>
  </r>
  <r>
    <x v="16"/>
    <x v="1"/>
    <x v="1"/>
    <x v="62"/>
    <n v="14550000"/>
    <n v="14986381.25"/>
    <n v="1"/>
    <m/>
  </r>
  <r>
    <x v="16"/>
    <x v="1"/>
    <x v="2"/>
    <x v="8"/>
    <n v="9676000"/>
    <n v="10068033.800000001"/>
    <n v="2"/>
    <m/>
  </r>
  <r>
    <x v="16"/>
    <x v="1"/>
    <x v="2"/>
    <x v="63"/>
    <n v="9700000"/>
    <n v="10068305"/>
    <n v="1"/>
    <m/>
  </r>
  <r>
    <x v="16"/>
    <x v="1"/>
    <x v="2"/>
    <x v="106"/>
    <n v="9700000"/>
    <n v="10068305"/>
    <n v="4"/>
    <m/>
  </r>
  <r>
    <x v="16"/>
    <x v="1"/>
    <x v="2"/>
    <x v="65"/>
    <n v="9700000"/>
    <n v="10068305"/>
    <n v="1"/>
    <m/>
  </r>
  <r>
    <x v="16"/>
    <x v="1"/>
    <x v="2"/>
    <x v="168"/>
    <n v="9634500"/>
    <n v="10067564.85"/>
    <n v="2"/>
    <m/>
  </r>
  <r>
    <x v="16"/>
    <x v="1"/>
    <x v="3"/>
    <x v="163"/>
    <n v="9700000"/>
    <n v="10068305"/>
    <n v="1"/>
    <m/>
  </r>
  <r>
    <x v="16"/>
    <x v="1"/>
    <x v="57"/>
    <x v="135"/>
    <n v="9700000"/>
    <n v="13868394.27"/>
    <n v="1"/>
    <m/>
  </r>
  <r>
    <x v="16"/>
    <x v="3"/>
    <x v="64"/>
    <x v="74"/>
    <n v="9700000"/>
    <n v="10145832.119999999"/>
    <n v="1"/>
    <m/>
  </r>
  <r>
    <x v="16"/>
    <x v="3"/>
    <x v="9"/>
    <x v="70"/>
    <n v="14550000"/>
    <n v="15054746.25"/>
    <n v="1"/>
    <m/>
  </r>
  <r>
    <x v="16"/>
    <x v="3"/>
    <x v="9"/>
    <x v="18"/>
    <n v="9686000"/>
    <n v="10068146.800000001"/>
    <n v="2"/>
    <m/>
  </r>
  <r>
    <x v="16"/>
    <x v="4"/>
    <x v="29"/>
    <x v="50"/>
    <n v="9212000"/>
    <n v="10062790.6"/>
    <n v="1"/>
    <m/>
  </r>
  <r>
    <x v="16"/>
    <x v="4"/>
    <x v="10"/>
    <x v="169"/>
    <n v="9700000"/>
    <n v="10068305"/>
    <n v="1"/>
    <m/>
  </r>
  <r>
    <x v="16"/>
    <x v="4"/>
    <x v="58"/>
    <x v="141"/>
    <n v="9658000"/>
    <n v="10138352.529999999"/>
    <n v="1"/>
    <m/>
  </r>
  <r>
    <x v="16"/>
    <x v="4"/>
    <x v="58"/>
    <x v="170"/>
    <n v="9679333.3333333302"/>
    <n v="10068071.4666667"/>
    <n v="3"/>
    <m/>
  </r>
  <r>
    <x v="16"/>
    <x v="4"/>
    <x v="42"/>
    <x v="171"/>
    <n v="9540000"/>
    <n v="10066497"/>
    <n v="2"/>
    <m/>
  </r>
  <r>
    <x v="16"/>
    <x v="4"/>
    <x v="42"/>
    <x v="172"/>
    <n v="9700000"/>
    <n v="10068305"/>
    <n v="1"/>
    <m/>
  </r>
  <r>
    <x v="16"/>
    <x v="4"/>
    <x v="38"/>
    <x v="81"/>
    <n v="9643750"/>
    <n v="10067669.375"/>
    <n v="4"/>
    <m/>
  </r>
  <r>
    <x v="16"/>
    <x v="6"/>
    <x v="18"/>
    <x v="150"/>
    <n v="9700000"/>
    <n v="10092499.789999999"/>
    <n v="1"/>
    <m/>
  </r>
  <r>
    <x v="16"/>
    <x v="6"/>
    <x v="18"/>
    <x v="31"/>
    <n v="8615500"/>
    <n v="8970502.8900000006"/>
    <n v="2"/>
    <m/>
  </r>
  <r>
    <x v="16"/>
    <x v="6"/>
    <x v="19"/>
    <x v="93"/>
    <n v="14550000"/>
    <n v="15054746.25"/>
    <n v="1"/>
    <m/>
  </r>
  <r>
    <x v="16"/>
    <x v="6"/>
    <x v="21"/>
    <x v="173"/>
    <n v="9700000"/>
    <n v="10068305"/>
    <n v="1"/>
    <m/>
  </r>
  <r>
    <x v="16"/>
    <x v="6"/>
    <x v="22"/>
    <x v="37"/>
    <n v="9700000"/>
    <n v="10068305"/>
    <n v="1"/>
    <m/>
  </r>
  <r>
    <x v="17"/>
    <x v="5"/>
    <x v="11"/>
    <x v="142"/>
    <n v="7342000"/>
    <n v="7568637.5700000003"/>
    <n v="1"/>
    <m/>
  </r>
  <r>
    <x v="0"/>
    <x v="0"/>
    <x v="51"/>
    <x v="174"/>
    <n v="9700000"/>
    <n v="10000000"/>
    <n v="1"/>
    <m/>
  </r>
  <r>
    <x v="0"/>
    <x v="0"/>
    <x v="51"/>
    <x v="164"/>
    <n v="7330000"/>
    <n v="26150000"/>
    <n v="1"/>
    <m/>
  </r>
  <r>
    <x v="0"/>
    <x v="0"/>
    <x v="48"/>
    <x v="112"/>
    <n v="7275000"/>
    <n v="14850000"/>
    <n v="2"/>
    <m/>
  </r>
  <r>
    <x v="0"/>
    <x v="0"/>
    <x v="61"/>
    <x v="175"/>
    <n v="9700000"/>
    <n v="10000000"/>
    <n v="1"/>
    <m/>
  </r>
  <r>
    <x v="0"/>
    <x v="0"/>
    <x v="61"/>
    <x v="176"/>
    <n v="9617000"/>
    <n v="10000000"/>
    <n v="1"/>
    <m/>
  </r>
  <r>
    <x v="0"/>
    <x v="0"/>
    <x v="61"/>
    <x v="177"/>
    <n v="9700000"/>
    <n v="10000000"/>
    <n v="1"/>
    <m/>
  </r>
  <r>
    <x v="0"/>
    <x v="0"/>
    <x v="65"/>
    <x v="178"/>
    <n v="9700000"/>
    <n v="10000000"/>
    <n v="1"/>
    <m/>
  </r>
  <r>
    <x v="0"/>
    <x v="0"/>
    <x v="66"/>
    <x v="42"/>
    <n v="9590000"/>
    <n v="9890000"/>
    <n v="1"/>
    <m/>
  </r>
  <r>
    <x v="0"/>
    <x v="0"/>
    <x v="67"/>
    <x v="179"/>
    <n v="9700000"/>
    <n v="10000000"/>
    <n v="1"/>
    <m/>
  </r>
  <r>
    <x v="0"/>
    <x v="0"/>
    <x v="67"/>
    <x v="180"/>
    <n v="9081000"/>
    <n v="26400000"/>
    <n v="1"/>
    <m/>
  </r>
  <r>
    <x v="0"/>
    <x v="0"/>
    <x v="67"/>
    <x v="181"/>
    <n v="9700000"/>
    <n v="10000000"/>
    <n v="1"/>
    <m/>
  </r>
  <r>
    <x v="0"/>
    <x v="0"/>
    <x v="0"/>
    <x v="53"/>
    <n v="9700000"/>
    <n v="10216709.210000001"/>
    <n v="2"/>
    <m/>
  </r>
  <r>
    <x v="0"/>
    <x v="0"/>
    <x v="0"/>
    <x v="1"/>
    <n v="9147500"/>
    <n v="17000000"/>
    <n v="2"/>
    <m/>
  </r>
  <r>
    <x v="0"/>
    <x v="0"/>
    <x v="0"/>
    <x v="129"/>
    <n v="9700000"/>
    <n v="13873852.34"/>
    <n v="2"/>
    <m/>
  </r>
  <r>
    <x v="0"/>
    <x v="0"/>
    <x v="0"/>
    <x v="103"/>
    <n v="9700000"/>
    <n v="10150000"/>
    <n v="1"/>
    <m/>
  </r>
  <r>
    <x v="0"/>
    <x v="1"/>
    <x v="25"/>
    <x v="45"/>
    <n v="7483500"/>
    <n v="63833500.305"/>
    <n v="2"/>
    <m/>
  </r>
  <r>
    <x v="0"/>
    <x v="1"/>
    <x v="32"/>
    <x v="96"/>
    <n v="11115000"/>
    <n v="12425000"/>
    <n v="2"/>
    <m/>
  </r>
  <r>
    <x v="0"/>
    <x v="1"/>
    <x v="55"/>
    <x v="182"/>
    <n v="8512000"/>
    <n v="10000000"/>
    <n v="1"/>
    <m/>
  </r>
  <r>
    <x v="0"/>
    <x v="1"/>
    <x v="34"/>
    <x v="58"/>
    <n v="9700000"/>
    <n v="10000000"/>
    <n v="1"/>
    <m/>
  </r>
  <r>
    <x v="0"/>
    <x v="1"/>
    <x v="1"/>
    <x v="2"/>
    <n v="9672500"/>
    <n v="10000000"/>
    <n v="2"/>
    <m/>
  </r>
  <r>
    <x v="0"/>
    <x v="1"/>
    <x v="1"/>
    <x v="3"/>
    <n v="11336000"/>
    <n v="16858211.510000002"/>
    <n v="4"/>
    <m/>
  </r>
  <r>
    <x v="0"/>
    <x v="1"/>
    <x v="1"/>
    <x v="4"/>
    <n v="9681333.3333333302"/>
    <n v="11375000"/>
    <n v="3"/>
    <m/>
  </r>
  <r>
    <x v="0"/>
    <x v="1"/>
    <x v="1"/>
    <x v="5"/>
    <n v="9700000"/>
    <n v="10000000"/>
    <n v="1"/>
    <m/>
  </r>
  <r>
    <x v="0"/>
    <x v="1"/>
    <x v="1"/>
    <x v="78"/>
    <n v="9256000"/>
    <n v="34500000"/>
    <n v="1"/>
    <m/>
  </r>
  <r>
    <x v="0"/>
    <x v="1"/>
    <x v="1"/>
    <x v="6"/>
    <n v="10484333.3333333"/>
    <n v="16201080"/>
    <n v="6"/>
    <m/>
  </r>
  <r>
    <x v="0"/>
    <x v="1"/>
    <x v="1"/>
    <x v="62"/>
    <n v="12125000"/>
    <n v="12425000"/>
    <n v="2"/>
    <m/>
  </r>
  <r>
    <x v="0"/>
    <x v="1"/>
    <x v="2"/>
    <x v="8"/>
    <n v="8937058.8235294092"/>
    <n v="12269462.384705899"/>
    <n v="17"/>
    <m/>
  </r>
  <r>
    <x v="0"/>
    <x v="1"/>
    <x v="2"/>
    <x v="63"/>
    <n v="9600000"/>
    <n v="10000000"/>
    <n v="2"/>
    <m/>
  </r>
  <r>
    <x v="0"/>
    <x v="1"/>
    <x v="2"/>
    <x v="106"/>
    <n v="11107333.3333333"/>
    <n v="11416666.6666667"/>
    <n v="3"/>
    <m/>
  </r>
  <r>
    <x v="0"/>
    <x v="1"/>
    <x v="2"/>
    <x v="183"/>
    <n v="7275000"/>
    <n v="14850000"/>
    <n v="2"/>
    <m/>
  </r>
  <r>
    <x v="0"/>
    <x v="1"/>
    <x v="2"/>
    <x v="9"/>
    <n v="10382000"/>
    <n v="10654285.7142857"/>
    <n v="7"/>
    <m/>
  </r>
  <r>
    <x v="0"/>
    <x v="1"/>
    <x v="2"/>
    <x v="64"/>
    <n v="9700000"/>
    <n v="10000000"/>
    <n v="1"/>
    <m/>
  </r>
  <r>
    <x v="0"/>
    <x v="1"/>
    <x v="2"/>
    <x v="65"/>
    <n v="10851500"/>
    <n v="11212500"/>
    <n v="4"/>
    <m/>
  </r>
  <r>
    <x v="0"/>
    <x v="1"/>
    <x v="3"/>
    <x v="10"/>
    <n v="9662000"/>
    <n v="10000000"/>
    <n v="2"/>
    <m/>
  </r>
  <r>
    <x v="0"/>
    <x v="1"/>
    <x v="3"/>
    <x v="66"/>
    <n v="9361500"/>
    <n v="10000000"/>
    <n v="2"/>
    <m/>
  </r>
  <r>
    <x v="0"/>
    <x v="1"/>
    <x v="3"/>
    <x v="163"/>
    <n v="9700000"/>
    <n v="10000000"/>
    <n v="1"/>
    <m/>
  </r>
  <r>
    <x v="0"/>
    <x v="1"/>
    <x v="3"/>
    <x v="67"/>
    <n v="9387000"/>
    <n v="10000000"/>
    <n v="1"/>
    <m/>
  </r>
  <r>
    <x v="0"/>
    <x v="1"/>
    <x v="35"/>
    <x v="69"/>
    <n v="11278000"/>
    <n v="14604000"/>
    <n v="3"/>
    <m/>
  </r>
  <r>
    <x v="0"/>
    <x v="1"/>
    <x v="57"/>
    <x v="134"/>
    <n v="9665000"/>
    <n v="19384000"/>
    <n v="1"/>
    <m/>
  </r>
  <r>
    <x v="0"/>
    <x v="1"/>
    <x v="57"/>
    <x v="184"/>
    <n v="10841500"/>
    <n v="13209000"/>
    <n v="4"/>
    <m/>
  </r>
  <r>
    <x v="0"/>
    <x v="2"/>
    <x v="4"/>
    <x v="185"/>
    <n v="8859000"/>
    <n v="9159000"/>
    <n v="1"/>
    <m/>
  </r>
  <r>
    <x v="0"/>
    <x v="2"/>
    <x v="4"/>
    <x v="41"/>
    <n v="8318000"/>
    <n v="42200000"/>
    <n v="2"/>
    <m/>
  </r>
  <r>
    <x v="0"/>
    <x v="2"/>
    <x v="4"/>
    <x v="136"/>
    <n v="10867250"/>
    <n v="18009881.787500001"/>
    <n v="4"/>
    <m/>
  </r>
  <r>
    <x v="0"/>
    <x v="2"/>
    <x v="5"/>
    <x v="186"/>
    <n v="7199000"/>
    <n v="39953223.899999999"/>
    <n v="1"/>
    <m/>
  </r>
  <r>
    <x v="0"/>
    <x v="2"/>
    <x v="62"/>
    <x v="42"/>
    <n v="8337000"/>
    <n v="63107350.100000001"/>
    <n v="1"/>
    <m/>
  </r>
  <r>
    <x v="0"/>
    <x v="2"/>
    <x v="62"/>
    <x v="40"/>
    <n v="9080000"/>
    <n v="9380000"/>
    <n v="1"/>
    <m/>
  </r>
  <r>
    <x v="0"/>
    <x v="2"/>
    <x v="62"/>
    <x v="49"/>
    <n v="6104000"/>
    <n v="57100000"/>
    <n v="1"/>
    <m/>
  </r>
  <r>
    <x v="0"/>
    <x v="2"/>
    <x v="68"/>
    <x v="187"/>
    <n v="6761000"/>
    <n v="40300000"/>
    <n v="1"/>
    <m/>
  </r>
  <r>
    <x v="0"/>
    <x v="2"/>
    <x v="6"/>
    <x v="188"/>
    <n v="7855000"/>
    <n v="44900000"/>
    <n v="1"/>
    <m/>
  </r>
  <r>
    <x v="0"/>
    <x v="2"/>
    <x v="6"/>
    <x v="13"/>
    <n v="8687000"/>
    <n v="10000000"/>
    <n v="1"/>
    <m/>
  </r>
  <r>
    <x v="0"/>
    <x v="2"/>
    <x v="6"/>
    <x v="107"/>
    <n v="9665000"/>
    <n v="10000000"/>
    <n v="1"/>
    <m/>
  </r>
  <r>
    <x v="0"/>
    <x v="2"/>
    <x v="6"/>
    <x v="189"/>
    <n v="7275000"/>
    <n v="12425000"/>
    <n v="2"/>
    <m/>
  </r>
  <r>
    <x v="0"/>
    <x v="2"/>
    <x v="6"/>
    <x v="190"/>
    <n v="8083333.3333333302"/>
    <n v="11616666.6666667"/>
    <n v="3"/>
    <m/>
  </r>
  <r>
    <x v="0"/>
    <x v="2"/>
    <x v="24"/>
    <x v="42"/>
    <n v="4234000"/>
    <n v="15098539.395"/>
    <n v="2"/>
    <m/>
  </r>
  <r>
    <x v="0"/>
    <x v="2"/>
    <x v="24"/>
    <x v="139"/>
    <n v="6630000"/>
    <n v="10686405.84"/>
    <n v="1"/>
    <m/>
  </r>
  <r>
    <x v="0"/>
    <x v="2"/>
    <x v="24"/>
    <x v="191"/>
    <n v="9700000"/>
    <n v="10000000"/>
    <n v="1"/>
    <m/>
  </r>
  <r>
    <x v="0"/>
    <x v="3"/>
    <x v="69"/>
    <x v="118"/>
    <n v="6323000"/>
    <n v="65009226.619999997"/>
    <n v="1"/>
    <m/>
  </r>
  <r>
    <x v="0"/>
    <x v="3"/>
    <x v="9"/>
    <x v="17"/>
    <n v="9658500"/>
    <n v="10000000"/>
    <n v="2"/>
    <m/>
  </r>
  <r>
    <x v="0"/>
    <x v="3"/>
    <x v="9"/>
    <x v="70"/>
    <n v="7275000"/>
    <n v="14850000"/>
    <n v="2"/>
    <m/>
  </r>
  <r>
    <x v="0"/>
    <x v="3"/>
    <x v="9"/>
    <x v="18"/>
    <n v="9552777.7777777798"/>
    <n v="11073395"/>
    <n v="9"/>
    <m/>
  </r>
  <r>
    <x v="0"/>
    <x v="4"/>
    <x v="29"/>
    <x v="50"/>
    <n v="4832500"/>
    <n v="9975000"/>
    <n v="2"/>
    <m/>
  </r>
  <r>
    <x v="0"/>
    <x v="4"/>
    <x v="29"/>
    <x v="192"/>
    <n v="9645000"/>
    <n v="10000000"/>
    <n v="2"/>
    <m/>
  </r>
  <r>
    <x v="0"/>
    <x v="4"/>
    <x v="30"/>
    <x v="193"/>
    <n v="4829000"/>
    <n v="10000000"/>
    <n v="2"/>
    <m/>
  </r>
  <r>
    <x v="0"/>
    <x v="4"/>
    <x v="37"/>
    <x v="194"/>
    <n v="7275000"/>
    <n v="12425000"/>
    <n v="2"/>
    <m/>
  </r>
  <r>
    <x v="0"/>
    <x v="4"/>
    <x v="47"/>
    <x v="166"/>
    <n v="8060333.3333333302"/>
    <n v="13233333.3333333"/>
    <n v="3"/>
    <m/>
  </r>
  <r>
    <x v="0"/>
    <x v="4"/>
    <x v="58"/>
    <x v="118"/>
    <n v="9700000"/>
    <n v="10000000"/>
    <n v="1"/>
    <m/>
  </r>
  <r>
    <x v="0"/>
    <x v="4"/>
    <x v="42"/>
    <x v="195"/>
    <n v="9700000"/>
    <n v="10000000"/>
    <n v="1"/>
    <m/>
  </r>
  <r>
    <x v="0"/>
    <x v="4"/>
    <x v="43"/>
    <x v="135"/>
    <n v="7275000"/>
    <n v="14850000"/>
    <n v="2"/>
    <m/>
  </r>
  <r>
    <x v="0"/>
    <x v="4"/>
    <x v="38"/>
    <x v="81"/>
    <n v="9318666.6666666698"/>
    <n v="10000000"/>
    <n v="3"/>
    <m/>
  </r>
  <r>
    <x v="0"/>
    <x v="4"/>
    <x v="38"/>
    <x v="82"/>
    <n v="9700000"/>
    <n v="10000000"/>
    <n v="1"/>
    <m/>
  </r>
  <r>
    <x v="0"/>
    <x v="5"/>
    <x v="11"/>
    <x v="20"/>
    <n v="9700000"/>
    <n v="10000000"/>
    <n v="1"/>
    <m/>
  </r>
  <r>
    <x v="0"/>
    <x v="5"/>
    <x v="11"/>
    <x v="196"/>
    <n v="9700000"/>
    <n v="10000000"/>
    <n v="1"/>
    <m/>
  </r>
  <r>
    <x v="0"/>
    <x v="5"/>
    <x v="39"/>
    <x v="147"/>
    <n v="8993000"/>
    <n v="25193000"/>
    <n v="1"/>
    <m/>
  </r>
  <r>
    <x v="0"/>
    <x v="5"/>
    <x v="39"/>
    <x v="148"/>
    <n v="9688333.3333333302"/>
    <n v="10000000"/>
    <n v="3"/>
    <m/>
  </r>
  <r>
    <x v="0"/>
    <x v="5"/>
    <x v="39"/>
    <x v="86"/>
    <n v="7275000"/>
    <n v="14850000"/>
    <n v="2"/>
    <m/>
  </r>
  <r>
    <x v="0"/>
    <x v="5"/>
    <x v="70"/>
    <x v="197"/>
    <n v="8454750"/>
    <n v="12412500"/>
    <n v="4"/>
    <m/>
  </r>
  <r>
    <x v="0"/>
    <x v="5"/>
    <x v="13"/>
    <x v="22"/>
    <n v="9686000"/>
    <n v="10000000"/>
    <n v="2"/>
    <m/>
  </r>
  <r>
    <x v="0"/>
    <x v="5"/>
    <x v="13"/>
    <x v="198"/>
    <n v="9700000"/>
    <n v="10000000"/>
    <n v="1"/>
    <m/>
  </r>
  <r>
    <x v="0"/>
    <x v="5"/>
    <x v="14"/>
    <x v="23"/>
    <n v="10888250"/>
    <n v="11212500"/>
    <n v="4"/>
    <m/>
  </r>
  <r>
    <x v="0"/>
    <x v="5"/>
    <x v="14"/>
    <x v="89"/>
    <n v="9700000"/>
    <n v="10091191.039999999"/>
    <n v="1"/>
    <m/>
  </r>
  <r>
    <x v="0"/>
    <x v="5"/>
    <x v="71"/>
    <x v="199"/>
    <n v="10852750"/>
    <n v="11250000"/>
    <n v="4"/>
    <m/>
  </r>
  <r>
    <x v="0"/>
    <x v="5"/>
    <x v="15"/>
    <x v="90"/>
    <n v="7261000"/>
    <n v="12453750"/>
    <n v="4"/>
    <m/>
  </r>
  <r>
    <x v="0"/>
    <x v="5"/>
    <x v="15"/>
    <x v="200"/>
    <n v="9700000"/>
    <n v="10000000"/>
    <n v="1"/>
    <m/>
  </r>
  <r>
    <x v="0"/>
    <x v="5"/>
    <x v="15"/>
    <x v="91"/>
    <n v="9700000"/>
    <n v="10017610.256666699"/>
    <n v="6"/>
    <m/>
  </r>
  <r>
    <x v="0"/>
    <x v="5"/>
    <x v="15"/>
    <x v="25"/>
    <n v="9658666.6666666698"/>
    <n v="10019540.936666699"/>
    <n v="3"/>
    <m/>
  </r>
  <r>
    <x v="0"/>
    <x v="5"/>
    <x v="16"/>
    <x v="26"/>
    <n v="9700000"/>
    <n v="10075000"/>
    <n v="1"/>
    <m/>
  </r>
  <r>
    <x v="0"/>
    <x v="6"/>
    <x v="17"/>
    <x v="27"/>
    <n v="8696000"/>
    <n v="30650000"/>
    <n v="2"/>
    <m/>
  </r>
  <r>
    <x v="0"/>
    <x v="6"/>
    <x v="17"/>
    <x v="111"/>
    <n v="9638000"/>
    <n v="10121666.6666667"/>
    <n v="3"/>
    <m/>
  </r>
  <r>
    <x v="0"/>
    <x v="6"/>
    <x v="17"/>
    <x v="201"/>
    <n v="9700000"/>
    <n v="10000000"/>
    <n v="1"/>
    <m/>
  </r>
  <r>
    <x v="0"/>
    <x v="6"/>
    <x v="18"/>
    <x v="28"/>
    <n v="9665000"/>
    <n v="21515000"/>
    <n v="1"/>
    <m/>
  </r>
  <r>
    <x v="0"/>
    <x v="6"/>
    <x v="18"/>
    <x v="29"/>
    <n v="9700000"/>
    <n v="10000000"/>
    <n v="1"/>
    <m/>
  </r>
  <r>
    <x v="0"/>
    <x v="6"/>
    <x v="18"/>
    <x v="150"/>
    <n v="9638000"/>
    <n v="12613000"/>
    <n v="2"/>
    <m/>
  </r>
  <r>
    <x v="0"/>
    <x v="6"/>
    <x v="18"/>
    <x v="30"/>
    <n v="9700000"/>
    <n v="10000000"/>
    <n v="1"/>
    <m/>
  </r>
  <r>
    <x v="0"/>
    <x v="6"/>
    <x v="18"/>
    <x v="31"/>
    <n v="10262250"/>
    <n v="13354400"/>
    <n v="8"/>
    <m/>
  </r>
  <r>
    <x v="0"/>
    <x v="6"/>
    <x v="19"/>
    <x v="32"/>
    <n v="8730000"/>
    <n v="10970000"/>
    <n v="5"/>
    <m/>
  </r>
  <r>
    <x v="0"/>
    <x v="6"/>
    <x v="19"/>
    <x v="33"/>
    <n v="9700000"/>
    <n v="10000000"/>
    <n v="1"/>
    <m/>
  </r>
  <r>
    <x v="0"/>
    <x v="6"/>
    <x v="19"/>
    <x v="93"/>
    <n v="9417000"/>
    <n v="10000000"/>
    <n v="3"/>
    <m/>
  </r>
  <r>
    <x v="0"/>
    <x v="6"/>
    <x v="19"/>
    <x v="202"/>
    <n v="9665000"/>
    <n v="10000000"/>
    <n v="1"/>
    <m/>
  </r>
  <r>
    <x v="0"/>
    <x v="6"/>
    <x v="21"/>
    <x v="173"/>
    <n v="9700000"/>
    <n v="10355000.045"/>
    <n v="2"/>
    <m/>
  </r>
  <r>
    <x v="0"/>
    <x v="6"/>
    <x v="21"/>
    <x v="203"/>
    <n v="10687166.6666667"/>
    <n v="11402833.3333333"/>
    <n v="6"/>
    <m/>
  </r>
  <r>
    <x v="0"/>
    <x v="6"/>
    <x v="21"/>
    <x v="36"/>
    <n v="11461875"/>
    <n v="11836000"/>
    <n v="8"/>
    <m/>
  </r>
  <r>
    <x v="0"/>
    <x v="6"/>
    <x v="22"/>
    <x v="204"/>
    <n v="9169000"/>
    <n v="22625000"/>
    <n v="1"/>
    <m/>
  </r>
  <r>
    <x v="0"/>
    <x v="6"/>
    <x v="22"/>
    <x v="37"/>
    <n v="6202000"/>
    <n v="10000000"/>
    <n v="3"/>
    <m/>
  </r>
  <r>
    <x v="0"/>
    <x v="6"/>
    <x v="22"/>
    <x v="38"/>
    <n v="13882000"/>
    <n v="14850000"/>
    <n v="1"/>
    <m/>
  </r>
  <r>
    <x v="0"/>
    <x v="6"/>
    <x v="22"/>
    <x v="152"/>
    <n v="14550000"/>
    <n v="14850000"/>
    <n v="1"/>
    <m/>
  </r>
  <r>
    <x v="2"/>
    <x v="0"/>
    <x v="50"/>
    <x v="205"/>
    <n v="7768000"/>
    <n v="57068000"/>
    <n v="1"/>
    <m/>
  </r>
  <r>
    <x v="2"/>
    <x v="0"/>
    <x v="51"/>
    <x v="160"/>
    <n v="9212000"/>
    <n v="45312000"/>
    <n v="1"/>
    <m/>
  </r>
  <r>
    <x v="2"/>
    <x v="0"/>
    <x v="48"/>
    <x v="112"/>
    <n v="9037000"/>
    <n v="24587000"/>
    <n v="1"/>
    <m/>
  </r>
  <r>
    <x v="2"/>
    <x v="0"/>
    <x v="65"/>
    <x v="206"/>
    <n v="7242000"/>
    <n v="33042000"/>
    <n v="1"/>
    <m/>
  </r>
  <r>
    <x v="2"/>
    <x v="0"/>
    <x v="0"/>
    <x v="120"/>
    <n v="9597000"/>
    <n v="28297000"/>
    <n v="1"/>
    <m/>
  </r>
  <r>
    <x v="2"/>
    <x v="1"/>
    <x v="25"/>
    <x v="16"/>
    <n v="8249000"/>
    <n v="40300839.200000003"/>
    <n v="1"/>
    <m/>
  </r>
  <r>
    <x v="2"/>
    <x v="1"/>
    <x v="26"/>
    <x v="155"/>
    <n v="7549000"/>
    <n v="43549000"/>
    <n v="1"/>
    <m/>
  </r>
  <r>
    <x v="2"/>
    <x v="1"/>
    <x v="26"/>
    <x v="124"/>
    <n v="7943000"/>
    <n v="74943000.010000005"/>
    <n v="1"/>
    <m/>
  </r>
  <r>
    <x v="2"/>
    <x v="1"/>
    <x v="1"/>
    <x v="4"/>
    <n v="6630000"/>
    <n v="55030000"/>
    <n v="1"/>
    <m/>
  </r>
  <r>
    <x v="2"/>
    <x v="2"/>
    <x v="4"/>
    <x v="41"/>
    <n v="7242500"/>
    <n v="65766000"/>
    <n v="2"/>
    <m/>
  </r>
  <r>
    <x v="2"/>
    <x v="2"/>
    <x v="7"/>
    <x v="14"/>
    <n v="7242000"/>
    <n v="41842000.530000001"/>
    <n v="1"/>
    <m/>
  </r>
  <r>
    <x v="2"/>
    <x v="2"/>
    <x v="8"/>
    <x v="15"/>
    <n v="8906000"/>
    <n v="54500000"/>
    <n v="1"/>
    <m/>
  </r>
  <r>
    <x v="2"/>
    <x v="4"/>
    <x v="29"/>
    <x v="50"/>
    <n v="13949000"/>
    <n v="29546500"/>
    <n v="1"/>
    <m/>
  </r>
  <r>
    <x v="2"/>
    <x v="4"/>
    <x v="10"/>
    <x v="19"/>
    <n v="8862000"/>
    <n v="17162000"/>
    <n v="1"/>
    <m/>
  </r>
  <r>
    <x v="2"/>
    <x v="6"/>
    <x v="18"/>
    <x v="28"/>
    <n v="8030000"/>
    <n v="17811000"/>
    <n v="1"/>
    <m/>
  </r>
  <r>
    <x v="2"/>
    <x v="6"/>
    <x v="18"/>
    <x v="29"/>
    <n v="9672000"/>
    <n v="21987000"/>
    <n v="1"/>
    <m/>
  </r>
  <r>
    <x v="2"/>
    <x v="6"/>
    <x v="18"/>
    <x v="150"/>
    <n v="9590000"/>
    <n v="16590000"/>
    <n v="1"/>
    <m/>
  </r>
  <r>
    <x v="2"/>
    <x v="6"/>
    <x v="21"/>
    <x v="203"/>
    <n v="9652000"/>
    <n v="15620000"/>
    <n v="1"/>
    <m/>
  </r>
  <r>
    <x v="2"/>
    <x v="6"/>
    <x v="22"/>
    <x v="204"/>
    <n v="9429333.3333333302"/>
    <n v="21529333.333333299"/>
    <n v="3"/>
    <m/>
  </r>
  <r>
    <x v="3"/>
    <x v="1"/>
    <x v="25"/>
    <x v="42"/>
    <n v="7067000"/>
    <n v="59365654.030000001"/>
    <n v="1"/>
    <m/>
  </r>
  <r>
    <x v="3"/>
    <x v="1"/>
    <x v="1"/>
    <x v="3"/>
    <n v="9597000"/>
    <n v="10152657"/>
    <n v="1"/>
    <m/>
  </r>
  <r>
    <x v="3"/>
    <x v="2"/>
    <x v="7"/>
    <x v="44"/>
    <n v="9686000"/>
    <n v="10355352.43"/>
    <n v="1"/>
    <m/>
  </r>
  <r>
    <x v="4"/>
    <x v="0"/>
    <x v="50"/>
    <x v="207"/>
    <n v="7024000"/>
    <n v="45022000"/>
    <n v="1"/>
    <m/>
  </r>
  <r>
    <x v="4"/>
    <x v="0"/>
    <x v="50"/>
    <x v="208"/>
    <n v="9645000"/>
    <n v="33267000"/>
    <n v="1"/>
    <m/>
  </r>
  <r>
    <x v="4"/>
    <x v="0"/>
    <x v="50"/>
    <x v="209"/>
    <n v="8337000"/>
    <n v="49968000"/>
    <n v="1"/>
    <m/>
  </r>
  <r>
    <x v="4"/>
    <x v="0"/>
    <x v="51"/>
    <x v="210"/>
    <n v="12961000"/>
    <n v="27098000"/>
    <n v="1"/>
    <m/>
  </r>
  <r>
    <x v="4"/>
    <x v="0"/>
    <x v="51"/>
    <x v="211"/>
    <n v="6805000"/>
    <n v="51547000"/>
    <n v="1"/>
    <m/>
  </r>
  <r>
    <x v="4"/>
    <x v="0"/>
    <x v="51"/>
    <x v="212"/>
    <n v="6936000"/>
    <n v="51486000"/>
    <n v="1"/>
    <m/>
  </r>
  <r>
    <x v="4"/>
    <x v="0"/>
    <x v="72"/>
    <x v="213"/>
    <n v="7592500"/>
    <n v="47782500"/>
    <n v="2"/>
    <m/>
  </r>
  <r>
    <x v="4"/>
    <x v="0"/>
    <x v="73"/>
    <x v="214"/>
    <n v="7680000"/>
    <n v="58607000"/>
    <n v="1"/>
    <m/>
  </r>
  <r>
    <x v="4"/>
    <x v="1"/>
    <x v="25"/>
    <x v="104"/>
    <n v="7636000"/>
    <n v="46466000"/>
    <n v="1"/>
    <m/>
  </r>
  <r>
    <x v="4"/>
    <x v="1"/>
    <x v="25"/>
    <x v="215"/>
    <n v="7549000"/>
    <n v="53267000"/>
    <n v="1"/>
    <m/>
  </r>
  <r>
    <x v="4"/>
    <x v="1"/>
    <x v="25"/>
    <x v="42"/>
    <n v="9569000"/>
    <n v="37120000"/>
    <n v="1"/>
    <m/>
  </r>
  <r>
    <x v="4"/>
    <x v="1"/>
    <x v="25"/>
    <x v="45"/>
    <n v="9617000"/>
    <n v="37036000"/>
    <n v="1"/>
    <m/>
  </r>
  <r>
    <x v="4"/>
    <x v="1"/>
    <x v="26"/>
    <x v="123"/>
    <n v="9293000"/>
    <n v="28935000"/>
    <n v="1"/>
    <m/>
  </r>
  <r>
    <x v="4"/>
    <x v="1"/>
    <x v="27"/>
    <x v="216"/>
    <n v="9590000"/>
    <n v="33450000"/>
    <n v="1"/>
    <m/>
  </r>
  <r>
    <x v="4"/>
    <x v="1"/>
    <x v="1"/>
    <x v="2"/>
    <n v="8906000"/>
    <n v="23175000"/>
    <n v="1"/>
    <m/>
  </r>
  <r>
    <x v="4"/>
    <x v="1"/>
    <x v="1"/>
    <x v="156"/>
    <n v="9624000"/>
    <n v="20576000"/>
    <n v="2"/>
    <m/>
  </r>
  <r>
    <x v="4"/>
    <x v="1"/>
    <x v="1"/>
    <x v="78"/>
    <n v="8556000"/>
    <n v="25818000"/>
    <n v="1"/>
    <m/>
  </r>
  <r>
    <x v="4"/>
    <x v="1"/>
    <x v="2"/>
    <x v="168"/>
    <n v="8643000"/>
    <n v="13118000"/>
    <n v="1"/>
    <m/>
  </r>
  <r>
    <x v="4"/>
    <x v="1"/>
    <x v="57"/>
    <x v="135"/>
    <n v="9267000"/>
    <n v="14485000"/>
    <n v="1"/>
    <m/>
  </r>
  <r>
    <x v="4"/>
    <x v="2"/>
    <x v="4"/>
    <x v="41"/>
    <n v="7767500"/>
    <n v="52536750"/>
    <n v="4"/>
    <m/>
  </r>
  <r>
    <x v="4"/>
    <x v="2"/>
    <x v="5"/>
    <x v="217"/>
    <n v="9081000"/>
    <n v="28720000"/>
    <n v="1"/>
    <m/>
  </r>
  <r>
    <x v="4"/>
    <x v="2"/>
    <x v="6"/>
    <x v="188"/>
    <n v="9081000"/>
    <n v="30235000"/>
    <n v="1"/>
    <m/>
  </r>
  <r>
    <x v="4"/>
    <x v="2"/>
    <x v="24"/>
    <x v="218"/>
    <n v="6717000"/>
    <n v="44827000"/>
    <n v="1"/>
    <m/>
  </r>
  <r>
    <x v="4"/>
    <x v="2"/>
    <x v="8"/>
    <x v="15"/>
    <n v="6367000"/>
    <n v="70765000"/>
    <n v="1"/>
    <m/>
  </r>
  <r>
    <x v="4"/>
    <x v="3"/>
    <x v="74"/>
    <x v="219"/>
    <n v="9256000"/>
    <n v="53478000"/>
    <n v="1"/>
    <m/>
  </r>
  <r>
    <x v="4"/>
    <x v="3"/>
    <x v="9"/>
    <x v="17"/>
    <n v="8249000"/>
    <n v="15592000"/>
    <n v="1"/>
    <m/>
  </r>
  <r>
    <x v="4"/>
    <x v="4"/>
    <x v="30"/>
    <x v="51"/>
    <n v="9127000"/>
    <n v="17936000"/>
    <n v="1"/>
    <m/>
  </r>
  <r>
    <x v="4"/>
    <x v="4"/>
    <x v="10"/>
    <x v="19"/>
    <n v="9208000"/>
    <n v="37430000"/>
    <n v="1"/>
    <m/>
  </r>
  <r>
    <x v="4"/>
    <x v="4"/>
    <x v="10"/>
    <x v="126"/>
    <n v="7111000"/>
    <n v="31565000"/>
    <n v="1"/>
    <m/>
  </r>
  <r>
    <x v="4"/>
    <x v="4"/>
    <x v="42"/>
    <x v="220"/>
    <n v="9597000"/>
    <n v="33235000"/>
    <n v="1"/>
    <m/>
  </r>
  <r>
    <x v="4"/>
    <x v="6"/>
    <x v="18"/>
    <x v="28"/>
    <n v="7418000"/>
    <n v="43012000"/>
    <n v="1"/>
    <m/>
  </r>
  <r>
    <x v="4"/>
    <x v="6"/>
    <x v="18"/>
    <x v="29"/>
    <n v="9387000"/>
    <n v="34300000"/>
    <n v="1"/>
    <m/>
  </r>
  <r>
    <x v="5"/>
    <x v="1"/>
    <x v="33"/>
    <x v="105"/>
    <n v="9700000"/>
    <n v="10286064.855"/>
    <n v="2"/>
    <m/>
  </r>
  <r>
    <x v="5"/>
    <x v="1"/>
    <x v="33"/>
    <x v="57"/>
    <n v="9543666.6666666698"/>
    <n v="10483819.0133333"/>
    <n v="3"/>
    <m/>
  </r>
  <r>
    <x v="5"/>
    <x v="1"/>
    <x v="27"/>
    <x v="118"/>
    <n v="7024000"/>
    <n v="13041269.529999999"/>
    <n v="1"/>
    <m/>
  </r>
  <r>
    <x v="5"/>
    <x v="1"/>
    <x v="34"/>
    <x v="131"/>
    <n v="9626333.3333333302"/>
    <n v="10728644.256666699"/>
    <n v="6"/>
    <m/>
  </r>
  <r>
    <x v="5"/>
    <x v="1"/>
    <x v="34"/>
    <x v="221"/>
    <n v="9665000"/>
    <n v="10017321.689999999"/>
    <n v="1"/>
    <m/>
  </r>
  <r>
    <x v="5"/>
    <x v="1"/>
    <x v="34"/>
    <x v="58"/>
    <n v="9645000"/>
    <n v="10382642.289999999"/>
    <n v="2"/>
    <m/>
  </r>
  <r>
    <x v="5"/>
    <x v="1"/>
    <x v="2"/>
    <x v="63"/>
    <n v="12121500"/>
    <n v="12477230.295"/>
    <n v="2"/>
    <m/>
  </r>
  <r>
    <x v="5"/>
    <x v="1"/>
    <x v="2"/>
    <x v="106"/>
    <n v="12125000"/>
    <n v="12528541.555"/>
    <n v="2"/>
    <m/>
  </r>
  <r>
    <x v="5"/>
    <x v="1"/>
    <x v="2"/>
    <x v="9"/>
    <n v="9700000"/>
    <n v="9998750"/>
    <n v="1"/>
    <m/>
  </r>
  <r>
    <x v="5"/>
    <x v="1"/>
    <x v="2"/>
    <x v="65"/>
    <n v="12090500"/>
    <n v="12467396.4"/>
    <n v="2"/>
    <m/>
  </r>
  <r>
    <x v="5"/>
    <x v="4"/>
    <x v="36"/>
    <x v="73"/>
    <n v="9389500"/>
    <n v="10401324.185000001"/>
    <n v="4"/>
    <m/>
  </r>
  <r>
    <x v="5"/>
    <x v="4"/>
    <x v="36"/>
    <x v="97"/>
    <n v="14550000"/>
    <n v="14965273.279999999"/>
    <n v="1"/>
    <m/>
  </r>
  <r>
    <x v="5"/>
    <x v="4"/>
    <x v="36"/>
    <x v="74"/>
    <n v="10256250"/>
    <n v="12651039.67375"/>
    <n v="8"/>
    <m/>
  </r>
  <r>
    <x v="5"/>
    <x v="4"/>
    <x v="30"/>
    <x v="51"/>
    <n v="8143000"/>
    <n v="10404293.26"/>
    <n v="2"/>
    <m/>
  </r>
  <r>
    <x v="5"/>
    <x v="4"/>
    <x v="30"/>
    <x v="76"/>
    <n v="9563000"/>
    <n v="10400595.300000001"/>
    <n v="1"/>
    <m/>
  </r>
  <r>
    <x v="5"/>
    <x v="4"/>
    <x v="30"/>
    <x v="77"/>
    <n v="13215000"/>
    <n v="14953959.16"/>
    <n v="1"/>
    <m/>
  </r>
  <r>
    <x v="5"/>
    <x v="4"/>
    <x v="30"/>
    <x v="222"/>
    <n v="9700000"/>
    <n v="10017717.189999999"/>
    <n v="1"/>
    <m/>
  </r>
  <r>
    <x v="5"/>
    <x v="4"/>
    <x v="44"/>
    <x v="223"/>
    <n v="9700000"/>
    <n v="10402143.4"/>
    <n v="1"/>
    <m/>
  </r>
  <r>
    <x v="5"/>
    <x v="5"/>
    <x v="12"/>
    <x v="84"/>
    <n v="9700000"/>
    <n v="12614652.939999999"/>
    <n v="1"/>
    <m/>
  </r>
  <r>
    <x v="5"/>
    <x v="5"/>
    <x v="39"/>
    <x v="86"/>
    <n v="14550000"/>
    <n v="14999455.779999999"/>
    <n v="1"/>
    <m/>
  </r>
  <r>
    <x v="5"/>
    <x v="5"/>
    <x v="13"/>
    <x v="22"/>
    <n v="9617000"/>
    <n v="10016700.189999999"/>
    <n v="1"/>
    <m/>
  </r>
  <r>
    <x v="5"/>
    <x v="5"/>
    <x v="14"/>
    <x v="23"/>
    <n v="9686000"/>
    <n v="9964330.1999999993"/>
    <n v="1"/>
    <m/>
  </r>
  <r>
    <x v="5"/>
    <x v="5"/>
    <x v="14"/>
    <x v="87"/>
    <n v="9700000"/>
    <n v="10017717.189999999"/>
    <n v="1"/>
    <m/>
  </r>
  <r>
    <x v="5"/>
    <x v="5"/>
    <x v="15"/>
    <x v="25"/>
    <n v="4850000"/>
    <n v="10017717.189999999"/>
    <n v="2"/>
    <m/>
  </r>
  <r>
    <x v="5"/>
    <x v="5"/>
    <x v="40"/>
    <x v="92"/>
    <n v="9700000"/>
    <n v="10037018.25"/>
    <n v="1"/>
    <m/>
  </r>
  <r>
    <x v="6"/>
    <x v="0"/>
    <x v="41"/>
    <x v="94"/>
    <n v="8687000"/>
    <n v="16629674.800000001"/>
    <n v="1"/>
    <m/>
  </r>
  <r>
    <x v="6"/>
    <x v="0"/>
    <x v="41"/>
    <x v="224"/>
    <n v="9431000"/>
    <n v="9785299.6600000001"/>
    <n v="1"/>
    <m/>
  </r>
  <r>
    <x v="6"/>
    <x v="0"/>
    <x v="41"/>
    <x v="225"/>
    <n v="9167500"/>
    <n v="12596089.074999999"/>
    <n v="2"/>
    <m/>
  </r>
  <r>
    <x v="6"/>
    <x v="0"/>
    <x v="41"/>
    <x v="42"/>
    <n v="14550000"/>
    <n v="14978188"/>
    <n v="1"/>
    <m/>
  </r>
  <r>
    <x v="6"/>
    <x v="0"/>
    <x v="41"/>
    <x v="226"/>
    <n v="9631000"/>
    <n v="10912940.880000001"/>
    <n v="1"/>
    <m/>
  </r>
  <r>
    <x v="6"/>
    <x v="0"/>
    <x v="67"/>
    <x v="227"/>
    <n v="9604000"/>
    <n v="13241240.65"/>
    <n v="1"/>
    <m/>
  </r>
  <r>
    <x v="6"/>
    <x v="0"/>
    <x v="67"/>
    <x v="181"/>
    <n v="7855000"/>
    <n v="12331192.33"/>
    <n v="1"/>
    <m/>
  </r>
  <r>
    <x v="6"/>
    <x v="0"/>
    <x v="49"/>
    <x v="228"/>
    <n v="9698000"/>
    <n v="9995829.9600000009"/>
    <n v="1"/>
    <m/>
  </r>
  <r>
    <x v="6"/>
    <x v="1"/>
    <x v="25"/>
    <x v="160"/>
    <n v="4849500"/>
    <n v="9993259.5350000001"/>
    <n v="2"/>
    <m/>
  </r>
  <r>
    <x v="6"/>
    <x v="1"/>
    <x v="32"/>
    <x v="229"/>
    <n v="8074000"/>
    <n v="13413015.609999999"/>
    <n v="1"/>
    <m/>
  </r>
  <r>
    <x v="6"/>
    <x v="1"/>
    <x v="32"/>
    <x v="95"/>
    <n v="13397000"/>
    <n v="14968421.939999999"/>
    <n v="1"/>
    <m/>
  </r>
  <r>
    <x v="6"/>
    <x v="1"/>
    <x v="32"/>
    <x v="42"/>
    <n v="9700000"/>
    <n v="11676953.08"/>
    <n v="1"/>
    <m/>
  </r>
  <r>
    <x v="6"/>
    <x v="3"/>
    <x v="74"/>
    <x v="230"/>
    <n v="9658000"/>
    <n v="9997366.9800000004"/>
    <n v="1"/>
    <m/>
  </r>
  <r>
    <x v="6"/>
    <x v="4"/>
    <x v="36"/>
    <x v="73"/>
    <n v="8950000"/>
    <n v="16941110.23"/>
    <n v="1"/>
    <m/>
  </r>
  <r>
    <x v="6"/>
    <x v="4"/>
    <x v="36"/>
    <x v="74"/>
    <n v="9127000"/>
    <n v="12660582.52"/>
    <n v="1"/>
    <m/>
  </r>
  <r>
    <x v="6"/>
    <x v="4"/>
    <x v="36"/>
    <x v="231"/>
    <n v="9260000"/>
    <n v="9942026.7200000007"/>
    <n v="1"/>
    <m/>
  </r>
  <r>
    <x v="6"/>
    <x v="4"/>
    <x v="37"/>
    <x v="194"/>
    <n v="9700000"/>
    <n v="16257924.689999999"/>
    <n v="1"/>
    <m/>
  </r>
  <r>
    <x v="6"/>
    <x v="4"/>
    <x v="37"/>
    <x v="79"/>
    <n v="9169000"/>
    <n v="11105338.43"/>
    <n v="1"/>
    <m/>
  </r>
  <r>
    <x v="6"/>
    <x v="4"/>
    <x v="42"/>
    <x v="100"/>
    <n v="14550000"/>
    <n v="14638140.630000001"/>
    <n v="1"/>
    <m/>
  </r>
  <r>
    <x v="6"/>
    <x v="4"/>
    <x v="43"/>
    <x v="135"/>
    <n v="8118000"/>
    <n v="13011585.029999999"/>
    <n v="1"/>
    <m/>
  </r>
  <r>
    <x v="6"/>
    <x v="4"/>
    <x v="44"/>
    <x v="102"/>
    <n v="8962250"/>
    <n v="10586038.16"/>
    <n v="4"/>
    <m/>
  </r>
  <r>
    <x v="6"/>
    <x v="4"/>
    <x v="44"/>
    <x v="232"/>
    <n v="9227000"/>
    <n v="16497559.960000001"/>
    <n v="1"/>
    <m/>
  </r>
  <r>
    <x v="6"/>
    <x v="4"/>
    <x v="44"/>
    <x v="233"/>
    <n v="9475500"/>
    <n v="16818725.135000002"/>
    <n v="2"/>
    <m/>
  </r>
  <r>
    <x v="6"/>
    <x v="5"/>
    <x v="11"/>
    <x v="20"/>
    <n v="9597000"/>
    <n v="10925994.73"/>
    <n v="1"/>
    <m/>
  </r>
  <r>
    <x v="6"/>
    <x v="5"/>
    <x v="11"/>
    <x v="234"/>
    <n v="14550000"/>
    <n v="14978193.09"/>
    <n v="1"/>
    <m/>
  </r>
  <r>
    <x v="6"/>
    <x v="6"/>
    <x v="22"/>
    <x v="204"/>
    <n v="9638000"/>
    <n v="10907517.01"/>
    <n v="1"/>
    <m/>
  </r>
  <r>
    <x v="7"/>
    <x v="0"/>
    <x v="50"/>
    <x v="208"/>
    <n v="9569000"/>
    <n v="9858581.8599999994"/>
    <n v="1"/>
    <m/>
  </r>
  <r>
    <x v="7"/>
    <x v="0"/>
    <x v="65"/>
    <x v="235"/>
    <n v="9700000"/>
    <n v="10013300"/>
    <n v="1"/>
    <m/>
  </r>
  <r>
    <x v="7"/>
    <x v="0"/>
    <x v="72"/>
    <x v="213"/>
    <n v="9611000"/>
    <n v="9897192.1799999997"/>
    <n v="1"/>
    <m/>
  </r>
  <r>
    <x v="7"/>
    <x v="0"/>
    <x v="31"/>
    <x v="52"/>
    <n v="14550000"/>
    <n v="14990005"/>
    <n v="2"/>
    <m/>
  </r>
  <r>
    <x v="7"/>
    <x v="0"/>
    <x v="0"/>
    <x v="236"/>
    <n v="14550000"/>
    <n v="14705112"/>
    <n v="1"/>
    <m/>
  </r>
  <r>
    <x v="7"/>
    <x v="0"/>
    <x v="0"/>
    <x v="237"/>
    <n v="9700000"/>
    <n v="12655076.75"/>
    <n v="1"/>
    <m/>
  </r>
  <r>
    <x v="7"/>
    <x v="1"/>
    <x v="1"/>
    <x v="156"/>
    <n v="9638000"/>
    <n v="11315416.109999999"/>
    <n v="2"/>
    <m/>
  </r>
  <r>
    <x v="7"/>
    <x v="1"/>
    <x v="1"/>
    <x v="61"/>
    <n v="7636000"/>
    <n v="10013300"/>
    <n v="1"/>
    <m/>
  </r>
  <r>
    <x v="7"/>
    <x v="1"/>
    <x v="2"/>
    <x v="183"/>
    <n v="14550000"/>
    <n v="14705112"/>
    <n v="1"/>
    <m/>
  </r>
  <r>
    <x v="7"/>
    <x v="1"/>
    <x v="3"/>
    <x v="10"/>
    <n v="11316666.6666667"/>
    <n v="11584294.9333333"/>
    <n v="3"/>
    <m/>
  </r>
  <r>
    <x v="7"/>
    <x v="1"/>
    <x v="57"/>
    <x v="184"/>
    <n v="9700000"/>
    <n v="9817944.8000000007"/>
    <n v="1"/>
    <m/>
  </r>
  <r>
    <x v="7"/>
    <x v="2"/>
    <x v="6"/>
    <x v="13"/>
    <n v="4850000"/>
    <n v="10013300"/>
    <n v="2"/>
    <m/>
  </r>
  <r>
    <x v="7"/>
    <x v="2"/>
    <x v="6"/>
    <x v="107"/>
    <n v="7274500"/>
    <n v="14989771.32"/>
    <n v="2"/>
    <m/>
  </r>
  <r>
    <x v="7"/>
    <x v="3"/>
    <x v="9"/>
    <x v="17"/>
    <n v="9590000"/>
    <n v="9979117.5"/>
    <n v="1"/>
    <m/>
  </r>
  <r>
    <x v="7"/>
    <x v="4"/>
    <x v="30"/>
    <x v="76"/>
    <n v="9700000"/>
    <n v="9817944.8000000007"/>
    <n v="1"/>
    <m/>
  </r>
  <r>
    <x v="7"/>
    <x v="4"/>
    <x v="30"/>
    <x v="222"/>
    <n v="9638000"/>
    <n v="9979117.5"/>
    <n v="1"/>
    <m/>
  </r>
  <r>
    <x v="7"/>
    <x v="4"/>
    <x v="47"/>
    <x v="238"/>
    <n v="9686000"/>
    <n v="10013300"/>
    <n v="1"/>
    <m/>
  </r>
  <r>
    <x v="7"/>
    <x v="4"/>
    <x v="47"/>
    <x v="109"/>
    <n v="14550000"/>
    <n v="14705112"/>
    <n v="1"/>
    <m/>
  </r>
  <r>
    <x v="7"/>
    <x v="4"/>
    <x v="47"/>
    <x v="140"/>
    <n v="9645000"/>
    <n v="10013300"/>
    <n v="1"/>
    <m/>
  </r>
  <r>
    <x v="7"/>
    <x v="4"/>
    <x v="43"/>
    <x v="114"/>
    <n v="14004000"/>
    <n v="14955822.5"/>
    <n v="1"/>
    <m/>
  </r>
  <r>
    <x v="7"/>
    <x v="4"/>
    <x v="38"/>
    <x v="82"/>
    <n v="9700000"/>
    <n v="9817944.8000000007"/>
    <n v="1"/>
    <m/>
  </r>
  <r>
    <x v="7"/>
    <x v="5"/>
    <x v="11"/>
    <x v="83"/>
    <n v="7505000"/>
    <n v="24559823.100000001"/>
    <n v="1"/>
    <m/>
  </r>
  <r>
    <x v="7"/>
    <x v="5"/>
    <x v="59"/>
    <x v="42"/>
    <n v="8424000"/>
    <n v="21865896.98"/>
    <n v="1"/>
    <m/>
  </r>
  <r>
    <x v="7"/>
    <x v="5"/>
    <x v="12"/>
    <x v="21"/>
    <n v="9700000"/>
    <n v="9817944.8000000007"/>
    <n v="1"/>
    <m/>
  </r>
  <r>
    <x v="7"/>
    <x v="5"/>
    <x v="12"/>
    <x v="144"/>
    <n v="9700000"/>
    <n v="10013300"/>
    <n v="1"/>
    <m/>
  </r>
  <r>
    <x v="7"/>
    <x v="5"/>
    <x v="12"/>
    <x v="84"/>
    <n v="9691625"/>
    <n v="9845419.5374999996"/>
    <n v="8"/>
    <m/>
  </r>
  <r>
    <x v="7"/>
    <x v="5"/>
    <x v="12"/>
    <x v="239"/>
    <n v="9605250"/>
    <n v="9841146.7249999996"/>
    <n v="8"/>
    <m/>
  </r>
  <r>
    <x v="7"/>
    <x v="5"/>
    <x v="12"/>
    <x v="240"/>
    <n v="9700000"/>
    <n v="9817944.8000000007"/>
    <n v="1"/>
    <m/>
  </r>
  <r>
    <x v="7"/>
    <x v="5"/>
    <x v="12"/>
    <x v="85"/>
    <n v="9576000"/>
    <n v="9979117.5"/>
    <n v="1"/>
    <m/>
  </r>
  <r>
    <x v="7"/>
    <x v="5"/>
    <x v="13"/>
    <x v="241"/>
    <n v="7286000"/>
    <n v="10013300"/>
    <n v="1"/>
    <m/>
  </r>
  <r>
    <x v="7"/>
    <x v="5"/>
    <x v="14"/>
    <x v="87"/>
    <n v="9641000"/>
    <n v="9898531.1500000004"/>
    <n v="2"/>
    <m/>
  </r>
  <r>
    <x v="7"/>
    <x v="5"/>
    <x v="14"/>
    <x v="24"/>
    <n v="10644500"/>
    <n v="11891974.824999999"/>
    <n v="4"/>
    <m/>
  </r>
  <r>
    <x v="7"/>
    <x v="5"/>
    <x v="15"/>
    <x v="90"/>
    <n v="9125000"/>
    <n v="9979117.5"/>
    <n v="1"/>
    <m/>
  </r>
  <r>
    <x v="7"/>
    <x v="5"/>
    <x v="15"/>
    <x v="200"/>
    <n v="9685000"/>
    <n v="9783762.3000000007"/>
    <n v="1"/>
    <m/>
  </r>
  <r>
    <x v="7"/>
    <x v="5"/>
    <x v="15"/>
    <x v="91"/>
    <n v="9685000"/>
    <n v="9783762.3000000007"/>
    <n v="1"/>
    <m/>
  </r>
  <r>
    <x v="7"/>
    <x v="5"/>
    <x v="16"/>
    <x v="26"/>
    <n v="9665000"/>
    <n v="9979117.5"/>
    <n v="1"/>
    <m/>
  </r>
  <r>
    <x v="7"/>
    <x v="6"/>
    <x v="18"/>
    <x v="150"/>
    <n v="9700000"/>
    <n v="10013300"/>
    <n v="1"/>
    <m/>
  </r>
  <r>
    <x v="7"/>
    <x v="6"/>
    <x v="18"/>
    <x v="31"/>
    <n v="12073500"/>
    <n v="12484561.25"/>
    <n v="2"/>
    <m/>
  </r>
  <r>
    <x v="7"/>
    <x v="6"/>
    <x v="19"/>
    <x v="93"/>
    <n v="9658000"/>
    <n v="9979117.5"/>
    <n v="1"/>
    <m/>
  </r>
  <r>
    <x v="7"/>
    <x v="6"/>
    <x v="19"/>
    <x v="202"/>
    <n v="9700000"/>
    <n v="10013300"/>
    <n v="1"/>
    <m/>
  </r>
  <r>
    <x v="7"/>
    <x v="6"/>
    <x v="20"/>
    <x v="35"/>
    <n v="9690000"/>
    <n v="9795156.4666666705"/>
    <n v="3"/>
    <m/>
  </r>
  <r>
    <x v="10"/>
    <x v="0"/>
    <x v="51"/>
    <x v="126"/>
    <n v="6498000"/>
    <n v="50804000"/>
    <n v="1"/>
    <m/>
  </r>
  <r>
    <x v="10"/>
    <x v="0"/>
    <x v="51"/>
    <x v="242"/>
    <n v="9693000"/>
    <n v="10100000"/>
    <n v="1"/>
    <m/>
  </r>
  <r>
    <x v="10"/>
    <x v="0"/>
    <x v="41"/>
    <x v="224"/>
    <n v="9693000"/>
    <n v="10750000"/>
    <n v="1"/>
    <m/>
  </r>
  <r>
    <x v="10"/>
    <x v="0"/>
    <x v="41"/>
    <x v="243"/>
    <n v="9519000"/>
    <n v="22611191.280000001"/>
    <n v="1"/>
    <m/>
  </r>
  <r>
    <x v="10"/>
    <x v="0"/>
    <x v="75"/>
    <x v="244"/>
    <n v="7593000"/>
    <n v="37313000"/>
    <n v="1"/>
    <m/>
  </r>
  <r>
    <x v="10"/>
    <x v="0"/>
    <x v="0"/>
    <x v="53"/>
    <n v="11272666.6666667"/>
    <n v="14733333.3333333"/>
    <n v="3"/>
    <m/>
  </r>
  <r>
    <x v="10"/>
    <x v="0"/>
    <x v="0"/>
    <x v="1"/>
    <n v="6892000"/>
    <n v="30316030.079999998"/>
    <n v="1"/>
    <m/>
  </r>
  <r>
    <x v="10"/>
    <x v="0"/>
    <x v="0"/>
    <x v="119"/>
    <n v="14550000"/>
    <n v="16600000"/>
    <n v="1"/>
    <m/>
  </r>
  <r>
    <x v="10"/>
    <x v="0"/>
    <x v="0"/>
    <x v="129"/>
    <n v="9350000"/>
    <n v="12075875"/>
    <n v="4"/>
    <m/>
  </r>
  <r>
    <x v="10"/>
    <x v="0"/>
    <x v="0"/>
    <x v="120"/>
    <n v="6586000"/>
    <n v="19556000"/>
    <n v="1"/>
    <m/>
  </r>
  <r>
    <x v="10"/>
    <x v="0"/>
    <x v="0"/>
    <x v="237"/>
    <n v="11339000"/>
    <n v="24153641.855"/>
    <n v="2"/>
    <m/>
  </r>
  <r>
    <x v="10"/>
    <x v="1"/>
    <x v="32"/>
    <x v="94"/>
    <n v="8775000"/>
    <n v="36307894.25"/>
    <n v="1"/>
    <m/>
  </r>
  <r>
    <x v="10"/>
    <x v="1"/>
    <x v="32"/>
    <x v="96"/>
    <n v="9583000"/>
    <n v="26985000"/>
    <n v="1"/>
    <m/>
  </r>
  <r>
    <x v="10"/>
    <x v="1"/>
    <x v="32"/>
    <x v="55"/>
    <n v="9300000"/>
    <n v="19238905.68"/>
    <n v="1"/>
    <m/>
  </r>
  <r>
    <x v="10"/>
    <x v="1"/>
    <x v="26"/>
    <x v="155"/>
    <n v="9597000"/>
    <n v="17130000"/>
    <n v="1"/>
    <m/>
  </r>
  <r>
    <x v="10"/>
    <x v="1"/>
    <x v="33"/>
    <x v="56"/>
    <n v="9563000"/>
    <n v="24208574.010000002"/>
    <n v="1"/>
    <m/>
  </r>
  <r>
    <x v="10"/>
    <x v="1"/>
    <x v="23"/>
    <x v="40"/>
    <n v="8162000"/>
    <n v="23879862.579999998"/>
    <n v="1"/>
    <m/>
  </r>
  <r>
    <x v="10"/>
    <x v="1"/>
    <x v="27"/>
    <x v="245"/>
    <n v="9700000"/>
    <n v="11227555.74"/>
    <n v="1"/>
    <m/>
  </r>
  <r>
    <x v="10"/>
    <x v="1"/>
    <x v="27"/>
    <x v="246"/>
    <n v="9563000"/>
    <n v="25775705.52"/>
    <n v="1"/>
    <m/>
  </r>
  <r>
    <x v="10"/>
    <x v="1"/>
    <x v="27"/>
    <x v="127"/>
    <n v="7024000"/>
    <n v="40917674.25"/>
    <n v="1"/>
    <m/>
  </r>
  <r>
    <x v="10"/>
    <x v="1"/>
    <x v="54"/>
    <x v="21"/>
    <n v="9519000"/>
    <n v="26512687.800000001"/>
    <n v="1"/>
    <m/>
  </r>
  <r>
    <x v="10"/>
    <x v="1"/>
    <x v="54"/>
    <x v="247"/>
    <n v="9645000"/>
    <n v="20900000"/>
    <n v="1"/>
    <m/>
  </r>
  <r>
    <x v="10"/>
    <x v="1"/>
    <x v="54"/>
    <x v="128"/>
    <n v="7899000"/>
    <n v="28360000"/>
    <n v="1"/>
    <m/>
  </r>
  <r>
    <x v="10"/>
    <x v="1"/>
    <x v="55"/>
    <x v="42"/>
    <n v="9700000"/>
    <n v="20084294"/>
    <n v="1"/>
    <m/>
  </r>
  <r>
    <x v="10"/>
    <x v="1"/>
    <x v="55"/>
    <x v="130"/>
    <n v="9169000"/>
    <n v="35200000"/>
    <n v="1"/>
    <m/>
  </r>
  <r>
    <x v="10"/>
    <x v="1"/>
    <x v="1"/>
    <x v="2"/>
    <n v="9073500"/>
    <n v="20511471.739999998"/>
    <n v="2"/>
    <m/>
  </r>
  <r>
    <x v="10"/>
    <x v="1"/>
    <x v="1"/>
    <x v="3"/>
    <n v="9539000"/>
    <n v="25093111.559999999"/>
    <n v="2"/>
    <m/>
  </r>
  <r>
    <x v="10"/>
    <x v="1"/>
    <x v="1"/>
    <x v="4"/>
    <n v="10639600"/>
    <n v="17002000"/>
    <n v="5"/>
    <m/>
  </r>
  <r>
    <x v="10"/>
    <x v="1"/>
    <x v="1"/>
    <x v="156"/>
    <n v="9700000"/>
    <n v="17505000"/>
    <n v="1"/>
    <m/>
  </r>
  <r>
    <x v="10"/>
    <x v="1"/>
    <x v="1"/>
    <x v="5"/>
    <n v="9634500"/>
    <n v="21283500"/>
    <n v="2"/>
    <m/>
  </r>
  <r>
    <x v="10"/>
    <x v="1"/>
    <x v="1"/>
    <x v="78"/>
    <n v="14550000"/>
    <n v="14900000"/>
    <n v="1"/>
    <m/>
  </r>
  <r>
    <x v="10"/>
    <x v="1"/>
    <x v="2"/>
    <x v="8"/>
    <n v="9700000"/>
    <n v="9950000"/>
    <n v="1"/>
    <m/>
  </r>
  <r>
    <x v="10"/>
    <x v="1"/>
    <x v="2"/>
    <x v="63"/>
    <n v="9665000"/>
    <n v="15828000"/>
    <n v="1"/>
    <m/>
  </r>
  <r>
    <x v="10"/>
    <x v="1"/>
    <x v="35"/>
    <x v="68"/>
    <n v="14550000"/>
    <n v="14850000"/>
    <n v="1"/>
    <m/>
  </r>
  <r>
    <x v="10"/>
    <x v="1"/>
    <x v="57"/>
    <x v="135"/>
    <n v="9700000"/>
    <n v="10075000"/>
    <n v="1"/>
    <m/>
  </r>
  <r>
    <x v="10"/>
    <x v="2"/>
    <x v="4"/>
    <x v="41"/>
    <n v="8590000"/>
    <n v="9040000"/>
    <n v="1"/>
    <m/>
  </r>
  <r>
    <x v="10"/>
    <x v="2"/>
    <x v="4"/>
    <x v="136"/>
    <n v="7286000"/>
    <n v="51617869.780000001"/>
    <n v="1"/>
    <m/>
  </r>
  <r>
    <x v="10"/>
    <x v="2"/>
    <x v="68"/>
    <x v="39"/>
    <n v="8950000"/>
    <n v="22423410.460000001"/>
    <n v="1"/>
    <m/>
  </r>
  <r>
    <x v="10"/>
    <x v="3"/>
    <x v="9"/>
    <x v="70"/>
    <n v="9627500"/>
    <n v="14349961.800000001"/>
    <n v="2"/>
    <m/>
  </r>
  <r>
    <x v="10"/>
    <x v="4"/>
    <x v="29"/>
    <x v="50"/>
    <n v="7067000"/>
    <n v="18449720.32"/>
    <n v="1"/>
    <m/>
  </r>
  <r>
    <x v="10"/>
    <x v="4"/>
    <x v="47"/>
    <x v="238"/>
    <n v="9665000"/>
    <n v="9950000"/>
    <n v="1"/>
    <m/>
  </r>
  <r>
    <x v="10"/>
    <x v="4"/>
    <x v="10"/>
    <x v="19"/>
    <n v="10052250"/>
    <n v="21175000"/>
    <n v="4"/>
    <m/>
  </r>
  <r>
    <x v="10"/>
    <x v="4"/>
    <x v="38"/>
    <x v="80"/>
    <n v="9624000"/>
    <n v="10000000.01"/>
    <n v="1"/>
    <m/>
  </r>
  <r>
    <x v="10"/>
    <x v="4"/>
    <x v="38"/>
    <x v="81"/>
    <n v="9700000"/>
    <n v="9950000"/>
    <n v="1"/>
    <m/>
  </r>
  <r>
    <x v="10"/>
    <x v="5"/>
    <x v="11"/>
    <x v="248"/>
    <n v="9698000"/>
    <n v="9948204.8800000008"/>
    <n v="1"/>
    <m/>
  </r>
  <r>
    <x v="10"/>
    <x v="5"/>
    <x v="11"/>
    <x v="83"/>
    <n v="9610000"/>
    <n v="12750000"/>
    <n v="1"/>
    <m/>
  </r>
  <r>
    <x v="10"/>
    <x v="5"/>
    <x v="12"/>
    <x v="21"/>
    <n v="8471000"/>
    <n v="23426500"/>
    <n v="2"/>
    <m/>
  </r>
  <r>
    <x v="10"/>
    <x v="5"/>
    <x v="12"/>
    <x v="84"/>
    <n v="14550000"/>
    <n v="14850000"/>
    <n v="1"/>
    <m/>
  </r>
  <r>
    <x v="10"/>
    <x v="5"/>
    <x v="12"/>
    <x v="239"/>
    <n v="14550000"/>
    <n v="14850000"/>
    <n v="1"/>
    <m/>
  </r>
  <r>
    <x v="10"/>
    <x v="5"/>
    <x v="12"/>
    <x v="145"/>
    <n v="14525000"/>
    <n v="14825743"/>
    <n v="1"/>
    <m/>
  </r>
  <r>
    <x v="10"/>
    <x v="5"/>
    <x v="60"/>
    <x v="146"/>
    <n v="8641000"/>
    <n v="21091627.535"/>
    <n v="2"/>
    <m/>
  </r>
  <r>
    <x v="10"/>
    <x v="5"/>
    <x v="14"/>
    <x v="87"/>
    <n v="14550000"/>
    <n v="14800000"/>
    <n v="1"/>
    <m/>
  </r>
  <r>
    <x v="10"/>
    <x v="5"/>
    <x v="71"/>
    <x v="199"/>
    <n v="9662000"/>
    <n v="9950000"/>
    <n v="2"/>
    <m/>
  </r>
  <r>
    <x v="10"/>
    <x v="5"/>
    <x v="15"/>
    <x v="90"/>
    <n v="9700000"/>
    <n v="10200000"/>
    <n v="2"/>
    <m/>
  </r>
  <r>
    <x v="10"/>
    <x v="5"/>
    <x v="15"/>
    <x v="91"/>
    <n v="9672500"/>
    <n v="13150000"/>
    <n v="2"/>
    <m/>
  </r>
  <r>
    <x v="10"/>
    <x v="5"/>
    <x v="15"/>
    <x v="25"/>
    <n v="8993000"/>
    <n v="17400000"/>
    <n v="1"/>
    <m/>
  </r>
  <r>
    <x v="10"/>
    <x v="6"/>
    <x v="17"/>
    <x v="201"/>
    <n v="7275000"/>
    <n v="14900000"/>
    <n v="2"/>
    <m/>
  </r>
  <r>
    <x v="10"/>
    <x v="6"/>
    <x v="18"/>
    <x v="28"/>
    <n v="13950000"/>
    <n v="14250000"/>
    <n v="1"/>
    <m/>
  </r>
  <r>
    <x v="10"/>
    <x v="6"/>
    <x v="18"/>
    <x v="29"/>
    <n v="11202666.6666667"/>
    <n v="19094333.333333299"/>
    <n v="3"/>
    <m/>
  </r>
  <r>
    <x v="10"/>
    <x v="6"/>
    <x v="18"/>
    <x v="150"/>
    <n v="9672000"/>
    <n v="10100000"/>
    <n v="1"/>
    <m/>
  </r>
  <r>
    <x v="10"/>
    <x v="6"/>
    <x v="18"/>
    <x v="30"/>
    <n v="9300000"/>
    <n v="9550000"/>
    <n v="1"/>
    <m/>
  </r>
  <r>
    <x v="10"/>
    <x v="6"/>
    <x v="19"/>
    <x v="32"/>
    <n v="8468000"/>
    <n v="32305000"/>
    <n v="1"/>
    <m/>
  </r>
  <r>
    <x v="10"/>
    <x v="6"/>
    <x v="19"/>
    <x v="34"/>
    <n v="7724000"/>
    <n v="27154000"/>
    <n v="1"/>
    <m/>
  </r>
  <r>
    <x v="10"/>
    <x v="6"/>
    <x v="21"/>
    <x v="203"/>
    <n v="14550000"/>
    <n v="15050000"/>
    <n v="1"/>
    <m/>
  </r>
  <r>
    <x v="10"/>
    <x v="6"/>
    <x v="21"/>
    <x v="36"/>
    <n v="9686000"/>
    <n v="17567165"/>
    <n v="1"/>
    <m/>
  </r>
  <r>
    <x v="10"/>
    <x v="6"/>
    <x v="22"/>
    <x v="204"/>
    <n v="9761833.3333333302"/>
    <n v="22959381.434999999"/>
    <n v="6"/>
    <m/>
  </r>
  <r>
    <x v="18"/>
    <x v="0"/>
    <x v="53"/>
    <x v="249"/>
    <n v="6148000"/>
    <n v="58658014.469999999"/>
    <n v="1"/>
    <m/>
  </r>
  <r>
    <x v="12"/>
    <x v="1"/>
    <x v="3"/>
    <x v="10"/>
    <n v="4650000"/>
    <n v="9557000"/>
    <n v="2"/>
    <m/>
  </r>
  <r>
    <x v="12"/>
    <x v="3"/>
    <x v="9"/>
    <x v="18"/>
    <n v="9475000"/>
    <n v="21554206.379999999"/>
    <n v="1"/>
    <m/>
  </r>
  <r>
    <x v="12"/>
    <x v="6"/>
    <x v="17"/>
    <x v="149"/>
    <n v="14550000"/>
    <n v="14950125"/>
    <n v="1"/>
    <m/>
  </r>
  <r>
    <x v="12"/>
    <x v="6"/>
    <x v="17"/>
    <x v="201"/>
    <n v="4650000"/>
    <n v="9557000"/>
    <n v="2"/>
    <m/>
  </r>
  <r>
    <x v="12"/>
    <x v="6"/>
    <x v="20"/>
    <x v="250"/>
    <n v="4850000"/>
    <n v="9764500"/>
    <n v="2"/>
    <m/>
  </r>
  <r>
    <x v="13"/>
    <x v="0"/>
    <x v="0"/>
    <x v="129"/>
    <n v="9300000"/>
    <n v="9599973.5399999991"/>
    <n v="1"/>
    <m/>
  </r>
  <r>
    <x v="13"/>
    <x v="1"/>
    <x v="1"/>
    <x v="62"/>
    <n v="9519000"/>
    <n v="10002683.02"/>
    <n v="1"/>
    <m/>
  </r>
  <r>
    <x v="13"/>
    <x v="1"/>
    <x v="2"/>
    <x v="9"/>
    <n v="9700000"/>
    <n v="10002683.02"/>
    <n v="1"/>
    <m/>
  </r>
  <r>
    <x v="13"/>
    <x v="1"/>
    <x v="3"/>
    <x v="10"/>
    <n v="9700000"/>
    <n v="10002683.02"/>
    <n v="1"/>
    <m/>
  </r>
  <r>
    <x v="13"/>
    <x v="1"/>
    <x v="3"/>
    <x v="163"/>
    <n v="9700000"/>
    <n v="10002683.02"/>
    <n v="1"/>
    <m/>
  </r>
  <r>
    <x v="13"/>
    <x v="1"/>
    <x v="3"/>
    <x v="67"/>
    <n v="13950000"/>
    <n v="14391414.68"/>
    <n v="1"/>
    <m/>
  </r>
  <r>
    <x v="13"/>
    <x v="1"/>
    <x v="35"/>
    <x v="69"/>
    <n v="9658500"/>
    <n v="10002214.07"/>
    <n v="2"/>
    <m/>
  </r>
  <r>
    <x v="13"/>
    <x v="4"/>
    <x v="30"/>
    <x v="251"/>
    <n v="9700000"/>
    <n v="10002683.02"/>
    <n v="1"/>
    <m/>
  </r>
  <r>
    <x v="13"/>
    <x v="4"/>
    <x v="37"/>
    <x v="194"/>
    <n v="9300000"/>
    <n v="9599973.5399999991"/>
    <n v="1"/>
    <m/>
  </r>
  <r>
    <x v="13"/>
    <x v="4"/>
    <x v="47"/>
    <x v="238"/>
    <n v="9565500"/>
    <n v="10001158.17"/>
    <n v="2"/>
    <m/>
  </r>
  <r>
    <x v="13"/>
    <x v="5"/>
    <x v="12"/>
    <x v="84"/>
    <n v="12865666.6666667"/>
    <n v="13297880.2733333"/>
    <n v="3"/>
    <m/>
  </r>
  <r>
    <x v="13"/>
    <x v="5"/>
    <x v="13"/>
    <x v="22"/>
    <n v="8731000"/>
    <n v="10002683.02"/>
    <n v="1"/>
    <m/>
  </r>
  <r>
    <x v="13"/>
    <x v="5"/>
    <x v="71"/>
    <x v="199"/>
    <n v="13950000"/>
    <n v="14391414.68"/>
    <n v="1"/>
    <m/>
  </r>
  <r>
    <x v="13"/>
    <x v="5"/>
    <x v="15"/>
    <x v="200"/>
    <n v="9638000"/>
    <n v="10002683.02"/>
    <n v="1"/>
    <m/>
  </r>
  <r>
    <x v="13"/>
    <x v="5"/>
    <x v="15"/>
    <x v="25"/>
    <n v="9700000"/>
    <n v="10002683.02"/>
    <n v="2"/>
    <m/>
  </r>
  <r>
    <x v="19"/>
    <x v="0"/>
    <x v="45"/>
    <x v="42"/>
    <n v="9693000"/>
    <n v="9930000"/>
    <n v="1"/>
    <m/>
  </r>
  <r>
    <x v="19"/>
    <x v="0"/>
    <x v="48"/>
    <x v="113"/>
    <n v="9700000"/>
    <n v="9950000"/>
    <n v="1"/>
    <m/>
  </r>
  <r>
    <x v="19"/>
    <x v="1"/>
    <x v="1"/>
    <x v="5"/>
    <n v="4791500"/>
    <n v="9930000"/>
    <n v="2"/>
    <m/>
  </r>
  <r>
    <x v="19"/>
    <x v="2"/>
    <x v="4"/>
    <x v="11"/>
    <n v="8687000"/>
    <n v="8917000"/>
    <n v="1"/>
    <m/>
  </r>
  <r>
    <x v="19"/>
    <x v="2"/>
    <x v="4"/>
    <x v="136"/>
    <n v="9700000"/>
    <n v="9930000"/>
    <n v="1"/>
    <m/>
  </r>
  <r>
    <x v="19"/>
    <x v="2"/>
    <x v="5"/>
    <x v="137"/>
    <n v="9693000"/>
    <n v="9930000"/>
    <n v="1"/>
    <m/>
  </r>
  <r>
    <x v="19"/>
    <x v="2"/>
    <x v="24"/>
    <x v="191"/>
    <n v="9700000"/>
    <n v="9930000"/>
    <n v="1"/>
    <m/>
  </r>
  <r>
    <x v="19"/>
    <x v="4"/>
    <x v="29"/>
    <x v="50"/>
    <n v="9700000"/>
    <n v="9930000"/>
    <n v="1"/>
    <m/>
  </r>
  <r>
    <x v="19"/>
    <x v="6"/>
    <x v="22"/>
    <x v="204"/>
    <n v="4850000"/>
    <n v="10185992.5"/>
    <n v="2"/>
    <m/>
  </r>
  <r>
    <x v="14"/>
    <x v="1"/>
    <x v="26"/>
    <x v="123"/>
    <n v="14550000"/>
    <n v="14856017.48"/>
    <n v="1"/>
    <m/>
  </r>
  <r>
    <x v="14"/>
    <x v="1"/>
    <x v="27"/>
    <x v="126"/>
    <n v="9700000"/>
    <n v="9873878.3200000003"/>
    <n v="1"/>
    <m/>
  </r>
  <r>
    <x v="14"/>
    <x v="4"/>
    <x v="29"/>
    <x v="71"/>
    <n v="8512000"/>
    <n v="9873878.3200000003"/>
    <n v="1"/>
    <m/>
  </r>
  <r>
    <x v="14"/>
    <x v="4"/>
    <x v="43"/>
    <x v="114"/>
    <n v="7275000"/>
    <n v="14856017.48"/>
    <n v="2"/>
    <m/>
  </r>
  <r>
    <x v="14"/>
    <x v="5"/>
    <x v="12"/>
    <x v="21"/>
    <n v="14550000"/>
    <n v="14856017.48"/>
    <n v="1"/>
    <m/>
  </r>
  <r>
    <x v="14"/>
    <x v="5"/>
    <x v="60"/>
    <x v="16"/>
    <n v="4788000"/>
    <n v="9873878.3200000003"/>
    <n v="2"/>
    <m/>
  </r>
  <r>
    <x v="14"/>
    <x v="5"/>
    <x v="15"/>
    <x v="90"/>
    <n v="8512000"/>
    <n v="9873878.3200000003"/>
    <n v="1"/>
    <m/>
  </r>
  <r>
    <x v="20"/>
    <x v="1"/>
    <x v="1"/>
    <x v="6"/>
    <n v="9700000"/>
    <n v="10348756.359999999"/>
    <n v="1"/>
    <m/>
  </r>
  <r>
    <x v="20"/>
    <x v="1"/>
    <x v="1"/>
    <x v="62"/>
    <n v="9658000"/>
    <n v="11697162.039999999"/>
    <n v="1"/>
    <m/>
  </r>
  <r>
    <x v="16"/>
    <x v="1"/>
    <x v="23"/>
    <x v="252"/>
    <n v="7680000"/>
    <n v="10365078.25"/>
    <n v="1"/>
    <m/>
  </r>
  <r>
    <x v="16"/>
    <x v="1"/>
    <x v="1"/>
    <x v="4"/>
    <n v="14550000"/>
    <n v="14986381.25"/>
    <n v="1"/>
    <m/>
  </r>
  <r>
    <x v="16"/>
    <x v="1"/>
    <x v="1"/>
    <x v="62"/>
    <n v="9700000"/>
    <n v="10700023"/>
    <n v="1"/>
    <m/>
  </r>
  <r>
    <x v="16"/>
    <x v="1"/>
    <x v="2"/>
    <x v="8"/>
    <n v="9700000"/>
    <n v="10068305"/>
    <n v="1"/>
    <m/>
  </r>
  <r>
    <x v="16"/>
    <x v="1"/>
    <x v="2"/>
    <x v="63"/>
    <n v="9638000"/>
    <n v="10067604.4"/>
    <n v="1"/>
    <m/>
  </r>
  <r>
    <x v="16"/>
    <x v="1"/>
    <x v="2"/>
    <x v="106"/>
    <n v="11316666.6666667"/>
    <n v="11707663.75"/>
    <n v="3"/>
    <m/>
  </r>
  <r>
    <x v="16"/>
    <x v="1"/>
    <x v="2"/>
    <x v="168"/>
    <n v="9665000"/>
    <n v="10067909.5"/>
    <n v="1"/>
    <m/>
  </r>
  <r>
    <x v="16"/>
    <x v="1"/>
    <x v="35"/>
    <x v="68"/>
    <n v="14550000"/>
    <n v="14986381.25"/>
    <n v="1"/>
    <m/>
  </r>
  <r>
    <x v="16"/>
    <x v="3"/>
    <x v="9"/>
    <x v="70"/>
    <n v="9700000"/>
    <n v="10100962.630000001"/>
    <n v="1"/>
    <m/>
  </r>
  <r>
    <x v="16"/>
    <x v="4"/>
    <x v="36"/>
    <x v="73"/>
    <n v="14550000"/>
    <n v="14986381.25"/>
    <n v="1"/>
    <m/>
  </r>
  <r>
    <x v="16"/>
    <x v="4"/>
    <x v="58"/>
    <x v="170"/>
    <n v="14550000"/>
    <n v="14986381.25"/>
    <n v="1"/>
    <m/>
  </r>
  <r>
    <x v="16"/>
    <x v="4"/>
    <x v="43"/>
    <x v="253"/>
    <n v="14550000"/>
    <n v="14986381.25"/>
    <n v="1"/>
    <m/>
  </r>
  <r>
    <x v="16"/>
    <x v="4"/>
    <x v="38"/>
    <x v="80"/>
    <n v="7724000"/>
    <n v="10045976.199999999"/>
    <n v="1"/>
    <m/>
  </r>
  <r>
    <x v="16"/>
    <x v="4"/>
    <x v="38"/>
    <x v="82"/>
    <n v="14550000"/>
    <n v="14986381.25"/>
    <n v="1"/>
    <m/>
  </r>
  <r>
    <x v="16"/>
    <x v="5"/>
    <x v="11"/>
    <x v="254"/>
    <n v="9700000"/>
    <n v="10068305"/>
    <n v="1"/>
    <m/>
  </r>
  <r>
    <x v="16"/>
    <x v="6"/>
    <x v="18"/>
    <x v="150"/>
    <n v="9700000"/>
    <n v="10068305"/>
    <n v="1"/>
    <m/>
  </r>
  <r>
    <x v="16"/>
    <x v="6"/>
    <x v="19"/>
    <x v="34"/>
    <n v="9700000"/>
    <n v="10068305"/>
    <n v="1"/>
    <m/>
  </r>
  <r>
    <x v="16"/>
    <x v="6"/>
    <x v="21"/>
    <x v="173"/>
    <n v="14550000"/>
    <n v="14986381.25"/>
    <n v="1"/>
    <m/>
  </r>
  <r>
    <x v="17"/>
    <x v="0"/>
    <x v="48"/>
    <x v="55"/>
    <n v="7067000"/>
    <n v="36057067.350000001"/>
    <n v="1"/>
    <m/>
  </r>
  <r>
    <x v="17"/>
    <x v="0"/>
    <x v="0"/>
    <x v="1"/>
    <n v="7855000"/>
    <n v="18688385.609999999"/>
    <n v="1"/>
    <m/>
  </r>
  <r>
    <x v="17"/>
    <x v="4"/>
    <x v="44"/>
    <x v="102"/>
    <n v="6936000"/>
    <n v="26874800"/>
    <n v="1"/>
    <m/>
  </r>
  <r>
    <x v="17"/>
    <x v="5"/>
    <x v="12"/>
    <x v="21"/>
    <n v="6411000"/>
    <n v="15828184.9"/>
    <n v="1"/>
    <m/>
  </r>
  <r>
    <x v="0"/>
    <x v="0"/>
    <x v="67"/>
    <x v="227"/>
    <n v="23260402.530000001"/>
    <n v="23518482.260000002"/>
    <m/>
    <n v="2"/>
  </r>
  <r>
    <x v="0"/>
    <x v="0"/>
    <x v="67"/>
    <x v="179"/>
    <n v="22535808.77"/>
    <n v="22722583.960000001"/>
    <m/>
    <n v="1"/>
  </r>
  <r>
    <x v="0"/>
    <x v="0"/>
    <x v="67"/>
    <x v="180"/>
    <n v="24332675.25"/>
    <n v="24665350.5"/>
    <m/>
    <n v="1"/>
  </r>
  <r>
    <x v="0"/>
    <x v="0"/>
    <x v="67"/>
    <x v="255"/>
    <n v="22126968.41"/>
    <n v="22371614.02"/>
    <m/>
    <n v="2"/>
  </r>
  <r>
    <x v="0"/>
    <x v="1"/>
    <x v="27"/>
    <x v="127"/>
    <n v="22065807.010000002"/>
    <n v="22371614.02"/>
    <m/>
    <n v="1"/>
  </r>
  <r>
    <x v="0"/>
    <x v="1"/>
    <x v="1"/>
    <x v="3"/>
    <n v="23312312.010000002"/>
    <n v="23419220.956666701"/>
    <m/>
    <n v="3"/>
  </r>
  <r>
    <x v="0"/>
    <x v="1"/>
    <x v="1"/>
    <x v="132"/>
    <n v="24598815.449999999"/>
    <n v="24665350.5"/>
    <m/>
    <n v="1"/>
  </r>
  <r>
    <x v="0"/>
    <x v="1"/>
    <x v="1"/>
    <x v="7"/>
    <n v="23173273.620000001"/>
    <n v="23365390.890000001"/>
    <m/>
    <n v="1"/>
  </r>
  <r>
    <x v="0"/>
    <x v="1"/>
    <x v="1"/>
    <x v="62"/>
    <n v="21841047.140000001"/>
    <n v="21841047.140000001"/>
    <m/>
    <n v="1"/>
  </r>
  <r>
    <x v="0"/>
    <x v="1"/>
    <x v="2"/>
    <x v="8"/>
    <n v="18208470.016666699"/>
    <n v="18298164.02"/>
    <m/>
    <n v="3"/>
  </r>
  <r>
    <x v="0"/>
    <x v="1"/>
    <x v="2"/>
    <x v="63"/>
    <n v="18561005.662500001"/>
    <n v="18671138.289999999"/>
    <m/>
    <n v="4"/>
  </r>
  <r>
    <x v="0"/>
    <x v="1"/>
    <x v="2"/>
    <x v="64"/>
    <n v="20878095.370000001"/>
    <n v="20936994.859999999"/>
    <m/>
    <n v="1"/>
  </r>
  <r>
    <x v="0"/>
    <x v="2"/>
    <x v="68"/>
    <x v="256"/>
    <n v="23432890.73"/>
    <n v="23598835.609999999"/>
    <m/>
    <n v="1"/>
  </r>
  <r>
    <x v="0"/>
    <x v="2"/>
    <x v="8"/>
    <x v="257"/>
    <n v="19756166.48"/>
    <n v="19926421.800000001"/>
    <m/>
    <n v="1"/>
  </r>
  <r>
    <x v="0"/>
    <x v="3"/>
    <x v="9"/>
    <x v="70"/>
    <n v="22228121.699999999"/>
    <n v="22314234.09"/>
    <m/>
    <n v="2"/>
  </r>
  <r>
    <x v="0"/>
    <x v="4"/>
    <x v="43"/>
    <x v="258"/>
    <n v="20263707.690000001"/>
    <n v="20436725.27"/>
    <m/>
    <n v="1"/>
  </r>
  <r>
    <x v="0"/>
    <x v="4"/>
    <x v="43"/>
    <x v="135"/>
    <n v="21453420.670000002"/>
    <n v="21694402.960000001"/>
    <m/>
    <n v="2"/>
  </r>
  <r>
    <x v="0"/>
    <x v="6"/>
    <x v="18"/>
    <x v="28"/>
    <n v="19567625.484000001"/>
    <n v="19714204.995999999"/>
    <m/>
    <n v="5"/>
  </r>
  <r>
    <x v="0"/>
    <x v="6"/>
    <x v="18"/>
    <x v="29"/>
    <n v="25176287.600000001"/>
    <n v="25322862.16"/>
    <m/>
    <n v="3"/>
  </r>
  <r>
    <x v="0"/>
    <x v="6"/>
    <x v="18"/>
    <x v="150"/>
    <n v="19621975.579999998"/>
    <n v="19678861.760000002"/>
    <m/>
    <n v="1"/>
  </r>
  <r>
    <x v="0"/>
    <x v="6"/>
    <x v="18"/>
    <x v="30"/>
    <n v="21241927.629999999"/>
    <n v="21302619.693333302"/>
    <m/>
    <n v="3"/>
  </r>
  <r>
    <x v="0"/>
    <x v="6"/>
    <x v="18"/>
    <x v="31"/>
    <n v="22136314.526666701"/>
    <n v="22199423.550000001"/>
    <m/>
    <n v="3"/>
  </r>
  <r>
    <x v="0"/>
    <x v="6"/>
    <x v="18"/>
    <x v="162"/>
    <n v="21760249.596666701"/>
    <n v="21859742.23"/>
    <m/>
    <n v="3"/>
  </r>
  <r>
    <x v="0"/>
    <x v="6"/>
    <x v="19"/>
    <x v="93"/>
    <n v="24687368.579999998"/>
    <n v="24687368.579999998"/>
    <m/>
    <n v="1"/>
  </r>
  <r>
    <x v="0"/>
    <x v="6"/>
    <x v="19"/>
    <x v="34"/>
    <n v="20817095.890000001"/>
    <n v="20994860.460000001"/>
    <m/>
    <n v="1"/>
  </r>
  <r>
    <x v="0"/>
    <x v="6"/>
    <x v="19"/>
    <x v="202"/>
    <n v="19950013.399999999"/>
    <n v="20122304.859999999"/>
    <m/>
    <n v="1"/>
  </r>
  <r>
    <x v="0"/>
    <x v="6"/>
    <x v="20"/>
    <x v="35"/>
    <n v="23521562.739999998"/>
    <n v="23590958.600000001"/>
    <m/>
    <n v="1"/>
  </r>
  <r>
    <x v="0"/>
    <x v="6"/>
    <x v="21"/>
    <x v="203"/>
    <n v="22433547.515000001"/>
    <n v="22619567.879999999"/>
    <m/>
    <n v="2"/>
  </r>
  <r>
    <x v="0"/>
    <x v="6"/>
    <x v="21"/>
    <x v="36"/>
    <n v="21901274.129999999"/>
    <n v="21901274.129999999"/>
    <m/>
    <n v="1"/>
  </r>
  <r>
    <x v="0"/>
    <x v="6"/>
    <x v="22"/>
    <x v="204"/>
    <n v="21142472.725000001"/>
    <n v="21261635.609999999"/>
    <m/>
    <n v="2"/>
  </r>
  <r>
    <x v="1"/>
    <x v="0"/>
    <x v="50"/>
    <x v="116"/>
    <n v="17513946.850000001"/>
    <n v="17757893.710000001"/>
    <m/>
    <n v="1"/>
  </r>
  <r>
    <x v="1"/>
    <x v="0"/>
    <x v="67"/>
    <x v="227"/>
    <n v="26458627.699999999"/>
    <n v="26817255.41"/>
    <m/>
    <n v="1"/>
  </r>
  <r>
    <x v="1"/>
    <x v="0"/>
    <x v="0"/>
    <x v="129"/>
    <n v="20573359.620000001"/>
    <n v="20733370.879999999"/>
    <m/>
    <n v="1"/>
  </r>
  <r>
    <x v="1"/>
    <x v="2"/>
    <x v="4"/>
    <x v="48"/>
    <n v="25153788.370000001"/>
    <n v="25497576.75"/>
    <m/>
    <n v="1"/>
  </r>
  <r>
    <x v="1"/>
    <x v="2"/>
    <x v="4"/>
    <x v="136"/>
    <n v="23287217.02"/>
    <n v="23574434.039999999"/>
    <m/>
    <n v="1"/>
  </r>
  <r>
    <x v="1"/>
    <x v="2"/>
    <x v="7"/>
    <x v="14"/>
    <n v="25562360.690000001"/>
    <n v="25624845.210000001"/>
    <m/>
    <n v="1"/>
  </r>
  <r>
    <x v="1"/>
    <x v="3"/>
    <x v="9"/>
    <x v="18"/>
    <n v="23875693.489999998"/>
    <n v="24028729.855"/>
    <m/>
    <n v="2"/>
  </r>
  <r>
    <x v="1"/>
    <x v="4"/>
    <x v="42"/>
    <x v="259"/>
    <n v="18444352.82"/>
    <n v="18612469.899999999"/>
    <m/>
    <n v="1"/>
  </r>
  <r>
    <x v="1"/>
    <x v="5"/>
    <x v="59"/>
    <x v="260"/>
    <n v="27255318.390000001"/>
    <n v="27468011.530000001"/>
    <m/>
    <n v="1"/>
  </r>
  <r>
    <x v="1"/>
    <x v="6"/>
    <x v="18"/>
    <x v="150"/>
    <n v="25419099.370000001"/>
    <n v="25598713.390000001"/>
    <m/>
    <n v="1"/>
  </r>
  <r>
    <x v="1"/>
    <x v="6"/>
    <x v="19"/>
    <x v="34"/>
    <n v="21807926.510000002"/>
    <n v="22125853.030000001"/>
    <m/>
    <n v="1"/>
  </r>
  <r>
    <x v="2"/>
    <x v="4"/>
    <x v="43"/>
    <x v="135"/>
    <n v="21458769.879999999"/>
    <n v="21524592.629999999"/>
    <m/>
    <n v="1"/>
  </r>
  <r>
    <x v="2"/>
    <x v="5"/>
    <x v="11"/>
    <x v="20"/>
    <n v="18590983.960000001"/>
    <n v="18650548.850000001"/>
    <m/>
    <n v="1"/>
  </r>
  <r>
    <x v="4"/>
    <x v="0"/>
    <x v="0"/>
    <x v="53"/>
    <n v="22858319.66"/>
    <n v="22929920.940000001"/>
    <m/>
    <n v="1"/>
  </r>
  <r>
    <x v="4"/>
    <x v="1"/>
    <x v="2"/>
    <x v="8"/>
    <n v="19006655.859999999"/>
    <n v="19063936.949999999"/>
    <m/>
    <n v="1"/>
  </r>
  <r>
    <x v="6"/>
    <x v="1"/>
    <x v="26"/>
    <x v="261"/>
    <n v="22074502.739999998"/>
    <n v="22138336.379999999"/>
    <m/>
    <n v="1"/>
  </r>
  <r>
    <x v="7"/>
    <x v="5"/>
    <x v="14"/>
    <x v="87"/>
    <n v="24057324.879999999"/>
    <n v="24354649.760000002"/>
    <m/>
    <n v="1"/>
  </r>
  <r>
    <x v="7"/>
    <x v="6"/>
    <x v="18"/>
    <x v="31"/>
    <n v="19891457.440000001"/>
    <n v="19943839.789999999"/>
    <m/>
    <n v="1"/>
  </r>
  <r>
    <x v="8"/>
    <x v="0"/>
    <x v="0"/>
    <x v="119"/>
    <n v="19044113.23"/>
    <n v="19312982.469999999"/>
    <m/>
    <n v="1"/>
  </r>
  <r>
    <x v="8"/>
    <x v="0"/>
    <x v="0"/>
    <x v="120"/>
    <n v="20083448.420000002"/>
    <n v="20139942.690000001"/>
    <m/>
    <n v="1"/>
  </r>
  <r>
    <x v="8"/>
    <x v="1"/>
    <x v="1"/>
    <x v="3"/>
    <n v="19136160.940000001"/>
    <n v="19297372.77"/>
    <m/>
    <n v="1"/>
  </r>
  <r>
    <x v="8"/>
    <x v="5"/>
    <x v="14"/>
    <x v="87"/>
    <n v="18543177.140000001"/>
    <n v="18595974.600000001"/>
    <m/>
    <n v="1"/>
  </r>
  <r>
    <x v="8"/>
    <x v="5"/>
    <x v="15"/>
    <x v="25"/>
    <n v="19784677.699999999"/>
    <n v="19950396.719999999"/>
    <m/>
    <n v="1"/>
  </r>
  <r>
    <x v="11"/>
    <x v="6"/>
    <x v="18"/>
    <x v="31"/>
    <n v="21296967.445"/>
    <n v="21296967.445"/>
    <m/>
    <n v="2"/>
  </r>
  <r>
    <x v="12"/>
    <x v="0"/>
    <x v="41"/>
    <x v="94"/>
    <n v="35655747.109999999"/>
    <n v="35728607.899999999"/>
    <m/>
    <n v="1"/>
  </r>
  <r>
    <x v="12"/>
    <x v="0"/>
    <x v="41"/>
    <x v="262"/>
    <n v="30344640.379999999"/>
    <n v="30689280.77"/>
    <m/>
    <n v="1"/>
  </r>
  <r>
    <x v="12"/>
    <x v="1"/>
    <x v="32"/>
    <x v="95"/>
    <n v="30480342.23"/>
    <n v="30686203.18"/>
    <m/>
    <n v="1"/>
  </r>
  <r>
    <x v="12"/>
    <x v="2"/>
    <x v="4"/>
    <x v="41"/>
    <n v="35676076.170000002"/>
    <n v="35751195.740000002"/>
    <m/>
    <n v="1"/>
  </r>
  <r>
    <x v="12"/>
    <x v="4"/>
    <x v="58"/>
    <x v="141"/>
    <n v="19214309.239999998"/>
    <n v="19264788.039999999"/>
    <m/>
    <n v="1"/>
  </r>
  <r>
    <x v="12"/>
    <x v="5"/>
    <x v="12"/>
    <x v="21"/>
    <n v="13930000"/>
    <n v="14281937.26"/>
    <m/>
    <n v="2"/>
  </r>
  <r>
    <x v="13"/>
    <x v="4"/>
    <x v="43"/>
    <x v="258"/>
    <n v="18359284.510000002"/>
    <n v="18411311.68"/>
    <m/>
    <n v="1"/>
  </r>
  <r>
    <x v="13"/>
    <x v="5"/>
    <x v="11"/>
    <x v="234"/>
    <n v="22676388.969999999"/>
    <n v="22977693.940000001"/>
    <m/>
    <n v="1"/>
  </r>
  <r>
    <x v="13"/>
    <x v="5"/>
    <x v="11"/>
    <x v="83"/>
    <n v="22579062.32"/>
    <n v="22758660.460000001"/>
    <m/>
    <n v="1"/>
  </r>
  <r>
    <x v="13"/>
    <x v="6"/>
    <x v="18"/>
    <x v="30"/>
    <n v="18167498.780000001"/>
    <n v="18324890.120000001"/>
    <m/>
    <n v="1"/>
  </r>
  <r>
    <x v="13"/>
    <x v="6"/>
    <x v="22"/>
    <x v="38"/>
    <n v="19404306.385000002"/>
    <n v="19459429.414999999"/>
    <m/>
    <n v="2"/>
  </r>
  <r>
    <x v="14"/>
    <x v="1"/>
    <x v="1"/>
    <x v="3"/>
    <n v="19579497.93"/>
    <n v="19810995.859999999"/>
    <m/>
    <n v="1"/>
  </r>
  <r>
    <x v="14"/>
    <x v="1"/>
    <x v="2"/>
    <x v="106"/>
    <n v="19947416.629999999"/>
    <n v="20194833.260000002"/>
    <m/>
    <n v="1"/>
  </r>
  <r>
    <x v="14"/>
    <x v="5"/>
    <x v="59"/>
    <x v="263"/>
    <n v="26928646.140000001"/>
    <n v="27105727.204999998"/>
    <m/>
    <n v="2"/>
  </r>
  <r>
    <x v="14"/>
    <x v="6"/>
    <x v="19"/>
    <x v="32"/>
    <n v="18755527.07"/>
    <n v="18800807.859999999"/>
    <m/>
    <n v="1"/>
  </r>
  <r>
    <x v="15"/>
    <x v="1"/>
    <x v="3"/>
    <x v="10"/>
    <n v="15163909.109999999"/>
    <n v="15163909.109999999"/>
    <m/>
    <n v="1"/>
  </r>
  <r>
    <x v="15"/>
    <x v="2"/>
    <x v="6"/>
    <x v="107"/>
    <n v="23836135.73"/>
    <n v="23836135.73"/>
    <m/>
    <n v="1"/>
  </r>
  <r>
    <x v="15"/>
    <x v="4"/>
    <x v="30"/>
    <x v="251"/>
    <n v="22860341.166666701"/>
    <n v="22860341.166666701"/>
    <m/>
    <n v="3"/>
  </r>
  <r>
    <x v="20"/>
    <x v="1"/>
    <x v="56"/>
    <x v="129"/>
    <n v="22987212.739999998"/>
    <n v="23601355.190000001"/>
    <m/>
    <n v="1"/>
  </r>
  <r>
    <x v="16"/>
    <x v="0"/>
    <x v="0"/>
    <x v="53"/>
    <n v="20563081.879999999"/>
    <n v="20568081.879999999"/>
    <m/>
    <n v="1"/>
  </r>
  <r>
    <x v="16"/>
    <x v="1"/>
    <x v="1"/>
    <x v="132"/>
    <n v="21368106.940000001"/>
    <n v="21547295.629999999"/>
    <m/>
    <n v="1"/>
  </r>
  <r>
    <x v="16"/>
    <x v="1"/>
    <x v="2"/>
    <x v="8"/>
    <n v="21240573.899999999"/>
    <n v="21436785.84"/>
    <m/>
    <n v="1"/>
  </r>
  <r>
    <x v="16"/>
    <x v="1"/>
    <x v="2"/>
    <x v="63"/>
    <n v="18331974.25"/>
    <n v="18336974.25"/>
    <m/>
    <n v="1"/>
  </r>
  <r>
    <x v="16"/>
    <x v="1"/>
    <x v="2"/>
    <x v="9"/>
    <n v="22159590.02"/>
    <n v="22354414.309999999"/>
    <m/>
    <n v="1"/>
  </r>
  <r>
    <x v="16"/>
    <x v="1"/>
    <x v="3"/>
    <x v="10"/>
    <n v="23289709.039999999"/>
    <n v="23358072.850000001"/>
    <m/>
    <n v="1"/>
  </r>
  <r>
    <x v="16"/>
    <x v="1"/>
    <x v="35"/>
    <x v="42"/>
    <n v="22761584.039999999"/>
    <n v="22968324.59"/>
    <m/>
    <n v="1"/>
  </r>
  <r>
    <x v="16"/>
    <x v="1"/>
    <x v="35"/>
    <x v="69"/>
    <n v="18346974.25"/>
    <n v="18351974.25"/>
    <m/>
    <n v="1"/>
  </r>
  <r>
    <x v="16"/>
    <x v="1"/>
    <x v="57"/>
    <x v="134"/>
    <n v="23762249.52"/>
    <n v="23896349.466666698"/>
    <m/>
    <n v="3"/>
  </r>
  <r>
    <x v="16"/>
    <x v="2"/>
    <x v="6"/>
    <x v="13"/>
    <n v="20831982.07"/>
    <n v="21025930.91"/>
    <m/>
    <n v="1"/>
  </r>
  <r>
    <x v="16"/>
    <x v="3"/>
    <x v="9"/>
    <x v="18"/>
    <n v="20723754.109999999"/>
    <n v="21047262.190000001"/>
    <m/>
    <n v="1"/>
  </r>
  <r>
    <x v="16"/>
    <x v="6"/>
    <x v="18"/>
    <x v="30"/>
    <n v="21757449.035"/>
    <n v="21955690.859999999"/>
    <m/>
    <n v="2"/>
  </r>
  <r>
    <x v="16"/>
    <x v="6"/>
    <x v="22"/>
    <x v="204"/>
    <n v="23059467.4066667"/>
    <n v="23264004.010000002"/>
    <m/>
    <n v="3"/>
  </r>
  <r>
    <x v="0"/>
    <x v="1"/>
    <x v="2"/>
    <x v="64"/>
    <n v="22900173.890000001"/>
    <n v="22900173.890000001"/>
    <m/>
    <n v="1"/>
  </r>
  <r>
    <x v="0"/>
    <x v="2"/>
    <x v="5"/>
    <x v="12"/>
    <n v="31863601.32"/>
    <n v="31863601.32"/>
    <m/>
    <n v="1"/>
  </r>
  <r>
    <x v="0"/>
    <x v="2"/>
    <x v="6"/>
    <x v="107"/>
    <n v="22503326.199999999"/>
    <n v="22503326.199999999"/>
    <m/>
    <n v="1"/>
  </r>
  <r>
    <x v="0"/>
    <x v="4"/>
    <x v="43"/>
    <x v="135"/>
    <n v="21113211.52"/>
    <n v="21113211.52"/>
    <m/>
    <n v="1"/>
  </r>
  <r>
    <x v="0"/>
    <x v="4"/>
    <x v="43"/>
    <x v="114"/>
    <n v="18294391.25"/>
    <n v="18294391.25"/>
    <m/>
    <n v="1"/>
  </r>
  <r>
    <x v="0"/>
    <x v="5"/>
    <x v="15"/>
    <x v="25"/>
    <n v="23538692.5"/>
    <n v="23538692.5"/>
    <m/>
    <n v="1"/>
  </r>
  <r>
    <x v="0"/>
    <x v="6"/>
    <x v="18"/>
    <x v="31"/>
    <n v="25927221.59"/>
    <n v="25927221.59"/>
    <m/>
    <n v="1"/>
  </r>
  <r>
    <x v="1"/>
    <x v="0"/>
    <x v="67"/>
    <x v="180"/>
    <n v="21507604.210000001"/>
    <n v="21507604.210000001"/>
    <m/>
    <n v="1"/>
  </r>
  <r>
    <x v="1"/>
    <x v="1"/>
    <x v="32"/>
    <x v="96"/>
    <n v="18272699.289999999"/>
    <n v="18272699.289999999"/>
    <m/>
    <n v="1"/>
  </r>
  <r>
    <x v="1"/>
    <x v="1"/>
    <x v="1"/>
    <x v="4"/>
    <n v="20421044.5"/>
    <n v="20421044.5"/>
    <m/>
    <n v="1"/>
  </r>
  <r>
    <x v="2"/>
    <x v="0"/>
    <x v="41"/>
    <x v="226"/>
    <n v="16437807.039999999"/>
    <n v="16676014.57"/>
    <m/>
    <n v="1"/>
  </r>
  <r>
    <x v="2"/>
    <x v="6"/>
    <x v="19"/>
    <x v="93"/>
    <n v="19804384.329999998"/>
    <n v="19982726.02"/>
    <m/>
    <n v="1"/>
  </r>
  <r>
    <x v="4"/>
    <x v="5"/>
    <x v="71"/>
    <x v="199"/>
    <n v="19604066"/>
    <n v="19604066"/>
    <m/>
    <n v="1"/>
  </r>
  <r>
    <x v="5"/>
    <x v="1"/>
    <x v="35"/>
    <x v="69"/>
    <n v="21123402.66"/>
    <n v="21123402.66"/>
    <m/>
    <n v="1"/>
  </r>
  <r>
    <x v="6"/>
    <x v="5"/>
    <x v="11"/>
    <x v="234"/>
    <n v="29115275.482941199"/>
    <n v="29193614.682352901"/>
    <m/>
    <n v="17"/>
  </r>
  <r>
    <x v="8"/>
    <x v="0"/>
    <x v="0"/>
    <x v="237"/>
    <n v="22307901.899999999"/>
    <n v="22307901.899999999"/>
    <m/>
    <n v="1"/>
  </r>
  <r>
    <x v="10"/>
    <x v="4"/>
    <x v="29"/>
    <x v="50"/>
    <n v="33095099.32"/>
    <n v="33219003.399999999"/>
    <m/>
    <n v="1"/>
  </r>
  <r>
    <x v="10"/>
    <x v="5"/>
    <x v="12"/>
    <x v="84"/>
    <n v="14357546.720000001"/>
    <n v="14357546.720000001"/>
    <m/>
    <n v="1"/>
  </r>
  <r>
    <x v="10"/>
    <x v="6"/>
    <x v="19"/>
    <x v="202"/>
    <n v="15121544.199999999"/>
    <n v="15121544.199999999"/>
    <m/>
    <n v="1"/>
  </r>
  <r>
    <x v="10"/>
    <x v="6"/>
    <x v="20"/>
    <x v="264"/>
    <n v="14018949.619999999"/>
    <n v="14018949.619999999"/>
    <m/>
    <n v="1"/>
  </r>
  <r>
    <x v="11"/>
    <x v="1"/>
    <x v="1"/>
    <x v="61"/>
    <n v="22549141.59"/>
    <n v="22549141.59"/>
    <m/>
    <n v="1"/>
  </r>
  <r>
    <x v="12"/>
    <x v="2"/>
    <x v="6"/>
    <x v="189"/>
    <n v="30380154.09"/>
    <n v="30380154.09"/>
    <m/>
    <n v="1"/>
  </r>
  <r>
    <x v="13"/>
    <x v="1"/>
    <x v="1"/>
    <x v="6"/>
    <n v="35720223.030000001"/>
    <n v="35720223.030000001"/>
    <m/>
    <n v="1"/>
  </r>
  <r>
    <x v="14"/>
    <x v="0"/>
    <x v="67"/>
    <x v="227"/>
    <n v="21342775.850000001"/>
    <n v="21342775.850000001"/>
    <m/>
    <n v="1"/>
  </r>
  <r>
    <x v="14"/>
    <x v="0"/>
    <x v="76"/>
    <x v="265"/>
    <n v="20332587.850000001"/>
    <n v="20332587.850000001"/>
    <m/>
    <n v="1"/>
  </r>
  <r>
    <x v="14"/>
    <x v="1"/>
    <x v="27"/>
    <x v="118"/>
    <n v="20859277.050000001"/>
    <n v="20859277.050000001"/>
    <m/>
    <n v="1"/>
  </r>
  <r>
    <x v="14"/>
    <x v="1"/>
    <x v="1"/>
    <x v="6"/>
    <n v="21220487.850000001"/>
    <n v="21220487.850000001"/>
    <m/>
    <n v="1"/>
  </r>
  <r>
    <x v="14"/>
    <x v="3"/>
    <x v="9"/>
    <x v="70"/>
    <n v="24091868.260000002"/>
    <n v="24091868.260000002"/>
    <m/>
    <n v="1"/>
  </r>
  <r>
    <x v="14"/>
    <x v="4"/>
    <x v="30"/>
    <x v="251"/>
    <n v="21950229.653333299"/>
    <n v="21950229.653333299"/>
    <m/>
    <n v="3"/>
  </r>
  <r>
    <x v="14"/>
    <x v="4"/>
    <x v="58"/>
    <x v="141"/>
    <n v="19459841.850000001"/>
    <n v="19459841.850000001"/>
    <m/>
    <n v="1"/>
  </r>
  <r>
    <x v="14"/>
    <x v="4"/>
    <x v="43"/>
    <x v="114"/>
    <n v="19188053.260000002"/>
    <n v="19188053.260000002"/>
    <m/>
    <n v="1"/>
  </r>
  <r>
    <x v="14"/>
    <x v="5"/>
    <x v="59"/>
    <x v="143"/>
    <n v="31763437.140000001"/>
    <n v="31763437.140000001"/>
    <m/>
    <n v="2"/>
  </r>
  <r>
    <x v="14"/>
    <x v="5"/>
    <x v="15"/>
    <x v="91"/>
    <n v="25189409.25"/>
    <n v="25331535"/>
    <m/>
    <n v="1"/>
  </r>
  <r>
    <x v="14"/>
    <x v="6"/>
    <x v="22"/>
    <x v="38"/>
    <n v="20932628.73"/>
    <n v="20932628.73"/>
    <m/>
    <n v="1"/>
  </r>
  <r>
    <x v="15"/>
    <x v="1"/>
    <x v="3"/>
    <x v="10"/>
    <n v="15036477.82"/>
    <n v="15036477.82"/>
    <m/>
    <n v="1"/>
  </r>
  <r>
    <x v="15"/>
    <x v="6"/>
    <x v="18"/>
    <x v="31"/>
    <n v="22430506.73"/>
    <n v="22430506.73"/>
    <m/>
    <n v="1"/>
  </r>
  <r>
    <x v="20"/>
    <x v="1"/>
    <x v="3"/>
    <x v="10"/>
    <n v="16980393.039999999"/>
    <n v="17602382.43"/>
    <m/>
    <n v="1"/>
  </r>
  <r>
    <x v="16"/>
    <x v="1"/>
    <x v="2"/>
    <x v="106"/>
    <n v="17325077.75"/>
    <n v="17332077.75"/>
    <m/>
    <n v="1"/>
  </r>
  <r>
    <x v="16"/>
    <x v="1"/>
    <x v="35"/>
    <x v="68"/>
    <n v="20103649.559999999"/>
    <n v="20108649.559999999"/>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1258B99-0825-44E2-8252-A84664218EC0}"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1175" firstHeaderRow="0" firstDataRow="1" firstDataCol="1"/>
  <pivotFields count="8">
    <pivotField axis="axisRow" showAll="0">
      <items count="22">
        <item n="MUTUAL CARTAGO" x="0"/>
        <item n="INVU" x="1"/>
        <item n="COOCIQUE" x="5"/>
        <item n="COOPENAE" x="7"/>
        <item n="GRUPO MUTUAL ALAJUELA LA VIVIENDA" x="10"/>
        <item n="BANCO DE COSTA RICA" x="4"/>
        <item x="14"/>
        <item x="8"/>
        <item x="6"/>
        <item x="12"/>
        <item x="2"/>
        <item x="11"/>
        <item x="16"/>
        <item x="13"/>
        <item x="20"/>
        <item x="17"/>
        <item x="3"/>
        <item x="15"/>
        <item x="18"/>
        <item x="19"/>
        <item x="9"/>
        <item t="default"/>
      </items>
    </pivotField>
    <pivotField axis="axisRow" showAll="0">
      <items count="8">
        <item x="1"/>
        <item x="2"/>
        <item x="4"/>
        <item x="3"/>
        <item x="6"/>
        <item x="5"/>
        <item x="0"/>
        <item t="default"/>
      </items>
    </pivotField>
    <pivotField axis="axisRow" showAll="0">
      <items count="78">
        <item x="12"/>
        <item x="14"/>
        <item x="52"/>
        <item x="13"/>
        <item x="26"/>
        <item x="22"/>
        <item x="35"/>
        <item x="17"/>
        <item x="39"/>
        <item x="5"/>
        <item x="0"/>
        <item x="18"/>
        <item x="11"/>
        <item x="1"/>
        <item x="32"/>
        <item x="30"/>
        <item x="9"/>
        <item x="6"/>
        <item x="2"/>
        <item x="20"/>
        <item x="21"/>
        <item x="29"/>
        <item x="3"/>
        <item x="58"/>
        <item x="72"/>
        <item x="43"/>
        <item x="38"/>
        <item x="71"/>
        <item x="15"/>
        <item x="60"/>
        <item x="48"/>
        <item x="54"/>
        <item x="37"/>
        <item x="67"/>
        <item x="41"/>
        <item x="42"/>
        <item x="59"/>
        <item x="51"/>
        <item x="25"/>
        <item x="55"/>
        <item x="4"/>
        <item x="7"/>
        <item x="24"/>
        <item x="19"/>
        <item x="47"/>
        <item x="23"/>
        <item x="36"/>
        <item x="44"/>
        <item x="50"/>
        <item x="27"/>
        <item x="57"/>
        <item x="8"/>
        <item x="70"/>
        <item x="68"/>
        <item x="16"/>
        <item x="10"/>
        <item x="49"/>
        <item x="61"/>
        <item x="56"/>
        <item x="65"/>
        <item x="33"/>
        <item x="73"/>
        <item x="69"/>
        <item x="76"/>
        <item x="62"/>
        <item x="66"/>
        <item x="31"/>
        <item x="74"/>
        <item x="75"/>
        <item x="34"/>
        <item x="53"/>
        <item x="40"/>
        <item x="46"/>
        <item x="28"/>
        <item x="45"/>
        <item x="63"/>
        <item x="64"/>
        <item t="default"/>
      </items>
    </pivotField>
    <pivotField axis="axisRow" showAll="0">
      <items count="267">
        <item x="4"/>
        <item x="31"/>
        <item x="1"/>
        <item x="3"/>
        <item x="204"/>
        <item x="28"/>
        <item x="150"/>
        <item x="30"/>
        <item x="87"/>
        <item x="96"/>
        <item x="10"/>
        <item x="18"/>
        <item x="16"/>
        <item x="22"/>
        <item x="38"/>
        <item x="70"/>
        <item x="213"/>
        <item x="156"/>
        <item x="188"/>
        <item x="203"/>
        <item x="114"/>
        <item x="129"/>
        <item x="81"/>
        <item x="199"/>
        <item x="146"/>
        <item x="29"/>
        <item x="20"/>
        <item x="53"/>
        <item x="61"/>
        <item x="194"/>
        <item x="234"/>
        <item x="84"/>
        <item x="50"/>
        <item x="42"/>
        <item x="0"/>
        <item x="27"/>
        <item x="160"/>
        <item x="41"/>
        <item x="137"/>
        <item x="186"/>
        <item x="196"/>
        <item x="145"/>
        <item x="39"/>
        <item x="2"/>
        <item x="8"/>
        <item x="73"/>
        <item x="51"/>
        <item x="23"/>
        <item x="120"/>
        <item x="94"/>
        <item x="104"/>
        <item x="54"/>
        <item x="21"/>
        <item x="5"/>
        <item x="62"/>
        <item x="64"/>
        <item x="78"/>
        <item x="148"/>
        <item x="34"/>
        <item x="35"/>
        <item x="166"/>
        <item x="111"/>
        <item x="91"/>
        <item x="201"/>
        <item x="6"/>
        <item x="93"/>
        <item x="118"/>
        <item x="9"/>
        <item x="97"/>
        <item x="90"/>
        <item x="202"/>
        <item x="152"/>
        <item x="245"/>
        <item x="67"/>
        <item x="168"/>
        <item x="162"/>
        <item x="95"/>
        <item x="239"/>
        <item x="132"/>
        <item x="63"/>
        <item x="106"/>
        <item x="183"/>
        <item x="163"/>
        <item x="69"/>
        <item x="135"/>
        <item x="13"/>
        <item x="147"/>
        <item x="26"/>
        <item x="264"/>
        <item x="37"/>
        <item x="126"/>
        <item x="19"/>
        <item x="74"/>
        <item x="77"/>
        <item x="248"/>
        <item x="79"/>
        <item x="258"/>
        <item x="254"/>
        <item x="36"/>
        <item x="49"/>
        <item x="192"/>
        <item x="144"/>
        <item x="175"/>
        <item x="170"/>
        <item x="173"/>
        <item x="14"/>
        <item x="46"/>
        <item x="83"/>
        <item x="161"/>
        <item x="55"/>
        <item x="197"/>
        <item x="99"/>
        <item x="80"/>
        <item x="102"/>
        <item x="184"/>
        <item x="123"/>
        <item x="112"/>
        <item x="128"/>
        <item x="116"/>
        <item x="250"/>
        <item x="85"/>
        <item x="232"/>
        <item x="227"/>
        <item x="255"/>
        <item x="65"/>
        <item x="139"/>
        <item x="17"/>
        <item x="198"/>
        <item x="25"/>
        <item x="33"/>
        <item x="151"/>
        <item x="210"/>
        <item x="117"/>
        <item x="141"/>
        <item x="56"/>
        <item x="76"/>
        <item x="229"/>
        <item x="109"/>
        <item x="43"/>
        <item x="154"/>
        <item x="159"/>
        <item x="179"/>
        <item x="256"/>
        <item x="214"/>
        <item x="240"/>
        <item x="253"/>
        <item x="101"/>
        <item x="200"/>
        <item x="12"/>
        <item x="189"/>
        <item x="130"/>
        <item x="115"/>
        <item x="133"/>
        <item x="261"/>
        <item x="44"/>
        <item x="171"/>
        <item x="223"/>
        <item x="224"/>
        <item x="119"/>
        <item x="121"/>
        <item x="86"/>
        <item x="174"/>
        <item x="103"/>
        <item x="237"/>
        <item x="60"/>
        <item x="68"/>
        <item x="185"/>
        <item x="48"/>
        <item x="136"/>
        <item x="71"/>
        <item x="140"/>
        <item x="241"/>
        <item x="24"/>
        <item x="32"/>
        <item x="216"/>
        <item x="215"/>
        <item x="219"/>
        <item x="220"/>
        <item x="225"/>
        <item x="157"/>
        <item x="238"/>
        <item x="100"/>
        <item x="105"/>
        <item x="236"/>
        <item x="89"/>
        <item x="207"/>
        <item x="208"/>
        <item x="244"/>
        <item x="155"/>
        <item x="57"/>
        <item x="131"/>
        <item x="217"/>
        <item x="107"/>
        <item x="259"/>
        <item x="143"/>
        <item x="164"/>
        <item x="66"/>
        <item x="142"/>
        <item x="113"/>
        <item x="180"/>
        <item x="249"/>
        <item x="45"/>
        <item x="7"/>
        <item x="82"/>
        <item x="11"/>
        <item x="58"/>
        <item x="231"/>
        <item x="88"/>
        <item x="110"/>
        <item x="178"/>
        <item x="233"/>
        <item x="108"/>
        <item x="222"/>
        <item x="40"/>
        <item x="127"/>
        <item x="98"/>
        <item x="75"/>
        <item x="265"/>
        <item x="153"/>
        <item x="262"/>
        <item x="177"/>
        <item x="242"/>
        <item x="252"/>
        <item x="218"/>
        <item x="193"/>
        <item x="211"/>
        <item x="176"/>
        <item x="15"/>
        <item x="149"/>
        <item x="209"/>
        <item x="52"/>
        <item x="260"/>
        <item x="247"/>
        <item x="165"/>
        <item x="124"/>
        <item x="182"/>
        <item x="47"/>
        <item x="72"/>
        <item x="263"/>
        <item x="187"/>
        <item x="251"/>
        <item x="181"/>
        <item x="125"/>
        <item x="59"/>
        <item x="92"/>
        <item x="122"/>
        <item x="134"/>
        <item x="138"/>
        <item x="158"/>
        <item x="167"/>
        <item x="169"/>
        <item x="172"/>
        <item x="190"/>
        <item x="191"/>
        <item x="195"/>
        <item x="205"/>
        <item x="206"/>
        <item x="212"/>
        <item x="221"/>
        <item x="226"/>
        <item x="228"/>
        <item x="230"/>
        <item x="235"/>
        <item x="243"/>
        <item x="246"/>
        <item x="257"/>
        <item t="default"/>
      </items>
    </pivotField>
    <pivotField dataField="1" numFmtId="4" showAll="0"/>
    <pivotField dataField="1" numFmtId="4" showAll="0"/>
    <pivotField dataField="1" showAll="0"/>
    <pivotField dataField="1" showAll="0"/>
  </pivotFields>
  <rowFields count="4">
    <field x="0"/>
    <field x="1"/>
    <field x="2"/>
    <field x="3"/>
  </rowFields>
  <rowItems count="1166">
    <i>
      <x/>
    </i>
    <i r="1">
      <x/>
    </i>
    <i r="2">
      <x v="6"/>
    </i>
    <i r="3">
      <x v="83"/>
    </i>
    <i r="2">
      <x v="13"/>
    </i>
    <i r="3">
      <x/>
    </i>
    <i r="3">
      <x v="3"/>
    </i>
    <i r="3">
      <x v="43"/>
    </i>
    <i r="3">
      <x v="53"/>
    </i>
    <i r="3">
      <x v="54"/>
    </i>
    <i r="3">
      <x v="56"/>
    </i>
    <i r="3">
      <x v="64"/>
    </i>
    <i r="3">
      <x v="78"/>
    </i>
    <i r="3">
      <x v="202"/>
    </i>
    <i r="2">
      <x v="14"/>
    </i>
    <i r="3">
      <x v="9"/>
    </i>
    <i r="2">
      <x v="18"/>
    </i>
    <i r="3">
      <x v="44"/>
    </i>
    <i r="3">
      <x v="55"/>
    </i>
    <i r="3">
      <x v="67"/>
    </i>
    <i r="3">
      <x v="79"/>
    </i>
    <i r="3">
      <x v="80"/>
    </i>
    <i r="3">
      <x v="81"/>
    </i>
    <i r="3">
      <x v="124"/>
    </i>
    <i r="2">
      <x v="22"/>
    </i>
    <i r="3">
      <x v="10"/>
    </i>
    <i r="3">
      <x v="73"/>
    </i>
    <i r="3">
      <x v="82"/>
    </i>
    <i r="3">
      <x v="196"/>
    </i>
    <i r="2">
      <x v="38"/>
    </i>
    <i r="3">
      <x v="201"/>
    </i>
    <i r="2">
      <x v="39"/>
    </i>
    <i r="3">
      <x v="235"/>
    </i>
    <i r="2">
      <x v="49"/>
    </i>
    <i r="3">
      <x v="214"/>
    </i>
    <i r="2">
      <x v="50"/>
    </i>
    <i r="3">
      <x v="114"/>
    </i>
    <i r="3">
      <x v="246"/>
    </i>
    <i r="2">
      <x v="69"/>
    </i>
    <i r="3">
      <x v="205"/>
    </i>
    <i r="1">
      <x v="1"/>
    </i>
    <i r="2">
      <x v="9"/>
    </i>
    <i r="3">
      <x v="39"/>
    </i>
    <i r="3">
      <x v="148"/>
    </i>
    <i r="2">
      <x v="17"/>
    </i>
    <i r="3">
      <x v="18"/>
    </i>
    <i r="3">
      <x v="85"/>
    </i>
    <i r="3">
      <x v="149"/>
    </i>
    <i r="3">
      <x v="192"/>
    </i>
    <i r="3">
      <x v="252"/>
    </i>
    <i r="2">
      <x v="40"/>
    </i>
    <i r="3">
      <x v="37"/>
    </i>
    <i r="3">
      <x v="166"/>
    </i>
    <i r="3">
      <x v="168"/>
    </i>
    <i r="3">
      <x v="204"/>
    </i>
    <i r="2">
      <x v="41"/>
    </i>
    <i r="3">
      <x v="105"/>
    </i>
    <i r="2">
      <x v="42"/>
    </i>
    <i r="3">
      <x v="33"/>
    </i>
    <i r="3">
      <x v="125"/>
    </i>
    <i r="3">
      <x v="253"/>
    </i>
    <i r="2">
      <x v="51"/>
    </i>
    <i r="3">
      <x v="12"/>
    </i>
    <i r="3">
      <x v="227"/>
    </i>
    <i r="3">
      <x v="265"/>
    </i>
    <i r="2">
      <x v="53"/>
    </i>
    <i r="3">
      <x v="142"/>
    </i>
    <i r="3">
      <x v="239"/>
    </i>
    <i r="2">
      <x v="64"/>
    </i>
    <i r="3">
      <x v="33"/>
    </i>
    <i r="3">
      <x v="99"/>
    </i>
    <i r="3">
      <x v="213"/>
    </i>
    <i r="1">
      <x v="2"/>
    </i>
    <i r="2">
      <x v="15"/>
    </i>
    <i r="3">
      <x v="224"/>
    </i>
    <i r="2">
      <x v="21"/>
    </i>
    <i r="3">
      <x v="32"/>
    </i>
    <i r="3">
      <x v="100"/>
    </i>
    <i r="2">
      <x v="23"/>
    </i>
    <i r="3">
      <x v="66"/>
    </i>
    <i r="2">
      <x v="25"/>
    </i>
    <i r="3">
      <x v="20"/>
    </i>
    <i r="3">
      <x v="84"/>
    </i>
    <i r="3">
      <x v="96"/>
    </i>
    <i r="2">
      <x v="26"/>
    </i>
    <i r="3">
      <x v="22"/>
    </i>
    <i r="3">
      <x v="203"/>
    </i>
    <i r="2">
      <x v="32"/>
    </i>
    <i r="3">
      <x v="29"/>
    </i>
    <i r="2">
      <x v="35"/>
    </i>
    <i r="3">
      <x v="254"/>
    </i>
    <i r="2">
      <x v="44"/>
    </i>
    <i r="3">
      <x v="60"/>
    </i>
    <i r="2">
      <x v="55"/>
    </i>
    <i r="3">
      <x v="91"/>
    </i>
    <i r="1">
      <x v="3"/>
    </i>
    <i r="2">
      <x v="16"/>
    </i>
    <i r="3">
      <x v="11"/>
    </i>
    <i r="3">
      <x v="15"/>
    </i>
    <i r="3">
      <x v="126"/>
    </i>
    <i r="2">
      <x v="62"/>
    </i>
    <i r="3">
      <x v="66"/>
    </i>
    <i r="1">
      <x v="4"/>
    </i>
    <i r="2">
      <x v="5"/>
    </i>
    <i r="3">
      <x v="4"/>
    </i>
    <i r="3">
      <x v="14"/>
    </i>
    <i r="3">
      <x v="71"/>
    </i>
    <i r="3">
      <x v="89"/>
    </i>
    <i r="2">
      <x v="7"/>
    </i>
    <i r="3">
      <x v="35"/>
    </i>
    <i r="3">
      <x v="61"/>
    </i>
    <i r="3">
      <x v="63"/>
    </i>
    <i r="2">
      <x v="11"/>
    </i>
    <i r="3">
      <x v="1"/>
    </i>
    <i r="3">
      <x v="5"/>
    </i>
    <i r="3">
      <x v="6"/>
    </i>
    <i r="3">
      <x v="7"/>
    </i>
    <i r="3">
      <x v="25"/>
    </i>
    <i r="3">
      <x v="75"/>
    </i>
    <i r="2">
      <x v="19"/>
    </i>
    <i r="3">
      <x v="59"/>
    </i>
    <i r="2">
      <x v="20"/>
    </i>
    <i r="3">
      <x v="19"/>
    </i>
    <i r="3">
      <x v="98"/>
    </i>
    <i r="3">
      <x v="104"/>
    </i>
    <i r="2">
      <x v="43"/>
    </i>
    <i r="3">
      <x v="58"/>
    </i>
    <i r="3">
      <x v="65"/>
    </i>
    <i r="3">
      <x v="70"/>
    </i>
    <i r="3">
      <x v="129"/>
    </i>
    <i r="3">
      <x v="173"/>
    </i>
    <i r="1">
      <x v="5"/>
    </i>
    <i r="2">
      <x/>
    </i>
    <i r="3">
      <x v="52"/>
    </i>
    <i r="2">
      <x v="1"/>
    </i>
    <i r="3">
      <x v="47"/>
    </i>
    <i r="3">
      <x v="172"/>
    </i>
    <i r="3">
      <x v="184"/>
    </i>
    <i r="2">
      <x v="3"/>
    </i>
    <i r="3">
      <x v="13"/>
    </i>
    <i r="3">
      <x v="127"/>
    </i>
    <i r="2">
      <x v="8"/>
    </i>
    <i r="3">
      <x v="57"/>
    </i>
    <i r="3">
      <x v="86"/>
    </i>
    <i r="3">
      <x v="160"/>
    </i>
    <i r="2">
      <x v="12"/>
    </i>
    <i r="3">
      <x v="26"/>
    </i>
    <i r="3">
      <x v="40"/>
    </i>
    <i r="2">
      <x v="27"/>
    </i>
    <i r="3">
      <x v="23"/>
    </i>
    <i r="2">
      <x v="28"/>
    </i>
    <i r="3">
      <x v="62"/>
    </i>
    <i r="3">
      <x v="69"/>
    </i>
    <i r="3">
      <x v="128"/>
    </i>
    <i r="3">
      <x v="147"/>
    </i>
    <i r="2">
      <x v="52"/>
    </i>
    <i r="3">
      <x v="110"/>
    </i>
    <i r="2">
      <x v="54"/>
    </i>
    <i r="3">
      <x v="87"/>
    </i>
    <i r="1">
      <x v="6"/>
    </i>
    <i r="2">
      <x v="10"/>
    </i>
    <i r="3">
      <x v="2"/>
    </i>
    <i r="3">
      <x v="21"/>
    </i>
    <i r="3">
      <x v="27"/>
    </i>
    <i r="3">
      <x v="34"/>
    </i>
    <i r="3">
      <x v="162"/>
    </i>
    <i r="2">
      <x v="30"/>
    </i>
    <i r="3">
      <x v="116"/>
    </i>
    <i r="2">
      <x v="33"/>
    </i>
    <i r="3">
      <x v="122"/>
    </i>
    <i r="3">
      <x v="123"/>
    </i>
    <i r="3">
      <x v="141"/>
    </i>
    <i r="3">
      <x v="199"/>
    </i>
    <i r="3">
      <x v="241"/>
    </i>
    <i r="2">
      <x v="37"/>
    </i>
    <i r="3">
      <x v="161"/>
    </i>
    <i r="3">
      <x v="195"/>
    </i>
    <i r="2">
      <x v="57"/>
    </i>
    <i r="3">
      <x v="102"/>
    </i>
    <i r="3">
      <x v="220"/>
    </i>
    <i r="3">
      <x v="226"/>
    </i>
    <i r="2">
      <x v="59"/>
    </i>
    <i r="3">
      <x v="209"/>
    </i>
    <i r="2">
      <x v="65"/>
    </i>
    <i r="3">
      <x v="33"/>
    </i>
    <i>
      <x v="1"/>
    </i>
    <i r="1">
      <x/>
    </i>
    <i r="2">
      <x v="13"/>
    </i>
    <i r="3">
      <x/>
    </i>
    <i r="2">
      <x v="14"/>
    </i>
    <i r="3">
      <x v="9"/>
    </i>
    <i r="1">
      <x v="1"/>
    </i>
    <i r="2">
      <x v="40"/>
    </i>
    <i r="3">
      <x v="167"/>
    </i>
    <i r="3">
      <x v="168"/>
    </i>
    <i r="2">
      <x v="41"/>
    </i>
    <i r="3">
      <x v="105"/>
    </i>
    <i r="1">
      <x v="2"/>
    </i>
    <i r="2">
      <x v="35"/>
    </i>
    <i r="3">
      <x v="193"/>
    </i>
    <i r="1">
      <x v="3"/>
    </i>
    <i r="2">
      <x v="16"/>
    </i>
    <i r="3">
      <x v="11"/>
    </i>
    <i r="1">
      <x v="4"/>
    </i>
    <i r="2">
      <x v="11"/>
    </i>
    <i r="3">
      <x v="6"/>
    </i>
    <i r="2">
      <x v="43"/>
    </i>
    <i r="3">
      <x v="58"/>
    </i>
    <i r="1">
      <x v="5"/>
    </i>
    <i r="2">
      <x v="36"/>
    </i>
    <i r="3">
      <x v="231"/>
    </i>
    <i r="1">
      <x v="6"/>
    </i>
    <i r="2">
      <x v="10"/>
    </i>
    <i r="3">
      <x v="21"/>
    </i>
    <i r="3">
      <x v="42"/>
    </i>
    <i r="2">
      <x v="33"/>
    </i>
    <i r="3">
      <x v="122"/>
    </i>
    <i r="3">
      <x v="199"/>
    </i>
    <i r="2">
      <x v="48"/>
    </i>
    <i r="3">
      <x v="118"/>
    </i>
    <i>
      <x v="2"/>
    </i>
    <i r="1">
      <x/>
    </i>
    <i r="2">
      <x v="6"/>
    </i>
    <i r="3">
      <x v="33"/>
    </i>
    <i r="3">
      <x v="83"/>
    </i>
    <i r="3">
      <x v="165"/>
    </i>
    <i r="2">
      <x v="13"/>
    </i>
    <i r="3">
      <x/>
    </i>
    <i r="3">
      <x v="28"/>
    </i>
    <i r="3">
      <x v="54"/>
    </i>
    <i r="3">
      <x v="164"/>
    </i>
    <i r="2">
      <x v="14"/>
    </i>
    <i r="3">
      <x v="51"/>
    </i>
    <i r="3">
      <x v="109"/>
    </i>
    <i r="2">
      <x v="18"/>
    </i>
    <i r="3">
      <x v="55"/>
    </i>
    <i r="3">
      <x v="67"/>
    </i>
    <i r="3">
      <x v="79"/>
    </i>
    <i r="3">
      <x v="80"/>
    </i>
    <i r="3">
      <x v="124"/>
    </i>
    <i r="2">
      <x v="22"/>
    </i>
    <i r="3">
      <x v="73"/>
    </i>
    <i r="3">
      <x v="196"/>
    </i>
    <i r="2">
      <x v="49"/>
    </i>
    <i r="3">
      <x v="66"/>
    </i>
    <i r="2">
      <x v="60"/>
    </i>
    <i r="3">
      <x v="134"/>
    </i>
    <i r="3">
      <x v="182"/>
    </i>
    <i r="3">
      <x v="189"/>
    </i>
    <i r="2">
      <x v="69"/>
    </i>
    <i r="3">
      <x v="190"/>
    </i>
    <i r="3">
      <x v="205"/>
    </i>
    <i r="3">
      <x v="243"/>
    </i>
    <i r="3">
      <x v="258"/>
    </i>
    <i r="1">
      <x v="2"/>
    </i>
    <i r="2">
      <x v="15"/>
    </i>
    <i r="3">
      <x v="46"/>
    </i>
    <i r="3">
      <x v="93"/>
    </i>
    <i r="3">
      <x v="135"/>
    </i>
    <i r="3">
      <x v="212"/>
    </i>
    <i r="2">
      <x v="21"/>
    </i>
    <i r="3">
      <x v="169"/>
    </i>
    <i r="3">
      <x v="237"/>
    </i>
    <i r="2">
      <x v="26"/>
    </i>
    <i r="3">
      <x v="22"/>
    </i>
    <i r="3">
      <x v="112"/>
    </i>
    <i r="3">
      <x v="203"/>
    </i>
    <i r="2">
      <x v="32"/>
    </i>
    <i r="3">
      <x v="56"/>
    </i>
    <i r="3">
      <x v="95"/>
    </i>
    <i r="2">
      <x v="46"/>
    </i>
    <i r="3">
      <x v="45"/>
    </i>
    <i r="3">
      <x v="68"/>
    </i>
    <i r="3">
      <x v="92"/>
    </i>
    <i r="3">
      <x v="216"/>
    </i>
    <i r="2">
      <x v="47"/>
    </i>
    <i r="3">
      <x v="156"/>
    </i>
    <i r="1">
      <x v="3"/>
    </i>
    <i r="2">
      <x v="16"/>
    </i>
    <i r="3">
      <x v="11"/>
    </i>
    <i r="3">
      <x v="15"/>
    </i>
    <i r="3">
      <x v="126"/>
    </i>
    <i r="1">
      <x v="4"/>
    </i>
    <i r="2">
      <x v="43"/>
    </i>
    <i r="3">
      <x v="65"/>
    </i>
    <i r="1">
      <x v="5"/>
    </i>
    <i r="2">
      <x/>
    </i>
    <i r="3">
      <x v="31"/>
    </i>
    <i r="3">
      <x v="120"/>
    </i>
    <i r="2">
      <x v="1"/>
    </i>
    <i r="3">
      <x v="8"/>
    </i>
    <i r="3">
      <x v="47"/>
    </i>
    <i r="3">
      <x v="184"/>
    </i>
    <i r="3">
      <x v="207"/>
    </i>
    <i r="2">
      <x v="3"/>
    </i>
    <i r="3">
      <x v="13"/>
    </i>
    <i r="2">
      <x v="8"/>
    </i>
    <i r="3">
      <x v="160"/>
    </i>
    <i r="2">
      <x v="12"/>
    </i>
    <i r="3">
      <x v="107"/>
    </i>
    <i r="2">
      <x v="28"/>
    </i>
    <i r="3">
      <x v="62"/>
    </i>
    <i r="3">
      <x v="69"/>
    </i>
    <i r="3">
      <x v="128"/>
    </i>
    <i r="2">
      <x v="71"/>
    </i>
    <i r="3">
      <x v="244"/>
    </i>
    <i r="1">
      <x v="6"/>
    </i>
    <i r="2">
      <x v="10"/>
    </i>
    <i r="3">
      <x v="2"/>
    </i>
    <i r="3">
      <x v="27"/>
    </i>
    <i r="3">
      <x v="42"/>
    </i>
    <i r="2">
      <x v="66"/>
    </i>
    <i r="3">
      <x v="230"/>
    </i>
    <i>
      <x v="3"/>
    </i>
    <i r="1">
      <x/>
    </i>
    <i r="2">
      <x v="13"/>
    </i>
    <i r="3">
      <x v="17"/>
    </i>
    <i r="3">
      <x v="28"/>
    </i>
    <i r="2">
      <x v="18"/>
    </i>
    <i r="3">
      <x v="80"/>
    </i>
    <i r="3">
      <x v="81"/>
    </i>
    <i r="2">
      <x v="22"/>
    </i>
    <i r="3">
      <x v="10"/>
    </i>
    <i r="3">
      <x v="73"/>
    </i>
    <i r="2">
      <x v="38"/>
    </i>
    <i r="3">
      <x v="50"/>
    </i>
    <i r="2">
      <x v="50"/>
    </i>
    <i r="3">
      <x v="114"/>
    </i>
    <i r="2">
      <x v="60"/>
    </i>
    <i r="3">
      <x v="182"/>
    </i>
    <i r="1">
      <x v="1"/>
    </i>
    <i r="2">
      <x v="17"/>
    </i>
    <i r="3">
      <x v="85"/>
    </i>
    <i r="3">
      <x v="192"/>
    </i>
    <i r="1">
      <x v="2"/>
    </i>
    <i r="2">
      <x v="15"/>
    </i>
    <i r="3">
      <x v="46"/>
    </i>
    <i r="3">
      <x v="135"/>
    </i>
    <i r="3">
      <x v="212"/>
    </i>
    <i r="2">
      <x v="25"/>
    </i>
    <i r="3">
      <x v="20"/>
    </i>
    <i r="2">
      <x v="26"/>
    </i>
    <i r="3">
      <x v="203"/>
    </i>
    <i r="2">
      <x v="44"/>
    </i>
    <i r="3">
      <x v="137"/>
    </i>
    <i r="3">
      <x v="170"/>
    </i>
    <i r="3">
      <x v="180"/>
    </i>
    <i r="2">
      <x v="46"/>
    </i>
    <i r="3">
      <x v="92"/>
    </i>
    <i r="1">
      <x v="3"/>
    </i>
    <i r="2">
      <x v="16"/>
    </i>
    <i r="3">
      <x v="11"/>
    </i>
    <i r="3">
      <x v="126"/>
    </i>
    <i r="2">
      <x v="72"/>
    </i>
    <i r="3">
      <x v="211"/>
    </i>
    <i r="1">
      <x v="4"/>
    </i>
    <i r="2">
      <x v="7"/>
    </i>
    <i r="3">
      <x v="61"/>
    </i>
    <i r="2">
      <x v="11"/>
    </i>
    <i r="3">
      <x v="1"/>
    </i>
    <i r="3">
      <x v="5"/>
    </i>
    <i r="3">
      <x v="6"/>
    </i>
    <i r="3">
      <x v="25"/>
    </i>
    <i r="2">
      <x v="19"/>
    </i>
    <i r="3">
      <x v="59"/>
    </i>
    <i r="2">
      <x v="43"/>
    </i>
    <i r="3">
      <x v="65"/>
    </i>
    <i r="3">
      <x v="70"/>
    </i>
    <i r="1">
      <x v="5"/>
    </i>
    <i r="2">
      <x/>
    </i>
    <i r="3">
      <x v="31"/>
    </i>
    <i r="3">
      <x v="52"/>
    </i>
    <i r="3">
      <x v="77"/>
    </i>
    <i r="3">
      <x v="101"/>
    </i>
    <i r="3">
      <x v="120"/>
    </i>
    <i r="3">
      <x v="144"/>
    </i>
    <i r="2">
      <x v="1"/>
    </i>
    <i r="3">
      <x v="8"/>
    </i>
    <i r="3">
      <x v="172"/>
    </i>
    <i r="3">
      <x v="207"/>
    </i>
    <i r="2">
      <x v="3"/>
    </i>
    <i r="3">
      <x v="171"/>
    </i>
    <i r="2">
      <x v="12"/>
    </i>
    <i r="3">
      <x v="107"/>
    </i>
    <i r="2">
      <x v="28"/>
    </i>
    <i r="3">
      <x v="62"/>
    </i>
    <i r="3">
      <x v="69"/>
    </i>
    <i r="3">
      <x v="128"/>
    </i>
    <i r="3">
      <x v="147"/>
    </i>
    <i r="2">
      <x v="36"/>
    </i>
    <i r="3">
      <x v="33"/>
    </i>
    <i r="2">
      <x v="54"/>
    </i>
    <i r="3">
      <x v="87"/>
    </i>
    <i r="2">
      <x v="71"/>
    </i>
    <i r="3">
      <x v="208"/>
    </i>
    <i r="1">
      <x v="6"/>
    </i>
    <i r="2">
      <x v="10"/>
    </i>
    <i r="3">
      <x v="162"/>
    </i>
    <i r="3">
      <x v="163"/>
    </i>
    <i r="3">
      <x v="183"/>
    </i>
    <i r="2">
      <x v="24"/>
    </i>
    <i r="3">
      <x v="16"/>
    </i>
    <i r="2">
      <x v="48"/>
    </i>
    <i r="3">
      <x v="186"/>
    </i>
    <i r="2">
      <x v="59"/>
    </i>
    <i r="3">
      <x v="262"/>
    </i>
    <i r="2">
      <x v="66"/>
    </i>
    <i r="3">
      <x v="230"/>
    </i>
    <i r="2">
      <x v="74"/>
    </i>
    <i r="3">
      <x v="33"/>
    </i>
    <i>
      <x v="4"/>
    </i>
    <i r="1">
      <x/>
    </i>
    <i r="2">
      <x v="4"/>
    </i>
    <i r="3">
      <x v="50"/>
    </i>
    <i r="3">
      <x v="115"/>
    </i>
    <i r="3">
      <x v="188"/>
    </i>
    <i r="3">
      <x v="234"/>
    </i>
    <i r="2">
      <x v="6"/>
    </i>
    <i r="3">
      <x v="33"/>
    </i>
    <i r="3">
      <x v="165"/>
    </i>
    <i r="2">
      <x v="13"/>
    </i>
    <i r="3">
      <x/>
    </i>
    <i r="3">
      <x v="3"/>
    </i>
    <i r="3">
      <x v="17"/>
    </i>
    <i r="3">
      <x v="43"/>
    </i>
    <i r="3">
      <x v="53"/>
    </i>
    <i r="3">
      <x v="56"/>
    </i>
    <i r="3">
      <x v="64"/>
    </i>
    <i r="3">
      <x v="78"/>
    </i>
    <i r="3">
      <x v="202"/>
    </i>
    <i r="2">
      <x v="14"/>
    </i>
    <i r="3">
      <x v="9"/>
    </i>
    <i r="3">
      <x v="12"/>
    </i>
    <i r="3">
      <x v="49"/>
    </i>
    <i r="3">
      <x v="66"/>
    </i>
    <i r="3">
      <x v="76"/>
    </i>
    <i r="3">
      <x v="109"/>
    </i>
    <i r="3">
      <x v="245"/>
    </i>
    <i r="2">
      <x v="18"/>
    </i>
    <i r="3">
      <x v="44"/>
    </i>
    <i r="3">
      <x v="79"/>
    </i>
    <i r="3">
      <x v="124"/>
    </i>
    <i r="2">
      <x v="31"/>
    </i>
    <i r="3">
      <x v="52"/>
    </i>
    <i r="3">
      <x v="117"/>
    </i>
    <i r="3">
      <x v="232"/>
    </i>
    <i r="2">
      <x v="38"/>
    </i>
    <i r="3">
      <x v="159"/>
    </i>
    <i r="3">
      <x v="201"/>
    </i>
    <i r="2">
      <x v="39"/>
    </i>
    <i r="3">
      <x v="21"/>
    </i>
    <i r="3">
      <x v="33"/>
    </i>
    <i r="3">
      <x v="150"/>
    </i>
    <i r="2">
      <x v="45"/>
    </i>
    <i r="3">
      <x v="50"/>
    </i>
    <i r="3">
      <x v="213"/>
    </i>
    <i r="3">
      <x v="242"/>
    </i>
    <i r="2">
      <x v="49"/>
    </i>
    <i r="3">
      <x v="72"/>
    </i>
    <i r="3">
      <x v="90"/>
    </i>
    <i r="3">
      <x v="214"/>
    </i>
    <i r="3">
      <x v="264"/>
    </i>
    <i r="2">
      <x v="50"/>
    </i>
    <i r="3">
      <x v="84"/>
    </i>
    <i r="3">
      <x v="246"/>
    </i>
    <i r="2">
      <x v="58"/>
    </i>
    <i r="3">
      <x v="152"/>
    </i>
    <i r="2">
      <x v="60"/>
    </i>
    <i r="3">
      <x v="134"/>
    </i>
    <i r="2">
      <x v="69"/>
    </i>
    <i r="3">
      <x v="190"/>
    </i>
    <i r="1">
      <x v="1"/>
    </i>
    <i r="2">
      <x v="9"/>
    </i>
    <i r="3">
      <x v="38"/>
    </i>
    <i r="2">
      <x v="17"/>
    </i>
    <i r="3">
      <x v="192"/>
    </i>
    <i r="2">
      <x v="40"/>
    </i>
    <i r="3">
      <x v="37"/>
    </i>
    <i r="3">
      <x v="168"/>
    </i>
    <i r="2">
      <x v="41"/>
    </i>
    <i r="3">
      <x v="247"/>
    </i>
    <i r="2">
      <x v="42"/>
    </i>
    <i r="3">
      <x v="33"/>
    </i>
    <i r="3">
      <x v="125"/>
    </i>
    <i r="2">
      <x v="53"/>
    </i>
    <i r="3">
      <x v="42"/>
    </i>
    <i r="1">
      <x v="2"/>
    </i>
    <i r="2">
      <x v="21"/>
    </i>
    <i r="3">
      <x v="32"/>
    </i>
    <i r="2">
      <x v="23"/>
    </i>
    <i r="3">
      <x v="133"/>
    </i>
    <i r="2">
      <x v="25"/>
    </i>
    <i r="3">
      <x v="84"/>
    </i>
    <i r="2">
      <x v="26"/>
    </i>
    <i r="3">
      <x v="22"/>
    </i>
    <i r="3">
      <x v="112"/>
    </i>
    <i r="2">
      <x v="35"/>
    </i>
    <i r="3">
      <x v="181"/>
    </i>
    <i r="2">
      <x v="44"/>
    </i>
    <i r="3">
      <x v="170"/>
    </i>
    <i r="3">
      <x v="180"/>
    </i>
    <i r="2">
      <x v="55"/>
    </i>
    <i r="3">
      <x v="91"/>
    </i>
    <i r="3">
      <x v="137"/>
    </i>
    <i r="1">
      <x v="3"/>
    </i>
    <i r="2">
      <x v="16"/>
    </i>
    <i r="3">
      <x v="11"/>
    </i>
    <i r="3">
      <x v="15"/>
    </i>
    <i r="1">
      <x v="4"/>
    </i>
    <i r="2">
      <x v="5"/>
    </i>
    <i r="3">
      <x v="4"/>
    </i>
    <i r="3">
      <x v="71"/>
    </i>
    <i r="3">
      <x v="89"/>
    </i>
    <i r="3">
      <x v="242"/>
    </i>
    <i r="2">
      <x v="7"/>
    </i>
    <i r="3">
      <x v="35"/>
    </i>
    <i r="3">
      <x v="63"/>
    </i>
    <i r="3">
      <x v="228"/>
    </i>
    <i r="2">
      <x v="11"/>
    </i>
    <i r="3">
      <x v="1"/>
    </i>
    <i r="3">
      <x v="5"/>
    </i>
    <i r="3">
      <x v="6"/>
    </i>
    <i r="3">
      <x v="7"/>
    </i>
    <i r="3">
      <x v="25"/>
    </i>
    <i r="2">
      <x v="19"/>
    </i>
    <i r="3">
      <x v="88"/>
    </i>
    <i r="2">
      <x v="20"/>
    </i>
    <i r="3">
      <x v="19"/>
    </i>
    <i r="3">
      <x v="98"/>
    </i>
    <i r="2">
      <x v="43"/>
    </i>
    <i r="3">
      <x v="58"/>
    </i>
    <i r="3">
      <x v="70"/>
    </i>
    <i r="3">
      <x v="130"/>
    </i>
    <i r="3">
      <x v="173"/>
    </i>
    <i r="1">
      <x v="5"/>
    </i>
    <i r="2">
      <x/>
    </i>
    <i r="3">
      <x v="31"/>
    </i>
    <i r="3">
      <x v="41"/>
    </i>
    <i r="3">
      <x v="52"/>
    </i>
    <i r="3">
      <x v="77"/>
    </i>
    <i r="3">
      <x v="101"/>
    </i>
    <i r="2">
      <x v="1"/>
    </i>
    <i r="3">
      <x v="8"/>
    </i>
    <i r="3">
      <x v="47"/>
    </i>
    <i r="2">
      <x v="8"/>
    </i>
    <i r="3">
      <x v="57"/>
    </i>
    <i r="3">
      <x v="86"/>
    </i>
    <i r="2">
      <x v="12"/>
    </i>
    <i r="3">
      <x v="94"/>
    </i>
    <i r="3">
      <x v="107"/>
    </i>
    <i r="3">
      <x v="197"/>
    </i>
    <i r="2">
      <x v="27"/>
    </i>
    <i r="3">
      <x v="23"/>
    </i>
    <i r="2">
      <x v="28"/>
    </i>
    <i r="3">
      <x v="62"/>
    </i>
    <i r="3">
      <x v="69"/>
    </i>
    <i r="3">
      <x v="128"/>
    </i>
    <i r="2">
      <x v="29"/>
    </i>
    <i r="3">
      <x v="24"/>
    </i>
    <i r="2">
      <x v="36"/>
    </i>
    <i r="3">
      <x v="194"/>
    </i>
    <i r="2">
      <x v="54"/>
    </i>
    <i r="3">
      <x v="87"/>
    </i>
    <i r="1">
      <x v="6"/>
    </i>
    <i r="2">
      <x v="2"/>
    </i>
    <i r="3">
      <x v="132"/>
    </i>
    <i r="2">
      <x v="10"/>
    </i>
    <i r="3">
      <x v="2"/>
    </i>
    <i r="3">
      <x v="21"/>
    </i>
    <i r="3">
      <x v="27"/>
    </i>
    <i r="3">
      <x v="48"/>
    </i>
    <i r="3">
      <x v="158"/>
    </i>
    <i r="3">
      <x v="162"/>
    </i>
    <i r="3">
      <x v="163"/>
    </i>
    <i r="2">
      <x v="34"/>
    </i>
    <i r="3">
      <x v="157"/>
    </i>
    <i r="3">
      <x v="263"/>
    </i>
    <i r="2">
      <x v="37"/>
    </i>
    <i r="3">
      <x v="90"/>
    </i>
    <i r="3">
      <x v="92"/>
    </i>
    <i r="3">
      <x v="221"/>
    </i>
    <i r="2">
      <x v="48"/>
    </i>
    <i r="3">
      <x v="118"/>
    </i>
    <i r="3">
      <x v="151"/>
    </i>
    <i r="2">
      <x v="68"/>
    </i>
    <i r="3">
      <x v="187"/>
    </i>
    <i r="2">
      <x v="70"/>
    </i>
    <i r="3">
      <x v="66"/>
    </i>
    <i>
      <x v="5"/>
    </i>
    <i r="1">
      <x/>
    </i>
    <i r="2">
      <x v="4"/>
    </i>
    <i r="3">
      <x v="12"/>
    </i>
    <i r="3">
      <x v="115"/>
    </i>
    <i r="2">
      <x v="13"/>
    </i>
    <i r="3">
      <x v="17"/>
    </i>
    <i r="3">
      <x v="43"/>
    </i>
    <i r="3">
      <x v="56"/>
    </i>
    <i r="2">
      <x v="18"/>
    </i>
    <i r="3">
      <x v="44"/>
    </i>
    <i r="3">
      <x v="74"/>
    </i>
    <i r="2">
      <x v="38"/>
    </i>
    <i r="3">
      <x v="33"/>
    </i>
    <i r="3">
      <x v="50"/>
    </i>
    <i r="3">
      <x v="175"/>
    </i>
    <i r="3">
      <x v="201"/>
    </i>
    <i r="2">
      <x v="49"/>
    </i>
    <i r="3">
      <x v="106"/>
    </i>
    <i r="3">
      <x v="174"/>
    </i>
    <i r="2">
      <x v="50"/>
    </i>
    <i r="3">
      <x v="84"/>
    </i>
    <i r="2">
      <x v="73"/>
    </i>
    <i r="3">
      <x v="236"/>
    </i>
    <i r="1">
      <x v="1"/>
    </i>
    <i r="2">
      <x v="9"/>
    </i>
    <i r="3">
      <x v="191"/>
    </i>
    <i r="2">
      <x v="17"/>
    </i>
    <i r="3">
      <x v="18"/>
    </i>
    <i r="2">
      <x v="40"/>
    </i>
    <i r="3">
      <x v="37"/>
    </i>
    <i r="3">
      <x v="99"/>
    </i>
    <i r="3">
      <x v="167"/>
    </i>
    <i r="2">
      <x v="42"/>
    </i>
    <i r="3">
      <x v="223"/>
    </i>
    <i r="2">
      <x v="51"/>
    </i>
    <i r="3">
      <x v="227"/>
    </i>
    <i r="1">
      <x v="2"/>
    </i>
    <i r="2">
      <x v="15"/>
    </i>
    <i r="3">
      <x v="46"/>
    </i>
    <i r="2">
      <x v="21"/>
    </i>
    <i r="3">
      <x v="32"/>
    </i>
    <i r="2">
      <x v="35"/>
    </i>
    <i r="3">
      <x v="177"/>
    </i>
    <i r="2">
      <x v="55"/>
    </i>
    <i r="3">
      <x v="90"/>
    </i>
    <i r="3">
      <x v="91"/>
    </i>
    <i r="1">
      <x v="3"/>
    </i>
    <i r="2">
      <x v="16"/>
    </i>
    <i r="3">
      <x v="11"/>
    </i>
    <i r="3">
      <x v="126"/>
    </i>
    <i r="2">
      <x v="67"/>
    </i>
    <i r="3">
      <x v="176"/>
    </i>
    <i r="1">
      <x v="4"/>
    </i>
    <i r="2">
      <x v="11"/>
    </i>
    <i r="3">
      <x v="5"/>
    </i>
    <i r="3">
      <x v="25"/>
    </i>
    <i r="1">
      <x v="5"/>
    </i>
    <i r="2">
      <x v="27"/>
    </i>
    <i r="3">
      <x v="23"/>
    </i>
    <i r="1">
      <x v="6"/>
    </i>
    <i r="2">
      <x v="10"/>
    </i>
    <i r="3">
      <x v="27"/>
    </i>
    <i r="2">
      <x v="24"/>
    </i>
    <i r="3">
      <x v="16"/>
    </i>
    <i r="2">
      <x v="37"/>
    </i>
    <i r="3">
      <x v="131"/>
    </i>
    <i r="3">
      <x v="225"/>
    </i>
    <i r="3">
      <x v="257"/>
    </i>
    <i r="2">
      <x v="48"/>
    </i>
    <i r="3">
      <x v="185"/>
    </i>
    <i r="3">
      <x v="186"/>
    </i>
    <i r="3">
      <x v="229"/>
    </i>
    <i r="2">
      <x v="61"/>
    </i>
    <i r="3">
      <x v="143"/>
    </i>
    <i>
      <x v="6"/>
    </i>
    <i r="1">
      <x/>
    </i>
    <i r="2">
      <x v="4"/>
    </i>
    <i r="3">
      <x v="115"/>
    </i>
    <i r="2">
      <x v="13"/>
    </i>
    <i r="3">
      <x v="3"/>
    </i>
    <i r="3">
      <x v="56"/>
    </i>
    <i r="3">
      <x v="64"/>
    </i>
    <i r="2">
      <x v="18"/>
    </i>
    <i r="3">
      <x v="80"/>
    </i>
    <i r="2">
      <x v="22"/>
    </i>
    <i r="3">
      <x v="82"/>
    </i>
    <i r="2">
      <x v="49"/>
    </i>
    <i r="3">
      <x v="66"/>
    </i>
    <i r="3">
      <x v="90"/>
    </i>
    <i r="1">
      <x v="1"/>
    </i>
    <i r="2">
      <x v="17"/>
    </i>
    <i r="3">
      <x v="85"/>
    </i>
    <i r="1">
      <x v="2"/>
    </i>
    <i r="2">
      <x v="15"/>
    </i>
    <i r="3">
      <x v="240"/>
    </i>
    <i r="2">
      <x v="21"/>
    </i>
    <i r="3">
      <x v="169"/>
    </i>
    <i r="2">
      <x v="23"/>
    </i>
    <i r="3">
      <x v="133"/>
    </i>
    <i r="2">
      <x v="25"/>
    </i>
    <i r="3">
      <x v="20"/>
    </i>
    <i r="1">
      <x v="3"/>
    </i>
    <i r="2">
      <x v="16"/>
    </i>
    <i r="3">
      <x v="15"/>
    </i>
    <i r="1">
      <x v="4"/>
    </i>
    <i r="2">
      <x v="5"/>
    </i>
    <i r="3">
      <x v="14"/>
    </i>
    <i r="2">
      <x v="20"/>
    </i>
    <i r="3">
      <x v="98"/>
    </i>
    <i r="2">
      <x v="43"/>
    </i>
    <i r="3">
      <x v="173"/>
    </i>
    <i r="1">
      <x v="5"/>
    </i>
    <i r="2">
      <x/>
    </i>
    <i r="3">
      <x v="52"/>
    </i>
    <i r="2">
      <x v="12"/>
    </i>
    <i r="3">
      <x v="108"/>
    </i>
    <i r="2">
      <x v="28"/>
    </i>
    <i r="3">
      <x v="62"/>
    </i>
    <i r="3">
      <x v="69"/>
    </i>
    <i r="2">
      <x v="29"/>
    </i>
    <i r="3">
      <x v="12"/>
    </i>
    <i r="2">
      <x v="36"/>
    </i>
    <i r="3">
      <x v="194"/>
    </i>
    <i r="3">
      <x v="238"/>
    </i>
    <i r="1">
      <x v="6"/>
    </i>
    <i r="2">
      <x v="33"/>
    </i>
    <i r="3">
      <x v="122"/>
    </i>
    <i r="2">
      <x v="63"/>
    </i>
    <i r="3">
      <x v="217"/>
    </i>
    <i>
      <x v="7"/>
    </i>
    <i r="1">
      <x/>
    </i>
    <i r="2">
      <x v="13"/>
    </i>
    <i r="3">
      <x v="3"/>
    </i>
    <i r="2">
      <x v="45"/>
    </i>
    <i r="3">
      <x v="50"/>
    </i>
    <i r="1">
      <x v="5"/>
    </i>
    <i r="2">
      <x v="1"/>
    </i>
    <i r="3">
      <x v="8"/>
    </i>
    <i r="3">
      <x v="172"/>
    </i>
    <i r="2">
      <x v="28"/>
    </i>
    <i r="3">
      <x v="62"/>
    </i>
    <i r="3">
      <x v="128"/>
    </i>
    <i r="1">
      <x v="6"/>
    </i>
    <i r="2">
      <x v="10"/>
    </i>
    <i r="3">
      <x v="34"/>
    </i>
    <i r="3">
      <x v="48"/>
    </i>
    <i r="3">
      <x v="158"/>
    </i>
    <i r="3">
      <x v="163"/>
    </i>
    <i>
      <x v="8"/>
    </i>
    <i r="1">
      <x/>
    </i>
    <i r="2">
      <x v="4"/>
    </i>
    <i r="3">
      <x v="153"/>
    </i>
    <i r="2">
      <x v="13"/>
    </i>
    <i r="3">
      <x v="165"/>
    </i>
    <i r="2">
      <x v="14"/>
    </i>
    <i r="3">
      <x v="9"/>
    </i>
    <i r="3">
      <x v="33"/>
    </i>
    <i r="3">
      <x v="49"/>
    </i>
    <i r="3">
      <x v="51"/>
    </i>
    <i r="3">
      <x v="76"/>
    </i>
    <i r="3">
      <x v="136"/>
    </i>
    <i r="2">
      <x v="38"/>
    </i>
    <i r="3">
      <x v="36"/>
    </i>
    <i r="2">
      <x v="49"/>
    </i>
    <i r="3">
      <x v="106"/>
    </i>
    <i r="1">
      <x v="2"/>
    </i>
    <i r="2">
      <x v="15"/>
    </i>
    <i r="3">
      <x v="46"/>
    </i>
    <i r="2">
      <x v="25"/>
    </i>
    <i r="3">
      <x v="84"/>
    </i>
    <i r="3">
      <x v="146"/>
    </i>
    <i r="2">
      <x v="32"/>
    </i>
    <i r="3">
      <x v="29"/>
    </i>
    <i r="3">
      <x v="95"/>
    </i>
    <i r="2">
      <x v="35"/>
    </i>
    <i r="3">
      <x v="181"/>
    </i>
    <i r="2">
      <x v="46"/>
    </i>
    <i r="3">
      <x v="45"/>
    </i>
    <i r="3">
      <x v="68"/>
    </i>
    <i r="3">
      <x v="92"/>
    </i>
    <i r="3">
      <x v="111"/>
    </i>
    <i r="3">
      <x v="206"/>
    </i>
    <i r="3">
      <x v="215"/>
    </i>
    <i r="3">
      <x v="216"/>
    </i>
    <i r="2">
      <x v="47"/>
    </i>
    <i r="3">
      <x v="113"/>
    </i>
    <i r="3">
      <x v="121"/>
    </i>
    <i r="3">
      <x v="210"/>
    </i>
    <i r="1">
      <x v="3"/>
    </i>
    <i r="2">
      <x v="16"/>
    </i>
    <i r="3">
      <x v="11"/>
    </i>
    <i r="2">
      <x v="67"/>
    </i>
    <i r="3">
      <x v="261"/>
    </i>
    <i r="1">
      <x v="4"/>
    </i>
    <i r="2">
      <x v="5"/>
    </i>
    <i r="3">
      <x v="4"/>
    </i>
    <i r="1">
      <x v="5"/>
    </i>
    <i r="2">
      <x v="12"/>
    </i>
    <i r="3">
      <x v="26"/>
    </i>
    <i r="3">
      <x v="30"/>
    </i>
    <i r="1">
      <x v="6"/>
    </i>
    <i r="2">
      <x v="33"/>
    </i>
    <i r="3">
      <x v="122"/>
    </i>
    <i r="3">
      <x v="241"/>
    </i>
    <i r="2">
      <x v="34"/>
    </i>
    <i r="3">
      <x v="33"/>
    </i>
    <i r="3">
      <x v="49"/>
    </i>
    <i r="3">
      <x v="92"/>
    </i>
    <i r="3">
      <x v="157"/>
    </i>
    <i r="3">
      <x v="178"/>
    </i>
    <i r="3">
      <x v="259"/>
    </i>
    <i r="2">
      <x v="56"/>
    </i>
    <i r="3">
      <x v="260"/>
    </i>
    <i>
      <x v="9"/>
    </i>
    <i r="1">
      <x/>
    </i>
    <i r="2">
      <x v="14"/>
    </i>
    <i r="3">
      <x v="76"/>
    </i>
    <i r="2">
      <x v="22"/>
    </i>
    <i r="3">
      <x v="10"/>
    </i>
    <i r="1">
      <x v="1"/>
    </i>
    <i r="2">
      <x v="17"/>
    </i>
    <i r="3">
      <x v="149"/>
    </i>
    <i r="2">
      <x v="40"/>
    </i>
    <i r="3">
      <x v="37"/>
    </i>
    <i r="1">
      <x v="2"/>
    </i>
    <i r="2">
      <x v="23"/>
    </i>
    <i r="3">
      <x v="133"/>
    </i>
    <i r="1">
      <x v="3"/>
    </i>
    <i r="2">
      <x v="16"/>
    </i>
    <i r="3">
      <x v="11"/>
    </i>
    <i r="1">
      <x v="4"/>
    </i>
    <i r="2">
      <x v="7"/>
    </i>
    <i r="3">
      <x v="61"/>
    </i>
    <i r="3">
      <x v="63"/>
    </i>
    <i r="3">
      <x v="228"/>
    </i>
    <i r="2">
      <x v="19"/>
    </i>
    <i r="3">
      <x v="59"/>
    </i>
    <i r="3">
      <x v="119"/>
    </i>
    <i r="3">
      <x v="140"/>
    </i>
    <i r="1">
      <x v="5"/>
    </i>
    <i r="2">
      <x/>
    </i>
    <i r="3">
      <x v="31"/>
    </i>
    <i r="3">
      <x v="52"/>
    </i>
    <i r="2">
      <x v="1"/>
    </i>
    <i r="3">
      <x v="248"/>
    </i>
    <i r="1">
      <x v="6"/>
    </i>
    <i r="2">
      <x v="34"/>
    </i>
    <i r="3">
      <x v="49"/>
    </i>
    <i r="3">
      <x v="219"/>
    </i>
    <i>
      <x v="10"/>
    </i>
    <i r="1">
      <x/>
    </i>
    <i r="2">
      <x v="4"/>
    </i>
    <i r="3">
      <x v="188"/>
    </i>
    <i r="3">
      <x v="234"/>
    </i>
    <i r="2">
      <x v="13"/>
    </i>
    <i r="3">
      <x/>
    </i>
    <i r="2">
      <x v="38"/>
    </i>
    <i r="3">
      <x v="12"/>
    </i>
    <i r="2">
      <x v="45"/>
    </i>
    <i r="3">
      <x v="213"/>
    </i>
    <i r="1">
      <x v="1"/>
    </i>
    <i r="2">
      <x v="40"/>
    </i>
    <i r="3">
      <x v="37"/>
    </i>
    <i r="2">
      <x v="41"/>
    </i>
    <i r="3">
      <x v="105"/>
    </i>
    <i r="2">
      <x v="42"/>
    </i>
    <i r="3">
      <x v="33"/>
    </i>
    <i r="2">
      <x v="51"/>
    </i>
    <i r="3">
      <x v="227"/>
    </i>
    <i r="1">
      <x v="2"/>
    </i>
    <i r="2">
      <x v="21"/>
    </i>
    <i r="3">
      <x v="32"/>
    </i>
    <i r="2">
      <x v="25"/>
    </i>
    <i r="3">
      <x v="84"/>
    </i>
    <i r="2">
      <x v="55"/>
    </i>
    <i r="3">
      <x v="91"/>
    </i>
    <i r="1">
      <x v="4"/>
    </i>
    <i r="2">
      <x v="5"/>
    </i>
    <i r="3">
      <x v="4"/>
    </i>
    <i r="2">
      <x v="11"/>
    </i>
    <i r="3">
      <x v="5"/>
    </i>
    <i r="3">
      <x v="6"/>
    </i>
    <i r="3">
      <x v="25"/>
    </i>
    <i r="2">
      <x v="20"/>
    </i>
    <i r="3">
      <x v="19"/>
    </i>
    <i r="2">
      <x v="43"/>
    </i>
    <i r="3">
      <x v="65"/>
    </i>
    <i r="1">
      <x v="5"/>
    </i>
    <i r="2">
      <x v="12"/>
    </i>
    <i r="3">
      <x v="26"/>
    </i>
    <i r="3">
      <x v="138"/>
    </i>
    <i r="1">
      <x v="6"/>
    </i>
    <i r="2">
      <x v="10"/>
    </i>
    <i r="3">
      <x v="48"/>
    </i>
    <i r="2">
      <x v="30"/>
    </i>
    <i r="3">
      <x v="116"/>
    </i>
    <i r="2">
      <x v="34"/>
    </i>
    <i r="3">
      <x v="259"/>
    </i>
    <i r="2">
      <x v="37"/>
    </i>
    <i r="3">
      <x v="36"/>
    </i>
    <i r="2">
      <x v="48"/>
    </i>
    <i r="3">
      <x v="255"/>
    </i>
    <i r="2">
      <x v="59"/>
    </i>
    <i r="3">
      <x v="256"/>
    </i>
    <i>
      <x v="11"/>
    </i>
    <i r="1">
      <x/>
    </i>
    <i r="2">
      <x v="4"/>
    </i>
    <i r="3">
      <x v="188"/>
    </i>
    <i r="2">
      <x v="6"/>
    </i>
    <i r="3">
      <x v="33"/>
    </i>
    <i r="2">
      <x v="13"/>
    </i>
    <i r="3">
      <x v="17"/>
    </i>
    <i r="3">
      <x v="28"/>
    </i>
    <i r="2">
      <x v="18"/>
    </i>
    <i r="3">
      <x v="80"/>
    </i>
    <i r="1">
      <x v="1"/>
    </i>
    <i r="2">
      <x v="9"/>
    </i>
    <i r="3">
      <x v="49"/>
    </i>
    <i r="2">
      <x v="64"/>
    </i>
    <i r="3">
      <x v="179"/>
    </i>
    <i r="1">
      <x v="2"/>
    </i>
    <i r="2">
      <x v="21"/>
    </i>
    <i r="3">
      <x v="169"/>
    </i>
    <i r="2">
      <x v="46"/>
    </i>
    <i r="3">
      <x v="92"/>
    </i>
    <i r="1">
      <x v="4"/>
    </i>
    <i r="2">
      <x v="11"/>
    </i>
    <i r="3">
      <x v="1"/>
    </i>
    <i r="1">
      <x v="5"/>
    </i>
    <i r="2">
      <x v="1"/>
    </i>
    <i r="3">
      <x v="184"/>
    </i>
    <i r="2">
      <x v="28"/>
    </i>
    <i r="3">
      <x v="128"/>
    </i>
    <i r="1">
      <x v="6"/>
    </i>
    <i r="2">
      <x v="2"/>
    </i>
    <i r="3">
      <x v="139"/>
    </i>
    <i r="2">
      <x v="10"/>
    </i>
    <i r="3">
      <x v="2"/>
    </i>
    <i r="3">
      <x v="27"/>
    </i>
    <i r="3">
      <x v="34"/>
    </i>
    <i r="2">
      <x v="57"/>
    </i>
    <i r="3">
      <x v="218"/>
    </i>
    <i>
      <x v="12"/>
    </i>
    <i r="1">
      <x/>
    </i>
    <i r="2">
      <x v="6"/>
    </i>
    <i r="3">
      <x v="33"/>
    </i>
    <i r="3">
      <x v="83"/>
    </i>
    <i r="3">
      <x v="165"/>
    </i>
    <i r="2">
      <x v="13"/>
    </i>
    <i r="3">
      <x/>
    </i>
    <i r="3">
      <x v="54"/>
    </i>
    <i r="3">
      <x v="78"/>
    </i>
    <i r="2">
      <x v="18"/>
    </i>
    <i r="3">
      <x v="44"/>
    </i>
    <i r="3">
      <x v="67"/>
    </i>
    <i r="3">
      <x v="74"/>
    </i>
    <i r="3">
      <x v="79"/>
    </i>
    <i r="3">
      <x v="80"/>
    </i>
    <i r="3">
      <x v="124"/>
    </i>
    <i r="2">
      <x v="22"/>
    </i>
    <i r="3">
      <x v="10"/>
    </i>
    <i r="3">
      <x v="82"/>
    </i>
    <i r="2">
      <x v="45"/>
    </i>
    <i r="3">
      <x v="222"/>
    </i>
    <i r="2">
      <x v="50"/>
    </i>
    <i r="3">
      <x v="84"/>
    </i>
    <i r="3">
      <x v="246"/>
    </i>
    <i r="2">
      <x v="69"/>
    </i>
    <i r="3">
      <x v="205"/>
    </i>
    <i r="1">
      <x v="1"/>
    </i>
    <i r="2">
      <x v="17"/>
    </i>
    <i r="3">
      <x v="85"/>
    </i>
    <i r="1">
      <x v="2"/>
    </i>
    <i r="2">
      <x v="21"/>
    </i>
    <i r="3">
      <x v="32"/>
    </i>
    <i r="2">
      <x v="23"/>
    </i>
    <i r="3">
      <x v="103"/>
    </i>
    <i r="3">
      <x v="133"/>
    </i>
    <i r="2">
      <x v="25"/>
    </i>
    <i r="3">
      <x v="145"/>
    </i>
    <i r="2">
      <x v="26"/>
    </i>
    <i r="3">
      <x v="22"/>
    </i>
    <i r="3">
      <x v="112"/>
    </i>
    <i r="3">
      <x v="203"/>
    </i>
    <i r="2">
      <x v="35"/>
    </i>
    <i r="3">
      <x v="155"/>
    </i>
    <i r="3">
      <x v="251"/>
    </i>
    <i r="2">
      <x v="46"/>
    </i>
    <i r="3">
      <x v="45"/>
    </i>
    <i r="2">
      <x v="55"/>
    </i>
    <i r="3">
      <x v="250"/>
    </i>
    <i r="1">
      <x v="3"/>
    </i>
    <i r="2">
      <x v="16"/>
    </i>
    <i r="3">
      <x v="11"/>
    </i>
    <i r="3">
      <x v="15"/>
    </i>
    <i r="2">
      <x v="76"/>
    </i>
    <i r="3">
      <x v="92"/>
    </i>
    <i r="1">
      <x v="4"/>
    </i>
    <i r="2">
      <x v="5"/>
    </i>
    <i r="3">
      <x v="4"/>
    </i>
    <i r="3">
      <x v="89"/>
    </i>
    <i r="2">
      <x v="11"/>
    </i>
    <i r="3">
      <x v="1"/>
    </i>
    <i r="3">
      <x v="6"/>
    </i>
    <i r="3">
      <x v="7"/>
    </i>
    <i r="2">
      <x v="20"/>
    </i>
    <i r="3">
      <x v="104"/>
    </i>
    <i r="2">
      <x v="43"/>
    </i>
    <i r="3">
      <x v="58"/>
    </i>
    <i r="3">
      <x v="65"/>
    </i>
    <i r="1">
      <x v="5"/>
    </i>
    <i r="2">
      <x v="12"/>
    </i>
    <i r="3">
      <x v="97"/>
    </i>
    <i r="1">
      <x v="6"/>
    </i>
    <i r="2">
      <x v="10"/>
    </i>
    <i r="3">
      <x v="27"/>
    </i>
    <i>
      <x v="13"/>
    </i>
    <i r="1">
      <x/>
    </i>
    <i r="2">
      <x v="6"/>
    </i>
    <i r="3">
      <x v="33"/>
    </i>
    <i r="3">
      <x v="83"/>
    </i>
    <i r="2">
      <x v="13"/>
    </i>
    <i r="3">
      <x v="54"/>
    </i>
    <i r="3">
      <x v="64"/>
    </i>
    <i r="2">
      <x v="18"/>
    </i>
    <i r="3">
      <x v="44"/>
    </i>
    <i r="3">
      <x v="67"/>
    </i>
    <i r="3">
      <x v="80"/>
    </i>
    <i r="2">
      <x v="22"/>
    </i>
    <i r="3">
      <x v="10"/>
    </i>
    <i r="3">
      <x v="73"/>
    </i>
    <i r="3">
      <x v="82"/>
    </i>
    <i r="2">
      <x v="38"/>
    </i>
    <i r="3">
      <x v="36"/>
    </i>
    <i r="3">
      <x v="50"/>
    </i>
    <i r="1">
      <x v="2"/>
    </i>
    <i r="2">
      <x v="15"/>
    </i>
    <i r="3">
      <x v="240"/>
    </i>
    <i r="2">
      <x v="25"/>
    </i>
    <i r="3">
      <x v="96"/>
    </i>
    <i r="2">
      <x v="32"/>
    </i>
    <i r="3">
      <x v="29"/>
    </i>
    <i r="2">
      <x v="44"/>
    </i>
    <i r="3">
      <x v="180"/>
    </i>
    <i r="1">
      <x v="4"/>
    </i>
    <i r="2">
      <x v="5"/>
    </i>
    <i r="3">
      <x v="14"/>
    </i>
    <i r="2">
      <x v="11"/>
    </i>
    <i r="3">
      <x v="7"/>
    </i>
    <i r="3">
      <x v="75"/>
    </i>
    <i r="1">
      <x v="5"/>
    </i>
    <i r="2">
      <x/>
    </i>
    <i r="3">
      <x v="31"/>
    </i>
    <i r="2">
      <x v="1"/>
    </i>
    <i r="3">
      <x v="207"/>
    </i>
    <i r="2">
      <x v="3"/>
    </i>
    <i r="3">
      <x v="13"/>
    </i>
    <i r="2">
      <x v="12"/>
    </i>
    <i r="3">
      <x v="26"/>
    </i>
    <i r="3">
      <x v="30"/>
    </i>
    <i r="3">
      <x v="107"/>
    </i>
    <i r="3">
      <x v="108"/>
    </i>
    <i r="2">
      <x v="27"/>
    </i>
    <i r="3">
      <x v="23"/>
    </i>
    <i r="2">
      <x v="28"/>
    </i>
    <i r="3">
      <x v="128"/>
    </i>
    <i r="3">
      <x v="147"/>
    </i>
    <i r="1">
      <x v="6"/>
    </i>
    <i r="2">
      <x v="10"/>
    </i>
    <i r="3">
      <x v="21"/>
    </i>
    <i>
      <x v="14"/>
    </i>
    <i r="1">
      <x/>
    </i>
    <i r="2">
      <x v="13"/>
    </i>
    <i r="3">
      <x v="54"/>
    </i>
    <i r="3">
      <x v="64"/>
    </i>
    <i r="2">
      <x v="22"/>
    </i>
    <i r="3">
      <x v="10"/>
    </i>
    <i r="2">
      <x v="58"/>
    </i>
    <i r="3">
      <x v="21"/>
    </i>
    <i>
      <x v="15"/>
    </i>
    <i r="1">
      <x v="2"/>
    </i>
    <i r="2">
      <x v="47"/>
    </i>
    <i r="3">
      <x v="113"/>
    </i>
    <i r="1">
      <x v="5"/>
    </i>
    <i r="2">
      <x/>
    </i>
    <i r="3">
      <x v="52"/>
    </i>
    <i r="2">
      <x v="12"/>
    </i>
    <i r="3">
      <x v="197"/>
    </i>
    <i r="1">
      <x v="6"/>
    </i>
    <i r="2">
      <x v="10"/>
    </i>
    <i r="3">
      <x v="2"/>
    </i>
    <i r="2">
      <x v="30"/>
    </i>
    <i r="3">
      <x v="109"/>
    </i>
    <i>
      <x v="16"/>
    </i>
    <i r="1">
      <x/>
    </i>
    <i r="2">
      <x v="13"/>
    </i>
    <i r="3">
      <x v="3"/>
    </i>
    <i r="2">
      <x v="38"/>
    </i>
    <i r="3">
      <x v="33"/>
    </i>
    <i r="1">
      <x v="1"/>
    </i>
    <i r="2">
      <x v="41"/>
    </i>
    <i r="3">
      <x v="154"/>
    </i>
    <i>
      <x v="17"/>
    </i>
    <i r="1">
      <x/>
    </i>
    <i r="2">
      <x v="13"/>
    </i>
    <i r="3">
      <x v="3"/>
    </i>
    <i r="2">
      <x v="14"/>
    </i>
    <i r="3">
      <x v="49"/>
    </i>
    <i r="3">
      <x v="66"/>
    </i>
    <i r="3">
      <x v="233"/>
    </i>
    <i r="2">
      <x v="22"/>
    </i>
    <i r="3">
      <x v="10"/>
    </i>
    <i r="1">
      <x v="1"/>
    </i>
    <i r="2">
      <x v="17"/>
    </i>
    <i r="3">
      <x v="192"/>
    </i>
    <i r="1">
      <x v="2"/>
    </i>
    <i r="2">
      <x v="15"/>
    </i>
    <i r="3">
      <x v="46"/>
    </i>
    <i r="3">
      <x v="240"/>
    </i>
    <i r="2">
      <x v="44"/>
    </i>
    <i r="3">
      <x v="60"/>
    </i>
    <i r="1">
      <x v="4"/>
    </i>
    <i r="2">
      <x v="7"/>
    </i>
    <i r="3">
      <x v="61"/>
    </i>
    <i r="2">
      <x v="11"/>
    </i>
    <i r="3">
      <x v="1"/>
    </i>
    <i r="2">
      <x v="20"/>
    </i>
    <i r="3">
      <x v="98"/>
    </i>
    <i r="2">
      <x v="43"/>
    </i>
    <i r="3">
      <x v="65"/>
    </i>
    <i r="1">
      <x v="5"/>
    </i>
    <i r="2">
      <x v="12"/>
    </i>
    <i r="3">
      <x v="197"/>
    </i>
    <i r="2">
      <x v="75"/>
    </i>
    <i r="3">
      <x v="249"/>
    </i>
    <i r="1">
      <x v="6"/>
    </i>
    <i r="2">
      <x v="37"/>
    </i>
    <i r="3">
      <x v="195"/>
    </i>
    <i>
      <x v="18"/>
    </i>
    <i r="1">
      <x v="6"/>
    </i>
    <i r="2">
      <x v="70"/>
    </i>
    <i r="3">
      <x v="200"/>
    </i>
    <i>
      <x v="19"/>
    </i>
    <i r="1">
      <x/>
    </i>
    <i r="2">
      <x v="13"/>
    </i>
    <i r="3">
      <x v="53"/>
    </i>
    <i r="1">
      <x v="1"/>
    </i>
    <i r="2">
      <x v="9"/>
    </i>
    <i r="3">
      <x v="38"/>
    </i>
    <i r="2">
      <x v="40"/>
    </i>
    <i r="3">
      <x v="168"/>
    </i>
    <i r="3">
      <x v="204"/>
    </i>
    <i r="2">
      <x v="42"/>
    </i>
    <i r="3">
      <x v="253"/>
    </i>
    <i r="1">
      <x v="2"/>
    </i>
    <i r="2">
      <x v="21"/>
    </i>
    <i r="3">
      <x v="32"/>
    </i>
    <i r="1">
      <x v="4"/>
    </i>
    <i r="2">
      <x v="5"/>
    </i>
    <i r="3">
      <x v="4"/>
    </i>
    <i r="1">
      <x v="6"/>
    </i>
    <i r="2">
      <x v="30"/>
    </i>
    <i r="3">
      <x v="198"/>
    </i>
    <i r="2">
      <x v="74"/>
    </i>
    <i r="3">
      <x v="33"/>
    </i>
    <i>
      <x v="20"/>
    </i>
    <i r="1">
      <x v="1"/>
    </i>
    <i r="2">
      <x v="40"/>
    </i>
    <i r="3">
      <x v="167"/>
    </i>
    <i r="1">
      <x v="6"/>
    </i>
    <i r="2">
      <x v="30"/>
    </i>
    <i r="3">
      <x v="109"/>
    </i>
    <i r="3">
      <x v="116"/>
    </i>
    <i r="3">
      <x v="198"/>
    </i>
    <i r="2">
      <x v="56"/>
    </i>
    <i r="3">
      <x v="20"/>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1EA98C-9E64-43B7-9B51-3322D1A1CB55}" name="Tabla1" displayName="Tabla1" ref="A3:H971" totalsRowShown="0">
  <autoFilter ref="A3:H971" xr:uid="{4B1EA98C-9E64-43B7-9B51-3322D1A1CB55}"/>
  <tableColumns count="8">
    <tableColumn id="1" xr3:uid="{8D30ECB5-2480-4DAC-9BA5-4717EEA84442}" name="ENTIDAD"/>
    <tableColumn id="2" xr3:uid="{FEBC23A8-1680-4A30-BAF0-09B79EA094FD}" name="NOM_PROVINCIA"/>
    <tableColumn id="3" xr3:uid="{391E8C14-191C-409D-BCB2-F3D21A32CA4C}" name="NOM_CANTON"/>
    <tableColumn id="4" xr3:uid="{49F7F5E2-7450-4763-9281-8EC103A95EB9}" name="NOM_DISTRITO"/>
    <tableColumn id="5" xr3:uid="{B2D1C5BF-796C-4FF4-AA99-97BFA094142E}" name="MTO_BONO"/>
    <tableColumn id="6" xr3:uid="{40D36809-87A4-41E6-84DA-6448156A4B5E}" name="SOLUCION"/>
    <tableColumn id="7" xr3:uid="{7CACB5C7-5CD7-43F9-9F36-9F80436F23B3}" name="ORD"/>
    <tableColumn id="8" xr3:uid="{285E913E-A2F2-4221-868F-513809FA7174}" name="ART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4BE197-4184-4C0B-9B41-7BA87367C5F6}" name="Tabla2" displayName="Tabla2" ref="A3:H721" totalsRowShown="0">
  <autoFilter ref="A3:H721" xr:uid="{A74BE197-4184-4C0B-9B41-7BA87367C5F6}"/>
  <tableColumns count="8">
    <tableColumn id="1" xr3:uid="{9C5897DD-F994-47D2-B09D-BAC279BE006F}" name="ENTIDAD"/>
    <tableColumn id="2" xr3:uid="{6D026C4A-E7CC-4251-979E-58A19B540519}" name="NOM_PROVINCIA"/>
    <tableColumn id="3" xr3:uid="{43ECAC27-4BD5-401A-916E-0D8D8CDC98EB}" name="NOM_CANTON"/>
    <tableColumn id="4" xr3:uid="{F717356B-C670-4497-ABE6-5964D723E3A9}" name="NOM_DISTRITO"/>
    <tableColumn id="5" xr3:uid="{C5693445-20FB-49E4-A9F2-1AF19E17DBA3}" name="MTO_BONO"/>
    <tableColumn id="6" xr3:uid="{FAC8375F-E4EA-40C6-83AD-D4371D006845}" name="SOLUCION"/>
    <tableColumn id="7" xr3:uid="{30ABDAA8-B108-4446-BD7F-B1EAAA0179F3}" name="ORD"/>
    <tableColumn id="8" xr3:uid="{A9A36AA2-DE33-46EE-BD63-722C098DAC91}" name="ART5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F87E90-9C44-4E2E-9537-0B7B64509371}" name="Tabla3" displayName="Tabla3" ref="A3:H1076" totalsRowShown="0">
  <autoFilter ref="A3:H1076" xr:uid="{CBF87E90-9C44-4E2E-9537-0B7B64509371}"/>
  <tableColumns count="8">
    <tableColumn id="1" xr3:uid="{D9C4B54A-1F35-4D26-93E5-FD4B327A8875}" name="ENTIDAD"/>
    <tableColumn id="2" xr3:uid="{AAF31945-6BE3-4FEB-B4B3-2156E17E9758}" name="NOM_PROVINCIA"/>
    <tableColumn id="3" xr3:uid="{5C608185-D968-42D9-9B44-4BB584E4FDA7}" name="NOM_CANTON"/>
    <tableColumn id="4" xr3:uid="{D9C151BA-E10B-4CFE-ADF9-C688C56D256D}" name="NOM_DISTRITO"/>
    <tableColumn id="5" xr3:uid="{174B7357-BC79-487D-946F-A3F8BC4A3CFF}" name="MTO_BONO"/>
    <tableColumn id="6" xr3:uid="{23DF6011-192E-4C51-AA4D-A6674A0E2094}" name="SOLUCION"/>
    <tableColumn id="7" xr3:uid="{3204BC02-2D26-4143-9D61-2920E452E38F}" name="ORD"/>
    <tableColumn id="8" xr3:uid="{2DAC6502-992B-4EED-A820-8B87B210EA9D}" name="ART5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9F175C6-6692-45CD-9DB8-A4F0E23308E6}" name="Tabla4" displayName="Tabla4" ref="A3:H803" totalsRowShown="0">
  <autoFilter ref="A3:H803" xr:uid="{59F175C6-6692-45CD-9DB8-A4F0E23308E6}"/>
  <tableColumns count="8">
    <tableColumn id="1" xr3:uid="{90492CBF-9A5E-4741-9DA3-70EBF96F5704}" name="ENTIDAD"/>
    <tableColumn id="2" xr3:uid="{5E57D42E-FA55-4A43-A74A-5BC28319B748}" name="NOM_PROVINCIA"/>
    <tableColumn id="3" xr3:uid="{CF3F99C6-FB6A-471D-83D3-CEC63AF8A42C}" name="NOM_CANTON"/>
    <tableColumn id="4" xr3:uid="{0253CFC3-2607-4A1A-8897-8577CFAE86FF}" name="NOM_DISTRITO"/>
    <tableColumn id="5" xr3:uid="{95929721-A2C6-44F3-B83C-6C121016C74A}" name="MTO_BONO"/>
    <tableColumn id="6" xr3:uid="{2083CBF1-7CCC-4B3F-B70A-C216798C6BA1}" name="SOLUCION"/>
    <tableColumn id="7" xr3:uid="{2FBD8AFC-8E8C-41AA-A918-43C03E9CAFA5}" name="ORD"/>
    <tableColumn id="8" xr3:uid="{1A4ACB86-B97A-482A-BDD1-038E42C29141}" name="ART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40" sqref="B40"/>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33" customFormat="1" ht="15.75" customHeight="1" x14ac:dyDescent="0.2">
      <c r="B1" s="332" t="s">
        <v>0</v>
      </c>
    </row>
    <row r="2" spans="2:2" s="333" customFormat="1" ht="15.75" customHeight="1" x14ac:dyDescent="0.2">
      <c r="B2" s="334" t="s">
        <v>410</v>
      </c>
    </row>
    <row r="3" spans="2:2" s="333" customFormat="1" ht="15.75" customHeight="1" x14ac:dyDescent="0.2">
      <c r="B3" s="334" t="s">
        <v>1822</v>
      </c>
    </row>
    <row r="4" spans="2:2" s="333" customFormat="1" ht="15.75" customHeight="1" thickBot="1" x14ac:dyDescent="0.25">
      <c r="B4" s="335"/>
    </row>
    <row r="5" spans="2:2" s="333" customFormat="1" ht="17.25" customHeight="1" thickBot="1" x14ac:dyDescent="0.25">
      <c r="B5" s="336" t="s">
        <v>250</v>
      </c>
    </row>
    <row r="6" spans="2:2" s="333" customFormat="1" ht="13.5" thickBot="1" x14ac:dyDescent="0.25">
      <c r="B6" s="335"/>
    </row>
    <row r="7" spans="2:2" s="333" customFormat="1" ht="13.5" thickBot="1" x14ac:dyDescent="0.25">
      <c r="B7" s="221" t="s">
        <v>251</v>
      </c>
    </row>
    <row r="8" spans="2:2" x14ac:dyDescent="0.2">
      <c r="B8" s="204"/>
    </row>
    <row r="9" spans="2:2" x14ac:dyDescent="0.2">
      <c r="B9" s="1279" t="s">
        <v>192</v>
      </c>
    </row>
    <row r="10" spans="2:2" x14ac:dyDescent="0.2">
      <c r="B10" s="596" t="s">
        <v>193</v>
      </c>
    </row>
    <row r="11" spans="2:2" x14ac:dyDescent="0.2">
      <c r="B11" s="596" t="s">
        <v>194</v>
      </c>
    </row>
    <row r="12" spans="2:2" x14ac:dyDescent="0.2">
      <c r="B12" s="596" t="s">
        <v>195</v>
      </c>
    </row>
    <row r="13" spans="2:2" x14ac:dyDescent="0.2">
      <c r="B13" s="596" t="s">
        <v>197</v>
      </c>
    </row>
    <row r="14" spans="2:2" x14ac:dyDescent="0.2">
      <c r="B14" s="596" t="s">
        <v>198</v>
      </c>
    </row>
    <row r="15" spans="2:2" x14ac:dyDescent="0.2">
      <c r="B15" s="596" t="s">
        <v>199</v>
      </c>
    </row>
    <row r="16" spans="2:2" x14ac:dyDescent="0.2">
      <c r="B16" s="596" t="s">
        <v>201</v>
      </c>
    </row>
    <row r="17" spans="2:2" x14ac:dyDescent="0.2">
      <c r="B17" s="596" t="s">
        <v>202</v>
      </c>
    </row>
    <row r="18" spans="2:2" x14ac:dyDescent="0.2">
      <c r="B18" s="596" t="s">
        <v>279</v>
      </c>
    </row>
    <row r="19" spans="2:2" x14ac:dyDescent="0.2">
      <c r="B19" s="596" t="s">
        <v>280</v>
      </c>
    </row>
    <row r="20" spans="2:2" x14ac:dyDescent="0.2">
      <c r="B20" s="596" t="s">
        <v>205</v>
      </c>
    </row>
    <row r="21" spans="2:2" x14ac:dyDescent="0.2">
      <c r="B21" s="596" t="s">
        <v>206</v>
      </c>
    </row>
    <row r="22" spans="2:2" x14ac:dyDescent="0.2">
      <c r="B22" s="596" t="s">
        <v>207</v>
      </c>
    </row>
    <row r="23" spans="2:2" x14ac:dyDescent="0.2">
      <c r="B23" s="596" t="s">
        <v>252</v>
      </c>
    </row>
    <row r="24" spans="2:2" x14ac:dyDescent="0.2">
      <c r="B24" s="596" t="s">
        <v>359</v>
      </c>
    </row>
    <row r="25" spans="2:2" x14ac:dyDescent="0.2">
      <c r="B25" s="596" t="s">
        <v>245</v>
      </c>
    </row>
    <row r="26" spans="2:2" x14ac:dyDescent="0.2">
      <c r="B26" s="596" t="s">
        <v>246</v>
      </c>
    </row>
    <row r="27" spans="2:2" x14ac:dyDescent="0.2">
      <c r="B27" s="596" t="s">
        <v>249</v>
      </c>
    </row>
    <row r="28" spans="2:2" x14ac:dyDescent="0.2">
      <c r="B28" s="596" t="s">
        <v>1214</v>
      </c>
    </row>
    <row r="29" spans="2:2" x14ac:dyDescent="0.2">
      <c r="B29" s="596" t="s">
        <v>376</v>
      </c>
    </row>
    <row r="30" spans="2:2" x14ac:dyDescent="0.2">
      <c r="B30" s="596" t="s">
        <v>442</v>
      </c>
    </row>
    <row r="31" spans="2:2" x14ac:dyDescent="0.2">
      <c r="B31" s="596" t="s">
        <v>443</v>
      </c>
    </row>
    <row r="32" spans="2:2" x14ac:dyDescent="0.2">
      <c r="B32" s="596" t="s">
        <v>445</v>
      </c>
    </row>
    <row r="33" spans="2:2" x14ac:dyDescent="0.2">
      <c r="B33" s="596" t="s">
        <v>447</v>
      </c>
    </row>
    <row r="34" spans="2:2" ht="14.25" customHeight="1" x14ac:dyDescent="0.2">
      <c r="B34" s="598" t="s">
        <v>591</v>
      </c>
    </row>
    <row r="35" spans="2:2" ht="26.25" customHeight="1" x14ac:dyDescent="0.2">
      <c r="B35" s="598" t="s">
        <v>1250</v>
      </c>
    </row>
    <row r="36" spans="2:2" ht="13.5" customHeight="1" x14ac:dyDescent="0.2">
      <c r="B36" s="595" t="s">
        <v>1248</v>
      </c>
    </row>
    <row r="37" spans="2:2" x14ac:dyDescent="0.2">
      <c r="B37" s="598" t="s">
        <v>1249</v>
      </c>
    </row>
    <row r="38" spans="2:2" ht="10.5" customHeight="1" x14ac:dyDescent="0.2">
      <c r="B38" s="222"/>
    </row>
    <row r="39" spans="2:2" ht="13.5" thickBot="1" x14ac:dyDescent="0.25">
      <c r="B39" s="290" t="s">
        <v>254</v>
      </c>
    </row>
    <row r="40" spans="2:2" ht="39.75" customHeight="1" x14ac:dyDescent="0.2">
      <c r="B40" s="597" t="s">
        <v>253</v>
      </c>
    </row>
    <row r="41" spans="2:2" ht="9" customHeight="1" thickBot="1" x14ac:dyDescent="0.25">
      <c r="B41" s="169"/>
    </row>
    <row r="42" spans="2:2" ht="13.5" thickBot="1" x14ac:dyDescent="0.25">
      <c r="B42" s="272" t="s">
        <v>255</v>
      </c>
    </row>
    <row r="43" spans="2:2" ht="38.25" x14ac:dyDescent="0.2">
      <c r="B43" s="271" t="s">
        <v>301</v>
      </c>
    </row>
    <row r="44" spans="2:2" ht="7.5" customHeight="1" thickBot="1" x14ac:dyDescent="0.25">
      <c r="B44" s="170"/>
    </row>
    <row r="45" spans="2:2" x14ac:dyDescent="0.2">
      <c r="B45" s="261" t="s">
        <v>256</v>
      </c>
    </row>
    <row r="46" spans="2:2" x14ac:dyDescent="0.2">
      <c r="B46" s="864" t="s">
        <v>270</v>
      </c>
    </row>
    <row r="47" spans="2:2" x14ac:dyDescent="0.2">
      <c r="B47" s="597" t="s">
        <v>415</v>
      </c>
    </row>
    <row r="48" spans="2:2" x14ac:dyDescent="0.2">
      <c r="B48" s="597" t="s">
        <v>416</v>
      </c>
    </row>
    <row r="49" spans="2:2" x14ac:dyDescent="0.2">
      <c r="B49" s="597" t="s">
        <v>417</v>
      </c>
    </row>
    <row r="50" spans="2:2" x14ac:dyDescent="0.2">
      <c r="B50" s="865" t="s">
        <v>418</v>
      </c>
    </row>
    <row r="51" spans="2:2" ht="13.5" thickBot="1" x14ac:dyDescent="0.25">
      <c r="B51" s="866" t="s">
        <v>512</v>
      </c>
    </row>
    <row r="52" spans="2:2" ht="13.5" thickBot="1" x14ac:dyDescent="0.25">
      <c r="B52" s="272" t="s">
        <v>257</v>
      </c>
    </row>
    <row r="53" spans="2:2" ht="13.5" thickBot="1" x14ac:dyDescent="0.25">
      <c r="B53" s="597" t="s">
        <v>259</v>
      </c>
    </row>
    <row r="54" spans="2:2" x14ac:dyDescent="0.2">
      <c r="B54" s="526" t="s">
        <v>258</v>
      </c>
    </row>
    <row r="55" spans="2:2" ht="16.5" customHeight="1" thickBot="1" x14ac:dyDescent="0.25">
      <c r="B55" s="599" t="s">
        <v>380</v>
      </c>
    </row>
    <row r="56" spans="2:2" x14ac:dyDescent="0.2">
      <c r="B56" s="526" t="s">
        <v>468</v>
      </c>
    </row>
    <row r="57" spans="2:2" x14ac:dyDescent="0.2">
      <c r="B57" s="599" t="s">
        <v>465</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9026C-7CC9-4FEF-A182-C5C29C180288}">
  <sheetPr codeName="Hoja13">
    <tabColor rgb="FFFFFF00"/>
  </sheetPr>
  <dimension ref="A1:H1076"/>
  <sheetViews>
    <sheetView workbookViewId="0">
      <selection activeCell="A3" sqref="A3:H1076"/>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78" t="s">
        <v>1137</v>
      </c>
    </row>
    <row r="3" spans="1:8" x14ac:dyDescent="0.2">
      <c r="A3" t="s">
        <v>81</v>
      </c>
      <c r="B3" t="s">
        <v>354</v>
      </c>
      <c r="C3" t="s">
        <v>355</v>
      </c>
      <c r="D3" t="s">
        <v>356</v>
      </c>
      <c r="E3" t="s">
        <v>271</v>
      </c>
      <c r="F3" t="s">
        <v>272</v>
      </c>
      <c r="G3" t="s">
        <v>273</v>
      </c>
      <c r="H3" t="s">
        <v>274</v>
      </c>
    </row>
    <row r="4" spans="1:8" x14ac:dyDescent="0.2">
      <c r="A4">
        <v>4</v>
      </c>
      <c r="B4" t="s">
        <v>11</v>
      </c>
      <c r="C4" t="s">
        <v>94</v>
      </c>
      <c r="D4" t="s">
        <v>100</v>
      </c>
      <c r="E4">
        <v>9300000</v>
      </c>
      <c r="F4">
        <v>9600000.0675000008</v>
      </c>
      <c r="G4">
        <v>4</v>
      </c>
    </row>
    <row r="5" spans="1:8" x14ac:dyDescent="0.2">
      <c r="A5">
        <v>4</v>
      </c>
      <c r="B5" t="s">
        <v>11</v>
      </c>
      <c r="C5" t="s">
        <v>94</v>
      </c>
      <c r="D5" t="s">
        <v>100</v>
      </c>
      <c r="E5">
        <v>9817125</v>
      </c>
      <c r="F5">
        <v>11758250</v>
      </c>
      <c r="G5">
        <v>8</v>
      </c>
    </row>
    <row r="6" spans="1:8" x14ac:dyDescent="0.2">
      <c r="A6">
        <v>87</v>
      </c>
      <c r="B6" t="s">
        <v>11</v>
      </c>
      <c r="C6" t="s">
        <v>94</v>
      </c>
      <c r="D6" t="s">
        <v>100</v>
      </c>
      <c r="E6">
        <v>9300000</v>
      </c>
      <c r="F6">
        <v>9601790</v>
      </c>
      <c r="G6">
        <v>1</v>
      </c>
    </row>
    <row r="7" spans="1:8" x14ac:dyDescent="0.2">
      <c r="A7">
        <v>93</v>
      </c>
      <c r="B7" t="s">
        <v>11</v>
      </c>
      <c r="C7" t="s">
        <v>94</v>
      </c>
      <c r="D7" t="s">
        <v>100</v>
      </c>
      <c r="E7">
        <v>10191800</v>
      </c>
      <c r="F7">
        <v>13478115.934</v>
      </c>
      <c r="G7">
        <v>5</v>
      </c>
    </row>
    <row r="8" spans="1:8" x14ac:dyDescent="0.2">
      <c r="A8">
        <v>93</v>
      </c>
      <c r="B8" t="s">
        <v>11</v>
      </c>
      <c r="C8" t="s">
        <v>94</v>
      </c>
      <c r="D8" t="s">
        <v>100</v>
      </c>
      <c r="E8">
        <v>10176000</v>
      </c>
      <c r="F8">
        <v>21872974.489999998</v>
      </c>
      <c r="G8">
        <v>5</v>
      </c>
    </row>
    <row r="9" spans="1:8" x14ac:dyDescent="0.2">
      <c r="A9">
        <v>93</v>
      </c>
      <c r="B9" t="s">
        <v>11</v>
      </c>
      <c r="C9" t="s">
        <v>94</v>
      </c>
      <c r="D9" t="s">
        <v>100</v>
      </c>
      <c r="E9">
        <v>26296954.399999999</v>
      </c>
      <c r="F9">
        <v>26527077.719999999</v>
      </c>
      <c r="H9">
        <v>1</v>
      </c>
    </row>
    <row r="10" spans="1:8" x14ac:dyDescent="0.2">
      <c r="A10">
        <v>27</v>
      </c>
      <c r="B10" t="s">
        <v>11</v>
      </c>
      <c r="C10" t="s">
        <v>94</v>
      </c>
      <c r="D10" t="s">
        <v>100</v>
      </c>
      <c r="E10">
        <v>9267000</v>
      </c>
      <c r="F10">
        <v>26250000</v>
      </c>
      <c r="G10">
        <v>1</v>
      </c>
    </row>
    <row r="11" spans="1:8" x14ac:dyDescent="0.2">
      <c r="A11">
        <v>121</v>
      </c>
      <c r="B11" t="s">
        <v>11</v>
      </c>
      <c r="C11" t="s">
        <v>94</v>
      </c>
      <c r="D11" t="s">
        <v>100</v>
      </c>
      <c r="E11">
        <v>9796000</v>
      </c>
      <c r="F11">
        <v>10621724.25625</v>
      </c>
      <c r="G11">
        <v>8</v>
      </c>
    </row>
    <row r="12" spans="1:8" x14ac:dyDescent="0.2">
      <c r="A12">
        <v>121</v>
      </c>
      <c r="B12" t="s">
        <v>11</v>
      </c>
      <c r="C12" t="s">
        <v>94</v>
      </c>
      <c r="D12" t="s">
        <v>100</v>
      </c>
      <c r="E12">
        <v>8512666.6666666698</v>
      </c>
      <c r="F12">
        <v>9646260.6333333291</v>
      </c>
      <c r="G12">
        <v>3</v>
      </c>
    </row>
    <row r="13" spans="1:8" x14ac:dyDescent="0.2">
      <c r="A13">
        <v>105</v>
      </c>
      <c r="B13" t="s">
        <v>11</v>
      </c>
      <c r="C13" t="s">
        <v>94</v>
      </c>
      <c r="D13" t="s">
        <v>100</v>
      </c>
      <c r="E13">
        <v>8119000</v>
      </c>
      <c r="F13">
        <v>28300000</v>
      </c>
      <c r="G13">
        <v>1</v>
      </c>
    </row>
    <row r="14" spans="1:8" x14ac:dyDescent="0.2">
      <c r="A14">
        <v>4</v>
      </c>
      <c r="B14" t="s">
        <v>104</v>
      </c>
      <c r="C14" t="s">
        <v>106</v>
      </c>
      <c r="D14" t="s">
        <v>77</v>
      </c>
      <c r="E14">
        <v>11287500</v>
      </c>
      <c r="F14">
        <v>11691437.5</v>
      </c>
      <c r="G14">
        <v>16</v>
      </c>
    </row>
    <row r="15" spans="1:8" x14ac:dyDescent="0.2">
      <c r="A15">
        <v>4</v>
      </c>
      <c r="B15" t="s">
        <v>104</v>
      </c>
      <c r="C15" t="s">
        <v>106</v>
      </c>
      <c r="D15" t="s">
        <v>77</v>
      </c>
      <c r="E15">
        <v>11409727.272727299</v>
      </c>
      <c r="F15">
        <v>12374272.727272701</v>
      </c>
      <c r="G15">
        <v>22</v>
      </c>
    </row>
    <row r="16" spans="1:8" x14ac:dyDescent="0.2">
      <c r="A16">
        <v>87</v>
      </c>
      <c r="B16" t="s">
        <v>104</v>
      </c>
      <c r="C16" t="s">
        <v>106</v>
      </c>
      <c r="D16" t="s">
        <v>77</v>
      </c>
      <c r="E16">
        <v>13950000</v>
      </c>
      <c r="F16">
        <v>14340252.5</v>
      </c>
      <c r="G16">
        <v>1</v>
      </c>
    </row>
    <row r="17" spans="1:8" x14ac:dyDescent="0.2">
      <c r="A17">
        <v>87</v>
      </c>
      <c r="B17" t="s">
        <v>104</v>
      </c>
      <c r="C17" t="s">
        <v>106</v>
      </c>
      <c r="D17" t="s">
        <v>77</v>
      </c>
      <c r="E17">
        <v>7821857.1428571399</v>
      </c>
      <c r="F17">
        <v>12329467.527142899</v>
      </c>
      <c r="G17">
        <v>7</v>
      </c>
    </row>
    <row r="18" spans="1:8" x14ac:dyDescent="0.2">
      <c r="A18">
        <v>93</v>
      </c>
      <c r="B18" t="s">
        <v>104</v>
      </c>
      <c r="C18" t="s">
        <v>106</v>
      </c>
      <c r="D18" t="s">
        <v>77</v>
      </c>
      <c r="E18">
        <v>12400000</v>
      </c>
      <c r="F18">
        <v>12716666.6666667</v>
      </c>
      <c r="G18">
        <v>3</v>
      </c>
    </row>
    <row r="19" spans="1:8" x14ac:dyDescent="0.2">
      <c r="A19">
        <v>93</v>
      </c>
      <c r="B19" t="s">
        <v>104</v>
      </c>
      <c r="C19" t="s">
        <v>106</v>
      </c>
      <c r="D19" t="s">
        <v>77</v>
      </c>
      <c r="E19">
        <v>13134222.2222222</v>
      </c>
      <c r="F19">
        <v>14988888.888888899</v>
      </c>
      <c r="G19">
        <v>9</v>
      </c>
    </row>
    <row r="20" spans="1:8" x14ac:dyDescent="0.2">
      <c r="A20">
        <v>93</v>
      </c>
      <c r="B20" t="s">
        <v>104</v>
      </c>
      <c r="C20" t="s">
        <v>106</v>
      </c>
      <c r="D20" t="s">
        <v>77</v>
      </c>
      <c r="E20">
        <v>15429722.5</v>
      </c>
      <c r="F20">
        <v>15513505</v>
      </c>
      <c r="H20">
        <v>1</v>
      </c>
    </row>
    <row r="21" spans="1:8" x14ac:dyDescent="0.2">
      <c r="A21">
        <v>93</v>
      </c>
      <c r="B21" t="s">
        <v>104</v>
      </c>
      <c r="C21" t="s">
        <v>106</v>
      </c>
      <c r="D21" t="s">
        <v>77</v>
      </c>
      <c r="E21">
        <v>23683468.25</v>
      </c>
      <c r="F21">
        <v>23710349.899999999</v>
      </c>
      <c r="H21">
        <v>1</v>
      </c>
    </row>
    <row r="22" spans="1:8" x14ac:dyDescent="0.2">
      <c r="A22">
        <v>117</v>
      </c>
      <c r="B22" t="s">
        <v>104</v>
      </c>
      <c r="C22" t="s">
        <v>106</v>
      </c>
      <c r="D22" t="s">
        <v>77</v>
      </c>
      <c r="E22">
        <v>6975000</v>
      </c>
      <c r="F22">
        <v>14298868.15</v>
      </c>
      <c r="G22">
        <v>2</v>
      </c>
    </row>
    <row r="23" spans="1:8" x14ac:dyDescent="0.2">
      <c r="A23">
        <v>96</v>
      </c>
      <c r="B23" t="s">
        <v>104</v>
      </c>
      <c r="C23" t="s">
        <v>106</v>
      </c>
      <c r="D23" t="s">
        <v>77</v>
      </c>
      <c r="E23">
        <v>8814500</v>
      </c>
      <c r="F23">
        <v>12837615.505000001</v>
      </c>
      <c r="G23">
        <v>2</v>
      </c>
    </row>
    <row r="24" spans="1:8" x14ac:dyDescent="0.2">
      <c r="A24">
        <v>96</v>
      </c>
      <c r="B24" t="s">
        <v>104</v>
      </c>
      <c r="C24" t="s">
        <v>106</v>
      </c>
      <c r="D24" t="s">
        <v>77</v>
      </c>
      <c r="E24">
        <v>8329000</v>
      </c>
      <c r="F24">
        <v>16070673.5</v>
      </c>
      <c r="G24">
        <v>1</v>
      </c>
    </row>
    <row r="25" spans="1:8" x14ac:dyDescent="0.2">
      <c r="A25">
        <v>96</v>
      </c>
      <c r="B25" t="s">
        <v>104</v>
      </c>
      <c r="C25" t="s">
        <v>106</v>
      </c>
      <c r="D25" t="s">
        <v>77</v>
      </c>
      <c r="E25">
        <v>18536040.690000001</v>
      </c>
      <c r="F25">
        <v>18536040.690000001</v>
      </c>
      <c r="H25">
        <v>2</v>
      </c>
    </row>
    <row r="26" spans="1:8" x14ac:dyDescent="0.2">
      <c r="A26">
        <v>96</v>
      </c>
      <c r="B26" t="s">
        <v>104</v>
      </c>
      <c r="C26" t="s">
        <v>106</v>
      </c>
      <c r="D26" t="s">
        <v>77</v>
      </c>
      <c r="E26">
        <v>18536040.690000001</v>
      </c>
      <c r="F26">
        <v>18536040.690000001</v>
      </c>
      <c r="H26">
        <v>1</v>
      </c>
    </row>
    <row r="27" spans="1:8" x14ac:dyDescent="0.2">
      <c r="A27">
        <v>121</v>
      </c>
      <c r="B27" t="s">
        <v>104</v>
      </c>
      <c r="C27" t="s">
        <v>106</v>
      </c>
      <c r="D27" t="s">
        <v>77</v>
      </c>
      <c r="E27">
        <v>10850000</v>
      </c>
      <c r="F27">
        <v>11245678.3333333</v>
      </c>
      <c r="G27">
        <v>3</v>
      </c>
    </row>
    <row r="28" spans="1:8" x14ac:dyDescent="0.2">
      <c r="A28">
        <v>4</v>
      </c>
      <c r="B28" t="s">
        <v>102</v>
      </c>
      <c r="C28" t="s">
        <v>108</v>
      </c>
      <c r="D28" t="s">
        <v>82</v>
      </c>
      <c r="E28">
        <v>9195000</v>
      </c>
      <c r="F28">
        <v>9600000</v>
      </c>
      <c r="G28">
        <v>1</v>
      </c>
    </row>
    <row r="29" spans="1:8" x14ac:dyDescent="0.2">
      <c r="A29">
        <v>28</v>
      </c>
      <c r="B29" t="s">
        <v>102</v>
      </c>
      <c r="C29" t="s">
        <v>108</v>
      </c>
      <c r="D29" t="s">
        <v>82</v>
      </c>
      <c r="E29">
        <v>9300000</v>
      </c>
      <c r="F29">
        <v>9606025.0299999993</v>
      </c>
      <c r="G29">
        <v>1</v>
      </c>
    </row>
    <row r="30" spans="1:8" x14ac:dyDescent="0.2">
      <c r="A30">
        <v>28</v>
      </c>
      <c r="B30" t="s">
        <v>102</v>
      </c>
      <c r="C30" t="s">
        <v>108</v>
      </c>
      <c r="D30" t="s">
        <v>82</v>
      </c>
      <c r="E30">
        <v>4650000</v>
      </c>
      <c r="F30">
        <v>9453013.0150000006</v>
      </c>
      <c r="G30">
        <v>2</v>
      </c>
    </row>
    <row r="31" spans="1:8" x14ac:dyDescent="0.2">
      <c r="A31">
        <v>87</v>
      </c>
      <c r="B31" t="s">
        <v>102</v>
      </c>
      <c r="C31" t="s">
        <v>108</v>
      </c>
      <c r="D31" t="s">
        <v>82</v>
      </c>
      <c r="E31">
        <v>6482000</v>
      </c>
      <c r="F31">
        <v>45798458.43</v>
      </c>
      <c r="G31">
        <v>1</v>
      </c>
    </row>
    <row r="32" spans="1:8" x14ac:dyDescent="0.2">
      <c r="A32">
        <v>93</v>
      </c>
      <c r="B32" t="s">
        <v>102</v>
      </c>
      <c r="C32" t="s">
        <v>108</v>
      </c>
      <c r="D32" t="s">
        <v>82</v>
      </c>
      <c r="E32">
        <v>10836666.6666667</v>
      </c>
      <c r="F32">
        <v>11100834.903333301</v>
      </c>
      <c r="G32">
        <v>3</v>
      </c>
    </row>
    <row r="33" spans="1:8" x14ac:dyDescent="0.2">
      <c r="A33">
        <v>93</v>
      </c>
      <c r="B33" t="s">
        <v>102</v>
      </c>
      <c r="C33" t="s">
        <v>108</v>
      </c>
      <c r="D33" t="s">
        <v>82</v>
      </c>
      <c r="E33">
        <v>11695333.3333333</v>
      </c>
      <c r="F33">
        <v>15872222.624444401</v>
      </c>
      <c r="G33">
        <v>9</v>
      </c>
    </row>
    <row r="34" spans="1:8" x14ac:dyDescent="0.2">
      <c r="A34">
        <v>93</v>
      </c>
      <c r="B34" t="s">
        <v>102</v>
      </c>
      <c r="C34" t="s">
        <v>108</v>
      </c>
      <c r="D34" t="s">
        <v>82</v>
      </c>
      <c r="E34">
        <v>14104002</v>
      </c>
      <c r="F34">
        <v>14104002</v>
      </c>
      <c r="H34">
        <v>1</v>
      </c>
    </row>
    <row r="35" spans="1:8" x14ac:dyDescent="0.2">
      <c r="A35">
        <v>88</v>
      </c>
      <c r="B35" t="s">
        <v>102</v>
      </c>
      <c r="C35" t="s">
        <v>108</v>
      </c>
      <c r="D35" t="s">
        <v>82</v>
      </c>
      <c r="E35">
        <v>9240500</v>
      </c>
      <c r="F35">
        <v>9746862.875</v>
      </c>
      <c r="G35">
        <v>2</v>
      </c>
    </row>
    <row r="36" spans="1:8" x14ac:dyDescent="0.2">
      <c r="A36">
        <v>88</v>
      </c>
      <c r="B36" t="s">
        <v>102</v>
      </c>
      <c r="C36" t="s">
        <v>108</v>
      </c>
      <c r="D36" t="s">
        <v>82</v>
      </c>
      <c r="E36">
        <v>12397666.6666667</v>
      </c>
      <c r="F36">
        <v>12895849.516666699</v>
      </c>
      <c r="G36">
        <v>3</v>
      </c>
    </row>
    <row r="37" spans="1:8" x14ac:dyDescent="0.2">
      <c r="A37">
        <v>105</v>
      </c>
      <c r="B37" t="s">
        <v>102</v>
      </c>
      <c r="C37" t="s">
        <v>108</v>
      </c>
      <c r="D37" t="s">
        <v>82</v>
      </c>
      <c r="E37">
        <v>13950000</v>
      </c>
      <c r="F37">
        <v>14391414.68</v>
      </c>
      <c r="G37">
        <v>1</v>
      </c>
    </row>
    <row r="38" spans="1:8" x14ac:dyDescent="0.2">
      <c r="A38">
        <v>4</v>
      </c>
      <c r="B38" t="s">
        <v>11</v>
      </c>
      <c r="C38" t="s">
        <v>94</v>
      </c>
      <c r="D38" t="s">
        <v>95</v>
      </c>
      <c r="E38">
        <v>11603250</v>
      </c>
      <c r="F38">
        <v>12061875</v>
      </c>
      <c r="G38">
        <v>4</v>
      </c>
    </row>
    <row r="39" spans="1:8" x14ac:dyDescent="0.2">
      <c r="A39">
        <v>4</v>
      </c>
      <c r="B39" t="s">
        <v>11</v>
      </c>
      <c r="C39" t="s">
        <v>94</v>
      </c>
      <c r="D39" t="s">
        <v>95</v>
      </c>
      <c r="E39">
        <v>10919800</v>
      </c>
      <c r="F39">
        <v>11460000</v>
      </c>
      <c r="G39">
        <v>5</v>
      </c>
    </row>
    <row r="40" spans="1:8" x14ac:dyDescent="0.2">
      <c r="A40">
        <v>28</v>
      </c>
      <c r="B40" t="s">
        <v>11</v>
      </c>
      <c r="C40" t="s">
        <v>94</v>
      </c>
      <c r="D40" t="s">
        <v>95</v>
      </c>
      <c r="E40">
        <v>9300000</v>
      </c>
      <c r="F40">
        <v>9571842.5299999993</v>
      </c>
      <c r="G40">
        <v>1</v>
      </c>
    </row>
    <row r="41" spans="1:8" x14ac:dyDescent="0.2">
      <c r="A41">
        <v>93</v>
      </c>
      <c r="B41" t="s">
        <v>11</v>
      </c>
      <c r="C41" t="s">
        <v>94</v>
      </c>
      <c r="D41" t="s">
        <v>95</v>
      </c>
      <c r="E41">
        <v>9280000</v>
      </c>
      <c r="F41">
        <v>24454298.809999999</v>
      </c>
      <c r="G41">
        <v>1</v>
      </c>
    </row>
    <row r="42" spans="1:8" x14ac:dyDescent="0.2">
      <c r="A42">
        <v>93</v>
      </c>
      <c r="B42" t="s">
        <v>11</v>
      </c>
      <c r="C42" t="s">
        <v>94</v>
      </c>
      <c r="D42" t="s">
        <v>95</v>
      </c>
      <c r="E42">
        <v>6608000</v>
      </c>
      <c r="F42">
        <v>20025000</v>
      </c>
      <c r="G42">
        <v>1</v>
      </c>
    </row>
    <row r="43" spans="1:8" x14ac:dyDescent="0.2">
      <c r="A43">
        <v>117</v>
      </c>
      <c r="B43" t="s">
        <v>11</v>
      </c>
      <c r="C43" t="s">
        <v>94</v>
      </c>
      <c r="D43" t="s">
        <v>95</v>
      </c>
      <c r="E43">
        <v>9125000</v>
      </c>
      <c r="F43">
        <v>9336293.75</v>
      </c>
      <c r="G43">
        <v>2</v>
      </c>
    </row>
    <row r="44" spans="1:8" x14ac:dyDescent="0.2">
      <c r="A44">
        <v>96</v>
      </c>
      <c r="B44" t="s">
        <v>11</v>
      </c>
      <c r="C44" t="s">
        <v>94</v>
      </c>
      <c r="D44" t="s">
        <v>95</v>
      </c>
      <c r="E44">
        <v>13950000</v>
      </c>
      <c r="F44">
        <v>14354063.25</v>
      </c>
      <c r="G44">
        <v>1</v>
      </c>
    </row>
    <row r="45" spans="1:8" x14ac:dyDescent="0.2">
      <c r="A45">
        <v>121</v>
      </c>
      <c r="B45" t="s">
        <v>11</v>
      </c>
      <c r="C45" t="s">
        <v>94</v>
      </c>
      <c r="D45" t="s">
        <v>95</v>
      </c>
      <c r="E45">
        <v>9300000</v>
      </c>
      <c r="F45">
        <v>9655157.5</v>
      </c>
      <c r="G45">
        <v>1</v>
      </c>
    </row>
    <row r="46" spans="1:8" x14ac:dyDescent="0.2">
      <c r="A46">
        <v>4</v>
      </c>
      <c r="B46" t="s">
        <v>104</v>
      </c>
      <c r="C46" t="s">
        <v>107</v>
      </c>
      <c r="D46" t="s">
        <v>107</v>
      </c>
      <c r="E46">
        <v>9197800</v>
      </c>
      <c r="F46">
        <v>12350000</v>
      </c>
      <c r="G46">
        <v>5</v>
      </c>
    </row>
    <row r="47" spans="1:8" x14ac:dyDescent="0.2">
      <c r="A47">
        <v>4</v>
      </c>
      <c r="B47" t="s">
        <v>104</v>
      </c>
      <c r="C47" t="s">
        <v>107</v>
      </c>
      <c r="D47" t="s">
        <v>107</v>
      </c>
      <c r="E47">
        <v>10074750</v>
      </c>
      <c r="F47">
        <v>10756750</v>
      </c>
      <c r="G47">
        <v>4</v>
      </c>
    </row>
    <row r="48" spans="1:8" x14ac:dyDescent="0.2">
      <c r="A48">
        <v>93</v>
      </c>
      <c r="B48" t="s">
        <v>104</v>
      </c>
      <c r="C48" t="s">
        <v>107</v>
      </c>
      <c r="D48" t="s">
        <v>107</v>
      </c>
      <c r="E48">
        <v>9117666.6666666698</v>
      </c>
      <c r="F48">
        <v>17707000</v>
      </c>
      <c r="G48">
        <v>6</v>
      </c>
    </row>
    <row r="49" spans="1:8" x14ac:dyDescent="0.2">
      <c r="A49">
        <v>93</v>
      </c>
      <c r="B49" t="s">
        <v>104</v>
      </c>
      <c r="C49" t="s">
        <v>107</v>
      </c>
      <c r="D49" t="s">
        <v>107</v>
      </c>
      <c r="E49">
        <v>12607285.7142857</v>
      </c>
      <c r="F49">
        <v>15467857.142857101</v>
      </c>
      <c r="G49">
        <v>7</v>
      </c>
    </row>
    <row r="50" spans="1:8" x14ac:dyDescent="0.2">
      <c r="A50">
        <v>93</v>
      </c>
      <c r="B50" t="s">
        <v>104</v>
      </c>
      <c r="C50" t="s">
        <v>107</v>
      </c>
      <c r="D50" t="s">
        <v>107</v>
      </c>
      <c r="E50">
        <v>15617322.359999999</v>
      </c>
      <c r="F50">
        <v>15701921.699999999</v>
      </c>
      <c r="H50">
        <v>1</v>
      </c>
    </row>
    <row r="51" spans="1:8" x14ac:dyDescent="0.2">
      <c r="A51">
        <v>27</v>
      </c>
      <c r="B51" t="s">
        <v>104</v>
      </c>
      <c r="C51" t="s">
        <v>107</v>
      </c>
      <c r="D51" t="s">
        <v>107</v>
      </c>
      <c r="E51">
        <v>9221000</v>
      </c>
      <c r="F51">
        <v>19734000</v>
      </c>
      <c r="G51">
        <v>1</v>
      </c>
    </row>
    <row r="52" spans="1:8" x14ac:dyDescent="0.2">
      <c r="A52">
        <v>96</v>
      </c>
      <c r="B52" t="s">
        <v>104</v>
      </c>
      <c r="C52" t="s">
        <v>107</v>
      </c>
      <c r="D52" t="s">
        <v>107</v>
      </c>
      <c r="E52">
        <v>9300000</v>
      </c>
      <c r="F52">
        <v>9633528</v>
      </c>
      <c r="G52">
        <v>1</v>
      </c>
    </row>
    <row r="53" spans="1:8" x14ac:dyDescent="0.2">
      <c r="A53">
        <v>121</v>
      </c>
      <c r="B53" t="s">
        <v>104</v>
      </c>
      <c r="C53" t="s">
        <v>107</v>
      </c>
      <c r="D53" t="s">
        <v>107</v>
      </c>
      <c r="E53">
        <v>7867000</v>
      </c>
      <c r="F53">
        <v>9628964.5999999996</v>
      </c>
      <c r="G53">
        <v>1</v>
      </c>
    </row>
    <row r="54" spans="1:8" x14ac:dyDescent="0.2">
      <c r="A54">
        <v>4</v>
      </c>
      <c r="B54" t="s">
        <v>104</v>
      </c>
      <c r="C54" t="s">
        <v>106</v>
      </c>
      <c r="D54" t="s">
        <v>109</v>
      </c>
      <c r="E54">
        <v>7238000</v>
      </c>
      <c r="F54">
        <v>7538000</v>
      </c>
      <c r="G54">
        <v>1</v>
      </c>
    </row>
    <row r="55" spans="1:8" x14ac:dyDescent="0.2">
      <c r="A55">
        <v>4</v>
      </c>
      <c r="B55" t="s">
        <v>104</v>
      </c>
      <c r="C55" t="s">
        <v>106</v>
      </c>
      <c r="D55" t="s">
        <v>109</v>
      </c>
      <c r="E55">
        <v>10010000</v>
      </c>
      <c r="F55">
        <v>10717666.8333333</v>
      </c>
      <c r="G55">
        <v>6</v>
      </c>
    </row>
    <row r="56" spans="1:8" x14ac:dyDescent="0.2">
      <c r="A56">
        <v>93</v>
      </c>
      <c r="B56" t="s">
        <v>104</v>
      </c>
      <c r="C56" t="s">
        <v>106</v>
      </c>
      <c r="D56" t="s">
        <v>109</v>
      </c>
      <c r="E56">
        <v>12054400</v>
      </c>
      <c r="F56">
        <v>16616000</v>
      </c>
      <c r="G56">
        <v>5</v>
      </c>
    </row>
    <row r="57" spans="1:8" x14ac:dyDescent="0.2">
      <c r="A57">
        <v>93</v>
      </c>
      <c r="B57" t="s">
        <v>104</v>
      </c>
      <c r="C57" t="s">
        <v>106</v>
      </c>
      <c r="D57" t="s">
        <v>109</v>
      </c>
      <c r="E57">
        <v>13950000</v>
      </c>
      <c r="F57">
        <v>14233333.3333333</v>
      </c>
      <c r="G57">
        <v>3</v>
      </c>
    </row>
    <row r="58" spans="1:8" x14ac:dyDescent="0.2">
      <c r="A58">
        <v>117</v>
      </c>
      <c r="B58" t="s">
        <v>104</v>
      </c>
      <c r="C58" t="s">
        <v>106</v>
      </c>
      <c r="D58" t="s">
        <v>109</v>
      </c>
      <c r="E58">
        <v>9300000</v>
      </c>
      <c r="F58">
        <v>9551293.75</v>
      </c>
      <c r="G58">
        <v>1</v>
      </c>
    </row>
    <row r="59" spans="1:8" x14ac:dyDescent="0.2">
      <c r="A59">
        <v>22</v>
      </c>
      <c r="B59" t="s">
        <v>104</v>
      </c>
      <c r="C59" t="s">
        <v>106</v>
      </c>
      <c r="D59" t="s">
        <v>109</v>
      </c>
      <c r="E59">
        <v>7364000</v>
      </c>
      <c r="F59">
        <v>20164000</v>
      </c>
      <c r="G59">
        <v>1</v>
      </c>
    </row>
    <row r="60" spans="1:8" x14ac:dyDescent="0.2">
      <c r="A60">
        <v>121</v>
      </c>
      <c r="B60" t="s">
        <v>104</v>
      </c>
      <c r="C60" t="s">
        <v>106</v>
      </c>
      <c r="D60" t="s">
        <v>109</v>
      </c>
      <c r="E60">
        <v>9300000</v>
      </c>
      <c r="F60">
        <v>9652157.5</v>
      </c>
      <c r="G60">
        <v>1</v>
      </c>
    </row>
    <row r="61" spans="1:8" x14ac:dyDescent="0.2">
      <c r="A61">
        <v>121</v>
      </c>
      <c r="B61" t="s">
        <v>104</v>
      </c>
      <c r="C61" t="s">
        <v>106</v>
      </c>
      <c r="D61" t="s">
        <v>109</v>
      </c>
      <c r="E61">
        <v>9280000</v>
      </c>
      <c r="F61">
        <v>9665014.8000000007</v>
      </c>
      <c r="G61">
        <v>1</v>
      </c>
    </row>
    <row r="62" spans="1:8" x14ac:dyDescent="0.2">
      <c r="A62">
        <v>122</v>
      </c>
      <c r="B62" t="s">
        <v>104</v>
      </c>
      <c r="C62" t="s">
        <v>106</v>
      </c>
      <c r="D62" t="s">
        <v>109</v>
      </c>
      <c r="E62">
        <v>8119000</v>
      </c>
      <c r="F62">
        <v>20163419.559999999</v>
      </c>
      <c r="G62">
        <v>1</v>
      </c>
    </row>
    <row r="63" spans="1:8" x14ac:dyDescent="0.2">
      <c r="A63">
        <v>4</v>
      </c>
      <c r="B63" t="s">
        <v>104</v>
      </c>
      <c r="C63" t="s">
        <v>106</v>
      </c>
      <c r="D63" t="s">
        <v>76</v>
      </c>
      <c r="E63">
        <v>11414800</v>
      </c>
      <c r="F63">
        <v>12383700.009</v>
      </c>
      <c r="G63">
        <v>10</v>
      </c>
    </row>
    <row r="64" spans="1:8" x14ac:dyDescent="0.2">
      <c r="A64">
        <v>4</v>
      </c>
      <c r="B64" t="s">
        <v>104</v>
      </c>
      <c r="C64" t="s">
        <v>106</v>
      </c>
      <c r="D64" t="s">
        <v>76</v>
      </c>
      <c r="E64">
        <v>10117363.636363599</v>
      </c>
      <c r="F64">
        <v>12173272.727272701</v>
      </c>
      <c r="G64">
        <v>11</v>
      </c>
    </row>
    <row r="65" spans="1:8" x14ac:dyDescent="0.2">
      <c r="A65">
        <v>87</v>
      </c>
      <c r="B65" t="s">
        <v>104</v>
      </c>
      <c r="C65" t="s">
        <v>106</v>
      </c>
      <c r="D65" t="s">
        <v>76</v>
      </c>
      <c r="E65">
        <v>9260000</v>
      </c>
      <c r="F65">
        <v>9567607.5</v>
      </c>
      <c r="G65">
        <v>1</v>
      </c>
    </row>
    <row r="66" spans="1:8" x14ac:dyDescent="0.2">
      <c r="A66">
        <v>93</v>
      </c>
      <c r="B66" t="s">
        <v>104</v>
      </c>
      <c r="C66" t="s">
        <v>106</v>
      </c>
      <c r="D66" t="s">
        <v>76</v>
      </c>
      <c r="E66">
        <v>11160000</v>
      </c>
      <c r="F66">
        <v>11470000</v>
      </c>
      <c r="G66">
        <v>5</v>
      </c>
    </row>
    <row r="67" spans="1:8" x14ac:dyDescent="0.2">
      <c r="A67">
        <v>93</v>
      </c>
      <c r="B67" t="s">
        <v>104</v>
      </c>
      <c r="C67" t="s">
        <v>106</v>
      </c>
      <c r="D67" t="s">
        <v>76</v>
      </c>
      <c r="E67">
        <v>15520472.43</v>
      </c>
      <c r="F67">
        <v>15605113.35</v>
      </c>
      <c r="H67">
        <v>2</v>
      </c>
    </row>
    <row r="68" spans="1:8" x14ac:dyDescent="0.2">
      <c r="A68">
        <v>121</v>
      </c>
      <c r="B68" t="s">
        <v>104</v>
      </c>
      <c r="C68" t="s">
        <v>106</v>
      </c>
      <c r="D68" t="s">
        <v>76</v>
      </c>
      <c r="E68">
        <v>10433000</v>
      </c>
      <c r="F68">
        <v>10847714.775</v>
      </c>
      <c r="G68">
        <v>4</v>
      </c>
    </row>
    <row r="69" spans="1:8" x14ac:dyDescent="0.2">
      <c r="A69">
        <v>105</v>
      </c>
      <c r="B69" t="s">
        <v>104</v>
      </c>
      <c r="C69" t="s">
        <v>106</v>
      </c>
      <c r="D69" t="s">
        <v>76</v>
      </c>
      <c r="E69">
        <v>20178368.112500001</v>
      </c>
      <c r="F69">
        <v>20232982.392499998</v>
      </c>
      <c r="H69">
        <v>4</v>
      </c>
    </row>
    <row r="70" spans="1:8" x14ac:dyDescent="0.2">
      <c r="A70">
        <v>4</v>
      </c>
      <c r="B70" t="s">
        <v>104</v>
      </c>
      <c r="C70" t="s">
        <v>106</v>
      </c>
      <c r="D70" t="s">
        <v>91</v>
      </c>
      <c r="E70">
        <v>11595500</v>
      </c>
      <c r="F70">
        <v>11925000</v>
      </c>
      <c r="G70">
        <v>2</v>
      </c>
    </row>
    <row r="71" spans="1:8" x14ac:dyDescent="0.2">
      <c r="A71">
        <v>4</v>
      </c>
      <c r="B71" t="s">
        <v>104</v>
      </c>
      <c r="C71" t="s">
        <v>106</v>
      </c>
      <c r="D71" t="s">
        <v>91</v>
      </c>
      <c r="E71">
        <v>12216333.3333333</v>
      </c>
      <c r="F71">
        <v>12516333.3333333</v>
      </c>
      <c r="G71">
        <v>3</v>
      </c>
    </row>
    <row r="72" spans="1:8" x14ac:dyDescent="0.2">
      <c r="A72">
        <v>28</v>
      </c>
      <c r="B72" t="s">
        <v>104</v>
      </c>
      <c r="C72" t="s">
        <v>106</v>
      </c>
      <c r="D72" t="s">
        <v>91</v>
      </c>
      <c r="E72">
        <v>9300000</v>
      </c>
      <c r="F72">
        <v>9606025.0299999993</v>
      </c>
      <c r="G72">
        <v>1</v>
      </c>
    </row>
    <row r="73" spans="1:8" x14ac:dyDescent="0.2">
      <c r="A73">
        <v>93</v>
      </c>
      <c r="B73" t="s">
        <v>104</v>
      </c>
      <c r="C73" t="s">
        <v>106</v>
      </c>
      <c r="D73" t="s">
        <v>91</v>
      </c>
      <c r="E73">
        <v>11588500</v>
      </c>
      <c r="F73">
        <v>15225000</v>
      </c>
      <c r="G73">
        <v>2</v>
      </c>
    </row>
    <row r="74" spans="1:8" x14ac:dyDescent="0.2">
      <c r="A74">
        <v>93</v>
      </c>
      <c r="B74" t="s">
        <v>104</v>
      </c>
      <c r="C74" t="s">
        <v>106</v>
      </c>
      <c r="D74" t="s">
        <v>91</v>
      </c>
      <c r="E74">
        <v>13950000</v>
      </c>
      <c r="F74">
        <v>14250000</v>
      </c>
      <c r="G74">
        <v>1</v>
      </c>
    </row>
    <row r="75" spans="1:8" x14ac:dyDescent="0.2">
      <c r="A75">
        <v>93</v>
      </c>
      <c r="B75" t="s">
        <v>104</v>
      </c>
      <c r="C75" t="s">
        <v>106</v>
      </c>
      <c r="D75" t="s">
        <v>91</v>
      </c>
      <c r="E75">
        <v>15622522.359999999</v>
      </c>
      <c r="F75">
        <v>15707121.699999999</v>
      </c>
      <c r="H75">
        <v>1</v>
      </c>
    </row>
    <row r="76" spans="1:8" x14ac:dyDescent="0.2">
      <c r="A76">
        <v>121</v>
      </c>
      <c r="B76" t="s">
        <v>104</v>
      </c>
      <c r="C76" t="s">
        <v>106</v>
      </c>
      <c r="D76" t="s">
        <v>91</v>
      </c>
      <c r="E76">
        <v>9195000</v>
      </c>
      <c r="F76">
        <v>9669927.1300000008</v>
      </c>
      <c r="G76">
        <v>1</v>
      </c>
    </row>
    <row r="77" spans="1:8" x14ac:dyDescent="0.2">
      <c r="A77">
        <v>121</v>
      </c>
      <c r="B77" t="s">
        <v>104</v>
      </c>
      <c r="C77" t="s">
        <v>106</v>
      </c>
      <c r="D77" t="s">
        <v>91</v>
      </c>
      <c r="E77">
        <v>9300000</v>
      </c>
      <c r="F77">
        <v>9655157.5</v>
      </c>
      <c r="G77">
        <v>1</v>
      </c>
    </row>
    <row r="78" spans="1:8" x14ac:dyDescent="0.2">
      <c r="A78">
        <v>105</v>
      </c>
      <c r="B78" t="s">
        <v>104</v>
      </c>
      <c r="C78" t="s">
        <v>106</v>
      </c>
      <c r="D78" t="s">
        <v>91</v>
      </c>
      <c r="E78">
        <v>18165346.32</v>
      </c>
      <c r="F78">
        <v>18321815.18</v>
      </c>
      <c r="H78">
        <v>1</v>
      </c>
    </row>
    <row r="79" spans="1:8" x14ac:dyDescent="0.2">
      <c r="A79">
        <v>28</v>
      </c>
      <c r="B79" t="s">
        <v>74</v>
      </c>
      <c r="C79" t="s">
        <v>87</v>
      </c>
      <c r="D79" t="s">
        <v>97</v>
      </c>
      <c r="E79">
        <v>9300000</v>
      </c>
      <c r="F79">
        <v>9587840</v>
      </c>
      <c r="G79">
        <v>1</v>
      </c>
    </row>
    <row r="80" spans="1:8" x14ac:dyDescent="0.2">
      <c r="A80">
        <v>28</v>
      </c>
      <c r="B80" t="s">
        <v>74</v>
      </c>
      <c r="C80" t="s">
        <v>87</v>
      </c>
      <c r="D80" t="s">
        <v>97</v>
      </c>
      <c r="E80">
        <v>9077333.3333333302</v>
      </c>
      <c r="F80">
        <v>10954687.7266667</v>
      </c>
      <c r="G80">
        <v>3</v>
      </c>
    </row>
    <row r="81" spans="1:7" x14ac:dyDescent="0.2">
      <c r="A81">
        <v>87</v>
      </c>
      <c r="B81" t="s">
        <v>74</v>
      </c>
      <c r="C81" t="s">
        <v>87</v>
      </c>
      <c r="D81" t="s">
        <v>97</v>
      </c>
      <c r="E81">
        <v>10600333.3333333</v>
      </c>
      <c r="F81">
        <v>11586369.766666699</v>
      </c>
      <c r="G81">
        <v>3</v>
      </c>
    </row>
    <row r="82" spans="1:7" x14ac:dyDescent="0.2">
      <c r="A82">
        <v>88</v>
      </c>
      <c r="B82" t="s">
        <v>74</v>
      </c>
      <c r="C82" t="s">
        <v>87</v>
      </c>
      <c r="D82" t="s">
        <v>97</v>
      </c>
      <c r="E82">
        <v>12787500</v>
      </c>
      <c r="F82">
        <v>13230084.07</v>
      </c>
      <c r="G82">
        <v>4</v>
      </c>
    </row>
    <row r="83" spans="1:7" x14ac:dyDescent="0.2">
      <c r="A83">
        <v>88</v>
      </c>
      <c r="B83" t="s">
        <v>74</v>
      </c>
      <c r="C83" t="s">
        <v>87</v>
      </c>
      <c r="D83" t="s">
        <v>97</v>
      </c>
      <c r="E83">
        <v>9765000</v>
      </c>
      <c r="F83">
        <v>12939923.174000001</v>
      </c>
      <c r="G83">
        <v>10</v>
      </c>
    </row>
    <row r="84" spans="1:7" x14ac:dyDescent="0.2">
      <c r="A84">
        <v>96</v>
      </c>
      <c r="B84" t="s">
        <v>74</v>
      </c>
      <c r="C84" t="s">
        <v>87</v>
      </c>
      <c r="D84" t="s">
        <v>97</v>
      </c>
      <c r="E84">
        <v>9040666.6666666698</v>
      </c>
      <c r="F84">
        <v>9788163.1533333305</v>
      </c>
      <c r="G84">
        <v>3</v>
      </c>
    </row>
    <row r="85" spans="1:7" x14ac:dyDescent="0.2">
      <c r="A85">
        <v>96</v>
      </c>
      <c r="B85" t="s">
        <v>74</v>
      </c>
      <c r="C85" t="s">
        <v>87</v>
      </c>
      <c r="D85" t="s">
        <v>97</v>
      </c>
      <c r="E85">
        <v>13950000</v>
      </c>
      <c r="F85">
        <v>15665145.35</v>
      </c>
      <c r="G85">
        <v>1</v>
      </c>
    </row>
    <row r="86" spans="1:7" x14ac:dyDescent="0.2">
      <c r="A86">
        <v>4</v>
      </c>
      <c r="B86" t="s">
        <v>11</v>
      </c>
      <c r="C86" t="s">
        <v>103</v>
      </c>
      <c r="D86" t="s">
        <v>514</v>
      </c>
      <c r="E86">
        <v>9236333.3333333302</v>
      </c>
      <c r="F86">
        <v>9600000.0033333302</v>
      </c>
      <c r="G86">
        <v>3</v>
      </c>
    </row>
    <row r="87" spans="1:7" x14ac:dyDescent="0.2">
      <c r="A87">
        <v>93</v>
      </c>
      <c r="B87" t="s">
        <v>11</v>
      </c>
      <c r="C87" t="s">
        <v>103</v>
      </c>
      <c r="D87" t="s">
        <v>514</v>
      </c>
      <c r="E87">
        <v>8415500</v>
      </c>
      <c r="F87">
        <v>14221699.92</v>
      </c>
      <c r="G87">
        <v>2</v>
      </c>
    </row>
    <row r="88" spans="1:7" x14ac:dyDescent="0.2">
      <c r="A88">
        <v>117</v>
      </c>
      <c r="B88" t="s">
        <v>11</v>
      </c>
      <c r="C88" t="s">
        <v>103</v>
      </c>
      <c r="D88" t="s">
        <v>514</v>
      </c>
      <c r="E88">
        <v>6975000</v>
      </c>
      <c r="F88">
        <v>14298868.15</v>
      </c>
      <c r="G88">
        <v>2</v>
      </c>
    </row>
    <row r="89" spans="1:7" x14ac:dyDescent="0.2">
      <c r="A89">
        <v>121</v>
      </c>
      <c r="B89" t="s">
        <v>11</v>
      </c>
      <c r="C89" t="s">
        <v>103</v>
      </c>
      <c r="D89" t="s">
        <v>514</v>
      </c>
      <c r="E89">
        <v>11625000</v>
      </c>
      <c r="F89">
        <v>12027356.25</v>
      </c>
      <c r="G89">
        <v>2</v>
      </c>
    </row>
    <row r="90" spans="1:7" x14ac:dyDescent="0.2">
      <c r="A90">
        <v>121</v>
      </c>
      <c r="B90" t="s">
        <v>11</v>
      </c>
      <c r="C90" t="s">
        <v>103</v>
      </c>
      <c r="D90" t="s">
        <v>514</v>
      </c>
      <c r="E90">
        <v>10832333.3333333</v>
      </c>
      <c r="F90">
        <v>11236423.699999999</v>
      </c>
      <c r="G90">
        <v>3</v>
      </c>
    </row>
    <row r="91" spans="1:7" x14ac:dyDescent="0.2">
      <c r="A91">
        <v>4</v>
      </c>
      <c r="B91" t="s">
        <v>11</v>
      </c>
      <c r="C91" t="s">
        <v>515</v>
      </c>
      <c r="D91" t="s">
        <v>515</v>
      </c>
      <c r="E91">
        <v>13950000</v>
      </c>
      <c r="F91">
        <v>14250000</v>
      </c>
      <c r="G91">
        <v>1</v>
      </c>
    </row>
    <row r="92" spans="1:7" x14ac:dyDescent="0.2">
      <c r="A92">
        <v>28</v>
      </c>
      <c r="B92" t="s">
        <v>11</v>
      </c>
      <c r="C92" t="s">
        <v>515</v>
      </c>
      <c r="D92" t="s">
        <v>515</v>
      </c>
      <c r="E92">
        <v>9300000</v>
      </c>
      <c r="F92">
        <v>9643954.6549999993</v>
      </c>
      <c r="G92">
        <v>2</v>
      </c>
    </row>
    <row r="93" spans="1:7" x14ac:dyDescent="0.2">
      <c r="A93">
        <v>87</v>
      </c>
      <c r="B93" t="s">
        <v>11</v>
      </c>
      <c r="C93" t="s">
        <v>515</v>
      </c>
      <c r="D93" t="s">
        <v>515</v>
      </c>
      <c r="E93">
        <v>9300000</v>
      </c>
      <c r="F93">
        <v>9406434.8000000007</v>
      </c>
      <c r="G93">
        <v>2</v>
      </c>
    </row>
    <row r="94" spans="1:7" x14ac:dyDescent="0.2">
      <c r="A94">
        <v>93</v>
      </c>
      <c r="B94" t="s">
        <v>11</v>
      </c>
      <c r="C94" t="s">
        <v>515</v>
      </c>
      <c r="D94" t="s">
        <v>515</v>
      </c>
      <c r="E94">
        <v>9175000</v>
      </c>
      <c r="F94">
        <v>17355000</v>
      </c>
      <c r="G94">
        <v>1</v>
      </c>
    </row>
    <row r="95" spans="1:7" x14ac:dyDescent="0.2">
      <c r="A95">
        <v>116</v>
      </c>
      <c r="B95" t="s">
        <v>11</v>
      </c>
      <c r="C95" t="s">
        <v>515</v>
      </c>
      <c r="D95" t="s">
        <v>515</v>
      </c>
      <c r="E95">
        <v>9300000</v>
      </c>
      <c r="F95">
        <v>9466708.0800000001</v>
      </c>
      <c r="G95">
        <v>1</v>
      </c>
    </row>
    <row r="96" spans="1:7" x14ac:dyDescent="0.2">
      <c r="A96">
        <v>121</v>
      </c>
      <c r="B96" t="s">
        <v>11</v>
      </c>
      <c r="C96" t="s">
        <v>515</v>
      </c>
      <c r="D96" t="s">
        <v>515</v>
      </c>
      <c r="E96">
        <v>9267000</v>
      </c>
      <c r="F96">
        <v>9651784.5999999996</v>
      </c>
      <c r="G96">
        <v>1</v>
      </c>
    </row>
    <row r="97" spans="1:8" x14ac:dyDescent="0.2">
      <c r="A97">
        <v>105</v>
      </c>
      <c r="B97" t="s">
        <v>11</v>
      </c>
      <c r="C97" t="s">
        <v>515</v>
      </c>
      <c r="D97" t="s">
        <v>515</v>
      </c>
      <c r="E97">
        <v>9298600</v>
      </c>
      <c r="F97">
        <v>9599957.7200000007</v>
      </c>
      <c r="G97">
        <v>5</v>
      </c>
    </row>
    <row r="98" spans="1:8" x14ac:dyDescent="0.2">
      <c r="A98">
        <v>105</v>
      </c>
      <c r="B98" t="s">
        <v>11</v>
      </c>
      <c r="C98" t="s">
        <v>515</v>
      </c>
      <c r="D98" t="s">
        <v>515</v>
      </c>
      <c r="E98">
        <v>9138166.6666666698</v>
      </c>
      <c r="F98">
        <v>9598144.8233333305</v>
      </c>
      <c r="G98">
        <v>6</v>
      </c>
    </row>
    <row r="99" spans="1:8" x14ac:dyDescent="0.2">
      <c r="A99">
        <v>4</v>
      </c>
      <c r="B99" t="s">
        <v>13</v>
      </c>
      <c r="C99" t="s">
        <v>105</v>
      </c>
      <c r="D99" t="s">
        <v>521</v>
      </c>
      <c r="E99">
        <v>12159571.428571399</v>
      </c>
      <c r="F99">
        <v>12654171.428571399</v>
      </c>
      <c r="G99">
        <v>14</v>
      </c>
    </row>
    <row r="100" spans="1:8" x14ac:dyDescent="0.2">
      <c r="A100">
        <v>4</v>
      </c>
      <c r="B100" t="s">
        <v>13</v>
      </c>
      <c r="C100" t="s">
        <v>105</v>
      </c>
      <c r="D100" t="s">
        <v>521</v>
      </c>
      <c r="E100">
        <v>12423750</v>
      </c>
      <c r="F100">
        <v>12863718.238125</v>
      </c>
      <c r="G100">
        <v>16</v>
      </c>
    </row>
    <row r="101" spans="1:8" x14ac:dyDescent="0.2">
      <c r="A101">
        <v>28</v>
      </c>
      <c r="B101" t="s">
        <v>13</v>
      </c>
      <c r="C101" t="s">
        <v>105</v>
      </c>
      <c r="D101" t="s">
        <v>521</v>
      </c>
      <c r="E101">
        <v>8532750</v>
      </c>
      <c r="F101">
        <v>9612985.3300000001</v>
      </c>
      <c r="G101">
        <v>4</v>
      </c>
    </row>
    <row r="102" spans="1:8" x14ac:dyDescent="0.2">
      <c r="A102">
        <v>28</v>
      </c>
      <c r="B102" t="s">
        <v>13</v>
      </c>
      <c r="C102" t="s">
        <v>105</v>
      </c>
      <c r="D102" t="s">
        <v>521</v>
      </c>
      <c r="E102">
        <v>9300000</v>
      </c>
      <c r="F102">
        <v>9606025.0299999993</v>
      </c>
      <c r="G102">
        <v>2</v>
      </c>
    </row>
    <row r="103" spans="1:8" x14ac:dyDescent="0.2">
      <c r="A103">
        <v>87</v>
      </c>
      <c r="B103" t="s">
        <v>13</v>
      </c>
      <c r="C103" t="s">
        <v>105</v>
      </c>
      <c r="D103" t="s">
        <v>521</v>
      </c>
      <c r="E103">
        <v>9300000</v>
      </c>
      <c r="F103">
        <v>9601790</v>
      </c>
      <c r="G103">
        <v>2</v>
      </c>
    </row>
    <row r="104" spans="1:8" x14ac:dyDescent="0.2">
      <c r="A104">
        <v>93</v>
      </c>
      <c r="B104" t="s">
        <v>13</v>
      </c>
      <c r="C104" t="s">
        <v>105</v>
      </c>
      <c r="D104" t="s">
        <v>521</v>
      </c>
      <c r="E104">
        <v>11042400</v>
      </c>
      <c r="F104">
        <v>15670000</v>
      </c>
      <c r="G104">
        <v>5</v>
      </c>
    </row>
    <row r="105" spans="1:8" x14ac:dyDescent="0.2">
      <c r="A105">
        <v>93</v>
      </c>
      <c r="B105" t="s">
        <v>13</v>
      </c>
      <c r="C105" t="s">
        <v>105</v>
      </c>
      <c r="D105" t="s">
        <v>521</v>
      </c>
      <c r="E105">
        <v>12926600</v>
      </c>
      <c r="F105">
        <v>14540800</v>
      </c>
      <c r="G105">
        <v>5</v>
      </c>
    </row>
    <row r="106" spans="1:8" x14ac:dyDescent="0.2">
      <c r="A106">
        <v>93</v>
      </c>
      <c r="B106" t="s">
        <v>13</v>
      </c>
      <c r="C106" t="s">
        <v>105</v>
      </c>
      <c r="D106" t="s">
        <v>521</v>
      </c>
      <c r="E106">
        <v>15311834.949999999</v>
      </c>
      <c r="F106">
        <v>15395142.914999999</v>
      </c>
      <c r="H106">
        <v>2</v>
      </c>
    </row>
    <row r="107" spans="1:8" x14ac:dyDescent="0.2">
      <c r="A107">
        <v>32</v>
      </c>
      <c r="B107" t="s">
        <v>13</v>
      </c>
      <c r="C107" t="s">
        <v>105</v>
      </c>
      <c r="D107" t="s">
        <v>521</v>
      </c>
      <c r="E107">
        <v>9241000</v>
      </c>
      <c r="F107">
        <v>9585597.5500000007</v>
      </c>
      <c r="G107">
        <v>2</v>
      </c>
    </row>
    <row r="108" spans="1:8" x14ac:dyDescent="0.2">
      <c r="A108">
        <v>32</v>
      </c>
      <c r="B108" t="s">
        <v>13</v>
      </c>
      <c r="C108" t="s">
        <v>105</v>
      </c>
      <c r="D108" t="s">
        <v>521</v>
      </c>
      <c r="E108">
        <v>9300000</v>
      </c>
      <c r="F108">
        <v>9586264.25</v>
      </c>
      <c r="G108">
        <v>1</v>
      </c>
    </row>
    <row r="109" spans="1:8" x14ac:dyDescent="0.2">
      <c r="A109">
        <v>101</v>
      </c>
      <c r="B109" t="s">
        <v>13</v>
      </c>
      <c r="C109" t="s">
        <v>105</v>
      </c>
      <c r="D109" t="s">
        <v>521</v>
      </c>
      <c r="E109">
        <v>13950000</v>
      </c>
      <c r="F109">
        <v>14334000</v>
      </c>
      <c r="G109">
        <v>1</v>
      </c>
    </row>
    <row r="110" spans="1:8" x14ac:dyDescent="0.2">
      <c r="A110">
        <v>101</v>
      </c>
      <c r="B110" t="s">
        <v>13</v>
      </c>
      <c r="C110" t="s">
        <v>105</v>
      </c>
      <c r="D110" t="s">
        <v>521</v>
      </c>
      <c r="E110">
        <v>11621500</v>
      </c>
      <c r="F110">
        <v>11945500</v>
      </c>
      <c r="G110">
        <v>2</v>
      </c>
    </row>
    <row r="111" spans="1:8" x14ac:dyDescent="0.2">
      <c r="A111">
        <v>96</v>
      </c>
      <c r="B111" t="s">
        <v>13</v>
      </c>
      <c r="C111" t="s">
        <v>105</v>
      </c>
      <c r="D111" t="s">
        <v>521</v>
      </c>
      <c r="E111">
        <v>9300000</v>
      </c>
      <c r="F111">
        <v>9604557.5099999998</v>
      </c>
      <c r="G111">
        <v>1</v>
      </c>
    </row>
    <row r="112" spans="1:8" x14ac:dyDescent="0.2">
      <c r="A112">
        <v>121</v>
      </c>
      <c r="B112" t="s">
        <v>13</v>
      </c>
      <c r="C112" t="s">
        <v>105</v>
      </c>
      <c r="D112" t="s">
        <v>521</v>
      </c>
      <c r="E112">
        <v>9278500</v>
      </c>
      <c r="F112">
        <v>9654794.6999999993</v>
      </c>
      <c r="G112">
        <v>4</v>
      </c>
    </row>
    <row r="113" spans="1:8" x14ac:dyDescent="0.2">
      <c r="A113">
        <v>121</v>
      </c>
      <c r="B113" t="s">
        <v>13</v>
      </c>
      <c r="C113" t="s">
        <v>105</v>
      </c>
      <c r="D113" t="s">
        <v>521</v>
      </c>
      <c r="E113">
        <v>9290600</v>
      </c>
      <c r="F113">
        <v>9665872.4900000002</v>
      </c>
      <c r="G113">
        <v>5</v>
      </c>
    </row>
    <row r="114" spans="1:8" x14ac:dyDescent="0.2">
      <c r="A114">
        <v>32</v>
      </c>
      <c r="B114" t="s">
        <v>11</v>
      </c>
      <c r="C114" t="s">
        <v>103</v>
      </c>
      <c r="D114" t="s">
        <v>537</v>
      </c>
      <c r="E114">
        <v>11130500</v>
      </c>
      <c r="F114">
        <v>17336811.524999999</v>
      </c>
      <c r="G114">
        <v>2</v>
      </c>
    </row>
    <row r="115" spans="1:8" x14ac:dyDescent="0.2">
      <c r="A115">
        <v>22</v>
      </c>
      <c r="B115" t="s">
        <v>11</v>
      </c>
      <c r="C115" t="s">
        <v>103</v>
      </c>
      <c r="D115" t="s">
        <v>537</v>
      </c>
      <c r="E115">
        <v>7783000</v>
      </c>
      <c r="F115">
        <v>41223000</v>
      </c>
      <c r="G115">
        <v>1</v>
      </c>
    </row>
    <row r="116" spans="1:8" x14ac:dyDescent="0.2">
      <c r="A116">
        <v>93</v>
      </c>
      <c r="B116" t="s">
        <v>74</v>
      </c>
      <c r="C116" t="s">
        <v>736</v>
      </c>
      <c r="D116" t="s">
        <v>537</v>
      </c>
      <c r="E116">
        <v>7825000</v>
      </c>
      <c r="F116">
        <v>34412181.729999997</v>
      </c>
      <c r="G116">
        <v>1</v>
      </c>
    </row>
    <row r="117" spans="1:8" x14ac:dyDescent="0.2">
      <c r="A117">
        <v>27</v>
      </c>
      <c r="B117" t="s">
        <v>11</v>
      </c>
      <c r="C117" t="s">
        <v>11</v>
      </c>
      <c r="D117" t="s">
        <v>537</v>
      </c>
      <c r="E117">
        <v>6566000</v>
      </c>
      <c r="F117">
        <v>59358000</v>
      </c>
      <c r="G117">
        <v>1</v>
      </c>
    </row>
    <row r="118" spans="1:8" x14ac:dyDescent="0.2">
      <c r="A118">
        <v>108</v>
      </c>
      <c r="B118" t="s">
        <v>12</v>
      </c>
      <c r="C118" t="s">
        <v>866</v>
      </c>
      <c r="D118" t="s">
        <v>537</v>
      </c>
      <c r="E118">
        <v>9300000</v>
      </c>
      <c r="F118">
        <v>9550000</v>
      </c>
      <c r="G118">
        <v>1</v>
      </c>
    </row>
    <row r="119" spans="1:8" x14ac:dyDescent="0.2">
      <c r="A119">
        <v>4</v>
      </c>
      <c r="B119" t="s">
        <v>102</v>
      </c>
      <c r="C119" t="s">
        <v>964</v>
      </c>
      <c r="D119" t="s">
        <v>537</v>
      </c>
      <c r="E119">
        <v>9300000</v>
      </c>
      <c r="F119">
        <v>9600000</v>
      </c>
      <c r="G119">
        <v>1</v>
      </c>
    </row>
    <row r="120" spans="1:8" x14ac:dyDescent="0.2">
      <c r="A120">
        <v>4</v>
      </c>
      <c r="B120" t="s">
        <v>74</v>
      </c>
      <c r="C120" t="s">
        <v>96</v>
      </c>
      <c r="D120" t="s">
        <v>592</v>
      </c>
      <c r="E120">
        <v>11625000</v>
      </c>
      <c r="F120">
        <v>11977500</v>
      </c>
      <c r="G120">
        <v>2</v>
      </c>
    </row>
    <row r="121" spans="1:8" x14ac:dyDescent="0.2">
      <c r="A121">
        <v>4</v>
      </c>
      <c r="B121" t="s">
        <v>74</v>
      </c>
      <c r="C121" t="s">
        <v>96</v>
      </c>
      <c r="D121" t="s">
        <v>592</v>
      </c>
      <c r="E121">
        <v>13950000</v>
      </c>
      <c r="F121">
        <v>14285000</v>
      </c>
      <c r="G121">
        <v>3</v>
      </c>
    </row>
    <row r="122" spans="1:8" x14ac:dyDescent="0.2">
      <c r="A122">
        <v>28</v>
      </c>
      <c r="B122" t="s">
        <v>74</v>
      </c>
      <c r="C122" t="s">
        <v>96</v>
      </c>
      <c r="D122" t="s">
        <v>592</v>
      </c>
      <c r="E122">
        <v>9300000</v>
      </c>
      <c r="F122">
        <v>9606025.0299999993</v>
      </c>
      <c r="G122">
        <v>1</v>
      </c>
    </row>
    <row r="123" spans="1:8" x14ac:dyDescent="0.2">
      <c r="A123">
        <v>28</v>
      </c>
      <c r="B123" t="s">
        <v>74</v>
      </c>
      <c r="C123" t="s">
        <v>96</v>
      </c>
      <c r="D123" t="s">
        <v>592</v>
      </c>
      <c r="E123">
        <v>9300000</v>
      </c>
      <c r="F123">
        <v>9606025.0299999993</v>
      </c>
      <c r="G123">
        <v>1</v>
      </c>
    </row>
    <row r="124" spans="1:8" x14ac:dyDescent="0.2">
      <c r="A124">
        <v>87</v>
      </c>
      <c r="B124" t="s">
        <v>74</v>
      </c>
      <c r="C124" t="s">
        <v>96</v>
      </c>
      <c r="D124" t="s">
        <v>592</v>
      </c>
      <c r="E124">
        <v>9300000</v>
      </c>
      <c r="F124">
        <v>9406434.8000000007</v>
      </c>
      <c r="G124">
        <v>1</v>
      </c>
    </row>
    <row r="125" spans="1:8" x14ac:dyDescent="0.2">
      <c r="A125">
        <v>87</v>
      </c>
      <c r="B125" t="s">
        <v>74</v>
      </c>
      <c r="C125" t="s">
        <v>96</v>
      </c>
      <c r="D125" t="s">
        <v>592</v>
      </c>
      <c r="E125">
        <v>9247000</v>
      </c>
      <c r="F125">
        <v>9611790</v>
      </c>
      <c r="G125">
        <v>1</v>
      </c>
    </row>
    <row r="126" spans="1:8" x14ac:dyDescent="0.2">
      <c r="A126">
        <v>93</v>
      </c>
      <c r="B126" t="s">
        <v>74</v>
      </c>
      <c r="C126" t="s">
        <v>96</v>
      </c>
      <c r="D126" t="s">
        <v>592</v>
      </c>
      <c r="E126">
        <v>7601500</v>
      </c>
      <c r="F126">
        <v>25684500</v>
      </c>
      <c r="G126">
        <v>2</v>
      </c>
    </row>
    <row r="127" spans="1:8" x14ac:dyDescent="0.2">
      <c r="A127">
        <v>93</v>
      </c>
      <c r="B127" t="s">
        <v>74</v>
      </c>
      <c r="C127" t="s">
        <v>96</v>
      </c>
      <c r="D127" t="s">
        <v>592</v>
      </c>
      <c r="E127">
        <v>8623000</v>
      </c>
      <c r="F127">
        <v>24550000</v>
      </c>
      <c r="G127">
        <v>1</v>
      </c>
    </row>
    <row r="128" spans="1:8" x14ac:dyDescent="0.2">
      <c r="A128">
        <v>93</v>
      </c>
      <c r="B128" t="s">
        <v>74</v>
      </c>
      <c r="C128" t="s">
        <v>96</v>
      </c>
      <c r="D128" t="s">
        <v>592</v>
      </c>
      <c r="E128">
        <v>20029735.899999999</v>
      </c>
      <c r="F128">
        <v>20029735.899999999</v>
      </c>
      <c r="H128">
        <v>1</v>
      </c>
    </row>
    <row r="129" spans="1:8" x14ac:dyDescent="0.2">
      <c r="A129">
        <v>27</v>
      </c>
      <c r="B129" t="s">
        <v>74</v>
      </c>
      <c r="C129" t="s">
        <v>96</v>
      </c>
      <c r="D129" t="s">
        <v>592</v>
      </c>
      <c r="E129">
        <v>4600500</v>
      </c>
      <c r="F129">
        <v>4719144.5199999996</v>
      </c>
      <c r="G129">
        <v>2</v>
      </c>
    </row>
    <row r="130" spans="1:8" x14ac:dyDescent="0.2">
      <c r="A130">
        <v>27</v>
      </c>
      <c r="B130" t="s">
        <v>74</v>
      </c>
      <c r="C130" t="s">
        <v>96</v>
      </c>
      <c r="D130" t="s">
        <v>592</v>
      </c>
      <c r="E130">
        <v>8539000</v>
      </c>
      <c r="F130">
        <v>9438287</v>
      </c>
      <c r="G130">
        <v>1</v>
      </c>
    </row>
    <row r="131" spans="1:8" x14ac:dyDescent="0.2">
      <c r="A131">
        <v>116</v>
      </c>
      <c r="B131" t="s">
        <v>74</v>
      </c>
      <c r="C131" t="s">
        <v>96</v>
      </c>
      <c r="D131" t="s">
        <v>592</v>
      </c>
      <c r="E131">
        <v>9300000</v>
      </c>
      <c r="F131">
        <v>9466708.0800000001</v>
      </c>
      <c r="G131">
        <v>1</v>
      </c>
    </row>
    <row r="132" spans="1:8" x14ac:dyDescent="0.2">
      <c r="A132">
        <v>116</v>
      </c>
      <c r="B132" t="s">
        <v>74</v>
      </c>
      <c r="C132" t="s">
        <v>96</v>
      </c>
      <c r="D132" t="s">
        <v>592</v>
      </c>
      <c r="E132">
        <v>9300000</v>
      </c>
      <c r="F132">
        <v>9466708.0800000001</v>
      </c>
      <c r="G132">
        <v>1</v>
      </c>
    </row>
    <row r="133" spans="1:8" x14ac:dyDescent="0.2">
      <c r="A133">
        <v>88</v>
      </c>
      <c r="B133" t="s">
        <v>74</v>
      </c>
      <c r="C133" t="s">
        <v>96</v>
      </c>
      <c r="D133" t="s">
        <v>592</v>
      </c>
      <c r="E133">
        <v>13950000</v>
      </c>
      <c r="F133">
        <v>14406767.9</v>
      </c>
      <c r="G133">
        <v>1</v>
      </c>
    </row>
    <row r="134" spans="1:8" x14ac:dyDescent="0.2">
      <c r="A134">
        <v>88</v>
      </c>
      <c r="B134" t="s">
        <v>74</v>
      </c>
      <c r="C134" t="s">
        <v>96</v>
      </c>
      <c r="D134" t="s">
        <v>592</v>
      </c>
      <c r="E134">
        <v>13950000</v>
      </c>
      <c r="F134">
        <v>14406767.9</v>
      </c>
      <c r="G134">
        <v>1</v>
      </c>
    </row>
    <row r="135" spans="1:8" x14ac:dyDescent="0.2">
      <c r="A135">
        <v>88</v>
      </c>
      <c r="B135" t="s">
        <v>74</v>
      </c>
      <c r="C135" t="s">
        <v>96</v>
      </c>
      <c r="D135" t="s">
        <v>592</v>
      </c>
      <c r="E135">
        <v>25790078.510000002</v>
      </c>
      <c r="F135">
        <v>25926048.795000002</v>
      </c>
      <c r="H135">
        <v>2</v>
      </c>
    </row>
    <row r="136" spans="1:8" x14ac:dyDescent="0.2">
      <c r="A136">
        <v>105</v>
      </c>
      <c r="B136" t="s">
        <v>74</v>
      </c>
      <c r="C136" t="s">
        <v>96</v>
      </c>
      <c r="D136" t="s">
        <v>592</v>
      </c>
      <c r="E136">
        <v>13950000</v>
      </c>
      <c r="F136">
        <v>14338787.18</v>
      </c>
      <c r="G136">
        <v>1</v>
      </c>
    </row>
    <row r="137" spans="1:8" x14ac:dyDescent="0.2">
      <c r="A137">
        <v>105</v>
      </c>
      <c r="B137" t="s">
        <v>74</v>
      </c>
      <c r="C137" t="s">
        <v>96</v>
      </c>
      <c r="D137" t="s">
        <v>592</v>
      </c>
      <c r="E137">
        <v>13950000</v>
      </c>
      <c r="F137">
        <v>14338787.18</v>
      </c>
      <c r="G137">
        <v>1</v>
      </c>
    </row>
    <row r="138" spans="1:8" x14ac:dyDescent="0.2">
      <c r="A138">
        <v>4</v>
      </c>
      <c r="B138" t="s">
        <v>104</v>
      </c>
      <c r="C138" t="s">
        <v>107</v>
      </c>
      <c r="D138" t="s">
        <v>601</v>
      </c>
      <c r="E138">
        <v>9300000</v>
      </c>
      <c r="F138">
        <v>9600000</v>
      </c>
      <c r="G138">
        <v>1</v>
      </c>
    </row>
    <row r="139" spans="1:8" x14ac:dyDescent="0.2">
      <c r="A139">
        <v>4</v>
      </c>
      <c r="B139" t="s">
        <v>104</v>
      </c>
      <c r="C139" t="s">
        <v>107</v>
      </c>
      <c r="D139" t="s">
        <v>601</v>
      </c>
      <c r="E139">
        <v>10836666.6666667</v>
      </c>
      <c r="F139">
        <v>11150000</v>
      </c>
      <c r="G139">
        <v>3</v>
      </c>
    </row>
    <row r="140" spans="1:8" x14ac:dyDescent="0.2">
      <c r="A140">
        <v>4</v>
      </c>
      <c r="B140" t="s">
        <v>104</v>
      </c>
      <c r="C140" t="s">
        <v>107</v>
      </c>
      <c r="D140" t="s">
        <v>601</v>
      </c>
      <c r="E140">
        <v>18177750</v>
      </c>
      <c r="F140">
        <v>18177750</v>
      </c>
      <c r="H140">
        <v>1</v>
      </c>
    </row>
    <row r="141" spans="1:8" x14ac:dyDescent="0.2">
      <c r="A141">
        <v>93</v>
      </c>
      <c r="B141" t="s">
        <v>104</v>
      </c>
      <c r="C141" t="s">
        <v>107</v>
      </c>
      <c r="D141" t="s">
        <v>601</v>
      </c>
      <c r="E141">
        <v>10849666.6666667</v>
      </c>
      <c r="F141">
        <v>11149985.063333301</v>
      </c>
      <c r="G141">
        <v>3</v>
      </c>
    </row>
    <row r="142" spans="1:8" x14ac:dyDescent="0.2">
      <c r="A142">
        <v>93</v>
      </c>
      <c r="B142" t="s">
        <v>104</v>
      </c>
      <c r="C142" t="s">
        <v>107</v>
      </c>
      <c r="D142" t="s">
        <v>601</v>
      </c>
      <c r="E142">
        <v>10426250</v>
      </c>
      <c r="F142">
        <v>15020000</v>
      </c>
      <c r="G142">
        <v>4</v>
      </c>
    </row>
    <row r="143" spans="1:8" x14ac:dyDescent="0.2">
      <c r="A143">
        <v>88</v>
      </c>
      <c r="B143" t="s">
        <v>104</v>
      </c>
      <c r="C143" t="s">
        <v>107</v>
      </c>
      <c r="D143" t="s">
        <v>601</v>
      </c>
      <c r="E143">
        <v>9260000</v>
      </c>
      <c r="F143">
        <v>9620526.5999999996</v>
      </c>
      <c r="G143">
        <v>1</v>
      </c>
    </row>
    <row r="144" spans="1:8" x14ac:dyDescent="0.2">
      <c r="A144">
        <v>4</v>
      </c>
      <c r="B144" t="s">
        <v>13</v>
      </c>
      <c r="C144" t="s">
        <v>105</v>
      </c>
      <c r="D144" t="s">
        <v>606</v>
      </c>
      <c r="E144">
        <v>9300000</v>
      </c>
      <c r="F144">
        <v>9600000</v>
      </c>
      <c r="G144">
        <v>1</v>
      </c>
    </row>
    <row r="145" spans="1:7" x14ac:dyDescent="0.2">
      <c r="A145">
        <v>4</v>
      </c>
      <c r="B145" t="s">
        <v>13</v>
      </c>
      <c r="C145" t="s">
        <v>105</v>
      </c>
      <c r="D145" t="s">
        <v>606</v>
      </c>
      <c r="E145">
        <v>9029200</v>
      </c>
      <c r="F145">
        <v>9600000</v>
      </c>
      <c r="G145">
        <v>5</v>
      </c>
    </row>
    <row r="146" spans="1:7" x14ac:dyDescent="0.2">
      <c r="A146">
        <v>28</v>
      </c>
      <c r="B146" t="s">
        <v>13</v>
      </c>
      <c r="C146" t="s">
        <v>105</v>
      </c>
      <c r="D146" t="s">
        <v>606</v>
      </c>
      <c r="E146">
        <v>9293000</v>
      </c>
      <c r="F146">
        <v>9605945.9299999997</v>
      </c>
      <c r="G146">
        <v>1</v>
      </c>
    </row>
    <row r="147" spans="1:7" x14ac:dyDescent="0.2">
      <c r="A147">
        <v>28</v>
      </c>
      <c r="B147" t="s">
        <v>13</v>
      </c>
      <c r="C147" t="s">
        <v>105</v>
      </c>
      <c r="D147" t="s">
        <v>606</v>
      </c>
      <c r="E147">
        <v>9273750</v>
      </c>
      <c r="F147">
        <v>9588637.1549999993</v>
      </c>
      <c r="G147">
        <v>4</v>
      </c>
    </row>
    <row r="148" spans="1:7" x14ac:dyDescent="0.2">
      <c r="A148">
        <v>93</v>
      </c>
      <c r="B148" t="s">
        <v>13</v>
      </c>
      <c r="C148" t="s">
        <v>105</v>
      </c>
      <c r="D148" t="s">
        <v>606</v>
      </c>
      <c r="E148">
        <v>12382333.3333333</v>
      </c>
      <c r="F148">
        <v>15000000</v>
      </c>
      <c r="G148">
        <v>3</v>
      </c>
    </row>
    <row r="149" spans="1:7" x14ac:dyDescent="0.2">
      <c r="A149">
        <v>93</v>
      </c>
      <c r="B149" t="s">
        <v>13</v>
      </c>
      <c r="C149" t="s">
        <v>105</v>
      </c>
      <c r="D149" t="s">
        <v>606</v>
      </c>
      <c r="E149">
        <v>10850000</v>
      </c>
      <c r="F149">
        <v>13516666.6666667</v>
      </c>
      <c r="G149">
        <v>6</v>
      </c>
    </row>
    <row r="150" spans="1:7" x14ac:dyDescent="0.2">
      <c r="A150">
        <v>121</v>
      </c>
      <c r="B150" t="s">
        <v>13</v>
      </c>
      <c r="C150" t="s">
        <v>105</v>
      </c>
      <c r="D150" t="s">
        <v>606</v>
      </c>
      <c r="E150">
        <v>9300000</v>
      </c>
      <c r="F150">
        <v>9645157.5</v>
      </c>
      <c r="G150">
        <v>1</v>
      </c>
    </row>
    <row r="151" spans="1:7" x14ac:dyDescent="0.2">
      <c r="A151">
        <v>14</v>
      </c>
      <c r="B151" t="s">
        <v>102</v>
      </c>
      <c r="C151" t="s">
        <v>643</v>
      </c>
      <c r="D151" t="s">
        <v>644</v>
      </c>
      <c r="E151">
        <v>5779000</v>
      </c>
      <c r="F151">
        <v>5843390.3775000004</v>
      </c>
      <c r="G151">
        <v>4</v>
      </c>
    </row>
    <row r="152" spans="1:7" x14ac:dyDescent="0.2">
      <c r="A152">
        <v>87</v>
      </c>
      <c r="B152" t="s">
        <v>102</v>
      </c>
      <c r="C152" t="s">
        <v>643</v>
      </c>
      <c r="D152" t="s">
        <v>644</v>
      </c>
      <c r="E152">
        <v>8329000</v>
      </c>
      <c r="F152">
        <v>9512858.0800000001</v>
      </c>
      <c r="G152">
        <v>1</v>
      </c>
    </row>
    <row r="153" spans="1:7" x14ac:dyDescent="0.2">
      <c r="A153">
        <v>22</v>
      </c>
      <c r="B153" t="s">
        <v>102</v>
      </c>
      <c r="C153" t="s">
        <v>643</v>
      </c>
      <c r="D153" t="s">
        <v>644</v>
      </c>
      <c r="E153">
        <v>7657000</v>
      </c>
      <c r="F153">
        <v>42000000</v>
      </c>
      <c r="G153">
        <v>1</v>
      </c>
    </row>
    <row r="154" spans="1:7" x14ac:dyDescent="0.2">
      <c r="A154">
        <v>93</v>
      </c>
      <c r="B154" t="s">
        <v>11</v>
      </c>
      <c r="C154" t="s">
        <v>94</v>
      </c>
      <c r="D154" t="s">
        <v>645</v>
      </c>
      <c r="E154">
        <v>9296500</v>
      </c>
      <c r="F154">
        <v>14419688.539999999</v>
      </c>
      <c r="G154">
        <v>2</v>
      </c>
    </row>
    <row r="155" spans="1:7" x14ac:dyDescent="0.2">
      <c r="A155">
        <v>27</v>
      </c>
      <c r="B155" t="s">
        <v>11</v>
      </c>
      <c r="C155" t="s">
        <v>94</v>
      </c>
      <c r="D155" t="s">
        <v>645</v>
      </c>
      <c r="E155">
        <v>9155000</v>
      </c>
      <c r="F155">
        <v>22852500</v>
      </c>
      <c r="G155">
        <v>2</v>
      </c>
    </row>
    <row r="156" spans="1:7" x14ac:dyDescent="0.2">
      <c r="A156">
        <v>117</v>
      </c>
      <c r="B156" t="s">
        <v>11</v>
      </c>
      <c r="C156" t="s">
        <v>94</v>
      </c>
      <c r="D156" t="s">
        <v>645</v>
      </c>
      <c r="E156">
        <v>9300000</v>
      </c>
      <c r="F156">
        <v>9511293.75</v>
      </c>
      <c r="G156">
        <v>2</v>
      </c>
    </row>
    <row r="157" spans="1:7" x14ac:dyDescent="0.2">
      <c r="A157">
        <v>121</v>
      </c>
      <c r="B157" t="s">
        <v>11</v>
      </c>
      <c r="C157" t="s">
        <v>94</v>
      </c>
      <c r="D157" t="s">
        <v>645</v>
      </c>
      <c r="E157">
        <v>10850000</v>
      </c>
      <c r="F157">
        <v>11249345</v>
      </c>
      <c r="G157">
        <v>3</v>
      </c>
    </row>
    <row r="158" spans="1:7" x14ac:dyDescent="0.2">
      <c r="A158">
        <v>4</v>
      </c>
      <c r="B158" t="s">
        <v>12</v>
      </c>
      <c r="C158" t="s">
        <v>85</v>
      </c>
      <c r="D158" t="s">
        <v>85</v>
      </c>
      <c r="E158">
        <v>9300000</v>
      </c>
      <c r="F158">
        <v>9600000</v>
      </c>
      <c r="G158">
        <v>1</v>
      </c>
    </row>
    <row r="159" spans="1:7" x14ac:dyDescent="0.2">
      <c r="A159">
        <v>93</v>
      </c>
      <c r="B159" t="s">
        <v>12</v>
      </c>
      <c r="C159" t="s">
        <v>85</v>
      </c>
      <c r="D159" t="s">
        <v>85</v>
      </c>
      <c r="E159">
        <v>9227000</v>
      </c>
      <c r="F159">
        <v>9550001.2799999993</v>
      </c>
      <c r="G159">
        <v>1</v>
      </c>
    </row>
    <row r="160" spans="1:7" x14ac:dyDescent="0.2">
      <c r="A160">
        <v>93</v>
      </c>
      <c r="B160" t="s">
        <v>12</v>
      </c>
      <c r="C160" t="s">
        <v>85</v>
      </c>
      <c r="D160" t="s">
        <v>85</v>
      </c>
      <c r="E160">
        <v>13950000</v>
      </c>
      <c r="F160">
        <v>14200030.17</v>
      </c>
      <c r="G160">
        <v>1</v>
      </c>
    </row>
    <row r="161" spans="1:7" x14ac:dyDescent="0.2">
      <c r="A161">
        <v>4</v>
      </c>
      <c r="B161" t="s">
        <v>104</v>
      </c>
      <c r="C161" t="s">
        <v>507</v>
      </c>
      <c r="D161" t="s">
        <v>653</v>
      </c>
      <c r="E161">
        <v>10314250</v>
      </c>
      <c r="F161">
        <v>10729750</v>
      </c>
      <c r="G161">
        <v>4</v>
      </c>
    </row>
    <row r="162" spans="1:7" x14ac:dyDescent="0.2">
      <c r="A162">
        <v>4</v>
      </c>
      <c r="B162" t="s">
        <v>104</v>
      </c>
      <c r="C162" t="s">
        <v>507</v>
      </c>
      <c r="D162" t="s">
        <v>653</v>
      </c>
      <c r="E162">
        <v>10774888.888888899</v>
      </c>
      <c r="F162">
        <v>11150000</v>
      </c>
      <c r="G162">
        <v>9</v>
      </c>
    </row>
    <row r="163" spans="1:7" x14ac:dyDescent="0.2">
      <c r="A163">
        <v>28</v>
      </c>
      <c r="B163" t="s">
        <v>104</v>
      </c>
      <c r="C163" t="s">
        <v>507</v>
      </c>
      <c r="D163" t="s">
        <v>653</v>
      </c>
      <c r="E163">
        <v>10830333.3333333</v>
      </c>
      <c r="F163">
        <v>11487399.786666701</v>
      </c>
      <c r="G163">
        <v>3</v>
      </c>
    </row>
    <row r="164" spans="1:7" x14ac:dyDescent="0.2">
      <c r="A164">
        <v>28</v>
      </c>
      <c r="B164" t="s">
        <v>104</v>
      </c>
      <c r="C164" t="s">
        <v>507</v>
      </c>
      <c r="D164" t="s">
        <v>653</v>
      </c>
      <c r="E164">
        <v>9221000</v>
      </c>
      <c r="F164">
        <v>9570949.8300000001</v>
      </c>
      <c r="G164">
        <v>1</v>
      </c>
    </row>
    <row r="165" spans="1:7" x14ac:dyDescent="0.2">
      <c r="A165">
        <v>93</v>
      </c>
      <c r="B165" t="s">
        <v>104</v>
      </c>
      <c r="C165" t="s">
        <v>507</v>
      </c>
      <c r="D165" t="s">
        <v>653</v>
      </c>
      <c r="E165">
        <v>11588500</v>
      </c>
      <c r="F165">
        <v>11975000</v>
      </c>
      <c r="G165">
        <v>2</v>
      </c>
    </row>
    <row r="166" spans="1:7" x14ac:dyDescent="0.2">
      <c r="A166">
        <v>93</v>
      </c>
      <c r="B166" t="s">
        <v>104</v>
      </c>
      <c r="C166" t="s">
        <v>507</v>
      </c>
      <c r="D166" t="s">
        <v>653</v>
      </c>
      <c r="E166">
        <v>11588500</v>
      </c>
      <c r="F166">
        <v>11975000</v>
      </c>
      <c r="G166">
        <v>2</v>
      </c>
    </row>
    <row r="167" spans="1:7" x14ac:dyDescent="0.2">
      <c r="A167">
        <v>117</v>
      </c>
      <c r="B167" t="s">
        <v>104</v>
      </c>
      <c r="C167" t="s">
        <v>507</v>
      </c>
      <c r="D167" t="s">
        <v>653</v>
      </c>
      <c r="E167">
        <v>6189000</v>
      </c>
      <c r="F167">
        <v>9511293.75</v>
      </c>
      <c r="G167">
        <v>3</v>
      </c>
    </row>
    <row r="168" spans="1:7" x14ac:dyDescent="0.2">
      <c r="A168">
        <v>101</v>
      </c>
      <c r="B168" t="s">
        <v>104</v>
      </c>
      <c r="C168" t="s">
        <v>507</v>
      </c>
      <c r="D168" t="s">
        <v>653</v>
      </c>
      <c r="E168">
        <v>13950000</v>
      </c>
      <c r="F168">
        <v>14334000</v>
      </c>
      <c r="G168">
        <v>1</v>
      </c>
    </row>
    <row r="169" spans="1:7" x14ac:dyDescent="0.2">
      <c r="A169">
        <v>121</v>
      </c>
      <c r="B169" t="s">
        <v>104</v>
      </c>
      <c r="C169" t="s">
        <v>507</v>
      </c>
      <c r="D169" t="s">
        <v>653</v>
      </c>
      <c r="E169">
        <v>9282800</v>
      </c>
      <c r="F169">
        <v>9651763.1400000006</v>
      </c>
      <c r="G169">
        <v>5</v>
      </c>
    </row>
    <row r="170" spans="1:7" x14ac:dyDescent="0.2">
      <c r="A170">
        <v>4</v>
      </c>
      <c r="B170" t="s">
        <v>73</v>
      </c>
      <c r="C170" t="s">
        <v>648</v>
      </c>
      <c r="D170" t="s">
        <v>662</v>
      </c>
      <c r="E170">
        <v>6975000</v>
      </c>
      <c r="F170">
        <v>11825000</v>
      </c>
      <c r="G170">
        <v>2</v>
      </c>
    </row>
    <row r="171" spans="1:7" x14ac:dyDescent="0.2">
      <c r="A171">
        <v>28</v>
      </c>
      <c r="B171" t="s">
        <v>73</v>
      </c>
      <c r="C171" t="s">
        <v>648</v>
      </c>
      <c r="D171" t="s">
        <v>662</v>
      </c>
      <c r="E171">
        <v>9300000</v>
      </c>
      <c r="F171">
        <v>9606025.0299999993</v>
      </c>
      <c r="G171">
        <v>1</v>
      </c>
    </row>
    <row r="172" spans="1:7" x14ac:dyDescent="0.2">
      <c r="A172">
        <v>116</v>
      </c>
      <c r="B172" t="s">
        <v>73</v>
      </c>
      <c r="C172" t="s">
        <v>648</v>
      </c>
      <c r="D172" t="s">
        <v>662</v>
      </c>
      <c r="E172">
        <v>9300000</v>
      </c>
      <c r="F172">
        <v>9466708.0800000001</v>
      </c>
      <c r="G172">
        <v>1</v>
      </c>
    </row>
    <row r="173" spans="1:7" x14ac:dyDescent="0.2">
      <c r="A173">
        <v>121</v>
      </c>
      <c r="B173" t="s">
        <v>73</v>
      </c>
      <c r="C173" t="s">
        <v>648</v>
      </c>
      <c r="D173" t="s">
        <v>662</v>
      </c>
      <c r="E173">
        <v>9254000</v>
      </c>
      <c r="F173">
        <v>9651637.6999999993</v>
      </c>
      <c r="G173">
        <v>1</v>
      </c>
    </row>
    <row r="174" spans="1:7" x14ac:dyDescent="0.2">
      <c r="A174">
        <v>32</v>
      </c>
      <c r="B174" t="s">
        <v>102</v>
      </c>
      <c r="C174" t="s">
        <v>916</v>
      </c>
      <c r="D174" t="s">
        <v>662</v>
      </c>
      <c r="E174">
        <v>9234000</v>
      </c>
      <c r="F174">
        <v>15676082.550000001</v>
      </c>
      <c r="G174">
        <v>1</v>
      </c>
    </row>
    <row r="175" spans="1:7" x14ac:dyDescent="0.2">
      <c r="A175">
        <v>22</v>
      </c>
      <c r="B175" t="s">
        <v>102</v>
      </c>
      <c r="C175" t="s">
        <v>916</v>
      </c>
      <c r="D175" t="s">
        <v>662</v>
      </c>
      <c r="E175">
        <v>8329000</v>
      </c>
      <c r="F175">
        <v>38079000</v>
      </c>
      <c r="G175">
        <v>1</v>
      </c>
    </row>
    <row r="176" spans="1:7" x14ac:dyDescent="0.2">
      <c r="A176">
        <v>92</v>
      </c>
      <c r="B176" t="s">
        <v>102</v>
      </c>
      <c r="C176" t="s">
        <v>916</v>
      </c>
      <c r="D176" t="s">
        <v>662</v>
      </c>
      <c r="E176">
        <v>9300000</v>
      </c>
      <c r="F176">
        <v>9524000</v>
      </c>
      <c r="G176">
        <v>1</v>
      </c>
    </row>
    <row r="177" spans="1:8" x14ac:dyDescent="0.2">
      <c r="A177">
        <v>92</v>
      </c>
      <c r="B177" t="s">
        <v>102</v>
      </c>
      <c r="C177" t="s">
        <v>916</v>
      </c>
      <c r="D177" t="s">
        <v>662</v>
      </c>
      <c r="E177">
        <v>9300000</v>
      </c>
      <c r="F177">
        <v>9522000</v>
      </c>
      <c r="G177">
        <v>1</v>
      </c>
    </row>
    <row r="178" spans="1:8" x14ac:dyDescent="0.2">
      <c r="A178">
        <v>117</v>
      </c>
      <c r="B178" t="s">
        <v>102</v>
      </c>
      <c r="C178" t="s">
        <v>1072</v>
      </c>
      <c r="D178" t="s">
        <v>662</v>
      </c>
      <c r="E178">
        <v>9286000</v>
      </c>
      <c r="F178">
        <v>9511293.75</v>
      </c>
      <c r="G178">
        <v>1</v>
      </c>
    </row>
    <row r="179" spans="1:8" x14ac:dyDescent="0.2">
      <c r="A179">
        <v>121</v>
      </c>
      <c r="B179" t="s">
        <v>102</v>
      </c>
      <c r="C179" t="s">
        <v>1072</v>
      </c>
      <c r="D179" t="s">
        <v>662</v>
      </c>
      <c r="E179">
        <v>9300000</v>
      </c>
      <c r="F179">
        <v>10103223.75</v>
      </c>
      <c r="G179">
        <v>1</v>
      </c>
    </row>
    <row r="180" spans="1:8" x14ac:dyDescent="0.2">
      <c r="A180">
        <v>117</v>
      </c>
      <c r="B180" t="s">
        <v>13</v>
      </c>
      <c r="C180" t="s">
        <v>1197</v>
      </c>
      <c r="D180" t="s">
        <v>662</v>
      </c>
      <c r="E180">
        <v>9150000</v>
      </c>
      <c r="F180">
        <v>9361293.75</v>
      </c>
      <c r="G180">
        <v>1</v>
      </c>
    </row>
    <row r="181" spans="1:8" x14ac:dyDescent="0.2">
      <c r="A181">
        <v>4</v>
      </c>
      <c r="B181" t="s">
        <v>102</v>
      </c>
      <c r="C181" t="s">
        <v>108</v>
      </c>
      <c r="D181" t="s">
        <v>731</v>
      </c>
      <c r="E181">
        <v>9286000</v>
      </c>
      <c r="F181">
        <v>9699057.6899999995</v>
      </c>
      <c r="G181">
        <v>1</v>
      </c>
    </row>
    <row r="182" spans="1:8" x14ac:dyDescent="0.2">
      <c r="A182">
        <v>4</v>
      </c>
      <c r="B182" t="s">
        <v>102</v>
      </c>
      <c r="C182" t="s">
        <v>108</v>
      </c>
      <c r="D182" t="s">
        <v>731</v>
      </c>
      <c r="E182">
        <v>9300000</v>
      </c>
      <c r="F182">
        <v>9600000</v>
      </c>
      <c r="G182">
        <v>1</v>
      </c>
    </row>
    <row r="183" spans="1:8" x14ac:dyDescent="0.2">
      <c r="A183">
        <v>93</v>
      </c>
      <c r="B183" t="s">
        <v>102</v>
      </c>
      <c r="C183" t="s">
        <v>108</v>
      </c>
      <c r="D183" t="s">
        <v>731</v>
      </c>
      <c r="E183">
        <v>12787500</v>
      </c>
      <c r="F183">
        <v>13087500</v>
      </c>
      <c r="G183">
        <v>4</v>
      </c>
    </row>
    <row r="184" spans="1:8" x14ac:dyDescent="0.2">
      <c r="A184">
        <v>93</v>
      </c>
      <c r="B184" t="s">
        <v>102</v>
      </c>
      <c r="C184" t="s">
        <v>108</v>
      </c>
      <c r="D184" t="s">
        <v>731</v>
      </c>
      <c r="E184">
        <v>10865125</v>
      </c>
      <c r="F184">
        <v>11635036.731249999</v>
      </c>
      <c r="G184">
        <v>8</v>
      </c>
    </row>
    <row r="185" spans="1:8" x14ac:dyDescent="0.2">
      <c r="A185">
        <v>93</v>
      </c>
      <c r="B185" t="s">
        <v>102</v>
      </c>
      <c r="C185" t="s">
        <v>108</v>
      </c>
      <c r="D185" t="s">
        <v>731</v>
      </c>
      <c r="E185">
        <v>14238693.67</v>
      </c>
      <c r="F185">
        <v>14238693.67</v>
      </c>
      <c r="H185">
        <v>1</v>
      </c>
    </row>
    <row r="186" spans="1:8" x14ac:dyDescent="0.2">
      <c r="A186">
        <v>88</v>
      </c>
      <c r="B186" t="s">
        <v>102</v>
      </c>
      <c r="C186" t="s">
        <v>108</v>
      </c>
      <c r="D186" t="s">
        <v>731</v>
      </c>
      <c r="E186">
        <v>9300000</v>
      </c>
      <c r="F186">
        <v>9620978.5999999996</v>
      </c>
      <c r="G186">
        <v>1</v>
      </c>
    </row>
    <row r="187" spans="1:8" x14ac:dyDescent="0.2">
      <c r="A187">
        <v>117</v>
      </c>
      <c r="B187" t="s">
        <v>11</v>
      </c>
      <c r="C187" t="s">
        <v>812</v>
      </c>
      <c r="D187" t="s">
        <v>731</v>
      </c>
      <c r="E187">
        <v>8371000</v>
      </c>
      <c r="F187">
        <v>9511293.75</v>
      </c>
      <c r="G187">
        <v>1</v>
      </c>
    </row>
    <row r="188" spans="1:8" x14ac:dyDescent="0.2">
      <c r="A188">
        <v>93</v>
      </c>
      <c r="B188" t="s">
        <v>11</v>
      </c>
      <c r="C188" t="s">
        <v>965</v>
      </c>
      <c r="D188" t="s">
        <v>731</v>
      </c>
      <c r="E188">
        <v>6650000</v>
      </c>
      <c r="F188">
        <v>26312538.670000002</v>
      </c>
      <c r="G188">
        <v>1</v>
      </c>
    </row>
    <row r="189" spans="1:8" x14ac:dyDescent="0.2">
      <c r="A189">
        <v>116</v>
      </c>
      <c r="B189" t="s">
        <v>11</v>
      </c>
      <c r="C189" t="s">
        <v>965</v>
      </c>
      <c r="D189" t="s">
        <v>731</v>
      </c>
      <c r="E189">
        <v>13950000</v>
      </c>
      <c r="F189">
        <v>14200062.119999999</v>
      </c>
      <c r="G189">
        <v>2</v>
      </c>
    </row>
    <row r="190" spans="1:8" x14ac:dyDescent="0.2">
      <c r="A190">
        <v>117</v>
      </c>
      <c r="B190" t="s">
        <v>11</v>
      </c>
      <c r="C190" t="s">
        <v>965</v>
      </c>
      <c r="D190" t="s">
        <v>731</v>
      </c>
      <c r="E190">
        <v>9300000</v>
      </c>
      <c r="F190">
        <v>9511293.75</v>
      </c>
      <c r="G190">
        <v>1</v>
      </c>
    </row>
    <row r="191" spans="1:8" x14ac:dyDescent="0.2">
      <c r="A191">
        <v>4</v>
      </c>
      <c r="B191" t="s">
        <v>73</v>
      </c>
      <c r="C191" t="s">
        <v>732</v>
      </c>
      <c r="D191" t="s">
        <v>733</v>
      </c>
      <c r="E191">
        <v>11625000</v>
      </c>
      <c r="F191">
        <v>11925000</v>
      </c>
      <c r="G191">
        <v>2</v>
      </c>
    </row>
    <row r="192" spans="1:8" x14ac:dyDescent="0.2">
      <c r="A192">
        <v>93</v>
      </c>
      <c r="B192" t="s">
        <v>73</v>
      </c>
      <c r="C192" t="s">
        <v>732</v>
      </c>
      <c r="D192" t="s">
        <v>733</v>
      </c>
      <c r="E192">
        <v>9300000</v>
      </c>
      <c r="F192">
        <v>9600000</v>
      </c>
      <c r="G192">
        <v>1</v>
      </c>
    </row>
    <row r="193" spans="1:7" x14ac:dyDescent="0.2">
      <c r="A193">
        <v>121</v>
      </c>
      <c r="B193" t="s">
        <v>73</v>
      </c>
      <c r="C193" t="s">
        <v>732</v>
      </c>
      <c r="D193" t="s">
        <v>733</v>
      </c>
      <c r="E193">
        <v>9182000</v>
      </c>
      <c r="F193">
        <v>9653824.0999999996</v>
      </c>
      <c r="G193">
        <v>1</v>
      </c>
    </row>
    <row r="194" spans="1:7" x14ac:dyDescent="0.2">
      <c r="A194">
        <v>121</v>
      </c>
      <c r="B194" t="s">
        <v>73</v>
      </c>
      <c r="C194" t="s">
        <v>732</v>
      </c>
      <c r="D194" t="s">
        <v>733</v>
      </c>
      <c r="E194">
        <v>9234000</v>
      </c>
      <c r="F194">
        <v>9654411.6999999993</v>
      </c>
      <c r="G194">
        <v>1</v>
      </c>
    </row>
    <row r="195" spans="1:7" x14ac:dyDescent="0.2">
      <c r="A195">
        <v>105</v>
      </c>
      <c r="B195" t="s">
        <v>73</v>
      </c>
      <c r="C195" t="s">
        <v>732</v>
      </c>
      <c r="D195" t="s">
        <v>733</v>
      </c>
      <c r="E195">
        <v>9300000</v>
      </c>
      <c r="F195">
        <v>9599973.5</v>
      </c>
      <c r="G195">
        <v>1</v>
      </c>
    </row>
    <row r="196" spans="1:7" x14ac:dyDescent="0.2">
      <c r="A196">
        <v>4</v>
      </c>
      <c r="B196" t="s">
        <v>74</v>
      </c>
      <c r="C196" t="s">
        <v>734</v>
      </c>
      <c r="D196" t="s">
        <v>734</v>
      </c>
      <c r="E196">
        <v>10070500</v>
      </c>
      <c r="F196">
        <v>10375000</v>
      </c>
      <c r="G196">
        <v>6</v>
      </c>
    </row>
    <row r="197" spans="1:7" x14ac:dyDescent="0.2">
      <c r="A197">
        <v>4</v>
      </c>
      <c r="B197" t="s">
        <v>74</v>
      </c>
      <c r="C197" t="s">
        <v>734</v>
      </c>
      <c r="D197" t="s">
        <v>734</v>
      </c>
      <c r="E197">
        <v>10834333.3333333</v>
      </c>
      <c r="F197">
        <v>11150000</v>
      </c>
      <c r="G197">
        <v>3</v>
      </c>
    </row>
    <row r="198" spans="1:7" x14ac:dyDescent="0.2">
      <c r="A198">
        <v>28</v>
      </c>
      <c r="B198" t="s">
        <v>74</v>
      </c>
      <c r="C198" t="s">
        <v>734</v>
      </c>
      <c r="D198" t="s">
        <v>734</v>
      </c>
      <c r="E198">
        <v>13950000</v>
      </c>
      <c r="F198">
        <v>14349430.050000001</v>
      </c>
      <c r="G198">
        <v>1</v>
      </c>
    </row>
    <row r="199" spans="1:7" x14ac:dyDescent="0.2">
      <c r="A199">
        <v>93</v>
      </c>
      <c r="B199" t="s">
        <v>74</v>
      </c>
      <c r="C199" t="s">
        <v>734</v>
      </c>
      <c r="D199" t="s">
        <v>734</v>
      </c>
      <c r="E199">
        <v>9214000</v>
      </c>
      <c r="F199">
        <v>9600000</v>
      </c>
      <c r="G199">
        <v>1</v>
      </c>
    </row>
    <row r="200" spans="1:7" x14ac:dyDescent="0.2">
      <c r="A200">
        <v>93</v>
      </c>
      <c r="B200" t="s">
        <v>74</v>
      </c>
      <c r="C200" t="s">
        <v>734</v>
      </c>
      <c r="D200" t="s">
        <v>734</v>
      </c>
      <c r="E200">
        <v>13950000</v>
      </c>
      <c r="F200">
        <v>14250000</v>
      </c>
      <c r="G200">
        <v>1</v>
      </c>
    </row>
    <row r="201" spans="1:7" x14ac:dyDescent="0.2">
      <c r="A201">
        <v>116</v>
      </c>
      <c r="B201" t="s">
        <v>74</v>
      </c>
      <c r="C201" t="s">
        <v>734</v>
      </c>
      <c r="D201" t="s">
        <v>734</v>
      </c>
      <c r="E201">
        <v>4646500</v>
      </c>
      <c r="F201">
        <v>9466708.0800000001</v>
      </c>
      <c r="G201">
        <v>2</v>
      </c>
    </row>
    <row r="202" spans="1:7" x14ac:dyDescent="0.2">
      <c r="A202">
        <v>88</v>
      </c>
      <c r="B202" t="s">
        <v>74</v>
      </c>
      <c r="C202" t="s">
        <v>734</v>
      </c>
      <c r="D202" t="s">
        <v>734</v>
      </c>
      <c r="E202">
        <v>11625000</v>
      </c>
      <c r="F202">
        <v>12013873.25</v>
      </c>
      <c r="G202">
        <v>2</v>
      </c>
    </row>
    <row r="203" spans="1:7" x14ac:dyDescent="0.2">
      <c r="A203">
        <v>121</v>
      </c>
      <c r="B203" t="s">
        <v>74</v>
      </c>
      <c r="C203" t="s">
        <v>734</v>
      </c>
      <c r="D203" t="s">
        <v>734</v>
      </c>
      <c r="E203">
        <v>4479500</v>
      </c>
      <c r="F203">
        <v>9651304.1999999993</v>
      </c>
      <c r="G203">
        <v>2</v>
      </c>
    </row>
    <row r="204" spans="1:7" x14ac:dyDescent="0.2">
      <c r="A204">
        <v>105</v>
      </c>
      <c r="B204" t="s">
        <v>74</v>
      </c>
      <c r="C204" t="s">
        <v>734</v>
      </c>
      <c r="D204" t="s">
        <v>734</v>
      </c>
      <c r="E204">
        <v>9256333.3333333302</v>
      </c>
      <c r="F204">
        <v>9599480.1066666692</v>
      </c>
      <c r="G204">
        <v>3</v>
      </c>
    </row>
    <row r="205" spans="1:7" x14ac:dyDescent="0.2">
      <c r="A205">
        <v>93</v>
      </c>
      <c r="B205" t="s">
        <v>74</v>
      </c>
      <c r="C205" t="s">
        <v>736</v>
      </c>
      <c r="D205" t="s">
        <v>737</v>
      </c>
      <c r="E205">
        <v>8983000</v>
      </c>
      <c r="F205">
        <v>18675000</v>
      </c>
      <c r="G205">
        <v>2</v>
      </c>
    </row>
    <row r="206" spans="1:7" x14ac:dyDescent="0.2">
      <c r="A206">
        <v>4</v>
      </c>
      <c r="B206" t="s">
        <v>104</v>
      </c>
      <c r="C206" t="s">
        <v>106</v>
      </c>
      <c r="D206" t="s">
        <v>523</v>
      </c>
      <c r="E206">
        <v>11604166.6666667</v>
      </c>
      <c r="F206">
        <v>11984666.6666667</v>
      </c>
      <c r="G206">
        <v>6</v>
      </c>
    </row>
    <row r="207" spans="1:7" x14ac:dyDescent="0.2">
      <c r="A207">
        <v>4</v>
      </c>
      <c r="B207" t="s">
        <v>104</v>
      </c>
      <c r="C207" t="s">
        <v>106</v>
      </c>
      <c r="D207" t="s">
        <v>523</v>
      </c>
      <c r="E207">
        <v>12079400</v>
      </c>
      <c r="F207">
        <v>12390000</v>
      </c>
      <c r="G207">
        <v>5</v>
      </c>
    </row>
    <row r="208" spans="1:7" x14ac:dyDescent="0.2">
      <c r="A208">
        <v>93</v>
      </c>
      <c r="B208" t="s">
        <v>104</v>
      </c>
      <c r="C208" t="s">
        <v>106</v>
      </c>
      <c r="D208" t="s">
        <v>523</v>
      </c>
      <c r="E208">
        <v>9009428.5714285709</v>
      </c>
      <c r="F208">
        <v>13320269.322857101</v>
      </c>
      <c r="G208">
        <v>7</v>
      </c>
    </row>
    <row r="209" spans="1:8" x14ac:dyDescent="0.2">
      <c r="A209">
        <v>93</v>
      </c>
      <c r="B209" t="s">
        <v>104</v>
      </c>
      <c r="C209" t="s">
        <v>106</v>
      </c>
      <c r="D209" t="s">
        <v>523</v>
      </c>
      <c r="E209">
        <v>14812459.43</v>
      </c>
      <c r="F209">
        <v>14853648.800000001</v>
      </c>
      <c r="H209">
        <v>1</v>
      </c>
    </row>
    <row r="210" spans="1:8" x14ac:dyDescent="0.2">
      <c r="A210">
        <v>22</v>
      </c>
      <c r="B210" t="s">
        <v>104</v>
      </c>
      <c r="C210" t="s">
        <v>106</v>
      </c>
      <c r="D210" t="s">
        <v>523</v>
      </c>
      <c r="E210">
        <v>9221000</v>
      </c>
      <c r="F210">
        <v>24221000</v>
      </c>
      <c r="G210">
        <v>1</v>
      </c>
    </row>
    <row r="211" spans="1:8" x14ac:dyDescent="0.2">
      <c r="A211">
        <v>87</v>
      </c>
      <c r="B211" t="s">
        <v>74</v>
      </c>
      <c r="C211" t="s">
        <v>74</v>
      </c>
      <c r="D211" t="s">
        <v>738</v>
      </c>
      <c r="E211">
        <v>8623000</v>
      </c>
      <c r="F211">
        <v>19164402.059999999</v>
      </c>
      <c r="G211">
        <v>1</v>
      </c>
    </row>
    <row r="212" spans="1:8" x14ac:dyDescent="0.2">
      <c r="A212">
        <v>116</v>
      </c>
      <c r="B212" t="s">
        <v>74</v>
      </c>
      <c r="C212" t="s">
        <v>74</v>
      </c>
      <c r="D212" t="s">
        <v>738</v>
      </c>
      <c r="E212">
        <v>6510000</v>
      </c>
      <c r="F212">
        <v>10422407.356000001</v>
      </c>
      <c r="G212">
        <v>5</v>
      </c>
    </row>
    <row r="213" spans="1:8" x14ac:dyDescent="0.2">
      <c r="A213">
        <v>88</v>
      </c>
      <c r="B213" t="s">
        <v>74</v>
      </c>
      <c r="C213" t="s">
        <v>74</v>
      </c>
      <c r="D213" t="s">
        <v>738</v>
      </c>
      <c r="E213">
        <v>9221000</v>
      </c>
      <c r="F213">
        <v>9620085.9000000004</v>
      </c>
      <c r="G213">
        <v>1</v>
      </c>
    </row>
    <row r="214" spans="1:8" x14ac:dyDescent="0.2">
      <c r="A214">
        <v>88</v>
      </c>
      <c r="B214" t="s">
        <v>74</v>
      </c>
      <c r="C214" t="s">
        <v>74</v>
      </c>
      <c r="D214" t="s">
        <v>738</v>
      </c>
      <c r="E214">
        <v>9198000</v>
      </c>
      <c r="F214">
        <v>9619826</v>
      </c>
      <c r="G214">
        <v>2</v>
      </c>
    </row>
    <row r="215" spans="1:8" x14ac:dyDescent="0.2">
      <c r="A215">
        <v>101</v>
      </c>
      <c r="B215" t="s">
        <v>74</v>
      </c>
      <c r="C215" t="s">
        <v>74</v>
      </c>
      <c r="D215" t="s">
        <v>738</v>
      </c>
      <c r="E215">
        <v>9286000</v>
      </c>
      <c r="F215">
        <v>9557000</v>
      </c>
      <c r="G215">
        <v>1</v>
      </c>
    </row>
    <row r="216" spans="1:8" x14ac:dyDescent="0.2">
      <c r="A216">
        <v>4</v>
      </c>
      <c r="B216" t="s">
        <v>102</v>
      </c>
      <c r="C216" t="s">
        <v>108</v>
      </c>
      <c r="D216" t="s">
        <v>740</v>
      </c>
      <c r="E216">
        <v>10848600</v>
      </c>
      <c r="F216">
        <v>17770999.993999999</v>
      </c>
      <c r="G216">
        <v>5</v>
      </c>
    </row>
    <row r="217" spans="1:8" x14ac:dyDescent="0.2">
      <c r="A217">
        <v>4</v>
      </c>
      <c r="B217" t="s">
        <v>102</v>
      </c>
      <c r="C217" t="s">
        <v>108</v>
      </c>
      <c r="D217" t="s">
        <v>740</v>
      </c>
      <c r="E217">
        <v>12400000</v>
      </c>
      <c r="F217">
        <v>12716666.6666667</v>
      </c>
      <c r="G217">
        <v>3</v>
      </c>
    </row>
    <row r="218" spans="1:8" x14ac:dyDescent="0.2">
      <c r="A218">
        <v>28</v>
      </c>
      <c r="B218" t="s">
        <v>102</v>
      </c>
      <c r="C218" t="s">
        <v>108</v>
      </c>
      <c r="D218" t="s">
        <v>740</v>
      </c>
      <c r="E218">
        <v>9300000</v>
      </c>
      <c r="F218">
        <v>9915760.6233333293</v>
      </c>
      <c r="G218">
        <v>3</v>
      </c>
    </row>
    <row r="219" spans="1:8" x14ac:dyDescent="0.2">
      <c r="A219">
        <v>87</v>
      </c>
      <c r="B219" t="s">
        <v>102</v>
      </c>
      <c r="C219" t="s">
        <v>108</v>
      </c>
      <c r="D219" t="s">
        <v>740</v>
      </c>
      <c r="E219">
        <v>13935000</v>
      </c>
      <c r="F219">
        <v>14055359.5</v>
      </c>
      <c r="G219">
        <v>1</v>
      </c>
    </row>
    <row r="220" spans="1:8" x14ac:dyDescent="0.2">
      <c r="A220">
        <v>93</v>
      </c>
      <c r="B220" t="s">
        <v>102</v>
      </c>
      <c r="C220" t="s">
        <v>108</v>
      </c>
      <c r="D220" t="s">
        <v>740</v>
      </c>
      <c r="E220">
        <v>10005500</v>
      </c>
      <c r="F220">
        <v>14784070.9216667</v>
      </c>
      <c r="G220">
        <v>6</v>
      </c>
    </row>
    <row r="221" spans="1:8" x14ac:dyDescent="0.2">
      <c r="A221">
        <v>93</v>
      </c>
      <c r="B221" t="s">
        <v>102</v>
      </c>
      <c r="C221" t="s">
        <v>108</v>
      </c>
      <c r="D221" t="s">
        <v>740</v>
      </c>
      <c r="E221">
        <v>9791000</v>
      </c>
      <c r="F221">
        <v>19408498.327142902</v>
      </c>
      <c r="G221">
        <v>7</v>
      </c>
    </row>
    <row r="222" spans="1:8" x14ac:dyDescent="0.2">
      <c r="A222">
        <v>27</v>
      </c>
      <c r="B222" t="s">
        <v>102</v>
      </c>
      <c r="C222" t="s">
        <v>108</v>
      </c>
      <c r="D222" t="s">
        <v>740</v>
      </c>
      <c r="E222">
        <v>7909000</v>
      </c>
      <c r="F222">
        <v>17369000</v>
      </c>
      <c r="G222">
        <v>1</v>
      </c>
    </row>
    <row r="223" spans="1:8" x14ac:dyDescent="0.2">
      <c r="A223">
        <v>88</v>
      </c>
      <c r="B223" t="s">
        <v>102</v>
      </c>
      <c r="C223" t="s">
        <v>108</v>
      </c>
      <c r="D223" t="s">
        <v>740</v>
      </c>
      <c r="E223">
        <v>9267000</v>
      </c>
      <c r="F223">
        <v>10155725.630000001</v>
      </c>
      <c r="G223">
        <v>1</v>
      </c>
    </row>
    <row r="224" spans="1:8" x14ac:dyDescent="0.2">
      <c r="A224">
        <v>88</v>
      </c>
      <c r="B224" t="s">
        <v>102</v>
      </c>
      <c r="C224" t="s">
        <v>108</v>
      </c>
      <c r="D224" t="s">
        <v>740</v>
      </c>
      <c r="E224">
        <v>9300000</v>
      </c>
      <c r="F224">
        <v>9620978.5999999996</v>
      </c>
      <c r="G224">
        <v>1</v>
      </c>
    </row>
    <row r="225" spans="1:7" x14ac:dyDescent="0.2">
      <c r="A225">
        <v>22</v>
      </c>
      <c r="B225" t="s">
        <v>102</v>
      </c>
      <c r="C225" t="s">
        <v>108</v>
      </c>
      <c r="D225" t="s">
        <v>740</v>
      </c>
      <c r="E225">
        <v>9234000</v>
      </c>
      <c r="F225">
        <v>23334000</v>
      </c>
      <c r="G225">
        <v>1</v>
      </c>
    </row>
    <row r="226" spans="1:7" x14ac:dyDescent="0.2">
      <c r="A226">
        <v>121</v>
      </c>
      <c r="B226" t="s">
        <v>102</v>
      </c>
      <c r="C226" t="s">
        <v>108</v>
      </c>
      <c r="D226" t="s">
        <v>740</v>
      </c>
      <c r="E226">
        <v>9267000</v>
      </c>
      <c r="F226">
        <v>9654784.5999999996</v>
      </c>
      <c r="G226">
        <v>1</v>
      </c>
    </row>
    <row r="227" spans="1:7" x14ac:dyDescent="0.2">
      <c r="A227">
        <v>105</v>
      </c>
      <c r="B227" t="s">
        <v>102</v>
      </c>
      <c r="C227" t="s">
        <v>108</v>
      </c>
      <c r="D227" t="s">
        <v>740</v>
      </c>
      <c r="E227">
        <v>8371000</v>
      </c>
      <c r="F227">
        <v>9599973.5399999991</v>
      </c>
      <c r="G227">
        <v>1</v>
      </c>
    </row>
    <row r="228" spans="1:7" x14ac:dyDescent="0.2">
      <c r="A228">
        <v>4</v>
      </c>
      <c r="B228" t="s">
        <v>11</v>
      </c>
      <c r="C228" t="s">
        <v>94</v>
      </c>
      <c r="D228" t="s">
        <v>742</v>
      </c>
      <c r="E228">
        <v>11625000</v>
      </c>
      <c r="F228">
        <v>11925000</v>
      </c>
      <c r="G228">
        <v>2</v>
      </c>
    </row>
    <row r="229" spans="1:7" x14ac:dyDescent="0.2">
      <c r="A229">
        <v>4</v>
      </c>
      <c r="B229" t="s">
        <v>11</v>
      </c>
      <c r="C229" t="s">
        <v>94</v>
      </c>
      <c r="D229" t="s">
        <v>742</v>
      </c>
      <c r="E229">
        <v>10797333.3333333</v>
      </c>
      <c r="F229">
        <v>11150000</v>
      </c>
      <c r="G229">
        <v>3</v>
      </c>
    </row>
    <row r="230" spans="1:7" x14ac:dyDescent="0.2">
      <c r="A230">
        <v>28</v>
      </c>
      <c r="B230" t="s">
        <v>11</v>
      </c>
      <c r="C230" t="s">
        <v>94</v>
      </c>
      <c r="D230" t="s">
        <v>742</v>
      </c>
      <c r="E230">
        <v>9280000</v>
      </c>
      <c r="F230">
        <v>9605799.0299999993</v>
      </c>
      <c r="G230">
        <v>1</v>
      </c>
    </row>
    <row r="231" spans="1:7" x14ac:dyDescent="0.2">
      <c r="A231">
        <v>117</v>
      </c>
      <c r="B231" t="s">
        <v>11</v>
      </c>
      <c r="C231" t="s">
        <v>94</v>
      </c>
      <c r="D231" t="s">
        <v>742</v>
      </c>
      <c r="E231">
        <v>6975000</v>
      </c>
      <c r="F231">
        <v>14243743.15</v>
      </c>
      <c r="G231">
        <v>2</v>
      </c>
    </row>
    <row r="232" spans="1:7" x14ac:dyDescent="0.2">
      <c r="A232">
        <v>121</v>
      </c>
      <c r="B232" t="s">
        <v>11</v>
      </c>
      <c r="C232" t="s">
        <v>94</v>
      </c>
      <c r="D232" t="s">
        <v>742</v>
      </c>
      <c r="E232">
        <v>11625000</v>
      </c>
      <c r="F232">
        <v>12038938.75</v>
      </c>
      <c r="G232">
        <v>2</v>
      </c>
    </row>
    <row r="233" spans="1:7" x14ac:dyDescent="0.2">
      <c r="A233">
        <v>121</v>
      </c>
      <c r="B233" t="s">
        <v>11</v>
      </c>
      <c r="C233" t="s">
        <v>94</v>
      </c>
      <c r="D233" t="s">
        <v>742</v>
      </c>
      <c r="E233">
        <v>11625000</v>
      </c>
      <c r="F233">
        <v>12046438.75</v>
      </c>
      <c r="G233">
        <v>2</v>
      </c>
    </row>
    <row r="234" spans="1:7" x14ac:dyDescent="0.2">
      <c r="A234">
        <v>4</v>
      </c>
      <c r="B234" t="s">
        <v>73</v>
      </c>
      <c r="C234" t="s">
        <v>743</v>
      </c>
      <c r="D234" t="s">
        <v>743</v>
      </c>
      <c r="E234">
        <v>13950000</v>
      </c>
      <c r="F234">
        <v>14250000</v>
      </c>
      <c r="G234">
        <v>1</v>
      </c>
    </row>
    <row r="235" spans="1:7" x14ac:dyDescent="0.2">
      <c r="A235">
        <v>4</v>
      </c>
      <c r="B235" t="s">
        <v>73</v>
      </c>
      <c r="C235" t="s">
        <v>743</v>
      </c>
      <c r="D235" t="s">
        <v>743</v>
      </c>
      <c r="E235">
        <v>10850000</v>
      </c>
      <c r="F235">
        <v>11150000</v>
      </c>
      <c r="G235">
        <v>3</v>
      </c>
    </row>
    <row r="236" spans="1:7" x14ac:dyDescent="0.2">
      <c r="A236">
        <v>87</v>
      </c>
      <c r="B236" t="s">
        <v>73</v>
      </c>
      <c r="C236" t="s">
        <v>743</v>
      </c>
      <c r="D236" t="s">
        <v>743</v>
      </c>
      <c r="E236">
        <v>9300000</v>
      </c>
      <c r="F236">
        <v>9567607.5</v>
      </c>
      <c r="G236">
        <v>1</v>
      </c>
    </row>
    <row r="237" spans="1:7" x14ac:dyDescent="0.2">
      <c r="A237">
        <v>93</v>
      </c>
      <c r="B237" t="s">
        <v>73</v>
      </c>
      <c r="C237" t="s">
        <v>743</v>
      </c>
      <c r="D237" t="s">
        <v>743</v>
      </c>
      <c r="E237">
        <v>10817000</v>
      </c>
      <c r="F237">
        <v>13858041.6666667</v>
      </c>
      <c r="G237">
        <v>3</v>
      </c>
    </row>
    <row r="238" spans="1:7" x14ac:dyDescent="0.2">
      <c r="A238">
        <v>93</v>
      </c>
      <c r="B238" t="s">
        <v>73</v>
      </c>
      <c r="C238" t="s">
        <v>743</v>
      </c>
      <c r="D238" t="s">
        <v>743</v>
      </c>
      <c r="E238">
        <v>13950000</v>
      </c>
      <c r="F238">
        <v>14400000</v>
      </c>
      <c r="G238">
        <v>1</v>
      </c>
    </row>
    <row r="239" spans="1:7" x14ac:dyDescent="0.2">
      <c r="A239">
        <v>27</v>
      </c>
      <c r="B239" t="s">
        <v>73</v>
      </c>
      <c r="C239" t="s">
        <v>743</v>
      </c>
      <c r="D239" t="s">
        <v>743</v>
      </c>
      <c r="E239">
        <v>9260000</v>
      </c>
      <c r="F239">
        <v>19480000</v>
      </c>
      <c r="G239">
        <v>1</v>
      </c>
    </row>
    <row r="240" spans="1:7" x14ac:dyDescent="0.2">
      <c r="A240">
        <v>27</v>
      </c>
      <c r="B240" t="s">
        <v>73</v>
      </c>
      <c r="C240" t="s">
        <v>743</v>
      </c>
      <c r="D240" t="s">
        <v>743</v>
      </c>
      <c r="E240">
        <v>7448000</v>
      </c>
      <c r="F240">
        <v>11569000</v>
      </c>
      <c r="G240">
        <v>1</v>
      </c>
    </row>
    <row r="241" spans="1:7" x14ac:dyDescent="0.2">
      <c r="A241">
        <v>32</v>
      </c>
      <c r="B241" t="s">
        <v>73</v>
      </c>
      <c r="C241" t="s">
        <v>743</v>
      </c>
      <c r="D241" t="s">
        <v>743</v>
      </c>
      <c r="E241">
        <v>9221000</v>
      </c>
      <c r="F241">
        <v>9585371.5500000007</v>
      </c>
      <c r="G241">
        <v>1</v>
      </c>
    </row>
    <row r="242" spans="1:7" x14ac:dyDescent="0.2">
      <c r="A242">
        <v>121</v>
      </c>
      <c r="B242" t="s">
        <v>73</v>
      </c>
      <c r="C242" t="s">
        <v>743</v>
      </c>
      <c r="D242" t="s">
        <v>743</v>
      </c>
      <c r="E242">
        <v>9300000</v>
      </c>
      <c r="F242">
        <v>9645157.5</v>
      </c>
      <c r="G242">
        <v>1</v>
      </c>
    </row>
    <row r="243" spans="1:7" x14ac:dyDescent="0.2">
      <c r="A243">
        <v>93</v>
      </c>
      <c r="B243" t="s">
        <v>74</v>
      </c>
      <c r="C243" t="s">
        <v>74</v>
      </c>
      <c r="D243" t="s">
        <v>744</v>
      </c>
      <c r="E243">
        <v>9001000</v>
      </c>
      <c r="F243">
        <v>25075000</v>
      </c>
      <c r="G243">
        <v>2</v>
      </c>
    </row>
    <row r="244" spans="1:7" x14ac:dyDescent="0.2">
      <c r="A244">
        <v>93</v>
      </c>
      <c r="B244" t="s">
        <v>74</v>
      </c>
      <c r="C244" t="s">
        <v>74</v>
      </c>
      <c r="D244" t="s">
        <v>744</v>
      </c>
      <c r="E244">
        <v>13193000</v>
      </c>
      <c r="F244">
        <v>24650000</v>
      </c>
      <c r="G244">
        <v>1</v>
      </c>
    </row>
    <row r="245" spans="1:7" x14ac:dyDescent="0.2">
      <c r="A245">
        <v>116</v>
      </c>
      <c r="B245" t="s">
        <v>74</v>
      </c>
      <c r="C245" t="s">
        <v>74</v>
      </c>
      <c r="D245" t="s">
        <v>744</v>
      </c>
      <c r="E245">
        <v>8623000</v>
      </c>
      <c r="F245">
        <v>9466708.0800000001</v>
      </c>
      <c r="G245">
        <v>1</v>
      </c>
    </row>
    <row r="246" spans="1:7" x14ac:dyDescent="0.2">
      <c r="A246">
        <v>116</v>
      </c>
      <c r="B246" t="s">
        <v>74</v>
      </c>
      <c r="C246" t="s">
        <v>74</v>
      </c>
      <c r="D246" t="s">
        <v>744</v>
      </c>
      <c r="E246">
        <v>9254000</v>
      </c>
      <c r="F246">
        <v>9466708.0800000001</v>
      </c>
      <c r="G246">
        <v>1</v>
      </c>
    </row>
    <row r="247" spans="1:7" x14ac:dyDescent="0.2">
      <c r="A247">
        <v>122</v>
      </c>
      <c r="B247" t="s">
        <v>74</v>
      </c>
      <c r="C247" t="s">
        <v>74</v>
      </c>
      <c r="D247" t="s">
        <v>744</v>
      </c>
      <c r="E247">
        <v>9195000</v>
      </c>
      <c r="F247">
        <v>25498111.66</v>
      </c>
      <c r="G247">
        <v>1</v>
      </c>
    </row>
    <row r="248" spans="1:7" x14ac:dyDescent="0.2">
      <c r="A248">
        <v>4</v>
      </c>
      <c r="B248" t="s">
        <v>74</v>
      </c>
      <c r="C248" t="s">
        <v>72</v>
      </c>
      <c r="D248" t="s">
        <v>745</v>
      </c>
      <c r="E248">
        <v>13950000</v>
      </c>
      <c r="F248">
        <v>14250000</v>
      </c>
      <c r="G248">
        <v>1</v>
      </c>
    </row>
    <row r="249" spans="1:7" x14ac:dyDescent="0.2">
      <c r="A249">
        <v>4</v>
      </c>
      <c r="B249" t="s">
        <v>74</v>
      </c>
      <c r="C249" t="s">
        <v>72</v>
      </c>
      <c r="D249" t="s">
        <v>745</v>
      </c>
      <c r="E249">
        <v>13950000</v>
      </c>
      <c r="F249">
        <v>14250000</v>
      </c>
      <c r="G249">
        <v>1</v>
      </c>
    </row>
    <row r="250" spans="1:7" x14ac:dyDescent="0.2">
      <c r="A250">
        <v>28</v>
      </c>
      <c r="B250" t="s">
        <v>74</v>
      </c>
      <c r="C250" t="s">
        <v>72</v>
      </c>
      <c r="D250" t="s">
        <v>745</v>
      </c>
      <c r="E250">
        <v>9300000</v>
      </c>
      <c r="F250">
        <v>9553657.5</v>
      </c>
      <c r="G250">
        <v>1</v>
      </c>
    </row>
    <row r="251" spans="1:7" x14ac:dyDescent="0.2">
      <c r="A251">
        <v>87</v>
      </c>
      <c r="B251" t="s">
        <v>74</v>
      </c>
      <c r="C251" t="s">
        <v>72</v>
      </c>
      <c r="D251" t="s">
        <v>745</v>
      </c>
      <c r="E251">
        <v>9290000</v>
      </c>
      <c r="F251">
        <v>9383646.4666666705</v>
      </c>
      <c r="G251">
        <v>3</v>
      </c>
    </row>
    <row r="252" spans="1:7" x14ac:dyDescent="0.2">
      <c r="A252">
        <v>87</v>
      </c>
      <c r="B252" t="s">
        <v>74</v>
      </c>
      <c r="C252" t="s">
        <v>72</v>
      </c>
      <c r="D252" t="s">
        <v>745</v>
      </c>
      <c r="E252">
        <v>8245000</v>
      </c>
      <c r="F252">
        <v>9567607.5</v>
      </c>
      <c r="G252">
        <v>1</v>
      </c>
    </row>
    <row r="253" spans="1:7" x14ac:dyDescent="0.2">
      <c r="A253">
        <v>88</v>
      </c>
      <c r="B253" t="s">
        <v>74</v>
      </c>
      <c r="C253" t="s">
        <v>72</v>
      </c>
      <c r="D253" t="s">
        <v>745</v>
      </c>
      <c r="E253">
        <v>9300000</v>
      </c>
      <c r="F253">
        <v>9620978.5999999996</v>
      </c>
      <c r="G253">
        <v>1</v>
      </c>
    </row>
    <row r="254" spans="1:7" x14ac:dyDescent="0.2">
      <c r="A254">
        <v>88</v>
      </c>
      <c r="B254" t="s">
        <v>74</v>
      </c>
      <c r="C254" t="s">
        <v>72</v>
      </c>
      <c r="D254" t="s">
        <v>745</v>
      </c>
      <c r="E254">
        <v>13950000</v>
      </c>
      <c r="F254">
        <v>14406767.9</v>
      </c>
      <c r="G254">
        <v>1</v>
      </c>
    </row>
    <row r="255" spans="1:7" x14ac:dyDescent="0.2">
      <c r="A255">
        <v>101</v>
      </c>
      <c r="B255" t="s">
        <v>74</v>
      </c>
      <c r="C255" t="s">
        <v>72</v>
      </c>
      <c r="D255" t="s">
        <v>745</v>
      </c>
      <c r="E255">
        <v>13950000</v>
      </c>
      <c r="F255">
        <v>14334000</v>
      </c>
      <c r="G255">
        <v>1</v>
      </c>
    </row>
    <row r="256" spans="1:7" x14ac:dyDescent="0.2">
      <c r="A256">
        <v>105</v>
      </c>
      <c r="B256" t="s">
        <v>74</v>
      </c>
      <c r="C256" t="s">
        <v>72</v>
      </c>
      <c r="D256" t="s">
        <v>745</v>
      </c>
      <c r="E256">
        <v>9300000</v>
      </c>
      <c r="F256">
        <v>9599973.5399999991</v>
      </c>
      <c r="G256">
        <v>1</v>
      </c>
    </row>
    <row r="257" spans="1:8" x14ac:dyDescent="0.2">
      <c r="A257">
        <v>105</v>
      </c>
      <c r="B257" t="s">
        <v>74</v>
      </c>
      <c r="C257" t="s">
        <v>72</v>
      </c>
      <c r="D257" t="s">
        <v>745</v>
      </c>
      <c r="E257">
        <v>9250500</v>
      </c>
      <c r="F257">
        <v>9599414.1899999995</v>
      </c>
      <c r="G257">
        <v>2</v>
      </c>
    </row>
    <row r="258" spans="1:8" x14ac:dyDescent="0.2">
      <c r="A258">
        <v>4</v>
      </c>
      <c r="B258" t="s">
        <v>73</v>
      </c>
      <c r="C258" t="s">
        <v>513</v>
      </c>
      <c r="D258" t="s">
        <v>513</v>
      </c>
      <c r="E258">
        <v>7797000</v>
      </c>
      <c r="F258">
        <v>10988800</v>
      </c>
      <c r="G258">
        <v>5</v>
      </c>
    </row>
    <row r="259" spans="1:8" x14ac:dyDescent="0.2">
      <c r="A259">
        <v>93</v>
      </c>
      <c r="B259" t="s">
        <v>73</v>
      </c>
      <c r="C259" t="s">
        <v>513</v>
      </c>
      <c r="D259" t="s">
        <v>513</v>
      </c>
      <c r="E259">
        <v>8707000</v>
      </c>
      <c r="F259">
        <v>29783958.77</v>
      </c>
      <c r="G259">
        <v>1</v>
      </c>
    </row>
    <row r="260" spans="1:8" x14ac:dyDescent="0.2">
      <c r="A260">
        <v>93</v>
      </c>
      <c r="B260" t="s">
        <v>73</v>
      </c>
      <c r="C260" t="s">
        <v>513</v>
      </c>
      <c r="D260" t="s">
        <v>513</v>
      </c>
      <c r="E260">
        <v>33822377.325999998</v>
      </c>
      <c r="F260">
        <v>33947609.637999997</v>
      </c>
      <c r="H260">
        <v>5</v>
      </c>
    </row>
    <row r="261" spans="1:8" x14ac:dyDescent="0.2">
      <c r="A261">
        <v>27</v>
      </c>
      <c r="B261" t="s">
        <v>73</v>
      </c>
      <c r="C261" t="s">
        <v>513</v>
      </c>
      <c r="D261" t="s">
        <v>513</v>
      </c>
      <c r="E261">
        <v>7448000</v>
      </c>
      <c r="F261">
        <v>43759000</v>
      </c>
      <c r="G261">
        <v>1</v>
      </c>
    </row>
    <row r="262" spans="1:8" x14ac:dyDescent="0.2">
      <c r="A262">
        <v>117</v>
      </c>
      <c r="B262" t="s">
        <v>73</v>
      </c>
      <c r="C262" t="s">
        <v>513</v>
      </c>
      <c r="D262" t="s">
        <v>513</v>
      </c>
      <c r="E262">
        <v>9214000</v>
      </c>
      <c r="F262">
        <v>9511293.75</v>
      </c>
      <c r="G262">
        <v>1</v>
      </c>
    </row>
    <row r="263" spans="1:8" x14ac:dyDescent="0.2">
      <c r="A263">
        <v>117</v>
      </c>
      <c r="B263" t="s">
        <v>73</v>
      </c>
      <c r="C263" t="s">
        <v>513</v>
      </c>
      <c r="D263" t="s">
        <v>513</v>
      </c>
      <c r="E263">
        <v>13950000</v>
      </c>
      <c r="F263">
        <v>14243743.15</v>
      </c>
      <c r="G263">
        <v>1</v>
      </c>
    </row>
    <row r="264" spans="1:8" x14ac:dyDescent="0.2">
      <c r="A264">
        <v>96</v>
      </c>
      <c r="B264" t="s">
        <v>73</v>
      </c>
      <c r="C264" t="s">
        <v>513</v>
      </c>
      <c r="D264" t="s">
        <v>513</v>
      </c>
      <c r="E264">
        <v>9195000</v>
      </c>
      <c r="F264">
        <v>9603371.0099999998</v>
      </c>
      <c r="G264">
        <v>1</v>
      </c>
    </row>
    <row r="265" spans="1:8" x14ac:dyDescent="0.2">
      <c r="A265">
        <v>108</v>
      </c>
      <c r="B265" t="s">
        <v>73</v>
      </c>
      <c r="C265" t="s">
        <v>513</v>
      </c>
      <c r="D265" t="s">
        <v>513</v>
      </c>
      <c r="E265">
        <v>7783000</v>
      </c>
      <c r="F265">
        <v>43094924.810000002</v>
      </c>
      <c r="G265">
        <v>1</v>
      </c>
    </row>
    <row r="266" spans="1:8" x14ac:dyDescent="0.2">
      <c r="A266">
        <v>4</v>
      </c>
      <c r="B266" t="s">
        <v>11</v>
      </c>
      <c r="C266" t="s">
        <v>98</v>
      </c>
      <c r="D266" t="s">
        <v>749</v>
      </c>
      <c r="E266">
        <v>9234500</v>
      </c>
      <c r="F266">
        <v>9600000</v>
      </c>
      <c r="G266">
        <v>2</v>
      </c>
    </row>
    <row r="267" spans="1:8" x14ac:dyDescent="0.2">
      <c r="A267">
        <v>4</v>
      </c>
      <c r="B267" t="s">
        <v>11</v>
      </c>
      <c r="C267" t="s">
        <v>98</v>
      </c>
      <c r="D267" t="s">
        <v>749</v>
      </c>
      <c r="E267">
        <v>9263500</v>
      </c>
      <c r="F267">
        <v>13281276.16</v>
      </c>
      <c r="G267">
        <v>2</v>
      </c>
    </row>
    <row r="268" spans="1:8" x14ac:dyDescent="0.2">
      <c r="A268">
        <v>28</v>
      </c>
      <c r="B268" t="s">
        <v>11</v>
      </c>
      <c r="C268" t="s">
        <v>98</v>
      </c>
      <c r="D268" t="s">
        <v>749</v>
      </c>
      <c r="E268">
        <v>9300000</v>
      </c>
      <c r="F268">
        <v>9606025.0299999993</v>
      </c>
      <c r="G268">
        <v>1</v>
      </c>
    </row>
    <row r="269" spans="1:8" x14ac:dyDescent="0.2">
      <c r="A269">
        <v>28</v>
      </c>
      <c r="B269" t="s">
        <v>11</v>
      </c>
      <c r="C269" t="s">
        <v>98</v>
      </c>
      <c r="D269" t="s">
        <v>749</v>
      </c>
      <c r="E269">
        <v>9273500</v>
      </c>
      <c r="F269">
        <v>9588634.3300000001</v>
      </c>
      <c r="G269">
        <v>2</v>
      </c>
    </row>
    <row r="270" spans="1:8" x14ac:dyDescent="0.2">
      <c r="A270">
        <v>87</v>
      </c>
      <c r="B270" t="s">
        <v>11</v>
      </c>
      <c r="C270" t="s">
        <v>98</v>
      </c>
      <c r="D270" t="s">
        <v>749</v>
      </c>
      <c r="E270">
        <v>13950000</v>
      </c>
      <c r="F270">
        <v>14340252.5</v>
      </c>
      <c r="G270">
        <v>1</v>
      </c>
    </row>
    <row r="271" spans="1:8" x14ac:dyDescent="0.2">
      <c r="A271">
        <v>87</v>
      </c>
      <c r="B271" t="s">
        <v>11</v>
      </c>
      <c r="C271" t="s">
        <v>98</v>
      </c>
      <c r="D271" t="s">
        <v>749</v>
      </c>
      <c r="E271">
        <v>28652332.530000001</v>
      </c>
      <c r="F271">
        <v>28686483.210000001</v>
      </c>
      <c r="H271">
        <v>1</v>
      </c>
    </row>
    <row r="272" spans="1:8" x14ac:dyDescent="0.2">
      <c r="A272">
        <v>96</v>
      </c>
      <c r="B272" t="s">
        <v>11</v>
      </c>
      <c r="C272" t="s">
        <v>98</v>
      </c>
      <c r="D272" t="s">
        <v>749</v>
      </c>
      <c r="E272">
        <v>9300000</v>
      </c>
      <c r="F272">
        <v>9604557.5099999998</v>
      </c>
      <c r="G272">
        <v>1</v>
      </c>
    </row>
    <row r="273" spans="1:7" x14ac:dyDescent="0.2">
      <c r="A273">
        <v>105</v>
      </c>
      <c r="B273" t="s">
        <v>11</v>
      </c>
      <c r="C273" t="s">
        <v>98</v>
      </c>
      <c r="D273" t="s">
        <v>749</v>
      </c>
      <c r="E273">
        <v>8523500</v>
      </c>
      <c r="F273">
        <v>9123486.7699999996</v>
      </c>
      <c r="G273">
        <v>2</v>
      </c>
    </row>
    <row r="274" spans="1:7" x14ac:dyDescent="0.2">
      <c r="A274">
        <v>105</v>
      </c>
      <c r="B274" t="s">
        <v>11</v>
      </c>
      <c r="C274" t="s">
        <v>98</v>
      </c>
      <c r="D274" t="s">
        <v>749</v>
      </c>
      <c r="E274">
        <v>9293000</v>
      </c>
      <c r="F274">
        <v>9599973.5399999991</v>
      </c>
      <c r="G274">
        <v>1</v>
      </c>
    </row>
    <row r="275" spans="1:7" x14ac:dyDescent="0.2">
      <c r="A275">
        <v>93</v>
      </c>
      <c r="B275" t="s">
        <v>11</v>
      </c>
      <c r="C275" t="s">
        <v>11</v>
      </c>
      <c r="D275" t="s">
        <v>749</v>
      </c>
      <c r="E275">
        <v>7993000</v>
      </c>
      <c r="F275">
        <v>50780000</v>
      </c>
      <c r="G275">
        <v>1</v>
      </c>
    </row>
    <row r="276" spans="1:7" x14ac:dyDescent="0.2">
      <c r="A276">
        <v>93</v>
      </c>
      <c r="B276" t="s">
        <v>11</v>
      </c>
      <c r="C276" t="s">
        <v>812</v>
      </c>
      <c r="D276" t="s">
        <v>749</v>
      </c>
      <c r="E276">
        <v>8904000</v>
      </c>
      <c r="F276">
        <v>9818894.8450000007</v>
      </c>
      <c r="G276">
        <v>2</v>
      </c>
    </row>
    <row r="277" spans="1:7" x14ac:dyDescent="0.2">
      <c r="A277">
        <v>4</v>
      </c>
      <c r="B277" t="s">
        <v>12</v>
      </c>
      <c r="C277" t="s">
        <v>816</v>
      </c>
      <c r="D277" t="s">
        <v>749</v>
      </c>
      <c r="E277">
        <v>7616500</v>
      </c>
      <c r="F277">
        <v>46062771.282499999</v>
      </c>
      <c r="G277">
        <v>4</v>
      </c>
    </row>
    <row r="278" spans="1:7" x14ac:dyDescent="0.2">
      <c r="A278">
        <v>27</v>
      </c>
      <c r="B278" t="s">
        <v>12</v>
      </c>
      <c r="C278" t="s">
        <v>816</v>
      </c>
      <c r="D278" t="s">
        <v>749</v>
      </c>
      <c r="E278">
        <v>7867000</v>
      </c>
      <c r="F278">
        <v>68723000</v>
      </c>
      <c r="G278">
        <v>1</v>
      </c>
    </row>
    <row r="279" spans="1:7" x14ac:dyDescent="0.2">
      <c r="A279">
        <v>22</v>
      </c>
      <c r="B279" t="s">
        <v>12</v>
      </c>
      <c r="C279" t="s">
        <v>816</v>
      </c>
      <c r="D279" t="s">
        <v>749</v>
      </c>
      <c r="E279">
        <v>7531000</v>
      </c>
      <c r="F279">
        <v>44231000</v>
      </c>
      <c r="G279">
        <v>1</v>
      </c>
    </row>
    <row r="280" spans="1:7" x14ac:dyDescent="0.2">
      <c r="A280">
        <v>4</v>
      </c>
      <c r="B280" t="s">
        <v>102</v>
      </c>
      <c r="C280" t="s">
        <v>964</v>
      </c>
      <c r="D280" t="s">
        <v>749</v>
      </c>
      <c r="E280">
        <v>9169000</v>
      </c>
      <c r="F280">
        <v>9600000</v>
      </c>
      <c r="G280">
        <v>1</v>
      </c>
    </row>
    <row r="281" spans="1:7" x14ac:dyDescent="0.2">
      <c r="A281">
        <v>27</v>
      </c>
      <c r="B281" t="s">
        <v>102</v>
      </c>
      <c r="C281" t="s">
        <v>964</v>
      </c>
      <c r="D281" t="s">
        <v>749</v>
      </c>
      <c r="E281">
        <v>9208000</v>
      </c>
      <c r="F281">
        <v>9493476.5600000005</v>
      </c>
      <c r="G281">
        <v>1</v>
      </c>
    </row>
    <row r="282" spans="1:7" x14ac:dyDescent="0.2">
      <c r="A282">
        <v>4</v>
      </c>
      <c r="B282" t="s">
        <v>102</v>
      </c>
      <c r="C282" t="s">
        <v>108</v>
      </c>
      <c r="D282" t="s">
        <v>750</v>
      </c>
      <c r="E282">
        <v>8038000</v>
      </c>
      <c r="F282">
        <v>20913000</v>
      </c>
      <c r="G282">
        <v>2</v>
      </c>
    </row>
    <row r="283" spans="1:7" x14ac:dyDescent="0.2">
      <c r="A283">
        <v>28</v>
      </c>
      <c r="B283" t="s">
        <v>102</v>
      </c>
      <c r="C283" t="s">
        <v>108</v>
      </c>
      <c r="D283" t="s">
        <v>750</v>
      </c>
      <c r="E283">
        <v>9300000</v>
      </c>
      <c r="F283">
        <v>10318576.300000001</v>
      </c>
      <c r="G283">
        <v>1</v>
      </c>
    </row>
    <row r="284" spans="1:7" x14ac:dyDescent="0.2">
      <c r="A284">
        <v>93</v>
      </c>
      <c r="B284" t="s">
        <v>102</v>
      </c>
      <c r="C284" t="s">
        <v>108</v>
      </c>
      <c r="D284" t="s">
        <v>750</v>
      </c>
      <c r="E284">
        <v>12639250</v>
      </c>
      <c r="F284">
        <v>14900000</v>
      </c>
      <c r="G284">
        <v>4</v>
      </c>
    </row>
    <row r="285" spans="1:7" x14ac:dyDescent="0.2">
      <c r="A285">
        <v>105</v>
      </c>
      <c r="B285" t="s">
        <v>102</v>
      </c>
      <c r="C285" t="s">
        <v>108</v>
      </c>
      <c r="D285" t="s">
        <v>750</v>
      </c>
      <c r="E285">
        <v>13950000</v>
      </c>
      <c r="F285">
        <v>14391414.68</v>
      </c>
      <c r="G285">
        <v>1</v>
      </c>
    </row>
    <row r="286" spans="1:7" x14ac:dyDescent="0.2">
      <c r="A286">
        <v>4</v>
      </c>
      <c r="B286" t="s">
        <v>104</v>
      </c>
      <c r="C286" t="s">
        <v>104</v>
      </c>
      <c r="D286" t="s">
        <v>104</v>
      </c>
      <c r="E286">
        <v>12090000</v>
      </c>
      <c r="F286">
        <v>12493000</v>
      </c>
      <c r="G286">
        <v>5</v>
      </c>
    </row>
    <row r="287" spans="1:7" x14ac:dyDescent="0.2">
      <c r="A287">
        <v>4</v>
      </c>
      <c r="B287" t="s">
        <v>104</v>
      </c>
      <c r="C287" t="s">
        <v>104</v>
      </c>
      <c r="D287" t="s">
        <v>104</v>
      </c>
      <c r="E287">
        <v>12076333.3333333</v>
      </c>
      <c r="F287">
        <v>12393000</v>
      </c>
      <c r="G287">
        <v>3</v>
      </c>
    </row>
    <row r="288" spans="1:7" x14ac:dyDescent="0.2">
      <c r="A288">
        <v>14</v>
      </c>
      <c r="B288" t="s">
        <v>104</v>
      </c>
      <c r="C288" t="s">
        <v>104</v>
      </c>
      <c r="D288" t="s">
        <v>104</v>
      </c>
      <c r="E288">
        <v>4174000</v>
      </c>
      <c r="F288">
        <v>4265164.0549999997</v>
      </c>
      <c r="G288">
        <v>4</v>
      </c>
    </row>
    <row r="289" spans="1:8" x14ac:dyDescent="0.2">
      <c r="A289">
        <v>93</v>
      </c>
      <c r="B289" t="s">
        <v>104</v>
      </c>
      <c r="C289" t="s">
        <v>104</v>
      </c>
      <c r="D289" t="s">
        <v>104</v>
      </c>
      <c r="E289">
        <v>9300000</v>
      </c>
      <c r="F289">
        <v>9600000</v>
      </c>
      <c r="G289">
        <v>1</v>
      </c>
    </row>
    <row r="290" spans="1:8" x14ac:dyDescent="0.2">
      <c r="A290">
        <v>101</v>
      </c>
      <c r="B290" t="s">
        <v>104</v>
      </c>
      <c r="C290" t="s">
        <v>104</v>
      </c>
      <c r="D290" t="s">
        <v>104</v>
      </c>
      <c r="E290">
        <v>9281750</v>
      </c>
      <c r="F290">
        <v>9557750</v>
      </c>
      <c r="G290">
        <v>4</v>
      </c>
    </row>
    <row r="291" spans="1:8" x14ac:dyDescent="0.2">
      <c r="A291">
        <v>4</v>
      </c>
      <c r="B291" t="s">
        <v>102</v>
      </c>
      <c r="C291" t="s">
        <v>811</v>
      </c>
      <c r="D291" t="s">
        <v>811</v>
      </c>
      <c r="E291">
        <v>9273000</v>
      </c>
      <c r="F291">
        <v>9600000</v>
      </c>
      <c r="G291">
        <v>1</v>
      </c>
    </row>
    <row r="292" spans="1:8" x14ac:dyDescent="0.2">
      <c r="A292">
        <v>87</v>
      </c>
      <c r="B292" t="s">
        <v>102</v>
      </c>
      <c r="C292" t="s">
        <v>811</v>
      </c>
      <c r="D292" t="s">
        <v>811</v>
      </c>
      <c r="E292">
        <v>13950000</v>
      </c>
      <c r="F292">
        <v>14374435</v>
      </c>
      <c r="G292">
        <v>1</v>
      </c>
    </row>
    <row r="293" spans="1:8" x14ac:dyDescent="0.2">
      <c r="A293">
        <v>93</v>
      </c>
      <c r="B293" t="s">
        <v>102</v>
      </c>
      <c r="C293" t="s">
        <v>811</v>
      </c>
      <c r="D293" t="s">
        <v>811</v>
      </c>
      <c r="E293">
        <v>9208000</v>
      </c>
      <c r="F293">
        <v>9558483.1199999992</v>
      </c>
      <c r="G293">
        <v>1</v>
      </c>
    </row>
    <row r="294" spans="1:8" x14ac:dyDescent="0.2">
      <c r="A294">
        <v>4</v>
      </c>
      <c r="B294" t="s">
        <v>11</v>
      </c>
      <c r="C294" t="s">
        <v>747</v>
      </c>
      <c r="D294" t="s">
        <v>747</v>
      </c>
      <c r="E294">
        <v>9267000</v>
      </c>
      <c r="F294">
        <v>25317000</v>
      </c>
      <c r="G294">
        <v>1</v>
      </c>
    </row>
    <row r="295" spans="1:8" x14ac:dyDescent="0.2">
      <c r="A295">
        <v>28</v>
      </c>
      <c r="B295" t="s">
        <v>11</v>
      </c>
      <c r="C295" t="s">
        <v>747</v>
      </c>
      <c r="D295" t="s">
        <v>747</v>
      </c>
      <c r="E295">
        <v>9300000</v>
      </c>
      <c r="F295">
        <v>9940591.1199999992</v>
      </c>
      <c r="G295">
        <v>1</v>
      </c>
    </row>
    <row r="296" spans="1:8" x14ac:dyDescent="0.2">
      <c r="A296">
        <v>28</v>
      </c>
      <c r="B296" t="s">
        <v>11</v>
      </c>
      <c r="C296" t="s">
        <v>747</v>
      </c>
      <c r="D296" t="s">
        <v>747</v>
      </c>
      <c r="E296">
        <v>8581000</v>
      </c>
      <c r="F296">
        <v>16434370.289999999</v>
      </c>
      <c r="G296">
        <v>1</v>
      </c>
    </row>
    <row r="297" spans="1:8" x14ac:dyDescent="0.2">
      <c r="A297">
        <v>93</v>
      </c>
      <c r="B297" t="s">
        <v>11</v>
      </c>
      <c r="C297" t="s">
        <v>747</v>
      </c>
      <c r="D297" t="s">
        <v>747</v>
      </c>
      <c r="E297">
        <v>9280000</v>
      </c>
      <c r="F297">
        <v>23567000</v>
      </c>
      <c r="G297">
        <v>1</v>
      </c>
    </row>
    <row r="298" spans="1:8" x14ac:dyDescent="0.2">
      <c r="A298">
        <v>93</v>
      </c>
      <c r="B298" t="s">
        <v>11</v>
      </c>
      <c r="C298" t="s">
        <v>747</v>
      </c>
      <c r="D298" t="s">
        <v>747</v>
      </c>
      <c r="E298">
        <v>8959000</v>
      </c>
      <c r="F298">
        <v>29100000</v>
      </c>
      <c r="G298">
        <v>1</v>
      </c>
    </row>
    <row r="299" spans="1:8" x14ac:dyDescent="0.2">
      <c r="A299">
        <v>116</v>
      </c>
      <c r="B299" t="s">
        <v>11</v>
      </c>
      <c r="C299" t="s">
        <v>747</v>
      </c>
      <c r="D299" t="s">
        <v>747</v>
      </c>
      <c r="E299">
        <v>13950000</v>
      </c>
      <c r="F299">
        <v>14200062.119999999</v>
      </c>
      <c r="G299">
        <v>2</v>
      </c>
    </row>
    <row r="300" spans="1:8" x14ac:dyDescent="0.2">
      <c r="A300">
        <v>117</v>
      </c>
      <c r="B300" t="s">
        <v>11</v>
      </c>
      <c r="C300" t="s">
        <v>747</v>
      </c>
      <c r="D300" t="s">
        <v>747</v>
      </c>
      <c r="E300">
        <v>9286000</v>
      </c>
      <c r="F300">
        <v>9511293.75</v>
      </c>
      <c r="G300">
        <v>1</v>
      </c>
    </row>
    <row r="301" spans="1:8" x14ac:dyDescent="0.2">
      <c r="A301">
        <v>101</v>
      </c>
      <c r="B301" t="s">
        <v>11</v>
      </c>
      <c r="C301" t="s">
        <v>747</v>
      </c>
      <c r="D301" t="s">
        <v>747</v>
      </c>
      <c r="E301">
        <v>29086832.77</v>
      </c>
      <c r="F301">
        <v>29413665.539999999</v>
      </c>
      <c r="H301">
        <v>1</v>
      </c>
    </row>
    <row r="302" spans="1:8" x14ac:dyDescent="0.2">
      <c r="A302">
        <v>93</v>
      </c>
      <c r="B302" t="s">
        <v>12</v>
      </c>
      <c r="C302" t="s">
        <v>12</v>
      </c>
      <c r="D302" t="s">
        <v>813</v>
      </c>
      <c r="E302">
        <v>13950000</v>
      </c>
      <c r="F302">
        <v>14250000</v>
      </c>
      <c r="G302">
        <v>2</v>
      </c>
    </row>
    <row r="303" spans="1:8" x14ac:dyDescent="0.2">
      <c r="A303">
        <v>27</v>
      </c>
      <c r="B303" t="s">
        <v>12</v>
      </c>
      <c r="C303" t="s">
        <v>12</v>
      </c>
      <c r="D303" t="s">
        <v>813</v>
      </c>
      <c r="E303">
        <v>8119000</v>
      </c>
      <c r="F303">
        <v>58160000</v>
      </c>
      <c r="G303">
        <v>1</v>
      </c>
    </row>
    <row r="304" spans="1:8" x14ac:dyDescent="0.2">
      <c r="A304">
        <v>22</v>
      </c>
      <c r="B304" t="s">
        <v>12</v>
      </c>
      <c r="C304" t="s">
        <v>12</v>
      </c>
      <c r="D304" t="s">
        <v>813</v>
      </c>
      <c r="E304">
        <v>7426750</v>
      </c>
      <c r="F304">
        <v>59378500</v>
      </c>
      <c r="G304">
        <v>4</v>
      </c>
    </row>
    <row r="305" spans="1:8" x14ac:dyDescent="0.2">
      <c r="A305">
        <v>22</v>
      </c>
      <c r="B305" t="s">
        <v>12</v>
      </c>
      <c r="C305" t="s">
        <v>12</v>
      </c>
      <c r="D305" t="s">
        <v>813</v>
      </c>
      <c r="E305">
        <v>5852000</v>
      </c>
      <c r="F305">
        <v>70052000</v>
      </c>
      <c r="G305">
        <v>1</v>
      </c>
    </row>
    <row r="306" spans="1:8" x14ac:dyDescent="0.2">
      <c r="A306">
        <v>96</v>
      </c>
      <c r="B306" t="s">
        <v>12</v>
      </c>
      <c r="C306" t="s">
        <v>12</v>
      </c>
      <c r="D306" t="s">
        <v>813</v>
      </c>
      <c r="E306">
        <v>9254000</v>
      </c>
      <c r="F306">
        <v>9625876</v>
      </c>
      <c r="G306">
        <v>1</v>
      </c>
    </row>
    <row r="307" spans="1:8" x14ac:dyDescent="0.2">
      <c r="A307">
        <v>122</v>
      </c>
      <c r="B307" t="s">
        <v>12</v>
      </c>
      <c r="C307" t="s">
        <v>12</v>
      </c>
      <c r="D307" t="s">
        <v>813</v>
      </c>
      <c r="E307">
        <v>6924000</v>
      </c>
      <c r="F307">
        <v>7060509.2999999998</v>
      </c>
      <c r="G307">
        <v>1</v>
      </c>
    </row>
    <row r="308" spans="1:8" x14ac:dyDescent="0.2">
      <c r="A308">
        <v>4</v>
      </c>
      <c r="B308" t="s">
        <v>12</v>
      </c>
      <c r="C308" t="s">
        <v>372</v>
      </c>
      <c r="D308" t="s">
        <v>372</v>
      </c>
      <c r="E308">
        <v>9300000</v>
      </c>
      <c r="F308">
        <v>9600000</v>
      </c>
      <c r="G308">
        <v>1</v>
      </c>
    </row>
    <row r="309" spans="1:8" x14ac:dyDescent="0.2">
      <c r="A309">
        <v>93</v>
      </c>
      <c r="B309" t="s">
        <v>12</v>
      </c>
      <c r="C309" t="s">
        <v>372</v>
      </c>
      <c r="D309" t="s">
        <v>372</v>
      </c>
      <c r="E309">
        <v>13950000</v>
      </c>
      <c r="F309">
        <v>15400000</v>
      </c>
      <c r="G309">
        <v>1</v>
      </c>
    </row>
    <row r="310" spans="1:8" x14ac:dyDescent="0.2">
      <c r="A310">
        <v>96</v>
      </c>
      <c r="B310" t="s">
        <v>12</v>
      </c>
      <c r="C310" t="s">
        <v>372</v>
      </c>
      <c r="D310" t="s">
        <v>372</v>
      </c>
      <c r="E310">
        <v>8539000</v>
      </c>
      <c r="F310">
        <v>8843148.7200000007</v>
      </c>
      <c r="G310">
        <v>1</v>
      </c>
    </row>
    <row r="311" spans="1:8" x14ac:dyDescent="0.2">
      <c r="A311">
        <v>108</v>
      </c>
      <c r="B311" t="s">
        <v>12</v>
      </c>
      <c r="C311" t="s">
        <v>372</v>
      </c>
      <c r="D311" t="s">
        <v>372</v>
      </c>
      <c r="E311">
        <v>8917000</v>
      </c>
      <c r="F311">
        <v>9125000</v>
      </c>
      <c r="G311">
        <v>1</v>
      </c>
    </row>
    <row r="312" spans="1:8" x14ac:dyDescent="0.2">
      <c r="A312">
        <v>4</v>
      </c>
      <c r="B312" t="s">
        <v>12</v>
      </c>
      <c r="C312" t="s">
        <v>372</v>
      </c>
      <c r="D312" t="s">
        <v>814</v>
      </c>
      <c r="E312">
        <v>7531000</v>
      </c>
      <c r="F312">
        <v>41588000</v>
      </c>
      <c r="G312">
        <v>1</v>
      </c>
    </row>
    <row r="313" spans="1:8" x14ac:dyDescent="0.2">
      <c r="A313">
        <v>87</v>
      </c>
      <c r="B313" t="s">
        <v>12</v>
      </c>
      <c r="C313" t="s">
        <v>372</v>
      </c>
      <c r="D313" t="s">
        <v>814</v>
      </c>
      <c r="E313">
        <v>38238493.25</v>
      </c>
      <c r="F313">
        <v>38238493.25</v>
      </c>
      <c r="H313">
        <v>1</v>
      </c>
    </row>
    <row r="314" spans="1:8" x14ac:dyDescent="0.2">
      <c r="A314">
        <v>27</v>
      </c>
      <c r="B314" t="s">
        <v>12</v>
      </c>
      <c r="C314" t="s">
        <v>372</v>
      </c>
      <c r="D314" t="s">
        <v>814</v>
      </c>
      <c r="E314">
        <v>7573000</v>
      </c>
      <c r="F314">
        <v>41908000</v>
      </c>
      <c r="G314">
        <v>1</v>
      </c>
    </row>
    <row r="315" spans="1:8" x14ac:dyDescent="0.2">
      <c r="A315">
        <v>27</v>
      </c>
      <c r="B315" t="s">
        <v>12</v>
      </c>
      <c r="C315" t="s">
        <v>372</v>
      </c>
      <c r="D315" t="s">
        <v>814</v>
      </c>
      <c r="E315">
        <v>7238000</v>
      </c>
      <c r="F315">
        <v>54451000</v>
      </c>
      <c r="G315">
        <v>1</v>
      </c>
    </row>
    <row r="316" spans="1:8" x14ac:dyDescent="0.2">
      <c r="A316">
        <v>27</v>
      </c>
      <c r="B316" t="s">
        <v>74</v>
      </c>
      <c r="C316" t="s">
        <v>74</v>
      </c>
      <c r="D316" t="s">
        <v>817</v>
      </c>
      <c r="E316">
        <v>8371000</v>
      </c>
      <c r="F316">
        <v>35627000</v>
      </c>
      <c r="G316">
        <v>1</v>
      </c>
    </row>
    <row r="317" spans="1:8" x14ac:dyDescent="0.2">
      <c r="A317">
        <v>116</v>
      </c>
      <c r="B317" t="s">
        <v>74</v>
      </c>
      <c r="C317" t="s">
        <v>74</v>
      </c>
      <c r="D317" t="s">
        <v>817</v>
      </c>
      <c r="E317">
        <v>9293000</v>
      </c>
      <c r="F317">
        <v>9466708.0800000001</v>
      </c>
      <c r="G317">
        <v>1</v>
      </c>
    </row>
    <row r="318" spans="1:8" x14ac:dyDescent="0.2">
      <c r="A318">
        <v>117</v>
      </c>
      <c r="B318" t="s">
        <v>74</v>
      </c>
      <c r="C318" t="s">
        <v>74</v>
      </c>
      <c r="D318" t="s">
        <v>817</v>
      </c>
      <c r="E318">
        <v>13950000</v>
      </c>
      <c r="F318">
        <v>14283743.15</v>
      </c>
      <c r="G318">
        <v>1</v>
      </c>
    </row>
    <row r="319" spans="1:8" x14ac:dyDescent="0.2">
      <c r="A319">
        <v>117</v>
      </c>
      <c r="B319" t="s">
        <v>74</v>
      </c>
      <c r="C319" t="s">
        <v>74</v>
      </c>
      <c r="D319" t="s">
        <v>817</v>
      </c>
      <c r="E319">
        <v>13950000</v>
      </c>
      <c r="F319">
        <v>14283743.15</v>
      </c>
      <c r="G319">
        <v>1</v>
      </c>
    </row>
    <row r="320" spans="1:8" x14ac:dyDescent="0.2">
      <c r="A320">
        <v>122</v>
      </c>
      <c r="B320" t="s">
        <v>74</v>
      </c>
      <c r="C320" t="s">
        <v>74</v>
      </c>
      <c r="D320" t="s">
        <v>817</v>
      </c>
      <c r="E320">
        <v>8707000</v>
      </c>
      <c r="F320">
        <v>19874698.920000002</v>
      </c>
      <c r="G320">
        <v>1</v>
      </c>
    </row>
    <row r="321" spans="1:7" x14ac:dyDescent="0.2">
      <c r="A321">
        <v>4</v>
      </c>
      <c r="B321" t="s">
        <v>74</v>
      </c>
      <c r="C321" t="s">
        <v>72</v>
      </c>
      <c r="D321" t="s">
        <v>819</v>
      </c>
      <c r="E321">
        <v>13950000</v>
      </c>
      <c r="F321">
        <v>14345000</v>
      </c>
      <c r="G321">
        <v>1</v>
      </c>
    </row>
    <row r="322" spans="1:7" x14ac:dyDescent="0.2">
      <c r="A322">
        <v>4</v>
      </c>
      <c r="B322" t="s">
        <v>74</v>
      </c>
      <c r="C322" t="s">
        <v>72</v>
      </c>
      <c r="D322" t="s">
        <v>819</v>
      </c>
      <c r="E322">
        <v>13950000</v>
      </c>
      <c r="F322">
        <v>14345000</v>
      </c>
      <c r="G322">
        <v>1</v>
      </c>
    </row>
    <row r="323" spans="1:7" x14ac:dyDescent="0.2">
      <c r="A323">
        <v>93</v>
      </c>
      <c r="B323" t="s">
        <v>74</v>
      </c>
      <c r="C323" t="s">
        <v>72</v>
      </c>
      <c r="D323" t="s">
        <v>819</v>
      </c>
      <c r="E323">
        <v>12072800</v>
      </c>
      <c r="F323">
        <v>12410000</v>
      </c>
      <c r="G323">
        <v>5</v>
      </c>
    </row>
    <row r="324" spans="1:7" x14ac:dyDescent="0.2">
      <c r="A324">
        <v>27</v>
      </c>
      <c r="B324" t="s">
        <v>74</v>
      </c>
      <c r="C324" t="s">
        <v>72</v>
      </c>
      <c r="D324" t="s">
        <v>819</v>
      </c>
      <c r="E324">
        <v>9085000</v>
      </c>
      <c r="F324">
        <v>13890088.689999999</v>
      </c>
      <c r="G324">
        <v>1</v>
      </c>
    </row>
    <row r="325" spans="1:7" x14ac:dyDescent="0.2">
      <c r="A325">
        <v>88</v>
      </c>
      <c r="B325" t="s">
        <v>74</v>
      </c>
      <c r="C325" t="s">
        <v>72</v>
      </c>
      <c r="D325" t="s">
        <v>819</v>
      </c>
      <c r="E325">
        <v>8982500</v>
      </c>
      <c r="F325">
        <v>9735345.4000000004</v>
      </c>
      <c r="G325">
        <v>2</v>
      </c>
    </row>
    <row r="326" spans="1:7" x14ac:dyDescent="0.2">
      <c r="A326">
        <v>88</v>
      </c>
      <c r="B326" t="s">
        <v>74</v>
      </c>
      <c r="C326" t="s">
        <v>72</v>
      </c>
      <c r="D326" t="s">
        <v>819</v>
      </c>
      <c r="E326">
        <v>9254000</v>
      </c>
      <c r="F326">
        <v>9824039.1999999993</v>
      </c>
      <c r="G326">
        <v>1</v>
      </c>
    </row>
    <row r="327" spans="1:7" x14ac:dyDescent="0.2">
      <c r="A327">
        <v>105</v>
      </c>
      <c r="B327" t="s">
        <v>74</v>
      </c>
      <c r="C327" t="s">
        <v>72</v>
      </c>
      <c r="D327" t="s">
        <v>819</v>
      </c>
      <c r="E327">
        <v>13950000</v>
      </c>
      <c r="F327">
        <v>14338787.18</v>
      </c>
      <c r="G327">
        <v>1</v>
      </c>
    </row>
    <row r="328" spans="1:7" x14ac:dyDescent="0.2">
      <c r="A328">
        <v>105</v>
      </c>
      <c r="B328" t="s">
        <v>74</v>
      </c>
      <c r="C328" t="s">
        <v>72</v>
      </c>
      <c r="D328" t="s">
        <v>819</v>
      </c>
      <c r="E328">
        <v>13950000</v>
      </c>
      <c r="F328">
        <v>14338787.18</v>
      </c>
      <c r="G328">
        <v>1</v>
      </c>
    </row>
    <row r="329" spans="1:7" x14ac:dyDescent="0.2">
      <c r="A329">
        <v>4</v>
      </c>
      <c r="B329" t="s">
        <v>102</v>
      </c>
      <c r="C329" t="s">
        <v>108</v>
      </c>
      <c r="D329" t="s">
        <v>820</v>
      </c>
      <c r="E329">
        <v>6975000</v>
      </c>
      <c r="F329">
        <v>11825000</v>
      </c>
      <c r="G329">
        <v>2</v>
      </c>
    </row>
    <row r="330" spans="1:7" x14ac:dyDescent="0.2">
      <c r="A330">
        <v>93</v>
      </c>
      <c r="B330" t="s">
        <v>102</v>
      </c>
      <c r="C330" t="s">
        <v>108</v>
      </c>
      <c r="D330" t="s">
        <v>820</v>
      </c>
      <c r="E330">
        <v>9300000</v>
      </c>
      <c r="F330">
        <v>12990000</v>
      </c>
      <c r="G330">
        <v>1</v>
      </c>
    </row>
    <row r="331" spans="1:7" x14ac:dyDescent="0.2">
      <c r="A331">
        <v>88</v>
      </c>
      <c r="B331" t="s">
        <v>102</v>
      </c>
      <c r="C331" t="s">
        <v>108</v>
      </c>
      <c r="D331" t="s">
        <v>820</v>
      </c>
      <c r="E331">
        <v>9300000</v>
      </c>
      <c r="F331">
        <v>9620978.5999999996</v>
      </c>
      <c r="G331">
        <v>1</v>
      </c>
    </row>
    <row r="332" spans="1:7" x14ac:dyDescent="0.2">
      <c r="A332">
        <v>96</v>
      </c>
      <c r="B332" t="s">
        <v>102</v>
      </c>
      <c r="C332" t="s">
        <v>108</v>
      </c>
      <c r="D332" t="s">
        <v>820</v>
      </c>
      <c r="E332">
        <v>9300000</v>
      </c>
      <c r="F332">
        <v>10058445.49</v>
      </c>
      <c r="G332">
        <v>1</v>
      </c>
    </row>
    <row r="333" spans="1:7" x14ac:dyDescent="0.2">
      <c r="A333">
        <v>105</v>
      </c>
      <c r="B333" t="s">
        <v>102</v>
      </c>
      <c r="C333" t="s">
        <v>108</v>
      </c>
      <c r="D333" t="s">
        <v>820</v>
      </c>
      <c r="E333">
        <v>13950000</v>
      </c>
      <c r="F333">
        <v>14338787.18</v>
      </c>
      <c r="G333">
        <v>2</v>
      </c>
    </row>
    <row r="334" spans="1:7" x14ac:dyDescent="0.2">
      <c r="A334">
        <v>105</v>
      </c>
      <c r="B334" t="s">
        <v>102</v>
      </c>
      <c r="C334" t="s">
        <v>108</v>
      </c>
      <c r="D334" t="s">
        <v>820</v>
      </c>
      <c r="E334">
        <v>12400000</v>
      </c>
      <c r="F334">
        <v>12759182.633333299</v>
      </c>
      <c r="G334">
        <v>3</v>
      </c>
    </row>
    <row r="335" spans="1:7" x14ac:dyDescent="0.2">
      <c r="A335">
        <v>93</v>
      </c>
      <c r="B335" t="s">
        <v>12</v>
      </c>
      <c r="C335" t="s">
        <v>523</v>
      </c>
      <c r="D335" t="s">
        <v>820</v>
      </c>
      <c r="E335">
        <v>7993000</v>
      </c>
      <c r="F335">
        <v>30010104.57</v>
      </c>
      <c r="G335">
        <v>1</v>
      </c>
    </row>
    <row r="336" spans="1:7" x14ac:dyDescent="0.2">
      <c r="A336">
        <v>4</v>
      </c>
      <c r="B336" t="s">
        <v>11</v>
      </c>
      <c r="C336" t="s">
        <v>94</v>
      </c>
      <c r="D336" t="s">
        <v>821</v>
      </c>
      <c r="E336">
        <v>13950000</v>
      </c>
      <c r="F336">
        <v>14250000</v>
      </c>
      <c r="G336">
        <v>1</v>
      </c>
    </row>
    <row r="337" spans="1:7" x14ac:dyDescent="0.2">
      <c r="A337">
        <v>4</v>
      </c>
      <c r="B337" t="s">
        <v>11</v>
      </c>
      <c r="C337" t="s">
        <v>94</v>
      </c>
      <c r="D337" t="s">
        <v>821</v>
      </c>
      <c r="E337">
        <v>10850000</v>
      </c>
      <c r="F337">
        <v>11150000</v>
      </c>
      <c r="G337">
        <v>3</v>
      </c>
    </row>
    <row r="338" spans="1:7" x14ac:dyDescent="0.2">
      <c r="A338">
        <v>28</v>
      </c>
      <c r="B338" t="s">
        <v>11</v>
      </c>
      <c r="C338" t="s">
        <v>94</v>
      </c>
      <c r="D338" t="s">
        <v>821</v>
      </c>
      <c r="E338">
        <v>9300000</v>
      </c>
      <c r="F338">
        <v>9606025.0299999993</v>
      </c>
      <c r="G338">
        <v>1</v>
      </c>
    </row>
    <row r="339" spans="1:7" x14ac:dyDescent="0.2">
      <c r="A339">
        <v>87</v>
      </c>
      <c r="B339" t="s">
        <v>11</v>
      </c>
      <c r="C339" t="s">
        <v>94</v>
      </c>
      <c r="D339" t="s">
        <v>821</v>
      </c>
      <c r="E339">
        <v>8875000</v>
      </c>
      <c r="F339">
        <v>24297461.079999998</v>
      </c>
      <c r="G339">
        <v>1</v>
      </c>
    </row>
    <row r="340" spans="1:7" x14ac:dyDescent="0.2">
      <c r="A340">
        <v>93</v>
      </c>
      <c r="B340" t="s">
        <v>11</v>
      </c>
      <c r="C340" t="s">
        <v>94</v>
      </c>
      <c r="D340" t="s">
        <v>821</v>
      </c>
      <c r="E340">
        <v>8129750</v>
      </c>
      <c r="F340">
        <v>35890422.725000001</v>
      </c>
      <c r="G340">
        <v>4</v>
      </c>
    </row>
    <row r="341" spans="1:7" x14ac:dyDescent="0.2">
      <c r="A341">
        <v>93</v>
      </c>
      <c r="B341" t="s">
        <v>11</v>
      </c>
      <c r="C341" t="s">
        <v>94</v>
      </c>
      <c r="D341" t="s">
        <v>821</v>
      </c>
      <c r="E341">
        <v>7699500</v>
      </c>
      <c r="F341">
        <v>30735364.66</v>
      </c>
      <c r="G341">
        <v>2</v>
      </c>
    </row>
    <row r="342" spans="1:7" x14ac:dyDescent="0.2">
      <c r="A342">
        <v>27</v>
      </c>
      <c r="B342" t="s">
        <v>11</v>
      </c>
      <c r="C342" t="s">
        <v>94</v>
      </c>
      <c r="D342" t="s">
        <v>821</v>
      </c>
      <c r="E342">
        <v>9227500</v>
      </c>
      <c r="F342">
        <v>29485000</v>
      </c>
      <c r="G342">
        <v>2</v>
      </c>
    </row>
    <row r="343" spans="1:7" x14ac:dyDescent="0.2">
      <c r="A343">
        <v>121</v>
      </c>
      <c r="B343" t="s">
        <v>11</v>
      </c>
      <c r="C343" t="s">
        <v>94</v>
      </c>
      <c r="D343" t="s">
        <v>821</v>
      </c>
      <c r="E343">
        <v>9300000</v>
      </c>
      <c r="F343">
        <v>9645157.5</v>
      </c>
      <c r="G343">
        <v>1</v>
      </c>
    </row>
    <row r="344" spans="1:7" x14ac:dyDescent="0.2">
      <c r="A344">
        <v>121</v>
      </c>
      <c r="B344" t="s">
        <v>11</v>
      </c>
      <c r="C344" t="s">
        <v>94</v>
      </c>
      <c r="D344" t="s">
        <v>821</v>
      </c>
      <c r="E344">
        <v>9300000</v>
      </c>
      <c r="F344">
        <v>9655157.5</v>
      </c>
      <c r="G344">
        <v>1</v>
      </c>
    </row>
    <row r="345" spans="1:7" x14ac:dyDescent="0.2">
      <c r="A345">
        <v>105</v>
      </c>
      <c r="B345" t="s">
        <v>11</v>
      </c>
      <c r="C345" t="s">
        <v>94</v>
      </c>
      <c r="D345" t="s">
        <v>821</v>
      </c>
      <c r="E345">
        <v>9001000</v>
      </c>
      <c r="F345">
        <v>9596594.8399999999</v>
      </c>
      <c r="G345">
        <v>1</v>
      </c>
    </row>
    <row r="346" spans="1:7" x14ac:dyDescent="0.2">
      <c r="A346">
        <v>122</v>
      </c>
      <c r="B346" t="s">
        <v>11</v>
      </c>
      <c r="C346" t="s">
        <v>94</v>
      </c>
      <c r="D346" t="s">
        <v>821</v>
      </c>
      <c r="E346">
        <v>7909000</v>
      </c>
      <c r="F346">
        <v>30908497.399999999</v>
      </c>
      <c r="G346">
        <v>1</v>
      </c>
    </row>
    <row r="347" spans="1:7" x14ac:dyDescent="0.2">
      <c r="A347">
        <v>4</v>
      </c>
      <c r="B347" t="s">
        <v>11</v>
      </c>
      <c r="C347" t="s">
        <v>84</v>
      </c>
      <c r="D347" t="s">
        <v>84</v>
      </c>
      <c r="E347">
        <v>9045000</v>
      </c>
      <c r="F347">
        <v>9583333.3333333302</v>
      </c>
      <c r="G347">
        <v>6</v>
      </c>
    </row>
    <row r="348" spans="1:7" x14ac:dyDescent="0.2">
      <c r="A348">
        <v>4</v>
      </c>
      <c r="B348" t="s">
        <v>11</v>
      </c>
      <c r="C348" t="s">
        <v>84</v>
      </c>
      <c r="D348" t="s">
        <v>84</v>
      </c>
      <c r="E348">
        <v>9089625</v>
      </c>
      <c r="F348">
        <v>9875000</v>
      </c>
      <c r="G348">
        <v>8</v>
      </c>
    </row>
    <row r="349" spans="1:7" x14ac:dyDescent="0.2">
      <c r="A349">
        <v>28</v>
      </c>
      <c r="B349" t="s">
        <v>11</v>
      </c>
      <c r="C349" t="s">
        <v>84</v>
      </c>
      <c r="D349" t="s">
        <v>84</v>
      </c>
      <c r="E349">
        <v>9300000</v>
      </c>
      <c r="F349">
        <v>9606025.0299999993</v>
      </c>
      <c r="G349">
        <v>2</v>
      </c>
    </row>
    <row r="350" spans="1:7" x14ac:dyDescent="0.2">
      <c r="A350">
        <v>93</v>
      </c>
      <c r="B350" t="s">
        <v>11</v>
      </c>
      <c r="C350" t="s">
        <v>84</v>
      </c>
      <c r="D350" t="s">
        <v>84</v>
      </c>
      <c r="E350">
        <v>13950000</v>
      </c>
      <c r="F350">
        <v>14400000</v>
      </c>
      <c r="G350">
        <v>1</v>
      </c>
    </row>
    <row r="351" spans="1:7" x14ac:dyDescent="0.2">
      <c r="A351">
        <v>93</v>
      </c>
      <c r="B351" t="s">
        <v>11</v>
      </c>
      <c r="C351" t="s">
        <v>84</v>
      </c>
      <c r="D351" t="s">
        <v>84</v>
      </c>
      <c r="E351">
        <v>11611500</v>
      </c>
      <c r="F351">
        <v>15600000</v>
      </c>
      <c r="G351">
        <v>2</v>
      </c>
    </row>
    <row r="352" spans="1:7" x14ac:dyDescent="0.2">
      <c r="A352">
        <v>121</v>
      </c>
      <c r="B352" t="s">
        <v>11</v>
      </c>
      <c r="C352" t="s">
        <v>84</v>
      </c>
      <c r="D352" t="s">
        <v>84</v>
      </c>
      <c r="E352">
        <v>9290000</v>
      </c>
      <c r="F352">
        <v>9655044.5</v>
      </c>
      <c r="G352">
        <v>2</v>
      </c>
    </row>
    <row r="353" spans="1:7" x14ac:dyDescent="0.2">
      <c r="A353">
        <v>105</v>
      </c>
      <c r="B353" t="s">
        <v>11</v>
      </c>
      <c r="C353" t="s">
        <v>84</v>
      </c>
      <c r="D353" t="s">
        <v>84</v>
      </c>
      <c r="E353">
        <v>11625000</v>
      </c>
      <c r="F353">
        <v>11995694.109999999</v>
      </c>
      <c r="G353">
        <v>4</v>
      </c>
    </row>
    <row r="354" spans="1:7" x14ac:dyDescent="0.2">
      <c r="A354">
        <v>4</v>
      </c>
      <c r="B354" t="s">
        <v>73</v>
      </c>
      <c r="C354" t="s">
        <v>824</v>
      </c>
      <c r="D354" t="s">
        <v>824</v>
      </c>
      <c r="E354">
        <v>9273000</v>
      </c>
      <c r="F354">
        <v>9830000</v>
      </c>
      <c r="G354">
        <v>1</v>
      </c>
    </row>
    <row r="355" spans="1:7" x14ac:dyDescent="0.2">
      <c r="A355">
        <v>28</v>
      </c>
      <c r="B355" t="s">
        <v>73</v>
      </c>
      <c r="C355" t="s">
        <v>824</v>
      </c>
      <c r="D355" t="s">
        <v>824</v>
      </c>
      <c r="E355">
        <v>9243500</v>
      </c>
      <c r="F355">
        <v>9605386.5800000001</v>
      </c>
      <c r="G355">
        <v>4</v>
      </c>
    </row>
    <row r="356" spans="1:7" x14ac:dyDescent="0.2">
      <c r="A356">
        <v>28</v>
      </c>
      <c r="B356" t="s">
        <v>73</v>
      </c>
      <c r="C356" t="s">
        <v>824</v>
      </c>
      <c r="D356" t="s">
        <v>824</v>
      </c>
      <c r="E356">
        <v>6066166.6666666698</v>
      </c>
      <c r="F356">
        <v>9604504.3699999992</v>
      </c>
      <c r="G356">
        <v>6</v>
      </c>
    </row>
    <row r="357" spans="1:7" x14ac:dyDescent="0.2">
      <c r="A357">
        <v>87</v>
      </c>
      <c r="B357" t="s">
        <v>73</v>
      </c>
      <c r="C357" t="s">
        <v>824</v>
      </c>
      <c r="D357" t="s">
        <v>824</v>
      </c>
      <c r="E357">
        <v>13950000</v>
      </c>
      <c r="F357">
        <v>14298866.25</v>
      </c>
      <c r="G357">
        <v>2</v>
      </c>
    </row>
    <row r="358" spans="1:7" x14ac:dyDescent="0.2">
      <c r="A358">
        <v>116</v>
      </c>
      <c r="B358" t="s">
        <v>73</v>
      </c>
      <c r="C358" t="s">
        <v>824</v>
      </c>
      <c r="D358" t="s">
        <v>824</v>
      </c>
      <c r="E358">
        <v>9188000</v>
      </c>
      <c r="F358">
        <v>9466708.0800000001</v>
      </c>
      <c r="G358">
        <v>1</v>
      </c>
    </row>
    <row r="359" spans="1:7" x14ac:dyDescent="0.2">
      <c r="A359">
        <v>32</v>
      </c>
      <c r="B359" t="s">
        <v>73</v>
      </c>
      <c r="C359" t="s">
        <v>824</v>
      </c>
      <c r="D359" t="s">
        <v>824</v>
      </c>
      <c r="E359">
        <v>9042000</v>
      </c>
      <c r="F359">
        <v>11423263.52</v>
      </c>
      <c r="G359">
        <v>2</v>
      </c>
    </row>
    <row r="360" spans="1:7" x14ac:dyDescent="0.2">
      <c r="A360">
        <v>121</v>
      </c>
      <c r="B360" t="s">
        <v>73</v>
      </c>
      <c r="C360" t="s">
        <v>824</v>
      </c>
      <c r="D360" t="s">
        <v>824</v>
      </c>
      <c r="E360">
        <v>8514666.6666666698</v>
      </c>
      <c r="F360">
        <v>9640842.5</v>
      </c>
      <c r="G360">
        <v>3</v>
      </c>
    </row>
    <row r="361" spans="1:7" x14ac:dyDescent="0.2">
      <c r="A361">
        <v>4</v>
      </c>
      <c r="B361" t="s">
        <v>73</v>
      </c>
      <c r="C361" t="s">
        <v>86</v>
      </c>
      <c r="D361" t="s">
        <v>86</v>
      </c>
      <c r="E361">
        <v>13950000</v>
      </c>
      <c r="F361">
        <v>14250000</v>
      </c>
      <c r="G361">
        <v>1</v>
      </c>
    </row>
    <row r="362" spans="1:7" x14ac:dyDescent="0.2">
      <c r="A362">
        <v>4</v>
      </c>
      <c r="B362" t="s">
        <v>73</v>
      </c>
      <c r="C362" t="s">
        <v>86</v>
      </c>
      <c r="D362" t="s">
        <v>86</v>
      </c>
      <c r="E362">
        <v>13950000</v>
      </c>
      <c r="F362">
        <v>14250000</v>
      </c>
      <c r="G362">
        <v>1</v>
      </c>
    </row>
    <row r="363" spans="1:7" x14ac:dyDescent="0.2">
      <c r="A363">
        <v>28</v>
      </c>
      <c r="B363" t="s">
        <v>73</v>
      </c>
      <c r="C363" t="s">
        <v>86</v>
      </c>
      <c r="D363" t="s">
        <v>86</v>
      </c>
      <c r="E363">
        <v>10576666.6666667</v>
      </c>
      <c r="F363">
        <v>11172804.2366667</v>
      </c>
      <c r="G363">
        <v>3</v>
      </c>
    </row>
    <row r="364" spans="1:7" x14ac:dyDescent="0.2">
      <c r="A364">
        <v>87</v>
      </c>
      <c r="B364" t="s">
        <v>73</v>
      </c>
      <c r="C364" t="s">
        <v>86</v>
      </c>
      <c r="D364" t="s">
        <v>86</v>
      </c>
      <c r="E364">
        <v>9300000</v>
      </c>
      <c r="F364">
        <v>9406434.8000000007</v>
      </c>
      <c r="G364">
        <v>1</v>
      </c>
    </row>
    <row r="365" spans="1:7" x14ac:dyDescent="0.2">
      <c r="A365">
        <v>87</v>
      </c>
      <c r="B365" t="s">
        <v>73</v>
      </c>
      <c r="C365" t="s">
        <v>86</v>
      </c>
      <c r="D365" t="s">
        <v>86</v>
      </c>
      <c r="E365">
        <v>8959000</v>
      </c>
      <c r="F365">
        <v>9567607.5</v>
      </c>
      <c r="G365">
        <v>1</v>
      </c>
    </row>
    <row r="366" spans="1:7" x14ac:dyDescent="0.2">
      <c r="A366">
        <v>27</v>
      </c>
      <c r="B366" t="s">
        <v>73</v>
      </c>
      <c r="C366" t="s">
        <v>86</v>
      </c>
      <c r="D366" t="s">
        <v>86</v>
      </c>
      <c r="E366">
        <v>9043000</v>
      </c>
      <c r="F366">
        <v>19950000</v>
      </c>
      <c r="G366">
        <v>1</v>
      </c>
    </row>
    <row r="367" spans="1:7" x14ac:dyDescent="0.2">
      <c r="A367">
        <v>28</v>
      </c>
      <c r="B367" t="s">
        <v>12</v>
      </c>
      <c r="C367" t="s">
        <v>85</v>
      </c>
      <c r="D367" t="s">
        <v>86</v>
      </c>
      <c r="E367">
        <v>13950000</v>
      </c>
      <c r="F367">
        <v>14383612.550000001</v>
      </c>
      <c r="G367">
        <v>1</v>
      </c>
    </row>
    <row r="368" spans="1:7" x14ac:dyDescent="0.2">
      <c r="A368">
        <v>4</v>
      </c>
      <c r="B368" t="s">
        <v>74</v>
      </c>
      <c r="C368" t="s">
        <v>87</v>
      </c>
      <c r="D368" t="s">
        <v>826</v>
      </c>
      <c r="E368">
        <v>11625000</v>
      </c>
      <c r="F368">
        <v>11925000</v>
      </c>
      <c r="G368">
        <v>2</v>
      </c>
    </row>
    <row r="369" spans="1:7" x14ac:dyDescent="0.2">
      <c r="A369">
        <v>4</v>
      </c>
      <c r="B369" t="s">
        <v>74</v>
      </c>
      <c r="C369" t="s">
        <v>87</v>
      </c>
      <c r="D369" t="s">
        <v>826</v>
      </c>
      <c r="E369">
        <v>6975000</v>
      </c>
      <c r="F369">
        <v>11825000</v>
      </c>
      <c r="G369">
        <v>2</v>
      </c>
    </row>
    <row r="370" spans="1:7" x14ac:dyDescent="0.2">
      <c r="A370">
        <v>28</v>
      </c>
      <c r="B370" t="s">
        <v>74</v>
      </c>
      <c r="C370" t="s">
        <v>87</v>
      </c>
      <c r="D370" t="s">
        <v>826</v>
      </c>
      <c r="E370">
        <v>9300000</v>
      </c>
      <c r="F370">
        <v>9587840</v>
      </c>
      <c r="G370">
        <v>1</v>
      </c>
    </row>
    <row r="371" spans="1:7" x14ac:dyDescent="0.2">
      <c r="A371">
        <v>87</v>
      </c>
      <c r="B371" t="s">
        <v>74</v>
      </c>
      <c r="C371" t="s">
        <v>87</v>
      </c>
      <c r="D371" t="s">
        <v>826</v>
      </c>
      <c r="E371">
        <v>9267000</v>
      </c>
      <c r="F371">
        <v>9605975</v>
      </c>
      <c r="G371">
        <v>1</v>
      </c>
    </row>
    <row r="372" spans="1:7" x14ac:dyDescent="0.2">
      <c r="A372">
        <v>87</v>
      </c>
      <c r="B372" t="s">
        <v>74</v>
      </c>
      <c r="C372" t="s">
        <v>87</v>
      </c>
      <c r="D372" t="s">
        <v>826</v>
      </c>
      <c r="E372">
        <v>11601000</v>
      </c>
      <c r="F372">
        <v>11830667.25</v>
      </c>
      <c r="G372">
        <v>2</v>
      </c>
    </row>
    <row r="373" spans="1:7" x14ac:dyDescent="0.2">
      <c r="A373">
        <v>93</v>
      </c>
      <c r="B373" t="s">
        <v>74</v>
      </c>
      <c r="C373" t="s">
        <v>87</v>
      </c>
      <c r="D373" t="s">
        <v>826</v>
      </c>
      <c r="E373">
        <v>13950000</v>
      </c>
      <c r="F373">
        <v>14200000</v>
      </c>
      <c r="G373">
        <v>2</v>
      </c>
    </row>
    <row r="374" spans="1:7" x14ac:dyDescent="0.2">
      <c r="A374">
        <v>93</v>
      </c>
      <c r="B374" t="s">
        <v>74</v>
      </c>
      <c r="C374" t="s">
        <v>87</v>
      </c>
      <c r="D374" t="s">
        <v>826</v>
      </c>
      <c r="E374">
        <v>9300000</v>
      </c>
      <c r="F374">
        <v>12270628</v>
      </c>
      <c r="G374">
        <v>4</v>
      </c>
    </row>
    <row r="375" spans="1:7" x14ac:dyDescent="0.2">
      <c r="A375">
        <v>88</v>
      </c>
      <c r="B375" t="s">
        <v>74</v>
      </c>
      <c r="C375" t="s">
        <v>87</v>
      </c>
      <c r="D375" t="s">
        <v>826</v>
      </c>
      <c r="E375">
        <v>11611500</v>
      </c>
      <c r="F375">
        <v>12057944.654999999</v>
      </c>
      <c r="G375">
        <v>2</v>
      </c>
    </row>
    <row r="376" spans="1:7" x14ac:dyDescent="0.2">
      <c r="A376">
        <v>88</v>
      </c>
      <c r="B376" t="s">
        <v>74</v>
      </c>
      <c r="C376" t="s">
        <v>87</v>
      </c>
      <c r="D376" t="s">
        <v>826</v>
      </c>
      <c r="E376">
        <v>13950000</v>
      </c>
      <c r="F376">
        <v>14406767.9</v>
      </c>
      <c r="G376">
        <v>1</v>
      </c>
    </row>
    <row r="377" spans="1:7" x14ac:dyDescent="0.2">
      <c r="A377">
        <v>105</v>
      </c>
      <c r="B377" t="s">
        <v>74</v>
      </c>
      <c r="C377" t="s">
        <v>87</v>
      </c>
      <c r="D377" t="s">
        <v>826</v>
      </c>
      <c r="E377">
        <v>12090000</v>
      </c>
      <c r="F377">
        <v>13391040.946</v>
      </c>
      <c r="G377">
        <v>5</v>
      </c>
    </row>
    <row r="378" spans="1:7" x14ac:dyDescent="0.2">
      <c r="A378">
        <v>105</v>
      </c>
      <c r="B378" t="s">
        <v>74</v>
      </c>
      <c r="C378" t="s">
        <v>87</v>
      </c>
      <c r="D378" t="s">
        <v>826</v>
      </c>
      <c r="E378">
        <v>13950000</v>
      </c>
      <c r="F378">
        <v>14338787.17</v>
      </c>
      <c r="G378">
        <v>3</v>
      </c>
    </row>
    <row r="379" spans="1:7" x14ac:dyDescent="0.2">
      <c r="A379">
        <v>87</v>
      </c>
      <c r="B379" t="s">
        <v>102</v>
      </c>
      <c r="C379" t="s">
        <v>108</v>
      </c>
      <c r="D379" t="s">
        <v>827</v>
      </c>
      <c r="E379">
        <v>7993000</v>
      </c>
      <c r="F379">
        <v>15795001.699999999</v>
      </c>
      <c r="G379">
        <v>1</v>
      </c>
    </row>
    <row r="380" spans="1:7" x14ac:dyDescent="0.2">
      <c r="A380">
        <v>87</v>
      </c>
      <c r="B380" t="s">
        <v>102</v>
      </c>
      <c r="C380" t="s">
        <v>108</v>
      </c>
      <c r="D380" t="s">
        <v>827</v>
      </c>
      <c r="E380">
        <v>9300000</v>
      </c>
      <c r="F380">
        <v>9406434.8000000007</v>
      </c>
      <c r="G380">
        <v>1</v>
      </c>
    </row>
    <row r="381" spans="1:7" x14ac:dyDescent="0.2">
      <c r="A381">
        <v>93</v>
      </c>
      <c r="B381" t="s">
        <v>102</v>
      </c>
      <c r="C381" t="s">
        <v>108</v>
      </c>
      <c r="D381" t="s">
        <v>827</v>
      </c>
      <c r="E381">
        <v>10441000</v>
      </c>
      <c r="F381">
        <v>12712500</v>
      </c>
      <c r="G381">
        <v>4</v>
      </c>
    </row>
    <row r="382" spans="1:7" x14ac:dyDescent="0.2">
      <c r="A382">
        <v>93</v>
      </c>
      <c r="B382" t="s">
        <v>102</v>
      </c>
      <c r="C382" t="s">
        <v>108</v>
      </c>
      <c r="D382" t="s">
        <v>827</v>
      </c>
      <c r="E382">
        <v>11651714.2857143</v>
      </c>
      <c r="F382">
        <v>14321923.4785714</v>
      </c>
      <c r="G382">
        <v>7</v>
      </c>
    </row>
    <row r="383" spans="1:7" x14ac:dyDescent="0.2">
      <c r="A383">
        <v>88</v>
      </c>
      <c r="B383" t="s">
        <v>102</v>
      </c>
      <c r="C383" t="s">
        <v>108</v>
      </c>
      <c r="D383" t="s">
        <v>827</v>
      </c>
      <c r="E383">
        <v>9270500</v>
      </c>
      <c r="F383">
        <v>9707282.7449999992</v>
      </c>
      <c r="G383">
        <v>2</v>
      </c>
    </row>
    <row r="384" spans="1:7" x14ac:dyDescent="0.2">
      <c r="A384">
        <v>88</v>
      </c>
      <c r="B384" t="s">
        <v>102</v>
      </c>
      <c r="C384" t="s">
        <v>108</v>
      </c>
      <c r="D384" t="s">
        <v>827</v>
      </c>
      <c r="E384">
        <v>9300000</v>
      </c>
      <c r="F384">
        <v>9620978.5999999996</v>
      </c>
      <c r="G384">
        <v>1</v>
      </c>
    </row>
    <row r="385" spans="1:7" x14ac:dyDescent="0.2">
      <c r="A385">
        <v>105</v>
      </c>
      <c r="B385" t="s">
        <v>102</v>
      </c>
      <c r="C385" t="s">
        <v>108</v>
      </c>
      <c r="D385" t="s">
        <v>827</v>
      </c>
      <c r="E385">
        <v>11625000</v>
      </c>
      <c r="F385">
        <v>11969380.359999999</v>
      </c>
      <c r="G385">
        <v>2</v>
      </c>
    </row>
    <row r="386" spans="1:7" x14ac:dyDescent="0.2">
      <c r="A386">
        <v>105</v>
      </c>
      <c r="B386" t="s">
        <v>102</v>
      </c>
      <c r="C386" t="s">
        <v>108</v>
      </c>
      <c r="D386" t="s">
        <v>827</v>
      </c>
      <c r="E386">
        <v>13950000</v>
      </c>
      <c r="F386">
        <v>14338787.18</v>
      </c>
      <c r="G386">
        <v>1</v>
      </c>
    </row>
    <row r="387" spans="1:7" x14ac:dyDescent="0.2">
      <c r="A387">
        <v>4</v>
      </c>
      <c r="B387" t="s">
        <v>12</v>
      </c>
      <c r="C387" t="s">
        <v>372</v>
      </c>
      <c r="D387" t="s">
        <v>828</v>
      </c>
      <c r="E387">
        <v>10771666.6666667</v>
      </c>
      <c r="F387">
        <v>11077833.456666701</v>
      </c>
      <c r="G387">
        <v>3</v>
      </c>
    </row>
    <row r="388" spans="1:7" x14ac:dyDescent="0.2">
      <c r="A388">
        <v>93</v>
      </c>
      <c r="B388" t="s">
        <v>11</v>
      </c>
      <c r="C388" t="s">
        <v>103</v>
      </c>
      <c r="D388" t="s">
        <v>828</v>
      </c>
      <c r="E388">
        <v>8287000</v>
      </c>
      <c r="F388">
        <v>24623000</v>
      </c>
      <c r="G388">
        <v>1</v>
      </c>
    </row>
    <row r="389" spans="1:7" x14ac:dyDescent="0.2">
      <c r="A389">
        <v>32</v>
      </c>
      <c r="B389" t="s">
        <v>11</v>
      </c>
      <c r="C389" t="s">
        <v>103</v>
      </c>
      <c r="D389" t="s">
        <v>828</v>
      </c>
      <c r="E389">
        <v>13950000</v>
      </c>
      <c r="F389">
        <v>14362517</v>
      </c>
      <c r="G389">
        <v>1</v>
      </c>
    </row>
    <row r="390" spans="1:7" x14ac:dyDescent="0.2">
      <c r="A390">
        <v>117</v>
      </c>
      <c r="B390" t="s">
        <v>11</v>
      </c>
      <c r="C390" t="s">
        <v>103</v>
      </c>
      <c r="D390" t="s">
        <v>828</v>
      </c>
      <c r="E390">
        <v>13950000</v>
      </c>
      <c r="F390">
        <v>14258868.15</v>
      </c>
      <c r="G390">
        <v>1</v>
      </c>
    </row>
    <row r="391" spans="1:7" x14ac:dyDescent="0.2">
      <c r="A391">
        <v>93</v>
      </c>
      <c r="B391" t="s">
        <v>11</v>
      </c>
      <c r="C391" t="s">
        <v>741</v>
      </c>
      <c r="D391" t="s">
        <v>828</v>
      </c>
      <c r="E391">
        <v>9267000</v>
      </c>
      <c r="F391">
        <v>27650806.390000001</v>
      </c>
      <c r="G391">
        <v>1</v>
      </c>
    </row>
    <row r="392" spans="1:7" x14ac:dyDescent="0.2">
      <c r="A392">
        <v>32</v>
      </c>
      <c r="B392" t="s">
        <v>102</v>
      </c>
      <c r="C392" t="s">
        <v>748</v>
      </c>
      <c r="D392" t="s">
        <v>828</v>
      </c>
      <c r="E392">
        <v>13950000</v>
      </c>
      <c r="F392">
        <v>14396307.92</v>
      </c>
      <c r="G392">
        <v>1</v>
      </c>
    </row>
    <row r="393" spans="1:7" x14ac:dyDescent="0.2">
      <c r="A393">
        <v>117</v>
      </c>
      <c r="B393" t="s">
        <v>13</v>
      </c>
      <c r="C393" t="s">
        <v>749</v>
      </c>
      <c r="D393" t="s">
        <v>828</v>
      </c>
      <c r="E393">
        <v>9300000</v>
      </c>
      <c r="F393">
        <v>9511293.75</v>
      </c>
      <c r="G393">
        <v>1</v>
      </c>
    </row>
    <row r="394" spans="1:7" x14ac:dyDescent="0.2">
      <c r="A394">
        <v>93</v>
      </c>
      <c r="B394" t="s">
        <v>11</v>
      </c>
      <c r="C394" t="s">
        <v>83</v>
      </c>
      <c r="D394" t="s">
        <v>102</v>
      </c>
      <c r="E394">
        <v>7573000</v>
      </c>
      <c r="F394">
        <v>17730000</v>
      </c>
      <c r="G394">
        <v>1</v>
      </c>
    </row>
    <row r="395" spans="1:7" x14ac:dyDescent="0.2">
      <c r="A395">
        <v>93</v>
      </c>
      <c r="B395" t="s">
        <v>11</v>
      </c>
      <c r="C395" t="s">
        <v>83</v>
      </c>
      <c r="D395" t="s">
        <v>102</v>
      </c>
      <c r="E395">
        <v>9300000</v>
      </c>
      <c r="F395">
        <v>9716049.4100000001</v>
      </c>
      <c r="G395">
        <v>1</v>
      </c>
    </row>
    <row r="396" spans="1:7" x14ac:dyDescent="0.2">
      <c r="A396">
        <v>22</v>
      </c>
      <c r="B396" t="s">
        <v>11</v>
      </c>
      <c r="C396" t="s">
        <v>83</v>
      </c>
      <c r="D396" t="s">
        <v>102</v>
      </c>
      <c r="E396">
        <v>8413000</v>
      </c>
      <c r="F396">
        <v>39563000</v>
      </c>
      <c r="G396">
        <v>1</v>
      </c>
    </row>
    <row r="397" spans="1:7" x14ac:dyDescent="0.2">
      <c r="A397">
        <v>27</v>
      </c>
      <c r="B397" t="s">
        <v>11</v>
      </c>
      <c r="C397" t="s">
        <v>11</v>
      </c>
      <c r="D397" t="s">
        <v>102</v>
      </c>
      <c r="E397">
        <v>7951000</v>
      </c>
      <c r="F397">
        <v>52494000</v>
      </c>
      <c r="G397">
        <v>1</v>
      </c>
    </row>
    <row r="398" spans="1:7" x14ac:dyDescent="0.2">
      <c r="A398">
        <v>117</v>
      </c>
      <c r="B398" t="s">
        <v>11</v>
      </c>
      <c r="C398" t="s">
        <v>832</v>
      </c>
      <c r="D398" t="s">
        <v>102</v>
      </c>
      <c r="E398">
        <v>9234000</v>
      </c>
      <c r="F398">
        <v>9811293.75</v>
      </c>
      <c r="G398">
        <v>1</v>
      </c>
    </row>
    <row r="399" spans="1:7" x14ac:dyDescent="0.2">
      <c r="A399">
        <v>4</v>
      </c>
      <c r="B399" t="s">
        <v>11</v>
      </c>
      <c r="C399" t="s">
        <v>11</v>
      </c>
      <c r="D399" t="s">
        <v>829</v>
      </c>
      <c r="E399">
        <v>8497000</v>
      </c>
      <c r="F399">
        <v>55757000.140000001</v>
      </c>
      <c r="G399">
        <v>1</v>
      </c>
    </row>
    <row r="400" spans="1:7" x14ac:dyDescent="0.2">
      <c r="A400">
        <v>27</v>
      </c>
      <c r="B400" t="s">
        <v>11</v>
      </c>
      <c r="C400" t="s">
        <v>11</v>
      </c>
      <c r="D400" t="s">
        <v>829</v>
      </c>
      <c r="E400">
        <v>9241000</v>
      </c>
      <c r="F400">
        <v>36840000</v>
      </c>
      <c r="G400">
        <v>1</v>
      </c>
    </row>
    <row r="401" spans="1:8" x14ac:dyDescent="0.2">
      <c r="A401">
        <v>4</v>
      </c>
      <c r="B401" t="s">
        <v>11</v>
      </c>
      <c r="C401" t="s">
        <v>103</v>
      </c>
      <c r="D401" t="s">
        <v>830</v>
      </c>
      <c r="E401">
        <v>9300000</v>
      </c>
      <c r="F401">
        <v>9600000</v>
      </c>
      <c r="G401">
        <v>1</v>
      </c>
    </row>
    <row r="402" spans="1:8" x14ac:dyDescent="0.2">
      <c r="A402">
        <v>93</v>
      </c>
      <c r="B402" t="s">
        <v>11</v>
      </c>
      <c r="C402" t="s">
        <v>103</v>
      </c>
      <c r="D402" t="s">
        <v>830</v>
      </c>
      <c r="E402">
        <v>8875000</v>
      </c>
      <c r="F402">
        <v>13103908.42</v>
      </c>
      <c r="G402">
        <v>1</v>
      </c>
    </row>
    <row r="403" spans="1:8" x14ac:dyDescent="0.2">
      <c r="A403">
        <v>32</v>
      </c>
      <c r="B403" t="s">
        <v>11</v>
      </c>
      <c r="C403" t="s">
        <v>103</v>
      </c>
      <c r="D403" t="s">
        <v>830</v>
      </c>
      <c r="E403">
        <v>9300000</v>
      </c>
      <c r="F403">
        <v>15285066.92</v>
      </c>
      <c r="G403">
        <v>1</v>
      </c>
    </row>
    <row r="404" spans="1:8" x14ac:dyDescent="0.2">
      <c r="A404">
        <v>117</v>
      </c>
      <c r="B404" t="s">
        <v>11</v>
      </c>
      <c r="C404" t="s">
        <v>103</v>
      </c>
      <c r="D404" t="s">
        <v>830</v>
      </c>
      <c r="E404">
        <v>9234000</v>
      </c>
      <c r="F404">
        <v>9511293.75</v>
      </c>
      <c r="G404">
        <v>1</v>
      </c>
    </row>
    <row r="405" spans="1:8" x14ac:dyDescent="0.2">
      <c r="A405">
        <v>121</v>
      </c>
      <c r="B405" t="s">
        <v>11</v>
      </c>
      <c r="C405" t="s">
        <v>103</v>
      </c>
      <c r="D405" t="s">
        <v>830</v>
      </c>
      <c r="E405">
        <v>7699000</v>
      </c>
      <c r="F405">
        <v>26692807.760000002</v>
      </c>
      <c r="G405">
        <v>1</v>
      </c>
    </row>
    <row r="406" spans="1:8" x14ac:dyDescent="0.2">
      <c r="A406">
        <v>93</v>
      </c>
      <c r="B406" t="s">
        <v>13</v>
      </c>
      <c r="C406" t="s">
        <v>749</v>
      </c>
      <c r="D406" t="s">
        <v>830</v>
      </c>
      <c r="E406">
        <v>9227000</v>
      </c>
      <c r="F406">
        <v>23764366.82</v>
      </c>
      <c r="G406">
        <v>1</v>
      </c>
    </row>
    <row r="407" spans="1:8" x14ac:dyDescent="0.2">
      <c r="A407">
        <v>4</v>
      </c>
      <c r="B407" t="s">
        <v>11</v>
      </c>
      <c r="C407" t="s">
        <v>103</v>
      </c>
      <c r="D407" t="s">
        <v>831</v>
      </c>
      <c r="E407">
        <v>8287000</v>
      </c>
      <c r="F407">
        <v>9600000</v>
      </c>
      <c r="G407">
        <v>1</v>
      </c>
    </row>
    <row r="408" spans="1:8" x14ac:dyDescent="0.2">
      <c r="A408">
        <v>93</v>
      </c>
      <c r="B408" t="s">
        <v>11</v>
      </c>
      <c r="C408" t="s">
        <v>103</v>
      </c>
      <c r="D408" t="s">
        <v>831</v>
      </c>
      <c r="E408">
        <v>5894000</v>
      </c>
      <c r="F408">
        <v>57500000</v>
      </c>
      <c r="G408">
        <v>1</v>
      </c>
    </row>
    <row r="409" spans="1:8" x14ac:dyDescent="0.2">
      <c r="A409">
        <v>93</v>
      </c>
      <c r="B409" t="s">
        <v>11</v>
      </c>
      <c r="C409" t="s">
        <v>103</v>
      </c>
      <c r="D409" t="s">
        <v>831</v>
      </c>
      <c r="E409">
        <v>8704000</v>
      </c>
      <c r="F409">
        <v>16350000</v>
      </c>
      <c r="G409">
        <v>2</v>
      </c>
    </row>
    <row r="410" spans="1:8" x14ac:dyDescent="0.2">
      <c r="A410">
        <v>32</v>
      </c>
      <c r="B410" t="s">
        <v>11</v>
      </c>
      <c r="C410" t="s">
        <v>103</v>
      </c>
      <c r="D410" t="s">
        <v>831</v>
      </c>
      <c r="E410">
        <v>9280000</v>
      </c>
      <c r="F410">
        <v>12453279.130000001</v>
      </c>
      <c r="G410">
        <v>1</v>
      </c>
    </row>
    <row r="411" spans="1:8" x14ac:dyDescent="0.2">
      <c r="A411">
        <v>117</v>
      </c>
      <c r="B411" t="s">
        <v>11</v>
      </c>
      <c r="C411" t="s">
        <v>103</v>
      </c>
      <c r="D411" t="s">
        <v>831</v>
      </c>
      <c r="E411">
        <v>9300000</v>
      </c>
      <c r="F411">
        <v>9511293.75</v>
      </c>
      <c r="G411">
        <v>1</v>
      </c>
    </row>
    <row r="412" spans="1:8" x14ac:dyDescent="0.2">
      <c r="A412">
        <v>121</v>
      </c>
      <c r="B412" t="s">
        <v>11</v>
      </c>
      <c r="C412" t="s">
        <v>103</v>
      </c>
      <c r="D412" t="s">
        <v>831</v>
      </c>
      <c r="E412">
        <v>8833000</v>
      </c>
      <c r="F412">
        <v>10422485.48</v>
      </c>
      <c r="G412">
        <v>1</v>
      </c>
    </row>
    <row r="413" spans="1:8" x14ac:dyDescent="0.2">
      <c r="A413">
        <v>4</v>
      </c>
      <c r="B413" t="s">
        <v>74</v>
      </c>
      <c r="C413" t="s">
        <v>72</v>
      </c>
      <c r="D413" t="s">
        <v>72</v>
      </c>
      <c r="E413">
        <v>9300000</v>
      </c>
      <c r="F413">
        <v>9600000</v>
      </c>
      <c r="G413">
        <v>1</v>
      </c>
    </row>
    <row r="414" spans="1:8" x14ac:dyDescent="0.2">
      <c r="A414">
        <v>93</v>
      </c>
      <c r="B414" t="s">
        <v>74</v>
      </c>
      <c r="C414" t="s">
        <v>72</v>
      </c>
      <c r="D414" t="s">
        <v>72</v>
      </c>
      <c r="E414">
        <v>9226400</v>
      </c>
      <c r="F414">
        <v>12225600</v>
      </c>
      <c r="G414">
        <v>5</v>
      </c>
    </row>
    <row r="415" spans="1:8" x14ac:dyDescent="0.2">
      <c r="A415">
        <v>93</v>
      </c>
      <c r="B415" t="s">
        <v>74</v>
      </c>
      <c r="C415" t="s">
        <v>72</v>
      </c>
      <c r="D415" t="s">
        <v>72</v>
      </c>
      <c r="E415">
        <v>7743333.3333333302</v>
      </c>
      <c r="F415">
        <v>13688129.5416667</v>
      </c>
      <c r="G415">
        <v>6</v>
      </c>
    </row>
    <row r="416" spans="1:8" x14ac:dyDescent="0.2">
      <c r="A416">
        <v>93</v>
      </c>
      <c r="B416" t="s">
        <v>74</v>
      </c>
      <c r="C416" t="s">
        <v>72</v>
      </c>
      <c r="D416" t="s">
        <v>72</v>
      </c>
      <c r="E416">
        <v>14449832.9</v>
      </c>
      <c r="F416">
        <v>14449832.9</v>
      </c>
      <c r="H416">
        <v>1</v>
      </c>
    </row>
    <row r="417" spans="1:8" x14ac:dyDescent="0.2">
      <c r="A417">
        <v>116</v>
      </c>
      <c r="B417" t="s">
        <v>74</v>
      </c>
      <c r="C417" t="s">
        <v>72</v>
      </c>
      <c r="D417" t="s">
        <v>72</v>
      </c>
      <c r="E417">
        <v>11201076.9230769</v>
      </c>
      <c r="F417">
        <v>11432590.532307699</v>
      </c>
      <c r="G417">
        <v>13</v>
      </c>
    </row>
    <row r="418" spans="1:8" x14ac:dyDescent="0.2">
      <c r="A418">
        <v>116</v>
      </c>
      <c r="B418" t="s">
        <v>74</v>
      </c>
      <c r="C418" t="s">
        <v>72</v>
      </c>
      <c r="D418" t="s">
        <v>72</v>
      </c>
      <c r="E418">
        <v>14872840.880000001</v>
      </c>
      <c r="F418">
        <v>14872840.880000001</v>
      </c>
      <c r="H418">
        <v>1</v>
      </c>
    </row>
    <row r="419" spans="1:8" x14ac:dyDescent="0.2">
      <c r="A419">
        <v>101</v>
      </c>
      <c r="B419" t="s">
        <v>74</v>
      </c>
      <c r="C419" t="s">
        <v>72</v>
      </c>
      <c r="D419" t="s">
        <v>72</v>
      </c>
      <c r="E419">
        <v>9291222.2222222202</v>
      </c>
      <c r="F419">
        <v>9542000</v>
      </c>
      <c r="G419">
        <v>9</v>
      </c>
    </row>
    <row r="420" spans="1:8" x14ac:dyDescent="0.2">
      <c r="A420">
        <v>105</v>
      </c>
      <c r="B420" t="s">
        <v>74</v>
      </c>
      <c r="C420" t="s">
        <v>72</v>
      </c>
      <c r="D420" t="s">
        <v>72</v>
      </c>
      <c r="E420">
        <v>8581000</v>
      </c>
      <c r="F420">
        <v>9591848.8399999999</v>
      </c>
      <c r="G420">
        <v>1</v>
      </c>
    </row>
    <row r="421" spans="1:8" x14ac:dyDescent="0.2">
      <c r="A421">
        <v>93</v>
      </c>
      <c r="B421" t="s">
        <v>11</v>
      </c>
      <c r="C421" t="s">
        <v>741</v>
      </c>
      <c r="D421" t="s">
        <v>72</v>
      </c>
      <c r="E421">
        <v>9300000</v>
      </c>
      <c r="F421">
        <v>10099315.4</v>
      </c>
      <c r="G421">
        <v>1</v>
      </c>
    </row>
    <row r="422" spans="1:8" x14ac:dyDescent="0.2">
      <c r="A422">
        <v>117</v>
      </c>
      <c r="B422" t="s">
        <v>11</v>
      </c>
      <c r="C422" t="s">
        <v>741</v>
      </c>
      <c r="D422" t="s">
        <v>72</v>
      </c>
      <c r="E422">
        <v>9260000</v>
      </c>
      <c r="F422">
        <v>9511293.75</v>
      </c>
      <c r="G422">
        <v>1</v>
      </c>
    </row>
    <row r="423" spans="1:8" x14ac:dyDescent="0.2">
      <c r="A423">
        <v>4</v>
      </c>
      <c r="B423" t="s">
        <v>11</v>
      </c>
      <c r="C423" t="s">
        <v>94</v>
      </c>
      <c r="D423" t="s">
        <v>833</v>
      </c>
      <c r="E423">
        <v>9230750</v>
      </c>
      <c r="F423">
        <v>9600000</v>
      </c>
      <c r="G423">
        <v>4</v>
      </c>
    </row>
    <row r="424" spans="1:8" x14ac:dyDescent="0.2">
      <c r="A424">
        <v>28</v>
      </c>
      <c r="B424" t="s">
        <v>11</v>
      </c>
      <c r="C424" t="s">
        <v>94</v>
      </c>
      <c r="D424" t="s">
        <v>833</v>
      </c>
      <c r="E424">
        <v>9300000</v>
      </c>
      <c r="F424">
        <v>9606025.0299999993</v>
      </c>
      <c r="G424">
        <v>1</v>
      </c>
    </row>
    <row r="425" spans="1:8" x14ac:dyDescent="0.2">
      <c r="A425">
        <v>87</v>
      </c>
      <c r="B425" t="s">
        <v>11</v>
      </c>
      <c r="C425" t="s">
        <v>94</v>
      </c>
      <c r="D425" t="s">
        <v>833</v>
      </c>
      <c r="E425">
        <v>9300000</v>
      </c>
      <c r="F425">
        <v>9567607.5</v>
      </c>
      <c r="G425">
        <v>1</v>
      </c>
    </row>
    <row r="426" spans="1:8" x14ac:dyDescent="0.2">
      <c r="A426">
        <v>93</v>
      </c>
      <c r="B426" t="s">
        <v>11</v>
      </c>
      <c r="C426" t="s">
        <v>94</v>
      </c>
      <c r="D426" t="s">
        <v>833</v>
      </c>
      <c r="E426">
        <v>8750000</v>
      </c>
      <c r="F426">
        <v>18493565.6566667</v>
      </c>
      <c r="G426">
        <v>3</v>
      </c>
    </row>
    <row r="427" spans="1:8" x14ac:dyDescent="0.2">
      <c r="A427">
        <v>93</v>
      </c>
      <c r="B427" t="s">
        <v>11</v>
      </c>
      <c r="C427" t="s">
        <v>94</v>
      </c>
      <c r="D427" t="s">
        <v>833</v>
      </c>
      <c r="E427">
        <v>13950000</v>
      </c>
      <c r="F427">
        <v>14847641.9666667</v>
      </c>
      <c r="G427">
        <v>3</v>
      </c>
    </row>
    <row r="428" spans="1:8" x14ac:dyDescent="0.2">
      <c r="A428">
        <v>116</v>
      </c>
      <c r="B428" t="s">
        <v>11</v>
      </c>
      <c r="C428" t="s">
        <v>94</v>
      </c>
      <c r="D428" t="s">
        <v>833</v>
      </c>
      <c r="E428">
        <v>13950000</v>
      </c>
      <c r="F428">
        <v>14200062.119999999</v>
      </c>
      <c r="G428">
        <v>1</v>
      </c>
    </row>
    <row r="429" spans="1:8" x14ac:dyDescent="0.2">
      <c r="A429">
        <v>121</v>
      </c>
      <c r="B429" t="s">
        <v>11</v>
      </c>
      <c r="C429" t="s">
        <v>94</v>
      </c>
      <c r="D429" t="s">
        <v>833</v>
      </c>
      <c r="E429">
        <v>9247000</v>
      </c>
      <c r="F429">
        <v>11040664.26</v>
      </c>
      <c r="G429">
        <v>1</v>
      </c>
    </row>
    <row r="430" spans="1:8" x14ac:dyDescent="0.2">
      <c r="A430">
        <v>121</v>
      </c>
      <c r="B430" t="s">
        <v>11</v>
      </c>
      <c r="C430" t="s">
        <v>94</v>
      </c>
      <c r="D430" t="s">
        <v>833</v>
      </c>
      <c r="E430">
        <v>11559500</v>
      </c>
      <c r="F430">
        <v>12442689.35</v>
      </c>
      <c r="G430">
        <v>2</v>
      </c>
    </row>
    <row r="431" spans="1:8" x14ac:dyDescent="0.2">
      <c r="A431">
        <v>4</v>
      </c>
      <c r="B431" t="s">
        <v>11</v>
      </c>
      <c r="C431" t="s">
        <v>94</v>
      </c>
      <c r="D431" t="s">
        <v>834</v>
      </c>
      <c r="E431">
        <v>11621500</v>
      </c>
      <c r="F431">
        <v>11925000</v>
      </c>
      <c r="G431">
        <v>2</v>
      </c>
    </row>
    <row r="432" spans="1:8" x14ac:dyDescent="0.2">
      <c r="A432">
        <v>4</v>
      </c>
      <c r="B432" t="s">
        <v>11</v>
      </c>
      <c r="C432" t="s">
        <v>94</v>
      </c>
      <c r="D432" t="s">
        <v>834</v>
      </c>
      <c r="E432">
        <v>10460750</v>
      </c>
      <c r="F432">
        <v>10762500</v>
      </c>
      <c r="G432">
        <v>4</v>
      </c>
    </row>
    <row r="433" spans="1:7" x14ac:dyDescent="0.2">
      <c r="A433">
        <v>28</v>
      </c>
      <c r="B433" t="s">
        <v>11</v>
      </c>
      <c r="C433" t="s">
        <v>94</v>
      </c>
      <c r="D433" t="s">
        <v>834</v>
      </c>
      <c r="E433">
        <v>9300000</v>
      </c>
      <c r="F433">
        <v>9587840</v>
      </c>
      <c r="G433">
        <v>1</v>
      </c>
    </row>
    <row r="434" spans="1:7" x14ac:dyDescent="0.2">
      <c r="A434">
        <v>28</v>
      </c>
      <c r="B434" t="s">
        <v>11</v>
      </c>
      <c r="C434" t="s">
        <v>94</v>
      </c>
      <c r="D434" t="s">
        <v>834</v>
      </c>
      <c r="E434">
        <v>9254000</v>
      </c>
      <c r="F434">
        <v>9605505.2300000004</v>
      </c>
      <c r="G434">
        <v>1</v>
      </c>
    </row>
    <row r="435" spans="1:7" x14ac:dyDescent="0.2">
      <c r="A435">
        <v>87</v>
      </c>
      <c r="B435" t="s">
        <v>11</v>
      </c>
      <c r="C435" t="s">
        <v>94</v>
      </c>
      <c r="D435" t="s">
        <v>834</v>
      </c>
      <c r="E435">
        <v>9263000</v>
      </c>
      <c r="F435">
        <v>9487021.1500000004</v>
      </c>
      <c r="G435">
        <v>2</v>
      </c>
    </row>
    <row r="436" spans="1:7" x14ac:dyDescent="0.2">
      <c r="A436">
        <v>93</v>
      </c>
      <c r="B436" t="s">
        <v>11</v>
      </c>
      <c r="C436" t="s">
        <v>94</v>
      </c>
      <c r="D436" t="s">
        <v>834</v>
      </c>
      <c r="E436">
        <v>9241000</v>
      </c>
      <c r="F436">
        <v>18446000</v>
      </c>
      <c r="G436">
        <v>1</v>
      </c>
    </row>
    <row r="437" spans="1:7" x14ac:dyDescent="0.2">
      <c r="A437">
        <v>93</v>
      </c>
      <c r="B437" t="s">
        <v>11</v>
      </c>
      <c r="C437" t="s">
        <v>94</v>
      </c>
      <c r="D437" t="s">
        <v>834</v>
      </c>
      <c r="E437">
        <v>9227000</v>
      </c>
      <c r="F437">
        <v>20677407.010000002</v>
      </c>
      <c r="G437">
        <v>1</v>
      </c>
    </row>
    <row r="438" spans="1:7" x14ac:dyDescent="0.2">
      <c r="A438">
        <v>117</v>
      </c>
      <c r="B438" t="s">
        <v>11</v>
      </c>
      <c r="C438" t="s">
        <v>94</v>
      </c>
      <c r="D438" t="s">
        <v>834</v>
      </c>
      <c r="E438">
        <v>9278500</v>
      </c>
      <c r="F438">
        <v>9511293.75</v>
      </c>
      <c r="G438">
        <v>4</v>
      </c>
    </row>
    <row r="439" spans="1:7" x14ac:dyDescent="0.2">
      <c r="A439">
        <v>121</v>
      </c>
      <c r="B439" t="s">
        <v>11</v>
      </c>
      <c r="C439" t="s">
        <v>94</v>
      </c>
      <c r="D439" t="s">
        <v>834</v>
      </c>
      <c r="E439">
        <v>9028000</v>
      </c>
      <c r="F439">
        <v>9772302.1199999992</v>
      </c>
      <c r="G439">
        <v>4</v>
      </c>
    </row>
    <row r="440" spans="1:7" x14ac:dyDescent="0.2">
      <c r="A440">
        <v>121</v>
      </c>
      <c r="B440" t="s">
        <v>11</v>
      </c>
      <c r="C440" t="s">
        <v>94</v>
      </c>
      <c r="D440" t="s">
        <v>834</v>
      </c>
      <c r="E440">
        <v>9280000</v>
      </c>
      <c r="F440">
        <v>9654931.5</v>
      </c>
      <c r="G440">
        <v>1</v>
      </c>
    </row>
    <row r="441" spans="1:7" x14ac:dyDescent="0.2">
      <c r="A441">
        <v>105</v>
      </c>
      <c r="B441" t="s">
        <v>11</v>
      </c>
      <c r="C441" t="s">
        <v>94</v>
      </c>
      <c r="D441" t="s">
        <v>834</v>
      </c>
      <c r="E441">
        <v>13950000</v>
      </c>
      <c r="F441">
        <v>14391414.68</v>
      </c>
      <c r="G441">
        <v>1</v>
      </c>
    </row>
    <row r="442" spans="1:7" x14ac:dyDescent="0.2">
      <c r="A442">
        <v>105</v>
      </c>
      <c r="B442" t="s">
        <v>11</v>
      </c>
      <c r="C442" t="s">
        <v>94</v>
      </c>
      <c r="D442" t="s">
        <v>834</v>
      </c>
      <c r="E442">
        <v>9300000</v>
      </c>
      <c r="F442">
        <v>9599973.5399999991</v>
      </c>
      <c r="G442">
        <v>3</v>
      </c>
    </row>
    <row r="443" spans="1:7" x14ac:dyDescent="0.2">
      <c r="A443">
        <v>4</v>
      </c>
      <c r="B443" t="s">
        <v>11</v>
      </c>
      <c r="C443" t="s">
        <v>84</v>
      </c>
      <c r="D443" t="s">
        <v>835</v>
      </c>
      <c r="E443">
        <v>9300000</v>
      </c>
      <c r="F443">
        <v>9600000</v>
      </c>
      <c r="G443">
        <v>2</v>
      </c>
    </row>
    <row r="444" spans="1:7" x14ac:dyDescent="0.2">
      <c r="A444">
        <v>4</v>
      </c>
      <c r="B444" t="s">
        <v>11</v>
      </c>
      <c r="C444" t="s">
        <v>84</v>
      </c>
      <c r="D444" t="s">
        <v>835</v>
      </c>
      <c r="E444">
        <v>9171500</v>
      </c>
      <c r="F444">
        <v>9600000</v>
      </c>
      <c r="G444">
        <v>2</v>
      </c>
    </row>
    <row r="445" spans="1:7" x14ac:dyDescent="0.2">
      <c r="A445">
        <v>96</v>
      </c>
      <c r="B445" t="s">
        <v>11</v>
      </c>
      <c r="C445" t="s">
        <v>84</v>
      </c>
      <c r="D445" t="s">
        <v>835</v>
      </c>
      <c r="E445">
        <v>6236500</v>
      </c>
      <c r="F445">
        <v>11218426.324999999</v>
      </c>
      <c r="G445">
        <v>2</v>
      </c>
    </row>
    <row r="446" spans="1:7" x14ac:dyDescent="0.2">
      <c r="A446">
        <v>121</v>
      </c>
      <c r="B446" t="s">
        <v>11</v>
      </c>
      <c r="C446" t="s">
        <v>84</v>
      </c>
      <c r="D446" t="s">
        <v>835</v>
      </c>
      <c r="E446">
        <v>11588500</v>
      </c>
      <c r="F446">
        <v>12059135.050000001</v>
      </c>
      <c r="G446">
        <v>2</v>
      </c>
    </row>
    <row r="447" spans="1:7" x14ac:dyDescent="0.2">
      <c r="A447">
        <v>121</v>
      </c>
      <c r="B447" t="s">
        <v>11</v>
      </c>
      <c r="C447" t="s">
        <v>84</v>
      </c>
      <c r="D447" t="s">
        <v>835</v>
      </c>
      <c r="E447">
        <v>10850000</v>
      </c>
      <c r="F447">
        <v>11246350.8333333</v>
      </c>
      <c r="G447">
        <v>3</v>
      </c>
    </row>
    <row r="448" spans="1:7" x14ac:dyDescent="0.2">
      <c r="A448">
        <v>4</v>
      </c>
      <c r="B448" t="s">
        <v>11</v>
      </c>
      <c r="C448" t="s">
        <v>94</v>
      </c>
      <c r="D448" t="s">
        <v>836</v>
      </c>
      <c r="E448">
        <v>10015500</v>
      </c>
      <c r="F448">
        <v>11656166.6666667</v>
      </c>
      <c r="G448">
        <v>6</v>
      </c>
    </row>
    <row r="449" spans="1:7" x14ac:dyDescent="0.2">
      <c r="A449">
        <v>28</v>
      </c>
      <c r="B449" t="s">
        <v>11</v>
      </c>
      <c r="C449" t="s">
        <v>94</v>
      </c>
      <c r="D449" t="s">
        <v>836</v>
      </c>
      <c r="E449">
        <v>9300000</v>
      </c>
      <c r="F449">
        <v>9571842.5299999993</v>
      </c>
      <c r="G449">
        <v>1</v>
      </c>
    </row>
    <row r="450" spans="1:7" x14ac:dyDescent="0.2">
      <c r="A450">
        <v>93</v>
      </c>
      <c r="B450" t="s">
        <v>11</v>
      </c>
      <c r="C450" t="s">
        <v>94</v>
      </c>
      <c r="D450" t="s">
        <v>836</v>
      </c>
      <c r="E450">
        <v>9227000</v>
      </c>
      <c r="F450">
        <v>15200000</v>
      </c>
      <c r="G450">
        <v>1</v>
      </c>
    </row>
    <row r="451" spans="1:7" x14ac:dyDescent="0.2">
      <c r="A451">
        <v>116</v>
      </c>
      <c r="B451" t="s">
        <v>11</v>
      </c>
      <c r="C451" t="s">
        <v>94</v>
      </c>
      <c r="D451" t="s">
        <v>836</v>
      </c>
      <c r="E451">
        <v>13950000</v>
      </c>
      <c r="F451">
        <v>14200062.119999999</v>
      </c>
      <c r="G451">
        <v>1</v>
      </c>
    </row>
    <row r="452" spans="1:7" x14ac:dyDescent="0.2">
      <c r="A452">
        <v>121</v>
      </c>
      <c r="B452" t="s">
        <v>11</v>
      </c>
      <c r="C452" t="s">
        <v>94</v>
      </c>
      <c r="D452" t="s">
        <v>836</v>
      </c>
      <c r="E452">
        <v>13950000</v>
      </c>
      <c r="F452">
        <v>14399555</v>
      </c>
      <c r="G452">
        <v>1</v>
      </c>
    </row>
    <row r="453" spans="1:7" x14ac:dyDescent="0.2">
      <c r="A453">
        <v>121</v>
      </c>
      <c r="B453" t="s">
        <v>11</v>
      </c>
      <c r="C453" t="s">
        <v>94</v>
      </c>
      <c r="D453" t="s">
        <v>836</v>
      </c>
      <c r="E453">
        <v>13950000</v>
      </c>
      <c r="F453">
        <v>14399555</v>
      </c>
      <c r="G453">
        <v>1</v>
      </c>
    </row>
    <row r="454" spans="1:7" x14ac:dyDescent="0.2">
      <c r="A454">
        <v>4</v>
      </c>
      <c r="B454" t="s">
        <v>73</v>
      </c>
      <c r="C454" t="s">
        <v>743</v>
      </c>
      <c r="D454" t="s">
        <v>836</v>
      </c>
      <c r="E454">
        <v>6902000</v>
      </c>
      <c r="F454">
        <v>7202000</v>
      </c>
      <c r="G454">
        <v>1</v>
      </c>
    </row>
    <row r="455" spans="1:7" x14ac:dyDescent="0.2">
      <c r="A455">
        <v>93</v>
      </c>
      <c r="B455" t="s">
        <v>73</v>
      </c>
      <c r="C455" t="s">
        <v>743</v>
      </c>
      <c r="D455" t="s">
        <v>836</v>
      </c>
      <c r="E455">
        <v>11423500</v>
      </c>
      <c r="F455">
        <v>16071298.380000001</v>
      </c>
      <c r="G455">
        <v>2</v>
      </c>
    </row>
    <row r="456" spans="1:7" x14ac:dyDescent="0.2">
      <c r="A456">
        <v>93</v>
      </c>
      <c r="B456" t="s">
        <v>73</v>
      </c>
      <c r="C456" t="s">
        <v>743</v>
      </c>
      <c r="D456" t="s">
        <v>836</v>
      </c>
      <c r="E456">
        <v>10751500</v>
      </c>
      <c r="F456">
        <v>21615003.475000001</v>
      </c>
      <c r="G456">
        <v>2</v>
      </c>
    </row>
    <row r="457" spans="1:7" x14ac:dyDescent="0.2">
      <c r="A457">
        <v>4</v>
      </c>
      <c r="B457" t="s">
        <v>74</v>
      </c>
      <c r="C457" t="s">
        <v>75</v>
      </c>
      <c r="D457" t="s">
        <v>837</v>
      </c>
      <c r="E457">
        <v>13950000</v>
      </c>
      <c r="F457">
        <v>14250000</v>
      </c>
      <c r="G457">
        <v>2</v>
      </c>
    </row>
    <row r="458" spans="1:7" x14ac:dyDescent="0.2">
      <c r="A458">
        <v>4</v>
      </c>
      <c r="B458" t="s">
        <v>74</v>
      </c>
      <c r="C458" t="s">
        <v>75</v>
      </c>
      <c r="D458" t="s">
        <v>837</v>
      </c>
      <c r="E458">
        <v>12400000</v>
      </c>
      <c r="F458">
        <v>12700000</v>
      </c>
      <c r="G458">
        <v>3</v>
      </c>
    </row>
    <row r="459" spans="1:7" x14ac:dyDescent="0.2">
      <c r="A459">
        <v>28</v>
      </c>
      <c r="B459" t="s">
        <v>74</v>
      </c>
      <c r="C459" t="s">
        <v>75</v>
      </c>
      <c r="D459" t="s">
        <v>837</v>
      </c>
      <c r="E459">
        <v>9300000</v>
      </c>
      <c r="F459">
        <v>9606025.0299999993</v>
      </c>
      <c r="G459">
        <v>3</v>
      </c>
    </row>
    <row r="460" spans="1:7" x14ac:dyDescent="0.2">
      <c r="A460">
        <v>93</v>
      </c>
      <c r="B460" t="s">
        <v>74</v>
      </c>
      <c r="C460" t="s">
        <v>75</v>
      </c>
      <c r="D460" t="s">
        <v>837</v>
      </c>
      <c r="E460">
        <v>13950000</v>
      </c>
      <c r="F460">
        <v>14200000</v>
      </c>
      <c r="G460">
        <v>1</v>
      </c>
    </row>
    <row r="461" spans="1:7" x14ac:dyDescent="0.2">
      <c r="A461">
        <v>93</v>
      </c>
      <c r="B461" t="s">
        <v>74</v>
      </c>
      <c r="C461" t="s">
        <v>75</v>
      </c>
      <c r="D461" t="s">
        <v>837</v>
      </c>
      <c r="E461">
        <v>10462500</v>
      </c>
      <c r="F461">
        <v>13167117.5</v>
      </c>
      <c r="G461">
        <v>4</v>
      </c>
    </row>
    <row r="462" spans="1:7" x14ac:dyDescent="0.2">
      <c r="A462">
        <v>88</v>
      </c>
      <c r="B462" t="s">
        <v>74</v>
      </c>
      <c r="C462" t="s">
        <v>75</v>
      </c>
      <c r="D462" t="s">
        <v>837</v>
      </c>
      <c r="E462">
        <v>9150500</v>
      </c>
      <c r="F462">
        <v>9619340.0999999996</v>
      </c>
      <c r="G462">
        <v>2</v>
      </c>
    </row>
    <row r="463" spans="1:7" x14ac:dyDescent="0.2">
      <c r="A463">
        <v>88</v>
      </c>
      <c r="B463" t="s">
        <v>74</v>
      </c>
      <c r="C463" t="s">
        <v>75</v>
      </c>
      <c r="D463" t="s">
        <v>837</v>
      </c>
      <c r="E463">
        <v>13950000</v>
      </c>
      <c r="F463">
        <v>14403642.9</v>
      </c>
      <c r="G463">
        <v>2</v>
      </c>
    </row>
    <row r="464" spans="1:7" x14ac:dyDescent="0.2">
      <c r="A464">
        <v>121</v>
      </c>
      <c r="B464" t="s">
        <v>74</v>
      </c>
      <c r="C464" t="s">
        <v>75</v>
      </c>
      <c r="D464" t="s">
        <v>837</v>
      </c>
      <c r="E464">
        <v>9300000</v>
      </c>
      <c r="F464">
        <v>9652157.5</v>
      </c>
      <c r="G464">
        <v>1</v>
      </c>
    </row>
    <row r="465" spans="1:8" x14ac:dyDescent="0.2">
      <c r="A465">
        <v>4</v>
      </c>
      <c r="B465" t="s">
        <v>104</v>
      </c>
      <c r="C465" t="s">
        <v>818</v>
      </c>
      <c r="D465" t="s">
        <v>818</v>
      </c>
      <c r="E465">
        <v>13950000</v>
      </c>
      <c r="F465">
        <v>14250000</v>
      </c>
      <c r="G465">
        <v>1</v>
      </c>
    </row>
    <row r="466" spans="1:8" x14ac:dyDescent="0.2">
      <c r="A466">
        <v>4</v>
      </c>
      <c r="B466" t="s">
        <v>104</v>
      </c>
      <c r="C466" t="s">
        <v>818</v>
      </c>
      <c r="D466" t="s">
        <v>818</v>
      </c>
      <c r="E466">
        <v>10195125</v>
      </c>
      <c r="F466">
        <v>10753500</v>
      </c>
      <c r="G466">
        <v>8</v>
      </c>
    </row>
    <row r="467" spans="1:8" x14ac:dyDescent="0.2">
      <c r="A467">
        <v>4</v>
      </c>
      <c r="B467" t="s">
        <v>104</v>
      </c>
      <c r="C467" t="s">
        <v>818</v>
      </c>
      <c r="D467" t="s">
        <v>818</v>
      </c>
      <c r="E467">
        <v>14710703.189999999</v>
      </c>
      <c r="F467">
        <v>14710703.189999999</v>
      </c>
      <c r="H467">
        <v>1</v>
      </c>
    </row>
    <row r="468" spans="1:8" x14ac:dyDescent="0.2">
      <c r="A468">
        <v>87</v>
      </c>
      <c r="B468" t="s">
        <v>104</v>
      </c>
      <c r="C468" t="s">
        <v>818</v>
      </c>
      <c r="D468" t="s">
        <v>818</v>
      </c>
      <c r="E468">
        <v>7710666.6666666698</v>
      </c>
      <c r="F468">
        <v>12786760.109999999</v>
      </c>
      <c r="G468">
        <v>3</v>
      </c>
    </row>
    <row r="469" spans="1:8" x14ac:dyDescent="0.2">
      <c r="A469">
        <v>22</v>
      </c>
      <c r="B469" t="s">
        <v>104</v>
      </c>
      <c r="C469" t="s">
        <v>818</v>
      </c>
      <c r="D469" t="s">
        <v>818</v>
      </c>
      <c r="E469">
        <v>9188000</v>
      </c>
      <c r="F469">
        <v>14913000</v>
      </c>
      <c r="G469">
        <v>1</v>
      </c>
    </row>
    <row r="470" spans="1:8" x14ac:dyDescent="0.2">
      <c r="A470">
        <v>4</v>
      </c>
      <c r="B470" t="s">
        <v>104</v>
      </c>
      <c r="C470" t="s">
        <v>818</v>
      </c>
      <c r="D470" t="s">
        <v>838</v>
      </c>
      <c r="E470">
        <v>10645400</v>
      </c>
      <c r="F470">
        <v>13170303</v>
      </c>
      <c r="G470">
        <v>5</v>
      </c>
    </row>
    <row r="471" spans="1:8" x14ac:dyDescent="0.2">
      <c r="A471">
        <v>4</v>
      </c>
      <c r="B471" t="s">
        <v>104</v>
      </c>
      <c r="C471" t="s">
        <v>818</v>
      </c>
      <c r="D471" t="s">
        <v>838</v>
      </c>
      <c r="E471">
        <v>12774250</v>
      </c>
      <c r="F471">
        <v>13140574.307499999</v>
      </c>
      <c r="G471">
        <v>4</v>
      </c>
    </row>
    <row r="472" spans="1:8" x14ac:dyDescent="0.2">
      <c r="A472">
        <v>93</v>
      </c>
      <c r="B472" t="s">
        <v>104</v>
      </c>
      <c r="C472" t="s">
        <v>818</v>
      </c>
      <c r="D472" t="s">
        <v>838</v>
      </c>
      <c r="E472">
        <v>9300000</v>
      </c>
      <c r="F472">
        <v>9650000</v>
      </c>
      <c r="G472">
        <v>1</v>
      </c>
    </row>
    <row r="473" spans="1:8" x14ac:dyDescent="0.2">
      <c r="A473">
        <v>93</v>
      </c>
      <c r="B473" t="s">
        <v>104</v>
      </c>
      <c r="C473" t="s">
        <v>818</v>
      </c>
      <c r="D473" t="s">
        <v>838</v>
      </c>
      <c r="E473">
        <v>9300000</v>
      </c>
      <c r="F473">
        <v>9650000</v>
      </c>
      <c r="G473">
        <v>1</v>
      </c>
    </row>
    <row r="474" spans="1:8" x14ac:dyDescent="0.2">
      <c r="A474">
        <v>4</v>
      </c>
      <c r="B474" t="s">
        <v>104</v>
      </c>
      <c r="C474" t="s">
        <v>482</v>
      </c>
      <c r="D474" t="s">
        <v>839</v>
      </c>
      <c r="E474">
        <v>9300000</v>
      </c>
      <c r="F474">
        <v>9600000</v>
      </c>
      <c r="G474">
        <v>1</v>
      </c>
    </row>
    <row r="475" spans="1:8" x14ac:dyDescent="0.2">
      <c r="A475">
        <v>87</v>
      </c>
      <c r="B475" t="s">
        <v>104</v>
      </c>
      <c r="C475" t="s">
        <v>482</v>
      </c>
      <c r="D475" t="s">
        <v>839</v>
      </c>
      <c r="E475">
        <v>8887750</v>
      </c>
      <c r="F475">
        <v>9438182.3499999996</v>
      </c>
      <c r="G475">
        <v>8</v>
      </c>
    </row>
    <row r="476" spans="1:8" x14ac:dyDescent="0.2">
      <c r="A476">
        <v>87</v>
      </c>
      <c r="B476" t="s">
        <v>104</v>
      </c>
      <c r="C476" t="s">
        <v>482</v>
      </c>
      <c r="D476" t="s">
        <v>839</v>
      </c>
      <c r="E476">
        <v>9292500</v>
      </c>
      <c r="F476">
        <v>9389343.5500000007</v>
      </c>
      <c r="G476">
        <v>8</v>
      </c>
    </row>
    <row r="477" spans="1:8" x14ac:dyDescent="0.2">
      <c r="A477">
        <v>93</v>
      </c>
      <c r="B477" t="s">
        <v>104</v>
      </c>
      <c r="C477" t="s">
        <v>482</v>
      </c>
      <c r="D477" t="s">
        <v>839</v>
      </c>
      <c r="E477">
        <v>13950000</v>
      </c>
      <c r="F477">
        <v>14300000</v>
      </c>
      <c r="G477">
        <v>1</v>
      </c>
    </row>
    <row r="478" spans="1:8" x14ac:dyDescent="0.2">
      <c r="A478">
        <v>93</v>
      </c>
      <c r="B478" t="s">
        <v>104</v>
      </c>
      <c r="C478" t="s">
        <v>482</v>
      </c>
      <c r="D478" t="s">
        <v>839</v>
      </c>
      <c r="E478">
        <v>13950000</v>
      </c>
      <c r="F478">
        <v>14300000</v>
      </c>
      <c r="G478">
        <v>1</v>
      </c>
    </row>
    <row r="479" spans="1:8" x14ac:dyDescent="0.2">
      <c r="A479">
        <v>116</v>
      </c>
      <c r="B479" t="s">
        <v>104</v>
      </c>
      <c r="C479" t="s">
        <v>482</v>
      </c>
      <c r="D479" t="s">
        <v>839</v>
      </c>
      <c r="E479">
        <v>13920310.3448276</v>
      </c>
      <c r="F479">
        <v>14183915.6862069</v>
      </c>
      <c r="G479">
        <v>29</v>
      </c>
    </row>
    <row r="480" spans="1:8" x14ac:dyDescent="0.2">
      <c r="A480">
        <v>101</v>
      </c>
      <c r="B480" t="s">
        <v>104</v>
      </c>
      <c r="C480" t="s">
        <v>482</v>
      </c>
      <c r="D480" t="s">
        <v>839</v>
      </c>
      <c r="E480">
        <v>13950000</v>
      </c>
      <c r="F480">
        <v>14334000</v>
      </c>
      <c r="G480">
        <v>1</v>
      </c>
    </row>
    <row r="481" spans="1:7" x14ac:dyDescent="0.2">
      <c r="A481">
        <v>101</v>
      </c>
      <c r="B481" t="s">
        <v>104</v>
      </c>
      <c r="C481" t="s">
        <v>482</v>
      </c>
      <c r="D481" t="s">
        <v>839</v>
      </c>
      <c r="E481">
        <v>13950000</v>
      </c>
      <c r="F481">
        <v>14334000</v>
      </c>
      <c r="G481">
        <v>1</v>
      </c>
    </row>
    <row r="482" spans="1:7" x14ac:dyDescent="0.2">
      <c r="A482">
        <v>4</v>
      </c>
      <c r="B482" t="s">
        <v>73</v>
      </c>
      <c r="C482" t="s">
        <v>822</v>
      </c>
      <c r="D482" t="s">
        <v>840</v>
      </c>
      <c r="E482">
        <v>13950000</v>
      </c>
      <c r="F482">
        <v>14250000</v>
      </c>
      <c r="G482">
        <v>1</v>
      </c>
    </row>
    <row r="483" spans="1:7" x14ac:dyDescent="0.2">
      <c r="A483">
        <v>28</v>
      </c>
      <c r="B483" t="s">
        <v>73</v>
      </c>
      <c r="C483" t="s">
        <v>822</v>
      </c>
      <c r="D483" t="s">
        <v>840</v>
      </c>
      <c r="E483">
        <v>9234000</v>
      </c>
      <c r="F483">
        <v>9605279.2300000004</v>
      </c>
      <c r="G483">
        <v>1</v>
      </c>
    </row>
    <row r="484" spans="1:7" x14ac:dyDescent="0.2">
      <c r="A484">
        <v>28</v>
      </c>
      <c r="B484" t="s">
        <v>73</v>
      </c>
      <c r="C484" t="s">
        <v>822</v>
      </c>
      <c r="D484" t="s">
        <v>840</v>
      </c>
      <c r="E484">
        <v>9300000</v>
      </c>
      <c r="F484">
        <v>9606025.0299999993</v>
      </c>
      <c r="G484">
        <v>1</v>
      </c>
    </row>
    <row r="485" spans="1:7" x14ac:dyDescent="0.2">
      <c r="A485">
        <v>87</v>
      </c>
      <c r="B485" t="s">
        <v>73</v>
      </c>
      <c r="C485" t="s">
        <v>822</v>
      </c>
      <c r="D485" t="s">
        <v>840</v>
      </c>
      <c r="E485">
        <v>7196000</v>
      </c>
      <c r="F485">
        <v>9567607.5</v>
      </c>
      <c r="G485">
        <v>1</v>
      </c>
    </row>
    <row r="486" spans="1:7" x14ac:dyDescent="0.2">
      <c r="A486">
        <v>87</v>
      </c>
      <c r="B486" t="s">
        <v>73</v>
      </c>
      <c r="C486" t="s">
        <v>822</v>
      </c>
      <c r="D486" t="s">
        <v>840</v>
      </c>
      <c r="E486">
        <v>9001000</v>
      </c>
      <c r="F486">
        <v>9601790</v>
      </c>
      <c r="G486">
        <v>1</v>
      </c>
    </row>
    <row r="487" spans="1:7" x14ac:dyDescent="0.2">
      <c r="A487">
        <v>116</v>
      </c>
      <c r="B487" t="s">
        <v>73</v>
      </c>
      <c r="C487" t="s">
        <v>822</v>
      </c>
      <c r="D487" t="s">
        <v>840</v>
      </c>
      <c r="E487">
        <v>9300000</v>
      </c>
      <c r="F487">
        <v>9466708.0800000001</v>
      </c>
      <c r="G487">
        <v>1</v>
      </c>
    </row>
    <row r="488" spans="1:7" x14ac:dyDescent="0.2">
      <c r="A488">
        <v>96</v>
      </c>
      <c r="B488" t="s">
        <v>73</v>
      </c>
      <c r="C488" t="s">
        <v>822</v>
      </c>
      <c r="D488" t="s">
        <v>840</v>
      </c>
      <c r="E488">
        <v>9182000</v>
      </c>
      <c r="F488">
        <v>11943359.1</v>
      </c>
      <c r="G488">
        <v>1</v>
      </c>
    </row>
    <row r="489" spans="1:7" x14ac:dyDescent="0.2">
      <c r="A489">
        <v>105</v>
      </c>
      <c r="B489" t="s">
        <v>73</v>
      </c>
      <c r="C489" t="s">
        <v>822</v>
      </c>
      <c r="D489" t="s">
        <v>840</v>
      </c>
      <c r="E489">
        <v>9300000</v>
      </c>
      <c r="F489">
        <v>9599973.5399999991</v>
      </c>
      <c r="G489">
        <v>1</v>
      </c>
    </row>
    <row r="490" spans="1:7" x14ac:dyDescent="0.2">
      <c r="A490">
        <v>4</v>
      </c>
      <c r="B490" t="s">
        <v>104</v>
      </c>
      <c r="C490" t="s">
        <v>104</v>
      </c>
      <c r="D490" t="s">
        <v>841</v>
      </c>
      <c r="E490">
        <v>6975000</v>
      </c>
      <c r="F490">
        <v>14250000</v>
      </c>
      <c r="G490">
        <v>2</v>
      </c>
    </row>
    <row r="491" spans="1:7" x14ac:dyDescent="0.2">
      <c r="A491">
        <v>28</v>
      </c>
      <c r="B491" t="s">
        <v>104</v>
      </c>
      <c r="C491" t="s">
        <v>104</v>
      </c>
      <c r="D491" t="s">
        <v>841</v>
      </c>
      <c r="E491">
        <v>13950000</v>
      </c>
      <c r="F491">
        <v>14383612.550000001</v>
      </c>
      <c r="G491">
        <v>1</v>
      </c>
    </row>
    <row r="492" spans="1:7" x14ac:dyDescent="0.2">
      <c r="A492">
        <v>93</v>
      </c>
      <c r="B492" t="s">
        <v>104</v>
      </c>
      <c r="C492" t="s">
        <v>104</v>
      </c>
      <c r="D492" t="s">
        <v>841</v>
      </c>
      <c r="E492">
        <v>13950000</v>
      </c>
      <c r="F492">
        <v>14300000</v>
      </c>
      <c r="G492">
        <v>1</v>
      </c>
    </row>
    <row r="493" spans="1:7" x14ac:dyDescent="0.2">
      <c r="A493">
        <v>93</v>
      </c>
      <c r="B493" t="s">
        <v>104</v>
      </c>
      <c r="C493" t="s">
        <v>104</v>
      </c>
      <c r="D493" t="s">
        <v>841</v>
      </c>
      <c r="E493">
        <v>13175000</v>
      </c>
      <c r="F493">
        <v>13525000</v>
      </c>
      <c r="G493">
        <v>6</v>
      </c>
    </row>
    <row r="494" spans="1:7" x14ac:dyDescent="0.2">
      <c r="A494">
        <v>101</v>
      </c>
      <c r="B494" t="s">
        <v>104</v>
      </c>
      <c r="C494" t="s">
        <v>104</v>
      </c>
      <c r="D494" t="s">
        <v>841</v>
      </c>
      <c r="E494">
        <v>10037083.3333333</v>
      </c>
      <c r="F494">
        <v>10352750</v>
      </c>
      <c r="G494">
        <v>12</v>
      </c>
    </row>
    <row r="495" spans="1:7" x14ac:dyDescent="0.2">
      <c r="A495">
        <v>121</v>
      </c>
      <c r="B495" t="s">
        <v>104</v>
      </c>
      <c r="C495" t="s">
        <v>104</v>
      </c>
      <c r="D495" t="s">
        <v>841</v>
      </c>
      <c r="E495">
        <v>9300000</v>
      </c>
      <c r="F495">
        <v>9655157.5</v>
      </c>
      <c r="G495">
        <v>1</v>
      </c>
    </row>
    <row r="496" spans="1:7" x14ac:dyDescent="0.2">
      <c r="A496">
        <v>4</v>
      </c>
      <c r="B496" t="s">
        <v>74</v>
      </c>
      <c r="C496" t="s">
        <v>735</v>
      </c>
      <c r="D496" t="s">
        <v>842</v>
      </c>
      <c r="E496">
        <v>9300000</v>
      </c>
      <c r="F496">
        <v>11460000</v>
      </c>
      <c r="G496">
        <v>5</v>
      </c>
    </row>
    <row r="497" spans="1:8" x14ac:dyDescent="0.2">
      <c r="A497">
        <v>4</v>
      </c>
      <c r="B497" t="s">
        <v>74</v>
      </c>
      <c r="C497" t="s">
        <v>735</v>
      </c>
      <c r="D497" t="s">
        <v>842</v>
      </c>
      <c r="E497">
        <v>10230000</v>
      </c>
      <c r="F497">
        <v>13320000</v>
      </c>
      <c r="G497">
        <v>5</v>
      </c>
    </row>
    <row r="498" spans="1:8" x14ac:dyDescent="0.2">
      <c r="A498">
        <v>28</v>
      </c>
      <c r="B498" t="s">
        <v>74</v>
      </c>
      <c r="C498" t="s">
        <v>735</v>
      </c>
      <c r="D498" t="s">
        <v>842</v>
      </c>
      <c r="E498">
        <v>9300000</v>
      </c>
      <c r="F498">
        <v>9587840</v>
      </c>
      <c r="G498">
        <v>1</v>
      </c>
    </row>
    <row r="499" spans="1:8" x14ac:dyDescent="0.2">
      <c r="A499">
        <v>93</v>
      </c>
      <c r="B499" t="s">
        <v>74</v>
      </c>
      <c r="C499" t="s">
        <v>735</v>
      </c>
      <c r="D499" t="s">
        <v>842</v>
      </c>
      <c r="E499">
        <v>13950000</v>
      </c>
      <c r="F499">
        <v>14200000</v>
      </c>
      <c r="G499">
        <v>1</v>
      </c>
    </row>
    <row r="500" spans="1:8" x14ac:dyDescent="0.2">
      <c r="A500">
        <v>4</v>
      </c>
      <c r="B500" t="s">
        <v>104</v>
      </c>
      <c r="C500" t="s">
        <v>104</v>
      </c>
      <c r="D500" t="s">
        <v>843</v>
      </c>
      <c r="E500">
        <v>9300000</v>
      </c>
      <c r="F500">
        <v>9721666.6666666698</v>
      </c>
      <c r="G500">
        <v>3</v>
      </c>
    </row>
    <row r="501" spans="1:8" x14ac:dyDescent="0.2">
      <c r="A501">
        <v>4</v>
      </c>
      <c r="B501" t="s">
        <v>104</v>
      </c>
      <c r="C501" t="s">
        <v>104</v>
      </c>
      <c r="D501" t="s">
        <v>843</v>
      </c>
      <c r="E501">
        <v>18253395.399999999</v>
      </c>
      <c r="F501">
        <v>18253395.399999999</v>
      </c>
      <c r="H501">
        <v>1</v>
      </c>
    </row>
    <row r="502" spans="1:8" x14ac:dyDescent="0.2">
      <c r="A502">
        <v>93</v>
      </c>
      <c r="B502" t="s">
        <v>104</v>
      </c>
      <c r="C502" t="s">
        <v>104</v>
      </c>
      <c r="D502" t="s">
        <v>843</v>
      </c>
      <c r="E502">
        <v>9293000</v>
      </c>
      <c r="F502">
        <v>9650000</v>
      </c>
      <c r="G502">
        <v>1</v>
      </c>
    </row>
    <row r="503" spans="1:8" x14ac:dyDescent="0.2">
      <c r="A503">
        <v>101</v>
      </c>
      <c r="B503" t="s">
        <v>104</v>
      </c>
      <c r="C503" t="s">
        <v>104</v>
      </c>
      <c r="D503" t="s">
        <v>843</v>
      </c>
      <c r="E503">
        <v>9271444.4444444403</v>
      </c>
      <c r="F503">
        <v>9557000</v>
      </c>
      <c r="G503">
        <v>9</v>
      </c>
    </row>
    <row r="504" spans="1:8" x14ac:dyDescent="0.2">
      <c r="A504">
        <v>4</v>
      </c>
      <c r="B504" t="s">
        <v>11</v>
      </c>
      <c r="C504" t="s">
        <v>94</v>
      </c>
      <c r="D504" t="s">
        <v>844</v>
      </c>
      <c r="E504">
        <v>8625500</v>
      </c>
      <c r="F504">
        <v>9600000</v>
      </c>
      <c r="G504">
        <v>2</v>
      </c>
    </row>
    <row r="505" spans="1:8" x14ac:dyDescent="0.2">
      <c r="A505">
        <v>28</v>
      </c>
      <c r="B505" t="s">
        <v>11</v>
      </c>
      <c r="C505" t="s">
        <v>94</v>
      </c>
      <c r="D505" t="s">
        <v>844</v>
      </c>
      <c r="E505">
        <v>9300000</v>
      </c>
      <c r="F505">
        <v>9606025.0299999993</v>
      </c>
      <c r="G505">
        <v>1</v>
      </c>
    </row>
    <row r="506" spans="1:8" x14ac:dyDescent="0.2">
      <c r="A506">
        <v>93</v>
      </c>
      <c r="B506" t="s">
        <v>11</v>
      </c>
      <c r="C506" t="s">
        <v>94</v>
      </c>
      <c r="D506" t="s">
        <v>844</v>
      </c>
      <c r="E506">
        <v>8371000</v>
      </c>
      <c r="F506">
        <v>27023300.649999999</v>
      </c>
      <c r="G506">
        <v>1</v>
      </c>
    </row>
    <row r="507" spans="1:8" x14ac:dyDescent="0.2">
      <c r="A507">
        <v>93</v>
      </c>
      <c r="B507" t="s">
        <v>11</v>
      </c>
      <c r="C507" t="s">
        <v>94</v>
      </c>
      <c r="D507" t="s">
        <v>844</v>
      </c>
      <c r="E507">
        <v>15617296.85</v>
      </c>
      <c r="F507">
        <v>15701896.09</v>
      </c>
      <c r="H507">
        <v>1</v>
      </c>
    </row>
    <row r="508" spans="1:8" x14ac:dyDescent="0.2">
      <c r="A508">
        <v>117</v>
      </c>
      <c r="B508" t="s">
        <v>11</v>
      </c>
      <c r="C508" t="s">
        <v>94</v>
      </c>
      <c r="D508" t="s">
        <v>844</v>
      </c>
      <c r="E508">
        <v>9286666.6666666698</v>
      </c>
      <c r="F508">
        <v>9511293.75</v>
      </c>
      <c r="G508">
        <v>3</v>
      </c>
    </row>
    <row r="509" spans="1:8" x14ac:dyDescent="0.2">
      <c r="A509">
        <v>117</v>
      </c>
      <c r="B509" t="s">
        <v>11</v>
      </c>
      <c r="C509" t="s">
        <v>94</v>
      </c>
      <c r="D509" t="s">
        <v>844</v>
      </c>
      <c r="E509">
        <v>8833000</v>
      </c>
      <c r="F509">
        <v>9511293.75</v>
      </c>
      <c r="G509">
        <v>1</v>
      </c>
    </row>
    <row r="510" spans="1:8" x14ac:dyDescent="0.2">
      <c r="A510">
        <v>121</v>
      </c>
      <c r="B510" t="s">
        <v>11</v>
      </c>
      <c r="C510" t="s">
        <v>94</v>
      </c>
      <c r="D510" t="s">
        <v>844</v>
      </c>
      <c r="E510">
        <v>13950000</v>
      </c>
      <c r="F510">
        <v>14503628.33</v>
      </c>
      <c r="G510">
        <v>1</v>
      </c>
    </row>
    <row r="511" spans="1:8" x14ac:dyDescent="0.2">
      <c r="A511">
        <v>121</v>
      </c>
      <c r="B511" t="s">
        <v>11</v>
      </c>
      <c r="C511" t="s">
        <v>94</v>
      </c>
      <c r="D511" t="s">
        <v>844</v>
      </c>
      <c r="E511">
        <v>13950000</v>
      </c>
      <c r="F511">
        <v>14503628.33</v>
      </c>
      <c r="G511">
        <v>1</v>
      </c>
    </row>
    <row r="512" spans="1:8" x14ac:dyDescent="0.2">
      <c r="A512">
        <v>4</v>
      </c>
      <c r="B512" t="s">
        <v>104</v>
      </c>
      <c r="C512" t="s">
        <v>818</v>
      </c>
      <c r="D512" t="s">
        <v>845</v>
      </c>
      <c r="E512">
        <v>9300000</v>
      </c>
      <c r="F512">
        <v>9850000</v>
      </c>
      <c r="G512">
        <v>1</v>
      </c>
    </row>
    <row r="513" spans="1:7" x14ac:dyDescent="0.2">
      <c r="A513">
        <v>4</v>
      </c>
      <c r="B513" t="s">
        <v>104</v>
      </c>
      <c r="C513" t="s">
        <v>818</v>
      </c>
      <c r="D513" t="s">
        <v>845</v>
      </c>
      <c r="E513">
        <v>12034333.3333333</v>
      </c>
      <c r="F513">
        <v>12733333.3333333</v>
      </c>
      <c r="G513">
        <v>3</v>
      </c>
    </row>
    <row r="514" spans="1:7" x14ac:dyDescent="0.2">
      <c r="A514">
        <v>93</v>
      </c>
      <c r="B514" t="s">
        <v>104</v>
      </c>
      <c r="C514" t="s">
        <v>818</v>
      </c>
      <c r="D514" t="s">
        <v>845</v>
      </c>
      <c r="E514">
        <v>9293000</v>
      </c>
      <c r="F514">
        <v>9600000</v>
      </c>
      <c r="G514">
        <v>1</v>
      </c>
    </row>
    <row r="515" spans="1:7" x14ac:dyDescent="0.2">
      <c r="A515">
        <v>93</v>
      </c>
      <c r="B515" t="s">
        <v>104</v>
      </c>
      <c r="C515" t="s">
        <v>818</v>
      </c>
      <c r="D515" t="s">
        <v>845</v>
      </c>
      <c r="E515">
        <v>13950000</v>
      </c>
      <c r="F515">
        <v>14250000</v>
      </c>
      <c r="G515">
        <v>2</v>
      </c>
    </row>
    <row r="516" spans="1:7" x14ac:dyDescent="0.2">
      <c r="A516">
        <v>117</v>
      </c>
      <c r="B516" t="s">
        <v>104</v>
      </c>
      <c r="C516" t="s">
        <v>818</v>
      </c>
      <c r="D516" t="s">
        <v>845</v>
      </c>
      <c r="E516">
        <v>9300000</v>
      </c>
      <c r="F516">
        <v>9511293.75</v>
      </c>
      <c r="G516">
        <v>1</v>
      </c>
    </row>
    <row r="517" spans="1:7" x14ac:dyDescent="0.2">
      <c r="A517">
        <v>93</v>
      </c>
      <c r="B517" t="s">
        <v>11</v>
      </c>
      <c r="C517" t="s">
        <v>103</v>
      </c>
      <c r="D517" t="s">
        <v>863</v>
      </c>
      <c r="E517">
        <v>8875000</v>
      </c>
      <c r="F517">
        <v>19800000</v>
      </c>
      <c r="G517">
        <v>1</v>
      </c>
    </row>
    <row r="518" spans="1:7" x14ac:dyDescent="0.2">
      <c r="A518">
        <v>93</v>
      </c>
      <c r="B518" t="s">
        <v>11</v>
      </c>
      <c r="C518" t="s">
        <v>103</v>
      </c>
      <c r="D518" t="s">
        <v>863</v>
      </c>
      <c r="E518">
        <v>8854000</v>
      </c>
      <c r="F518">
        <v>18541750.344999999</v>
      </c>
      <c r="G518">
        <v>2</v>
      </c>
    </row>
    <row r="519" spans="1:7" x14ac:dyDescent="0.2">
      <c r="A519">
        <v>27</v>
      </c>
      <c r="B519" t="s">
        <v>11</v>
      </c>
      <c r="C519" t="s">
        <v>103</v>
      </c>
      <c r="D519" t="s">
        <v>863</v>
      </c>
      <c r="E519">
        <v>7573000</v>
      </c>
      <c r="F519">
        <v>41071000</v>
      </c>
      <c r="G519">
        <v>1</v>
      </c>
    </row>
    <row r="520" spans="1:7" x14ac:dyDescent="0.2">
      <c r="A520">
        <v>32</v>
      </c>
      <c r="B520" t="s">
        <v>11</v>
      </c>
      <c r="C520" t="s">
        <v>103</v>
      </c>
      <c r="D520" t="s">
        <v>863</v>
      </c>
      <c r="E520">
        <v>9300000</v>
      </c>
      <c r="F520">
        <v>9731968.1099999994</v>
      </c>
      <c r="G520">
        <v>1</v>
      </c>
    </row>
    <row r="521" spans="1:7" x14ac:dyDescent="0.2">
      <c r="A521">
        <v>116</v>
      </c>
      <c r="B521" t="s">
        <v>11</v>
      </c>
      <c r="C521" t="s">
        <v>812</v>
      </c>
      <c r="D521" t="s">
        <v>863</v>
      </c>
      <c r="E521">
        <v>9267000</v>
      </c>
      <c r="F521">
        <v>9454572.4499999993</v>
      </c>
      <c r="G521">
        <v>1</v>
      </c>
    </row>
    <row r="522" spans="1:7" x14ac:dyDescent="0.2">
      <c r="A522">
        <v>116</v>
      </c>
      <c r="B522" t="s">
        <v>11</v>
      </c>
      <c r="C522" t="s">
        <v>812</v>
      </c>
      <c r="D522" t="s">
        <v>863</v>
      </c>
      <c r="E522">
        <v>9267000</v>
      </c>
      <c r="F522">
        <v>9454572.4499999993</v>
      </c>
      <c r="G522">
        <v>2</v>
      </c>
    </row>
    <row r="523" spans="1:7" x14ac:dyDescent="0.2">
      <c r="A523">
        <v>93</v>
      </c>
      <c r="B523" t="s">
        <v>11</v>
      </c>
      <c r="C523" t="s">
        <v>832</v>
      </c>
      <c r="D523" t="s">
        <v>863</v>
      </c>
      <c r="E523">
        <v>13949000</v>
      </c>
      <c r="F523">
        <v>14449995.17</v>
      </c>
      <c r="G523">
        <v>2</v>
      </c>
    </row>
    <row r="524" spans="1:7" x14ac:dyDescent="0.2">
      <c r="A524">
        <v>93</v>
      </c>
      <c r="B524" t="s">
        <v>13</v>
      </c>
      <c r="C524" t="s">
        <v>1187</v>
      </c>
      <c r="D524" t="s">
        <v>863</v>
      </c>
      <c r="E524">
        <v>8875000</v>
      </c>
      <c r="F524">
        <v>9600000</v>
      </c>
      <c r="G524">
        <v>1</v>
      </c>
    </row>
    <row r="525" spans="1:7" x14ac:dyDescent="0.2">
      <c r="A525">
        <v>117</v>
      </c>
      <c r="B525" t="s">
        <v>13</v>
      </c>
      <c r="C525" t="s">
        <v>1187</v>
      </c>
      <c r="D525" t="s">
        <v>863</v>
      </c>
      <c r="E525">
        <v>7657000</v>
      </c>
      <c r="F525">
        <v>9511293.75</v>
      </c>
      <c r="G525">
        <v>1</v>
      </c>
    </row>
    <row r="526" spans="1:7" x14ac:dyDescent="0.2">
      <c r="A526">
        <v>4</v>
      </c>
      <c r="B526" t="s">
        <v>11</v>
      </c>
      <c r="C526" t="s">
        <v>84</v>
      </c>
      <c r="D526" t="s">
        <v>864</v>
      </c>
      <c r="E526">
        <v>8626285.7142857108</v>
      </c>
      <c r="F526">
        <v>10928571.428571399</v>
      </c>
      <c r="G526">
        <v>7</v>
      </c>
    </row>
    <row r="527" spans="1:7" x14ac:dyDescent="0.2">
      <c r="A527">
        <v>4</v>
      </c>
      <c r="B527" t="s">
        <v>11</v>
      </c>
      <c r="C527" t="s">
        <v>84</v>
      </c>
      <c r="D527" t="s">
        <v>864</v>
      </c>
      <c r="E527">
        <v>10075000</v>
      </c>
      <c r="F527">
        <v>11891666.6666667</v>
      </c>
      <c r="G527">
        <v>6</v>
      </c>
    </row>
    <row r="528" spans="1:7" x14ac:dyDescent="0.2">
      <c r="A528">
        <v>28</v>
      </c>
      <c r="B528" t="s">
        <v>11</v>
      </c>
      <c r="C528" t="s">
        <v>84</v>
      </c>
      <c r="D528" t="s">
        <v>864</v>
      </c>
      <c r="E528">
        <v>9296500</v>
      </c>
      <c r="F528">
        <v>9596892.9649999999</v>
      </c>
      <c r="G528">
        <v>2</v>
      </c>
    </row>
    <row r="529" spans="1:7" x14ac:dyDescent="0.2">
      <c r="A529">
        <v>87</v>
      </c>
      <c r="B529" t="s">
        <v>11</v>
      </c>
      <c r="C529" t="s">
        <v>84</v>
      </c>
      <c r="D529" t="s">
        <v>864</v>
      </c>
      <c r="E529">
        <v>9300000</v>
      </c>
      <c r="F529">
        <v>9567607.5</v>
      </c>
      <c r="G529">
        <v>1</v>
      </c>
    </row>
    <row r="530" spans="1:7" x14ac:dyDescent="0.2">
      <c r="A530">
        <v>93</v>
      </c>
      <c r="B530" t="s">
        <v>11</v>
      </c>
      <c r="C530" t="s">
        <v>84</v>
      </c>
      <c r="D530" t="s">
        <v>864</v>
      </c>
      <c r="E530">
        <v>13950000</v>
      </c>
      <c r="F530">
        <v>14350000</v>
      </c>
      <c r="G530">
        <v>1</v>
      </c>
    </row>
    <row r="531" spans="1:7" x14ac:dyDescent="0.2">
      <c r="A531">
        <v>93</v>
      </c>
      <c r="B531" t="s">
        <v>11</v>
      </c>
      <c r="C531" t="s">
        <v>84</v>
      </c>
      <c r="D531" t="s">
        <v>864</v>
      </c>
      <c r="E531">
        <v>13950000</v>
      </c>
      <c r="F531">
        <v>14350000</v>
      </c>
      <c r="G531">
        <v>1</v>
      </c>
    </row>
    <row r="532" spans="1:7" x14ac:dyDescent="0.2">
      <c r="A532">
        <v>121</v>
      </c>
      <c r="B532" t="s">
        <v>11</v>
      </c>
      <c r="C532" t="s">
        <v>84</v>
      </c>
      <c r="D532" t="s">
        <v>864</v>
      </c>
      <c r="E532">
        <v>9300000</v>
      </c>
      <c r="F532">
        <v>9645157.5</v>
      </c>
      <c r="G532">
        <v>1</v>
      </c>
    </row>
    <row r="533" spans="1:7" x14ac:dyDescent="0.2">
      <c r="A533">
        <v>28</v>
      </c>
      <c r="B533" t="s">
        <v>73</v>
      </c>
      <c r="C533" t="s">
        <v>824</v>
      </c>
      <c r="D533" t="s">
        <v>867</v>
      </c>
      <c r="E533">
        <v>6200000</v>
      </c>
      <c r="F533">
        <v>9606025.0299999993</v>
      </c>
      <c r="G533">
        <v>3</v>
      </c>
    </row>
    <row r="534" spans="1:7" x14ac:dyDescent="0.2">
      <c r="A534">
        <v>87</v>
      </c>
      <c r="B534" t="s">
        <v>73</v>
      </c>
      <c r="C534" t="s">
        <v>824</v>
      </c>
      <c r="D534" t="s">
        <v>867</v>
      </c>
      <c r="E534">
        <v>9085000</v>
      </c>
      <c r="F534">
        <v>27215583.359999999</v>
      </c>
      <c r="G534">
        <v>1</v>
      </c>
    </row>
    <row r="535" spans="1:7" x14ac:dyDescent="0.2">
      <c r="A535">
        <v>32</v>
      </c>
      <c r="B535" t="s">
        <v>73</v>
      </c>
      <c r="C535" t="s">
        <v>824</v>
      </c>
      <c r="D535" t="s">
        <v>867</v>
      </c>
      <c r="E535">
        <v>9300000</v>
      </c>
      <c r="F535">
        <v>10095156.83</v>
      </c>
      <c r="G535">
        <v>1</v>
      </c>
    </row>
    <row r="536" spans="1:7" x14ac:dyDescent="0.2">
      <c r="A536">
        <v>121</v>
      </c>
      <c r="B536" t="s">
        <v>73</v>
      </c>
      <c r="C536" t="s">
        <v>824</v>
      </c>
      <c r="D536" t="s">
        <v>867</v>
      </c>
      <c r="E536">
        <v>9300000</v>
      </c>
      <c r="F536">
        <v>9655157.5</v>
      </c>
      <c r="G536">
        <v>1</v>
      </c>
    </row>
    <row r="537" spans="1:7" x14ac:dyDescent="0.2">
      <c r="A537">
        <v>4</v>
      </c>
      <c r="B537" t="s">
        <v>74</v>
      </c>
      <c r="C537" t="s">
        <v>735</v>
      </c>
      <c r="D537" t="s">
        <v>869</v>
      </c>
      <c r="E537">
        <v>9056333.3333333302</v>
      </c>
      <c r="F537">
        <v>20467840.626666699</v>
      </c>
      <c r="G537">
        <v>3</v>
      </c>
    </row>
    <row r="538" spans="1:7" x14ac:dyDescent="0.2">
      <c r="A538">
        <v>4</v>
      </c>
      <c r="B538" t="s">
        <v>74</v>
      </c>
      <c r="C538" t="s">
        <v>735</v>
      </c>
      <c r="D538" t="s">
        <v>869</v>
      </c>
      <c r="E538">
        <v>7070000</v>
      </c>
      <c r="F538">
        <v>23820000</v>
      </c>
      <c r="G538">
        <v>1</v>
      </c>
    </row>
    <row r="539" spans="1:7" x14ac:dyDescent="0.2">
      <c r="A539">
        <v>28</v>
      </c>
      <c r="B539" t="s">
        <v>74</v>
      </c>
      <c r="C539" t="s">
        <v>735</v>
      </c>
      <c r="D539" t="s">
        <v>869</v>
      </c>
      <c r="E539">
        <v>9300000</v>
      </c>
      <c r="F539">
        <v>9606025.0299999993</v>
      </c>
      <c r="G539">
        <v>1</v>
      </c>
    </row>
    <row r="540" spans="1:7" x14ac:dyDescent="0.2">
      <c r="A540">
        <v>87</v>
      </c>
      <c r="B540" t="s">
        <v>74</v>
      </c>
      <c r="C540" t="s">
        <v>735</v>
      </c>
      <c r="D540" t="s">
        <v>869</v>
      </c>
      <c r="E540">
        <v>6173666.6666666698</v>
      </c>
      <c r="F540">
        <v>9513883.2666666694</v>
      </c>
      <c r="G540">
        <v>3</v>
      </c>
    </row>
    <row r="541" spans="1:7" x14ac:dyDescent="0.2">
      <c r="A541">
        <v>93</v>
      </c>
      <c r="B541" t="s">
        <v>74</v>
      </c>
      <c r="C541" t="s">
        <v>735</v>
      </c>
      <c r="D541" t="s">
        <v>869</v>
      </c>
      <c r="E541">
        <v>8570666.6666666698</v>
      </c>
      <c r="F541">
        <v>13940000</v>
      </c>
      <c r="G541">
        <v>3</v>
      </c>
    </row>
    <row r="542" spans="1:7" x14ac:dyDescent="0.2">
      <c r="A542">
        <v>105</v>
      </c>
      <c r="B542" t="s">
        <v>74</v>
      </c>
      <c r="C542" t="s">
        <v>735</v>
      </c>
      <c r="D542" t="s">
        <v>869</v>
      </c>
      <c r="E542">
        <v>13950000</v>
      </c>
      <c r="F542">
        <v>14338787.18</v>
      </c>
      <c r="G542">
        <v>1</v>
      </c>
    </row>
    <row r="543" spans="1:7" x14ac:dyDescent="0.2">
      <c r="A543">
        <v>105</v>
      </c>
      <c r="B543" t="s">
        <v>74</v>
      </c>
      <c r="C543" t="s">
        <v>735</v>
      </c>
      <c r="D543" t="s">
        <v>869</v>
      </c>
      <c r="E543">
        <v>11625000</v>
      </c>
      <c r="F543">
        <v>11969380.359999999</v>
      </c>
      <c r="G543">
        <v>2</v>
      </c>
    </row>
    <row r="544" spans="1:7" x14ac:dyDescent="0.2">
      <c r="A544">
        <v>87</v>
      </c>
      <c r="B544" t="s">
        <v>104</v>
      </c>
      <c r="C544" t="s">
        <v>818</v>
      </c>
      <c r="D544" t="s">
        <v>870</v>
      </c>
      <c r="E544">
        <v>11618000</v>
      </c>
      <c r="F544">
        <v>11998328.475</v>
      </c>
      <c r="G544">
        <v>2</v>
      </c>
    </row>
    <row r="545" spans="1:7" x14ac:dyDescent="0.2">
      <c r="A545">
        <v>4</v>
      </c>
      <c r="B545" t="s">
        <v>104</v>
      </c>
      <c r="C545" t="s">
        <v>107</v>
      </c>
      <c r="D545" t="s">
        <v>871</v>
      </c>
      <c r="E545">
        <v>13950000</v>
      </c>
      <c r="F545">
        <v>14275000</v>
      </c>
      <c r="G545">
        <v>2</v>
      </c>
    </row>
    <row r="546" spans="1:7" x14ac:dyDescent="0.2">
      <c r="A546">
        <v>4</v>
      </c>
      <c r="B546" t="s">
        <v>104</v>
      </c>
      <c r="C546" t="s">
        <v>107</v>
      </c>
      <c r="D546" t="s">
        <v>871</v>
      </c>
      <c r="E546">
        <v>12365000</v>
      </c>
      <c r="F546">
        <v>12736666.6666667</v>
      </c>
      <c r="G546">
        <v>3</v>
      </c>
    </row>
    <row r="547" spans="1:7" x14ac:dyDescent="0.2">
      <c r="A547">
        <v>93</v>
      </c>
      <c r="B547" t="s">
        <v>104</v>
      </c>
      <c r="C547" t="s">
        <v>107</v>
      </c>
      <c r="D547" t="s">
        <v>871</v>
      </c>
      <c r="E547">
        <v>6151666.6666666698</v>
      </c>
      <c r="F547">
        <v>9550000</v>
      </c>
      <c r="G547">
        <v>3</v>
      </c>
    </row>
    <row r="548" spans="1:7" x14ac:dyDescent="0.2">
      <c r="A548">
        <v>121</v>
      </c>
      <c r="B548" t="s">
        <v>104</v>
      </c>
      <c r="C548" t="s">
        <v>107</v>
      </c>
      <c r="D548" t="s">
        <v>871</v>
      </c>
      <c r="E548">
        <v>9300000</v>
      </c>
      <c r="F548">
        <v>9655157.5</v>
      </c>
      <c r="G548">
        <v>1</v>
      </c>
    </row>
    <row r="549" spans="1:7" x14ac:dyDescent="0.2">
      <c r="A549">
        <v>4</v>
      </c>
      <c r="B549" t="s">
        <v>102</v>
      </c>
      <c r="C549" t="s">
        <v>108</v>
      </c>
      <c r="D549" t="s">
        <v>872</v>
      </c>
      <c r="E549">
        <v>9169000</v>
      </c>
      <c r="F549">
        <v>9600000</v>
      </c>
      <c r="G549">
        <v>1</v>
      </c>
    </row>
    <row r="550" spans="1:7" x14ac:dyDescent="0.2">
      <c r="A550">
        <v>93</v>
      </c>
      <c r="B550" t="s">
        <v>102</v>
      </c>
      <c r="C550" t="s">
        <v>108</v>
      </c>
      <c r="D550" t="s">
        <v>872</v>
      </c>
      <c r="E550">
        <v>10692666.6666667</v>
      </c>
      <c r="F550">
        <v>13865521.293333299</v>
      </c>
      <c r="G550">
        <v>6</v>
      </c>
    </row>
    <row r="551" spans="1:7" x14ac:dyDescent="0.2">
      <c r="A551">
        <v>88</v>
      </c>
      <c r="B551" t="s">
        <v>102</v>
      </c>
      <c r="C551" t="s">
        <v>108</v>
      </c>
      <c r="D551" t="s">
        <v>872</v>
      </c>
      <c r="E551">
        <v>9300000</v>
      </c>
      <c r="F551">
        <v>9620978.5999999996</v>
      </c>
      <c r="G551">
        <v>1</v>
      </c>
    </row>
    <row r="552" spans="1:7" x14ac:dyDescent="0.2">
      <c r="A552">
        <v>105</v>
      </c>
      <c r="B552" t="s">
        <v>102</v>
      </c>
      <c r="C552" t="s">
        <v>108</v>
      </c>
      <c r="D552" t="s">
        <v>872</v>
      </c>
      <c r="E552">
        <v>9300000</v>
      </c>
      <c r="F552">
        <v>9599973.5399999991</v>
      </c>
      <c r="G552">
        <v>1</v>
      </c>
    </row>
    <row r="553" spans="1:7" x14ac:dyDescent="0.2">
      <c r="A553">
        <v>4</v>
      </c>
      <c r="B553" t="s">
        <v>12</v>
      </c>
      <c r="C553" t="s">
        <v>12</v>
      </c>
      <c r="D553" t="s">
        <v>873</v>
      </c>
      <c r="E553">
        <v>7909000</v>
      </c>
      <c r="F553">
        <v>41609000</v>
      </c>
      <c r="G553">
        <v>1</v>
      </c>
    </row>
    <row r="554" spans="1:7" x14ac:dyDescent="0.2">
      <c r="A554">
        <v>27</v>
      </c>
      <c r="B554" t="s">
        <v>12</v>
      </c>
      <c r="C554" t="s">
        <v>12</v>
      </c>
      <c r="D554" t="s">
        <v>873</v>
      </c>
      <c r="E554">
        <v>5811000</v>
      </c>
      <c r="F554">
        <v>73797000</v>
      </c>
      <c r="G554">
        <v>1</v>
      </c>
    </row>
    <row r="555" spans="1:7" x14ac:dyDescent="0.2">
      <c r="A555">
        <v>22</v>
      </c>
      <c r="B555" t="s">
        <v>12</v>
      </c>
      <c r="C555" t="s">
        <v>12</v>
      </c>
      <c r="D555" t="s">
        <v>873</v>
      </c>
      <c r="E555">
        <v>8665000</v>
      </c>
      <c r="F555">
        <v>51665000</v>
      </c>
      <c r="G555">
        <v>1</v>
      </c>
    </row>
    <row r="556" spans="1:7" x14ac:dyDescent="0.2">
      <c r="A556">
        <v>22</v>
      </c>
      <c r="B556" t="s">
        <v>12</v>
      </c>
      <c r="C556" t="s">
        <v>12</v>
      </c>
      <c r="D556" t="s">
        <v>873</v>
      </c>
      <c r="E556">
        <v>7951000</v>
      </c>
      <c r="F556">
        <v>38151000</v>
      </c>
      <c r="G556">
        <v>1</v>
      </c>
    </row>
    <row r="557" spans="1:7" x14ac:dyDescent="0.2">
      <c r="A557">
        <v>96</v>
      </c>
      <c r="B557" t="s">
        <v>12</v>
      </c>
      <c r="C557" t="s">
        <v>12</v>
      </c>
      <c r="D557" t="s">
        <v>873</v>
      </c>
      <c r="E557">
        <v>9300000</v>
      </c>
      <c r="F557">
        <v>9583199.5</v>
      </c>
      <c r="G557">
        <v>1</v>
      </c>
    </row>
    <row r="558" spans="1:7" x14ac:dyDescent="0.2">
      <c r="A558">
        <v>108</v>
      </c>
      <c r="B558" t="s">
        <v>12</v>
      </c>
      <c r="C558" t="s">
        <v>12</v>
      </c>
      <c r="D558" t="s">
        <v>873</v>
      </c>
      <c r="E558">
        <v>8323500</v>
      </c>
      <c r="F558">
        <v>8448500</v>
      </c>
      <c r="G558">
        <v>2</v>
      </c>
    </row>
    <row r="559" spans="1:7" x14ac:dyDescent="0.2">
      <c r="A559">
        <v>93</v>
      </c>
      <c r="B559" t="s">
        <v>11</v>
      </c>
      <c r="C559" t="s">
        <v>832</v>
      </c>
      <c r="D559" t="s">
        <v>832</v>
      </c>
      <c r="E559">
        <v>9286500</v>
      </c>
      <c r="F559">
        <v>10978389.435000001</v>
      </c>
      <c r="G559">
        <v>2</v>
      </c>
    </row>
    <row r="560" spans="1:7" x14ac:dyDescent="0.2">
      <c r="A560">
        <v>93</v>
      </c>
      <c r="B560" t="s">
        <v>11</v>
      </c>
      <c r="C560" t="s">
        <v>832</v>
      </c>
      <c r="D560" t="s">
        <v>832</v>
      </c>
      <c r="E560">
        <v>9227500</v>
      </c>
      <c r="F560">
        <v>12312159.810000001</v>
      </c>
      <c r="G560">
        <v>2</v>
      </c>
    </row>
    <row r="561" spans="1:7" x14ac:dyDescent="0.2">
      <c r="A561">
        <v>32</v>
      </c>
      <c r="B561" t="s">
        <v>11</v>
      </c>
      <c r="C561" t="s">
        <v>832</v>
      </c>
      <c r="D561" t="s">
        <v>832</v>
      </c>
      <c r="E561">
        <v>9286000</v>
      </c>
      <c r="F561">
        <v>9891459.8499999996</v>
      </c>
      <c r="G561">
        <v>1</v>
      </c>
    </row>
    <row r="562" spans="1:7" x14ac:dyDescent="0.2">
      <c r="A562">
        <v>117</v>
      </c>
      <c r="B562" t="s">
        <v>11</v>
      </c>
      <c r="C562" t="s">
        <v>832</v>
      </c>
      <c r="D562" t="s">
        <v>832</v>
      </c>
      <c r="E562">
        <v>9267500</v>
      </c>
      <c r="F562">
        <v>9478793.75</v>
      </c>
      <c r="G562">
        <v>4</v>
      </c>
    </row>
    <row r="563" spans="1:7" x14ac:dyDescent="0.2">
      <c r="A563">
        <v>93</v>
      </c>
      <c r="B563" t="s">
        <v>102</v>
      </c>
      <c r="C563" t="s">
        <v>108</v>
      </c>
      <c r="D563" t="s">
        <v>874</v>
      </c>
      <c r="E563">
        <v>11307500</v>
      </c>
      <c r="F563">
        <v>12050000</v>
      </c>
      <c r="G563">
        <v>2</v>
      </c>
    </row>
    <row r="564" spans="1:7" x14ac:dyDescent="0.2">
      <c r="A564">
        <v>93</v>
      </c>
      <c r="B564" t="s">
        <v>102</v>
      </c>
      <c r="C564" t="s">
        <v>108</v>
      </c>
      <c r="D564" t="s">
        <v>874</v>
      </c>
      <c r="E564">
        <v>11202500</v>
      </c>
      <c r="F564">
        <v>14439073.095000001</v>
      </c>
      <c r="G564">
        <v>2</v>
      </c>
    </row>
    <row r="565" spans="1:7" x14ac:dyDescent="0.2">
      <c r="A565">
        <v>88</v>
      </c>
      <c r="B565" t="s">
        <v>102</v>
      </c>
      <c r="C565" t="s">
        <v>108</v>
      </c>
      <c r="D565" t="s">
        <v>874</v>
      </c>
      <c r="E565">
        <v>9300000</v>
      </c>
      <c r="F565">
        <v>9709243.9399999995</v>
      </c>
      <c r="G565">
        <v>1</v>
      </c>
    </row>
    <row r="566" spans="1:7" x14ac:dyDescent="0.2">
      <c r="A566">
        <v>88</v>
      </c>
      <c r="B566" t="s">
        <v>102</v>
      </c>
      <c r="C566" t="s">
        <v>108</v>
      </c>
      <c r="D566" t="s">
        <v>874</v>
      </c>
      <c r="E566">
        <v>9300000</v>
      </c>
      <c r="F566">
        <v>9665111.2699999996</v>
      </c>
      <c r="G566">
        <v>2</v>
      </c>
    </row>
    <row r="567" spans="1:7" x14ac:dyDescent="0.2">
      <c r="A567">
        <v>121</v>
      </c>
      <c r="B567" t="s">
        <v>11</v>
      </c>
      <c r="C567" t="s">
        <v>515</v>
      </c>
      <c r="D567" t="s">
        <v>875</v>
      </c>
      <c r="E567">
        <v>13950000</v>
      </c>
      <c r="F567">
        <v>14422720</v>
      </c>
      <c r="G567">
        <v>1</v>
      </c>
    </row>
    <row r="568" spans="1:7" x14ac:dyDescent="0.2">
      <c r="A568">
        <v>121</v>
      </c>
      <c r="B568" t="s">
        <v>11</v>
      </c>
      <c r="C568" t="s">
        <v>515</v>
      </c>
      <c r="D568" t="s">
        <v>875</v>
      </c>
      <c r="E568">
        <v>9293000</v>
      </c>
      <c r="F568">
        <v>9655078.4000000004</v>
      </c>
      <c r="G568">
        <v>1</v>
      </c>
    </row>
    <row r="569" spans="1:7" x14ac:dyDescent="0.2">
      <c r="A569">
        <v>105</v>
      </c>
      <c r="B569" t="s">
        <v>11</v>
      </c>
      <c r="C569" t="s">
        <v>515</v>
      </c>
      <c r="D569" t="s">
        <v>875</v>
      </c>
      <c r="E569">
        <v>9300000</v>
      </c>
      <c r="F569">
        <v>9599973.5399999991</v>
      </c>
      <c r="G569">
        <v>1</v>
      </c>
    </row>
    <row r="570" spans="1:7" x14ac:dyDescent="0.2">
      <c r="A570">
        <v>120</v>
      </c>
      <c r="B570" t="s">
        <v>11</v>
      </c>
      <c r="C570" t="s">
        <v>515</v>
      </c>
      <c r="D570" t="s">
        <v>875</v>
      </c>
      <c r="E570">
        <v>9300000</v>
      </c>
      <c r="F570">
        <v>10394180.67</v>
      </c>
      <c r="G570">
        <v>1</v>
      </c>
    </row>
    <row r="571" spans="1:7" x14ac:dyDescent="0.2">
      <c r="A571">
        <v>93</v>
      </c>
      <c r="B571" t="s">
        <v>11</v>
      </c>
      <c r="C571" t="s">
        <v>83</v>
      </c>
      <c r="D571" t="s">
        <v>876</v>
      </c>
      <c r="E571">
        <v>9297000</v>
      </c>
      <c r="F571">
        <v>9597899.5399999991</v>
      </c>
      <c r="G571">
        <v>1</v>
      </c>
    </row>
    <row r="572" spans="1:7" x14ac:dyDescent="0.2">
      <c r="A572">
        <v>87</v>
      </c>
      <c r="B572" t="s">
        <v>11</v>
      </c>
      <c r="C572" t="s">
        <v>84</v>
      </c>
      <c r="D572" t="s">
        <v>888</v>
      </c>
      <c r="E572">
        <v>9300000</v>
      </c>
      <c r="F572">
        <v>9601790</v>
      </c>
      <c r="G572">
        <v>1</v>
      </c>
    </row>
    <row r="573" spans="1:7" x14ac:dyDescent="0.2">
      <c r="A573">
        <v>121</v>
      </c>
      <c r="B573" t="s">
        <v>11</v>
      </c>
      <c r="C573" t="s">
        <v>84</v>
      </c>
      <c r="D573" t="s">
        <v>888</v>
      </c>
      <c r="E573">
        <v>13950000</v>
      </c>
      <c r="F573">
        <v>14394555</v>
      </c>
      <c r="G573">
        <v>1</v>
      </c>
    </row>
    <row r="574" spans="1:7" x14ac:dyDescent="0.2">
      <c r="A574">
        <v>121</v>
      </c>
      <c r="B574" t="s">
        <v>11</v>
      </c>
      <c r="C574" t="s">
        <v>84</v>
      </c>
      <c r="D574" t="s">
        <v>888</v>
      </c>
      <c r="E574">
        <v>13950000</v>
      </c>
      <c r="F574">
        <v>14394555</v>
      </c>
      <c r="G574">
        <v>1</v>
      </c>
    </row>
    <row r="575" spans="1:7" x14ac:dyDescent="0.2">
      <c r="A575">
        <v>4</v>
      </c>
      <c r="B575" t="s">
        <v>104</v>
      </c>
      <c r="C575" t="s">
        <v>106</v>
      </c>
      <c r="D575" t="s">
        <v>889</v>
      </c>
      <c r="E575">
        <v>9289500</v>
      </c>
      <c r="F575">
        <v>9600000</v>
      </c>
      <c r="G575">
        <v>2</v>
      </c>
    </row>
    <row r="576" spans="1:7" x14ac:dyDescent="0.2">
      <c r="A576">
        <v>4</v>
      </c>
      <c r="B576" t="s">
        <v>104</v>
      </c>
      <c r="C576" t="s">
        <v>106</v>
      </c>
      <c r="D576" t="s">
        <v>889</v>
      </c>
      <c r="E576">
        <v>8749000</v>
      </c>
      <c r="F576">
        <v>9049000</v>
      </c>
      <c r="G576">
        <v>1</v>
      </c>
    </row>
    <row r="577" spans="1:7" x14ac:dyDescent="0.2">
      <c r="A577">
        <v>27</v>
      </c>
      <c r="B577" t="s">
        <v>104</v>
      </c>
      <c r="C577" t="s">
        <v>106</v>
      </c>
      <c r="D577" t="s">
        <v>889</v>
      </c>
      <c r="E577">
        <v>9247000</v>
      </c>
      <c r="F577">
        <v>20946000</v>
      </c>
      <c r="G577">
        <v>1</v>
      </c>
    </row>
    <row r="578" spans="1:7" x14ac:dyDescent="0.2">
      <c r="A578">
        <v>27</v>
      </c>
      <c r="B578" t="s">
        <v>104</v>
      </c>
      <c r="C578" t="s">
        <v>106</v>
      </c>
      <c r="D578" t="s">
        <v>889</v>
      </c>
      <c r="E578">
        <v>8581000</v>
      </c>
      <c r="F578">
        <v>29948000</v>
      </c>
      <c r="G578">
        <v>1</v>
      </c>
    </row>
    <row r="579" spans="1:7" x14ac:dyDescent="0.2">
      <c r="A579">
        <v>93</v>
      </c>
      <c r="B579" t="s">
        <v>11</v>
      </c>
      <c r="C579" t="s">
        <v>103</v>
      </c>
      <c r="D579" t="s">
        <v>890</v>
      </c>
      <c r="E579">
        <v>9009000</v>
      </c>
      <c r="F579">
        <v>26349701.195</v>
      </c>
      <c r="G579">
        <v>2</v>
      </c>
    </row>
    <row r="580" spans="1:7" x14ac:dyDescent="0.2">
      <c r="A580">
        <v>32</v>
      </c>
      <c r="B580" t="s">
        <v>11</v>
      </c>
      <c r="C580" t="s">
        <v>103</v>
      </c>
      <c r="D580" t="s">
        <v>890</v>
      </c>
      <c r="E580">
        <v>9263500</v>
      </c>
      <c r="F580">
        <v>9951433.0899999999</v>
      </c>
      <c r="G580">
        <v>2</v>
      </c>
    </row>
    <row r="581" spans="1:7" x14ac:dyDescent="0.2">
      <c r="A581">
        <v>28</v>
      </c>
      <c r="B581" t="s">
        <v>73</v>
      </c>
      <c r="C581" t="s">
        <v>822</v>
      </c>
      <c r="D581" t="s">
        <v>891</v>
      </c>
      <c r="E581">
        <v>9213500</v>
      </c>
      <c r="F581">
        <v>9605047.5800000001</v>
      </c>
      <c r="G581">
        <v>2</v>
      </c>
    </row>
    <row r="582" spans="1:7" x14ac:dyDescent="0.2">
      <c r="A582">
        <v>28</v>
      </c>
      <c r="B582" t="s">
        <v>73</v>
      </c>
      <c r="C582" t="s">
        <v>822</v>
      </c>
      <c r="D582" t="s">
        <v>891</v>
      </c>
      <c r="E582">
        <v>11538500</v>
      </c>
      <c r="F582">
        <v>11976750.09</v>
      </c>
      <c r="G582">
        <v>2</v>
      </c>
    </row>
    <row r="583" spans="1:7" x14ac:dyDescent="0.2">
      <c r="A583">
        <v>87</v>
      </c>
      <c r="B583" t="s">
        <v>73</v>
      </c>
      <c r="C583" t="s">
        <v>822</v>
      </c>
      <c r="D583" t="s">
        <v>891</v>
      </c>
      <c r="E583">
        <v>8161000</v>
      </c>
      <c r="F583">
        <v>9601790</v>
      </c>
      <c r="G583">
        <v>1</v>
      </c>
    </row>
    <row r="584" spans="1:7" x14ac:dyDescent="0.2">
      <c r="A584">
        <v>117</v>
      </c>
      <c r="B584" t="s">
        <v>73</v>
      </c>
      <c r="C584" t="s">
        <v>822</v>
      </c>
      <c r="D584" t="s">
        <v>891</v>
      </c>
      <c r="E584">
        <v>9247000</v>
      </c>
      <c r="F584">
        <v>9511293.75</v>
      </c>
      <c r="G584">
        <v>1</v>
      </c>
    </row>
    <row r="585" spans="1:7" x14ac:dyDescent="0.2">
      <c r="A585">
        <v>105</v>
      </c>
      <c r="B585" t="s">
        <v>73</v>
      </c>
      <c r="C585" t="s">
        <v>822</v>
      </c>
      <c r="D585" t="s">
        <v>891</v>
      </c>
      <c r="E585">
        <v>9300000</v>
      </c>
      <c r="F585">
        <v>9599973.5399999991</v>
      </c>
      <c r="G585">
        <v>1</v>
      </c>
    </row>
    <row r="586" spans="1:7" x14ac:dyDescent="0.2">
      <c r="A586">
        <v>105</v>
      </c>
      <c r="B586" t="s">
        <v>73</v>
      </c>
      <c r="C586" t="s">
        <v>822</v>
      </c>
      <c r="D586" t="s">
        <v>891</v>
      </c>
      <c r="E586">
        <v>9300000</v>
      </c>
      <c r="F586">
        <v>9599973.5399999991</v>
      </c>
      <c r="G586">
        <v>2</v>
      </c>
    </row>
    <row r="587" spans="1:7" x14ac:dyDescent="0.2">
      <c r="A587">
        <v>4</v>
      </c>
      <c r="B587" t="s">
        <v>102</v>
      </c>
      <c r="C587" t="s">
        <v>102</v>
      </c>
      <c r="D587" t="s">
        <v>892</v>
      </c>
      <c r="E587">
        <v>9300000</v>
      </c>
      <c r="F587">
        <v>9600000</v>
      </c>
      <c r="G587">
        <v>2</v>
      </c>
    </row>
    <row r="588" spans="1:7" x14ac:dyDescent="0.2">
      <c r="A588">
        <v>93</v>
      </c>
      <c r="B588" t="s">
        <v>102</v>
      </c>
      <c r="C588" t="s">
        <v>102</v>
      </c>
      <c r="D588" t="s">
        <v>892</v>
      </c>
      <c r="E588">
        <v>8371000</v>
      </c>
      <c r="F588">
        <v>24481000</v>
      </c>
      <c r="G588">
        <v>1</v>
      </c>
    </row>
    <row r="589" spans="1:7" x14ac:dyDescent="0.2">
      <c r="A589">
        <v>28</v>
      </c>
      <c r="B589" t="s">
        <v>74</v>
      </c>
      <c r="C589" t="s">
        <v>72</v>
      </c>
      <c r="D589" t="s">
        <v>893</v>
      </c>
      <c r="E589">
        <v>9278800</v>
      </c>
      <c r="F589">
        <v>9587600.4399999995</v>
      </c>
      <c r="G589">
        <v>5</v>
      </c>
    </row>
    <row r="590" spans="1:7" x14ac:dyDescent="0.2">
      <c r="A590">
        <v>87</v>
      </c>
      <c r="B590" t="s">
        <v>74</v>
      </c>
      <c r="C590" t="s">
        <v>72</v>
      </c>
      <c r="D590" t="s">
        <v>893</v>
      </c>
      <c r="E590">
        <v>8623000</v>
      </c>
      <c r="F590">
        <v>9567607.5</v>
      </c>
      <c r="G590">
        <v>1</v>
      </c>
    </row>
    <row r="591" spans="1:7" x14ac:dyDescent="0.2">
      <c r="A591">
        <v>116</v>
      </c>
      <c r="B591" t="s">
        <v>74</v>
      </c>
      <c r="C591" t="s">
        <v>72</v>
      </c>
      <c r="D591" t="s">
        <v>893</v>
      </c>
      <c r="E591">
        <v>9300000</v>
      </c>
      <c r="F591">
        <v>9466708.0800000001</v>
      </c>
      <c r="G591">
        <v>2</v>
      </c>
    </row>
    <row r="592" spans="1:7" x14ac:dyDescent="0.2">
      <c r="A592">
        <v>4</v>
      </c>
      <c r="B592" t="s">
        <v>11</v>
      </c>
      <c r="C592" t="s">
        <v>94</v>
      </c>
      <c r="D592" t="s">
        <v>894</v>
      </c>
      <c r="E592">
        <v>13950000</v>
      </c>
      <c r="F592">
        <v>14250000</v>
      </c>
      <c r="G592">
        <v>1</v>
      </c>
    </row>
    <row r="593" spans="1:7" x14ac:dyDescent="0.2">
      <c r="A593">
        <v>4</v>
      </c>
      <c r="B593" t="s">
        <v>11</v>
      </c>
      <c r="C593" t="s">
        <v>94</v>
      </c>
      <c r="D593" t="s">
        <v>894</v>
      </c>
      <c r="E593">
        <v>11370500</v>
      </c>
      <c r="F593">
        <v>11925000</v>
      </c>
      <c r="G593">
        <v>2</v>
      </c>
    </row>
    <row r="594" spans="1:7" x14ac:dyDescent="0.2">
      <c r="A594">
        <v>93</v>
      </c>
      <c r="B594" t="s">
        <v>11</v>
      </c>
      <c r="C594" t="s">
        <v>94</v>
      </c>
      <c r="D594" t="s">
        <v>894</v>
      </c>
      <c r="E594">
        <v>8245000</v>
      </c>
      <c r="F594">
        <v>16399045.17</v>
      </c>
      <c r="G594">
        <v>1</v>
      </c>
    </row>
    <row r="595" spans="1:7" x14ac:dyDescent="0.2">
      <c r="A595">
        <v>27</v>
      </c>
      <c r="B595" t="s">
        <v>11</v>
      </c>
      <c r="C595" t="s">
        <v>94</v>
      </c>
      <c r="D595" t="s">
        <v>894</v>
      </c>
      <c r="E595">
        <v>7448000</v>
      </c>
      <c r="F595">
        <v>30563000</v>
      </c>
      <c r="G595">
        <v>1</v>
      </c>
    </row>
    <row r="596" spans="1:7" x14ac:dyDescent="0.2">
      <c r="A596">
        <v>116</v>
      </c>
      <c r="B596" t="s">
        <v>11</v>
      </c>
      <c r="C596" t="s">
        <v>94</v>
      </c>
      <c r="D596" t="s">
        <v>894</v>
      </c>
      <c r="E596">
        <v>9280000</v>
      </c>
      <c r="F596">
        <v>9466708.0800000001</v>
      </c>
      <c r="G596">
        <v>1</v>
      </c>
    </row>
    <row r="597" spans="1:7" x14ac:dyDescent="0.2">
      <c r="A597">
        <v>121</v>
      </c>
      <c r="B597" t="s">
        <v>11</v>
      </c>
      <c r="C597" t="s">
        <v>94</v>
      </c>
      <c r="D597" t="s">
        <v>894</v>
      </c>
      <c r="E597">
        <v>9243400</v>
      </c>
      <c r="F597">
        <v>12068869.164000001</v>
      </c>
      <c r="G597">
        <v>5</v>
      </c>
    </row>
    <row r="598" spans="1:7" x14ac:dyDescent="0.2">
      <c r="A598">
        <v>121</v>
      </c>
      <c r="B598" t="s">
        <v>11</v>
      </c>
      <c r="C598" t="s">
        <v>94</v>
      </c>
      <c r="D598" t="s">
        <v>894</v>
      </c>
      <c r="E598">
        <v>6162666.6666666698</v>
      </c>
      <c r="F598">
        <v>10240095.369999999</v>
      </c>
      <c r="G598">
        <v>3</v>
      </c>
    </row>
    <row r="599" spans="1:7" x14ac:dyDescent="0.2">
      <c r="A599">
        <v>4</v>
      </c>
      <c r="B599" t="s">
        <v>11</v>
      </c>
      <c r="C599" t="s">
        <v>84</v>
      </c>
      <c r="D599" t="s">
        <v>895</v>
      </c>
      <c r="E599">
        <v>9285000</v>
      </c>
      <c r="F599">
        <v>10762500</v>
      </c>
      <c r="G599">
        <v>8</v>
      </c>
    </row>
    <row r="600" spans="1:7" x14ac:dyDescent="0.2">
      <c r="A600">
        <v>4</v>
      </c>
      <c r="B600" t="s">
        <v>11</v>
      </c>
      <c r="C600" t="s">
        <v>84</v>
      </c>
      <c r="D600" t="s">
        <v>895</v>
      </c>
      <c r="E600">
        <v>13950000</v>
      </c>
      <c r="F600">
        <v>14250000</v>
      </c>
      <c r="G600">
        <v>2</v>
      </c>
    </row>
    <row r="601" spans="1:7" x14ac:dyDescent="0.2">
      <c r="A601">
        <v>108</v>
      </c>
      <c r="B601" t="s">
        <v>11</v>
      </c>
      <c r="C601" t="s">
        <v>84</v>
      </c>
      <c r="D601" t="s">
        <v>895</v>
      </c>
      <c r="E601">
        <v>9300000</v>
      </c>
      <c r="F601">
        <v>9530000</v>
      </c>
      <c r="G601">
        <v>1</v>
      </c>
    </row>
    <row r="602" spans="1:7" x14ac:dyDescent="0.2">
      <c r="A602">
        <v>4</v>
      </c>
      <c r="B602" t="s">
        <v>11</v>
      </c>
      <c r="C602" t="s">
        <v>84</v>
      </c>
      <c r="D602" t="s">
        <v>896</v>
      </c>
      <c r="E602">
        <v>9997250</v>
      </c>
      <c r="F602">
        <v>10366666.6666667</v>
      </c>
      <c r="G602">
        <v>12</v>
      </c>
    </row>
    <row r="603" spans="1:7" x14ac:dyDescent="0.2">
      <c r="A603">
        <v>4</v>
      </c>
      <c r="B603" t="s">
        <v>11</v>
      </c>
      <c r="C603" t="s">
        <v>84</v>
      </c>
      <c r="D603" t="s">
        <v>896</v>
      </c>
      <c r="E603">
        <v>10622000</v>
      </c>
      <c r="F603">
        <v>10935714.2857143</v>
      </c>
      <c r="G603">
        <v>7</v>
      </c>
    </row>
    <row r="604" spans="1:7" x14ac:dyDescent="0.2">
      <c r="A604">
        <v>28</v>
      </c>
      <c r="B604" t="s">
        <v>11</v>
      </c>
      <c r="C604" t="s">
        <v>84</v>
      </c>
      <c r="D604" t="s">
        <v>896</v>
      </c>
      <c r="E604">
        <v>11625000</v>
      </c>
      <c r="F604">
        <v>12032159.550000001</v>
      </c>
      <c r="G604">
        <v>2</v>
      </c>
    </row>
    <row r="605" spans="1:7" x14ac:dyDescent="0.2">
      <c r="A605">
        <v>28</v>
      </c>
      <c r="B605" t="s">
        <v>11</v>
      </c>
      <c r="C605" t="s">
        <v>84</v>
      </c>
      <c r="D605" t="s">
        <v>896</v>
      </c>
      <c r="E605">
        <v>13950000</v>
      </c>
      <c r="F605">
        <v>14322152.5</v>
      </c>
      <c r="G605">
        <v>2</v>
      </c>
    </row>
    <row r="606" spans="1:7" x14ac:dyDescent="0.2">
      <c r="A606">
        <v>93</v>
      </c>
      <c r="B606" t="s">
        <v>11</v>
      </c>
      <c r="C606" t="s">
        <v>84</v>
      </c>
      <c r="D606" t="s">
        <v>896</v>
      </c>
      <c r="E606">
        <v>13950000</v>
      </c>
      <c r="F606">
        <v>14200000</v>
      </c>
      <c r="G606">
        <v>1</v>
      </c>
    </row>
    <row r="607" spans="1:7" x14ac:dyDescent="0.2">
      <c r="A607">
        <v>117</v>
      </c>
      <c r="B607" t="s">
        <v>11</v>
      </c>
      <c r="C607" t="s">
        <v>84</v>
      </c>
      <c r="D607" t="s">
        <v>896</v>
      </c>
      <c r="E607">
        <v>9300000</v>
      </c>
      <c r="F607">
        <v>9511293.75</v>
      </c>
      <c r="G607">
        <v>2</v>
      </c>
    </row>
    <row r="608" spans="1:7" x14ac:dyDescent="0.2">
      <c r="A608">
        <v>96</v>
      </c>
      <c r="B608" t="s">
        <v>11</v>
      </c>
      <c r="C608" t="s">
        <v>84</v>
      </c>
      <c r="D608" t="s">
        <v>896</v>
      </c>
      <c r="E608">
        <v>9300000</v>
      </c>
      <c r="F608">
        <v>9604557.5099999998</v>
      </c>
      <c r="G608">
        <v>1</v>
      </c>
    </row>
    <row r="609" spans="1:7" x14ac:dyDescent="0.2">
      <c r="A609">
        <v>121</v>
      </c>
      <c r="B609" t="s">
        <v>11</v>
      </c>
      <c r="C609" t="s">
        <v>84</v>
      </c>
      <c r="D609" t="s">
        <v>896</v>
      </c>
      <c r="E609">
        <v>9300000</v>
      </c>
      <c r="F609">
        <v>9672757.5</v>
      </c>
      <c r="G609">
        <v>2</v>
      </c>
    </row>
    <row r="610" spans="1:7" x14ac:dyDescent="0.2">
      <c r="A610">
        <v>121</v>
      </c>
      <c r="B610" t="s">
        <v>11</v>
      </c>
      <c r="C610" t="s">
        <v>84</v>
      </c>
      <c r="D610" t="s">
        <v>896</v>
      </c>
      <c r="E610">
        <v>12400000</v>
      </c>
      <c r="F610">
        <v>12843532.5</v>
      </c>
      <c r="G610">
        <v>3</v>
      </c>
    </row>
    <row r="611" spans="1:7" x14ac:dyDescent="0.2">
      <c r="A611">
        <v>105</v>
      </c>
      <c r="B611" t="s">
        <v>11</v>
      </c>
      <c r="C611" t="s">
        <v>84</v>
      </c>
      <c r="D611" t="s">
        <v>896</v>
      </c>
      <c r="E611">
        <v>9300000</v>
      </c>
      <c r="F611">
        <v>9599973.5399999991</v>
      </c>
      <c r="G611">
        <v>1</v>
      </c>
    </row>
    <row r="612" spans="1:7" x14ac:dyDescent="0.2">
      <c r="A612">
        <v>4</v>
      </c>
      <c r="B612" t="s">
        <v>11</v>
      </c>
      <c r="C612" t="s">
        <v>84</v>
      </c>
      <c r="D612" t="s">
        <v>897</v>
      </c>
      <c r="E612">
        <v>13950000</v>
      </c>
      <c r="F612">
        <v>14250000</v>
      </c>
      <c r="G612">
        <v>2</v>
      </c>
    </row>
    <row r="613" spans="1:7" x14ac:dyDescent="0.2">
      <c r="A613">
        <v>4</v>
      </c>
      <c r="B613" t="s">
        <v>11</v>
      </c>
      <c r="C613" t="s">
        <v>84</v>
      </c>
      <c r="D613" t="s">
        <v>897</v>
      </c>
      <c r="E613">
        <v>11625000</v>
      </c>
      <c r="F613">
        <v>11925000</v>
      </c>
      <c r="G613">
        <v>2</v>
      </c>
    </row>
    <row r="614" spans="1:7" x14ac:dyDescent="0.2">
      <c r="A614">
        <v>87</v>
      </c>
      <c r="B614" t="s">
        <v>11</v>
      </c>
      <c r="C614" t="s">
        <v>84</v>
      </c>
      <c r="D614" t="s">
        <v>897</v>
      </c>
      <c r="E614">
        <v>9300000</v>
      </c>
      <c r="F614">
        <v>9406434.8000000007</v>
      </c>
      <c r="G614">
        <v>1</v>
      </c>
    </row>
    <row r="615" spans="1:7" x14ac:dyDescent="0.2">
      <c r="A615">
        <v>93</v>
      </c>
      <c r="B615" t="s">
        <v>11</v>
      </c>
      <c r="C615" t="s">
        <v>84</v>
      </c>
      <c r="D615" t="s">
        <v>897</v>
      </c>
      <c r="E615">
        <v>9300000</v>
      </c>
      <c r="F615">
        <v>17050000</v>
      </c>
      <c r="G615">
        <v>1</v>
      </c>
    </row>
    <row r="616" spans="1:7" x14ac:dyDescent="0.2">
      <c r="A616">
        <v>93</v>
      </c>
      <c r="B616" t="s">
        <v>11</v>
      </c>
      <c r="C616" t="s">
        <v>84</v>
      </c>
      <c r="D616" t="s">
        <v>897</v>
      </c>
      <c r="E616">
        <v>9300000</v>
      </c>
      <c r="F616">
        <v>17050000</v>
      </c>
      <c r="G616">
        <v>1</v>
      </c>
    </row>
    <row r="617" spans="1:7" x14ac:dyDescent="0.2">
      <c r="A617">
        <v>105</v>
      </c>
      <c r="B617" t="s">
        <v>11</v>
      </c>
      <c r="C617" t="s">
        <v>84</v>
      </c>
      <c r="D617" t="s">
        <v>897</v>
      </c>
      <c r="E617">
        <v>9300000</v>
      </c>
      <c r="F617">
        <v>9599973.5399999991</v>
      </c>
      <c r="G617">
        <v>1</v>
      </c>
    </row>
    <row r="618" spans="1:7" x14ac:dyDescent="0.2">
      <c r="A618">
        <v>4</v>
      </c>
      <c r="B618" t="s">
        <v>11</v>
      </c>
      <c r="C618" t="s">
        <v>515</v>
      </c>
      <c r="D618" t="s">
        <v>898</v>
      </c>
      <c r="E618">
        <v>13950000</v>
      </c>
      <c r="F618">
        <v>14250000</v>
      </c>
      <c r="G618">
        <v>1</v>
      </c>
    </row>
    <row r="619" spans="1:7" x14ac:dyDescent="0.2">
      <c r="A619">
        <v>4</v>
      </c>
      <c r="B619" t="s">
        <v>11</v>
      </c>
      <c r="C619" t="s">
        <v>515</v>
      </c>
      <c r="D619" t="s">
        <v>898</v>
      </c>
      <c r="E619">
        <v>9240500</v>
      </c>
      <c r="F619">
        <v>9600000</v>
      </c>
      <c r="G619">
        <v>2</v>
      </c>
    </row>
    <row r="620" spans="1:7" x14ac:dyDescent="0.2">
      <c r="A620">
        <v>87</v>
      </c>
      <c r="B620" t="s">
        <v>11</v>
      </c>
      <c r="C620" t="s">
        <v>515</v>
      </c>
      <c r="D620" t="s">
        <v>898</v>
      </c>
      <c r="E620">
        <v>9300000</v>
      </c>
      <c r="F620">
        <v>9601790</v>
      </c>
      <c r="G620">
        <v>1</v>
      </c>
    </row>
    <row r="621" spans="1:7" x14ac:dyDescent="0.2">
      <c r="A621">
        <v>87</v>
      </c>
      <c r="B621" t="s">
        <v>11</v>
      </c>
      <c r="C621" t="s">
        <v>515</v>
      </c>
      <c r="D621" t="s">
        <v>898</v>
      </c>
      <c r="E621">
        <v>9300000</v>
      </c>
      <c r="F621">
        <v>9567607.5</v>
      </c>
      <c r="G621">
        <v>1</v>
      </c>
    </row>
    <row r="622" spans="1:7" x14ac:dyDescent="0.2">
      <c r="A622">
        <v>93</v>
      </c>
      <c r="B622" t="s">
        <v>11</v>
      </c>
      <c r="C622" t="s">
        <v>515</v>
      </c>
      <c r="D622" t="s">
        <v>898</v>
      </c>
      <c r="E622">
        <v>9214000</v>
      </c>
      <c r="F622">
        <v>17682329</v>
      </c>
      <c r="G622">
        <v>1</v>
      </c>
    </row>
    <row r="623" spans="1:7" x14ac:dyDescent="0.2">
      <c r="A623">
        <v>105</v>
      </c>
      <c r="B623" t="s">
        <v>11</v>
      </c>
      <c r="C623" t="s">
        <v>515</v>
      </c>
      <c r="D623" t="s">
        <v>898</v>
      </c>
      <c r="E623">
        <v>9300000</v>
      </c>
      <c r="F623">
        <v>9599973.5399999991</v>
      </c>
      <c r="G623">
        <v>1</v>
      </c>
    </row>
    <row r="624" spans="1:7" x14ac:dyDescent="0.2">
      <c r="A624">
        <v>4</v>
      </c>
      <c r="B624" t="s">
        <v>11</v>
      </c>
      <c r="C624" t="s">
        <v>98</v>
      </c>
      <c r="D624" t="s">
        <v>899</v>
      </c>
      <c r="E624">
        <v>9182000</v>
      </c>
      <c r="F624">
        <v>9600000</v>
      </c>
      <c r="G624">
        <v>1</v>
      </c>
    </row>
    <row r="625" spans="1:7" x14ac:dyDescent="0.2">
      <c r="A625">
        <v>28</v>
      </c>
      <c r="B625" t="s">
        <v>11</v>
      </c>
      <c r="C625" t="s">
        <v>98</v>
      </c>
      <c r="D625" t="s">
        <v>899</v>
      </c>
      <c r="E625">
        <v>9250500</v>
      </c>
      <c r="F625">
        <v>9605465.6799999997</v>
      </c>
      <c r="G625">
        <v>2</v>
      </c>
    </row>
    <row r="626" spans="1:7" x14ac:dyDescent="0.2">
      <c r="A626">
        <v>87</v>
      </c>
      <c r="B626" t="s">
        <v>11</v>
      </c>
      <c r="C626" t="s">
        <v>98</v>
      </c>
      <c r="D626" t="s">
        <v>899</v>
      </c>
      <c r="E626">
        <v>9300000</v>
      </c>
      <c r="F626">
        <v>9601790</v>
      </c>
      <c r="G626">
        <v>2</v>
      </c>
    </row>
    <row r="627" spans="1:7" x14ac:dyDescent="0.2">
      <c r="A627">
        <v>87</v>
      </c>
      <c r="B627" t="s">
        <v>11</v>
      </c>
      <c r="C627" t="s">
        <v>98</v>
      </c>
      <c r="D627" t="s">
        <v>899</v>
      </c>
      <c r="E627">
        <v>13950000</v>
      </c>
      <c r="F627">
        <v>14374435</v>
      </c>
      <c r="G627">
        <v>1</v>
      </c>
    </row>
    <row r="628" spans="1:7" x14ac:dyDescent="0.2">
      <c r="A628">
        <v>96</v>
      </c>
      <c r="B628" t="s">
        <v>11</v>
      </c>
      <c r="C628" t="s">
        <v>98</v>
      </c>
      <c r="D628" t="s">
        <v>899</v>
      </c>
      <c r="E628">
        <v>9234500</v>
      </c>
      <c r="F628">
        <v>9391769.8800000008</v>
      </c>
      <c r="G628">
        <v>2</v>
      </c>
    </row>
    <row r="629" spans="1:7" x14ac:dyDescent="0.2">
      <c r="A629">
        <v>121</v>
      </c>
      <c r="B629" t="s">
        <v>11</v>
      </c>
      <c r="C629" t="s">
        <v>98</v>
      </c>
      <c r="D629" t="s">
        <v>899</v>
      </c>
      <c r="E629">
        <v>13950000</v>
      </c>
      <c r="F629">
        <v>14437720</v>
      </c>
      <c r="G629">
        <v>1</v>
      </c>
    </row>
    <row r="630" spans="1:7" x14ac:dyDescent="0.2">
      <c r="A630">
        <v>4</v>
      </c>
      <c r="B630" t="s">
        <v>73</v>
      </c>
      <c r="C630" t="s">
        <v>648</v>
      </c>
      <c r="D630" t="s">
        <v>900</v>
      </c>
      <c r="E630">
        <v>9043000</v>
      </c>
      <c r="F630">
        <v>9600000</v>
      </c>
      <c r="G630">
        <v>1</v>
      </c>
    </row>
    <row r="631" spans="1:7" x14ac:dyDescent="0.2">
      <c r="A631">
        <v>28</v>
      </c>
      <c r="B631" t="s">
        <v>73</v>
      </c>
      <c r="C631" t="s">
        <v>648</v>
      </c>
      <c r="D631" t="s">
        <v>900</v>
      </c>
      <c r="E631">
        <v>13950000</v>
      </c>
      <c r="F631">
        <v>14383623.09</v>
      </c>
      <c r="G631">
        <v>1</v>
      </c>
    </row>
    <row r="632" spans="1:7" x14ac:dyDescent="0.2">
      <c r="A632">
        <v>32</v>
      </c>
      <c r="B632" t="s">
        <v>73</v>
      </c>
      <c r="C632" t="s">
        <v>648</v>
      </c>
      <c r="D632" t="s">
        <v>900</v>
      </c>
      <c r="E632">
        <v>9237500</v>
      </c>
      <c r="F632">
        <v>11147098.66</v>
      </c>
      <c r="G632">
        <v>2</v>
      </c>
    </row>
    <row r="633" spans="1:7" x14ac:dyDescent="0.2">
      <c r="A633">
        <v>4</v>
      </c>
      <c r="B633" t="s">
        <v>11</v>
      </c>
      <c r="C633" t="s">
        <v>865</v>
      </c>
      <c r="D633" t="s">
        <v>900</v>
      </c>
      <c r="E633">
        <v>9241000</v>
      </c>
      <c r="F633">
        <v>9660000</v>
      </c>
      <c r="G633">
        <v>1</v>
      </c>
    </row>
    <row r="634" spans="1:7" x14ac:dyDescent="0.2">
      <c r="A634">
        <v>93</v>
      </c>
      <c r="B634" t="s">
        <v>11</v>
      </c>
      <c r="C634" t="s">
        <v>865</v>
      </c>
      <c r="D634" t="s">
        <v>900</v>
      </c>
      <c r="E634">
        <v>9300000</v>
      </c>
      <c r="F634">
        <v>9650000</v>
      </c>
      <c r="G634">
        <v>2</v>
      </c>
    </row>
    <row r="635" spans="1:7" x14ac:dyDescent="0.2">
      <c r="A635">
        <v>96</v>
      </c>
      <c r="B635" t="s">
        <v>11</v>
      </c>
      <c r="C635" t="s">
        <v>865</v>
      </c>
      <c r="D635" t="s">
        <v>900</v>
      </c>
      <c r="E635">
        <v>13950000</v>
      </c>
      <c r="F635">
        <v>14384313.25</v>
      </c>
      <c r="G635">
        <v>1</v>
      </c>
    </row>
    <row r="636" spans="1:7" x14ac:dyDescent="0.2">
      <c r="A636">
        <v>121</v>
      </c>
      <c r="B636" t="s">
        <v>11</v>
      </c>
      <c r="C636" t="s">
        <v>865</v>
      </c>
      <c r="D636" t="s">
        <v>900</v>
      </c>
      <c r="E636">
        <v>10817000</v>
      </c>
      <c r="F636">
        <v>11543510.140000001</v>
      </c>
      <c r="G636">
        <v>3</v>
      </c>
    </row>
    <row r="637" spans="1:7" x14ac:dyDescent="0.2">
      <c r="A637">
        <v>121</v>
      </c>
      <c r="B637" t="s">
        <v>11</v>
      </c>
      <c r="C637" t="s">
        <v>865</v>
      </c>
      <c r="D637" t="s">
        <v>900</v>
      </c>
      <c r="E637">
        <v>13950000</v>
      </c>
      <c r="F637">
        <v>14399555</v>
      </c>
      <c r="G637">
        <v>1</v>
      </c>
    </row>
    <row r="638" spans="1:7" x14ac:dyDescent="0.2">
      <c r="A638">
        <v>4</v>
      </c>
      <c r="B638" t="s">
        <v>12</v>
      </c>
      <c r="C638" t="s">
        <v>85</v>
      </c>
      <c r="D638" t="s">
        <v>901</v>
      </c>
      <c r="E638">
        <v>9300000</v>
      </c>
      <c r="F638">
        <v>9685054.9450000003</v>
      </c>
      <c r="G638">
        <v>2</v>
      </c>
    </row>
    <row r="639" spans="1:7" x14ac:dyDescent="0.2">
      <c r="A639">
        <v>121</v>
      </c>
      <c r="B639" t="s">
        <v>12</v>
      </c>
      <c r="C639" t="s">
        <v>85</v>
      </c>
      <c r="D639" t="s">
        <v>901</v>
      </c>
      <c r="E639">
        <v>8581000</v>
      </c>
      <c r="F639">
        <v>25402000</v>
      </c>
      <c r="G639">
        <v>1</v>
      </c>
    </row>
    <row r="640" spans="1:7" x14ac:dyDescent="0.2">
      <c r="A640">
        <v>4</v>
      </c>
      <c r="B640" t="s">
        <v>74</v>
      </c>
      <c r="C640" t="s">
        <v>75</v>
      </c>
      <c r="D640" t="s">
        <v>902</v>
      </c>
      <c r="E640">
        <v>9087500</v>
      </c>
      <c r="F640">
        <v>9600000</v>
      </c>
      <c r="G640">
        <v>2</v>
      </c>
    </row>
    <row r="641" spans="1:7" x14ac:dyDescent="0.2">
      <c r="A641">
        <v>93</v>
      </c>
      <c r="B641" t="s">
        <v>74</v>
      </c>
      <c r="C641" t="s">
        <v>75</v>
      </c>
      <c r="D641" t="s">
        <v>902</v>
      </c>
      <c r="E641">
        <v>9188000</v>
      </c>
      <c r="F641">
        <v>17850000</v>
      </c>
      <c r="G641">
        <v>1</v>
      </c>
    </row>
    <row r="642" spans="1:7" x14ac:dyDescent="0.2">
      <c r="A642">
        <v>88</v>
      </c>
      <c r="B642" t="s">
        <v>74</v>
      </c>
      <c r="C642" t="s">
        <v>75</v>
      </c>
      <c r="D642" t="s">
        <v>902</v>
      </c>
      <c r="E642">
        <v>7710666.6666666698</v>
      </c>
      <c r="F642">
        <v>11159975.856666701</v>
      </c>
      <c r="G642">
        <v>3</v>
      </c>
    </row>
    <row r="643" spans="1:7" x14ac:dyDescent="0.2">
      <c r="A643">
        <v>88</v>
      </c>
      <c r="B643" t="s">
        <v>74</v>
      </c>
      <c r="C643" t="s">
        <v>75</v>
      </c>
      <c r="D643" t="s">
        <v>902</v>
      </c>
      <c r="E643">
        <v>8127500</v>
      </c>
      <c r="F643">
        <v>10816035.942500001</v>
      </c>
      <c r="G643">
        <v>4</v>
      </c>
    </row>
    <row r="644" spans="1:7" x14ac:dyDescent="0.2">
      <c r="A644">
        <v>4</v>
      </c>
      <c r="B644" t="s">
        <v>74</v>
      </c>
      <c r="C644" t="s">
        <v>904</v>
      </c>
      <c r="D644" t="s">
        <v>904</v>
      </c>
      <c r="E644">
        <v>10850000</v>
      </c>
      <c r="F644">
        <v>11150000</v>
      </c>
      <c r="G644">
        <v>3</v>
      </c>
    </row>
    <row r="645" spans="1:7" x14ac:dyDescent="0.2">
      <c r="A645">
        <v>4</v>
      </c>
      <c r="B645" t="s">
        <v>74</v>
      </c>
      <c r="C645" t="s">
        <v>904</v>
      </c>
      <c r="D645" t="s">
        <v>904</v>
      </c>
      <c r="E645">
        <v>11605000</v>
      </c>
      <c r="F645">
        <v>11925000</v>
      </c>
      <c r="G645">
        <v>2</v>
      </c>
    </row>
    <row r="646" spans="1:7" x14ac:dyDescent="0.2">
      <c r="A646">
        <v>28</v>
      </c>
      <c r="B646" t="s">
        <v>74</v>
      </c>
      <c r="C646" t="s">
        <v>904</v>
      </c>
      <c r="D646" t="s">
        <v>904</v>
      </c>
      <c r="E646">
        <v>8581000</v>
      </c>
      <c r="F646">
        <v>9563717.8300000001</v>
      </c>
      <c r="G646">
        <v>1</v>
      </c>
    </row>
    <row r="647" spans="1:7" x14ac:dyDescent="0.2">
      <c r="A647">
        <v>87</v>
      </c>
      <c r="B647" t="s">
        <v>74</v>
      </c>
      <c r="C647" t="s">
        <v>904</v>
      </c>
      <c r="D647" t="s">
        <v>904</v>
      </c>
      <c r="E647">
        <v>9300000</v>
      </c>
      <c r="F647">
        <v>9406434.8000000007</v>
      </c>
      <c r="G647">
        <v>2</v>
      </c>
    </row>
    <row r="648" spans="1:7" x14ac:dyDescent="0.2">
      <c r="A648">
        <v>93</v>
      </c>
      <c r="B648" t="s">
        <v>74</v>
      </c>
      <c r="C648" t="s">
        <v>904</v>
      </c>
      <c r="D648" t="s">
        <v>904</v>
      </c>
      <c r="E648">
        <v>12389000</v>
      </c>
      <c r="F648">
        <v>12783333.3333333</v>
      </c>
      <c r="G648">
        <v>3</v>
      </c>
    </row>
    <row r="649" spans="1:7" x14ac:dyDescent="0.2">
      <c r="A649">
        <v>93</v>
      </c>
      <c r="B649" t="s">
        <v>74</v>
      </c>
      <c r="C649" t="s">
        <v>904</v>
      </c>
      <c r="D649" t="s">
        <v>904</v>
      </c>
      <c r="E649">
        <v>13950000</v>
      </c>
      <c r="F649">
        <v>14250000</v>
      </c>
      <c r="G649">
        <v>2</v>
      </c>
    </row>
    <row r="650" spans="1:7" x14ac:dyDescent="0.2">
      <c r="A650">
        <v>88</v>
      </c>
      <c r="B650" t="s">
        <v>74</v>
      </c>
      <c r="C650" t="s">
        <v>904</v>
      </c>
      <c r="D650" t="s">
        <v>904</v>
      </c>
      <c r="E650">
        <v>9286000</v>
      </c>
      <c r="F650">
        <v>9675266.2799999993</v>
      </c>
      <c r="G650">
        <v>1</v>
      </c>
    </row>
    <row r="651" spans="1:7" x14ac:dyDescent="0.2">
      <c r="A651">
        <v>105</v>
      </c>
      <c r="B651" t="s">
        <v>74</v>
      </c>
      <c r="C651" t="s">
        <v>904</v>
      </c>
      <c r="D651" t="s">
        <v>904</v>
      </c>
      <c r="E651">
        <v>11492250</v>
      </c>
      <c r="F651">
        <v>11982517.460000001</v>
      </c>
      <c r="G651">
        <v>4</v>
      </c>
    </row>
    <row r="652" spans="1:7" x14ac:dyDescent="0.2">
      <c r="A652">
        <v>105</v>
      </c>
      <c r="B652" t="s">
        <v>74</v>
      </c>
      <c r="C652" t="s">
        <v>904</v>
      </c>
      <c r="D652" t="s">
        <v>904</v>
      </c>
      <c r="E652">
        <v>10832333.3333333</v>
      </c>
      <c r="F652">
        <v>11179378.4533333</v>
      </c>
      <c r="G652">
        <v>3</v>
      </c>
    </row>
    <row r="653" spans="1:7" x14ac:dyDescent="0.2">
      <c r="A653">
        <v>4</v>
      </c>
      <c r="B653" t="s">
        <v>104</v>
      </c>
      <c r="C653" t="s">
        <v>482</v>
      </c>
      <c r="D653" t="s">
        <v>905</v>
      </c>
      <c r="E653">
        <v>13950000</v>
      </c>
      <c r="F653">
        <v>14250000</v>
      </c>
      <c r="G653">
        <v>1</v>
      </c>
    </row>
    <row r="654" spans="1:7" x14ac:dyDescent="0.2">
      <c r="A654">
        <v>22</v>
      </c>
      <c r="B654" t="s">
        <v>104</v>
      </c>
      <c r="C654" t="s">
        <v>482</v>
      </c>
      <c r="D654" t="s">
        <v>905</v>
      </c>
      <c r="E654">
        <v>9267000</v>
      </c>
      <c r="F654">
        <v>21750000</v>
      </c>
      <c r="G654">
        <v>1</v>
      </c>
    </row>
    <row r="655" spans="1:7" x14ac:dyDescent="0.2">
      <c r="A655">
        <v>4</v>
      </c>
      <c r="B655" t="s">
        <v>104</v>
      </c>
      <c r="C655" t="s">
        <v>107</v>
      </c>
      <c r="D655" t="s">
        <v>906</v>
      </c>
      <c r="E655">
        <v>12048000</v>
      </c>
      <c r="F655">
        <v>12390000</v>
      </c>
      <c r="G655">
        <v>5</v>
      </c>
    </row>
    <row r="656" spans="1:7" x14ac:dyDescent="0.2">
      <c r="A656">
        <v>4</v>
      </c>
      <c r="B656" t="s">
        <v>104</v>
      </c>
      <c r="C656" t="s">
        <v>107</v>
      </c>
      <c r="D656" t="s">
        <v>906</v>
      </c>
      <c r="E656">
        <v>11449166.6666667</v>
      </c>
      <c r="F656">
        <v>11925000</v>
      </c>
      <c r="G656">
        <v>6</v>
      </c>
    </row>
    <row r="657" spans="1:8" x14ac:dyDescent="0.2">
      <c r="A657">
        <v>93</v>
      </c>
      <c r="B657" t="s">
        <v>104</v>
      </c>
      <c r="C657" t="s">
        <v>107</v>
      </c>
      <c r="D657" t="s">
        <v>906</v>
      </c>
      <c r="E657">
        <v>4650000</v>
      </c>
      <c r="F657">
        <v>9600000</v>
      </c>
      <c r="G657">
        <v>2</v>
      </c>
    </row>
    <row r="658" spans="1:8" x14ac:dyDescent="0.2">
      <c r="A658">
        <v>93</v>
      </c>
      <c r="B658" t="s">
        <v>104</v>
      </c>
      <c r="C658" t="s">
        <v>107</v>
      </c>
      <c r="D658" t="s">
        <v>906</v>
      </c>
      <c r="E658">
        <v>13949000</v>
      </c>
      <c r="F658">
        <v>14249970.380000001</v>
      </c>
      <c r="G658">
        <v>2</v>
      </c>
    </row>
    <row r="659" spans="1:8" x14ac:dyDescent="0.2">
      <c r="A659">
        <v>121</v>
      </c>
      <c r="B659" t="s">
        <v>104</v>
      </c>
      <c r="C659" t="s">
        <v>107</v>
      </c>
      <c r="D659" t="s">
        <v>906</v>
      </c>
      <c r="E659">
        <v>13950000</v>
      </c>
      <c r="F659">
        <v>14467920</v>
      </c>
      <c r="G659">
        <v>1</v>
      </c>
    </row>
    <row r="660" spans="1:8" x14ac:dyDescent="0.2">
      <c r="A660">
        <v>121</v>
      </c>
      <c r="B660" t="s">
        <v>104</v>
      </c>
      <c r="C660" t="s">
        <v>107</v>
      </c>
      <c r="D660" t="s">
        <v>906</v>
      </c>
      <c r="E660">
        <v>13950000</v>
      </c>
      <c r="F660">
        <v>14467920</v>
      </c>
      <c r="G660">
        <v>1</v>
      </c>
    </row>
    <row r="661" spans="1:8" x14ac:dyDescent="0.2">
      <c r="A661">
        <v>27</v>
      </c>
      <c r="B661" t="s">
        <v>102</v>
      </c>
      <c r="C661" t="s">
        <v>811</v>
      </c>
      <c r="D661" t="s">
        <v>907</v>
      </c>
      <c r="E661">
        <v>8161000</v>
      </c>
      <c r="F661">
        <v>41249000</v>
      </c>
      <c r="G661">
        <v>1</v>
      </c>
    </row>
    <row r="662" spans="1:8" x14ac:dyDescent="0.2">
      <c r="A662">
        <v>122</v>
      </c>
      <c r="B662" t="s">
        <v>102</v>
      </c>
      <c r="C662" t="s">
        <v>811</v>
      </c>
      <c r="D662" t="s">
        <v>907</v>
      </c>
      <c r="E662">
        <v>7384500</v>
      </c>
      <c r="F662">
        <v>43724689.490000002</v>
      </c>
      <c r="G662">
        <v>2</v>
      </c>
    </row>
    <row r="663" spans="1:8" x14ac:dyDescent="0.2">
      <c r="A663">
        <v>87</v>
      </c>
      <c r="B663" t="s">
        <v>11</v>
      </c>
      <c r="C663" t="s">
        <v>832</v>
      </c>
      <c r="D663" t="s">
        <v>907</v>
      </c>
      <c r="E663">
        <v>46680735.1175</v>
      </c>
      <c r="F663">
        <v>46794039.100000001</v>
      </c>
      <c r="H663">
        <v>4</v>
      </c>
    </row>
    <row r="664" spans="1:8" x14ac:dyDescent="0.2">
      <c r="A664">
        <v>117</v>
      </c>
      <c r="B664" t="s">
        <v>11</v>
      </c>
      <c r="C664" t="s">
        <v>832</v>
      </c>
      <c r="D664" t="s">
        <v>907</v>
      </c>
      <c r="E664">
        <v>13950000</v>
      </c>
      <c r="F664">
        <v>14283743.15</v>
      </c>
      <c r="G664">
        <v>1</v>
      </c>
    </row>
    <row r="665" spans="1:8" x14ac:dyDescent="0.2">
      <c r="A665">
        <v>93</v>
      </c>
      <c r="B665" t="s">
        <v>73</v>
      </c>
      <c r="C665" t="s">
        <v>908</v>
      </c>
      <c r="D665" t="s">
        <v>908</v>
      </c>
      <c r="E665">
        <v>9182000</v>
      </c>
      <c r="F665">
        <v>20600000</v>
      </c>
      <c r="G665">
        <v>1</v>
      </c>
    </row>
    <row r="666" spans="1:8" x14ac:dyDescent="0.2">
      <c r="A666">
        <v>93</v>
      </c>
      <c r="B666" t="s">
        <v>73</v>
      </c>
      <c r="C666" t="s">
        <v>908</v>
      </c>
      <c r="D666" t="s">
        <v>908</v>
      </c>
      <c r="E666">
        <v>11615000</v>
      </c>
      <c r="F666">
        <v>14550750</v>
      </c>
      <c r="G666">
        <v>4</v>
      </c>
    </row>
    <row r="667" spans="1:8" x14ac:dyDescent="0.2">
      <c r="A667">
        <v>96</v>
      </c>
      <c r="B667" t="s">
        <v>73</v>
      </c>
      <c r="C667" t="s">
        <v>908</v>
      </c>
      <c r="D667" t="s">
        <v>908</v>
      </c>
      <c r="E667">
        <v>9300000</v>
      </c>
      <c r="F667">
        <v>9604557.5099999998</v>
      </c>
      <c r="G667">
        <v>1</v>
      </c>
    </row>
    <row r="668" spans="1:8" x14ac:dyDescent="0.2">
      <c r="A668">
        <v>121</v>
      </c>
      <c r="B668" t="s">
        <v>73</v>
      </c>
      <c r="C668" t="s">
        <v>908</v>
      </c>
      <c r="D668" t="s">
        <v>908</v>
      </c>
      <c r="E668">
        <v>9300000</v>
      </c>
      <c r="F668">
        <v>9655157.5</v>
      </c>
      <c r="G668">
        <v>1</v>
      </c>
    </row>
    <row r="669" spans="1:8" x14ac:dyDescent="0.2">
      <c r="A669">
        <v>28</v>
      </c>
      <c r="B669" t="s">
        <v>11</v>
      </c>
      <c r="C669" t="s">
        <v>747</v>
      </c>
      <c r="D669" t="s">
        <v>909</v>
      </c>
      <c r="E669">
        <v>4650000</v>
      </c>
      <c r="F669">
        <v>9718070.2200000007</v>
      </c>
      <c r="G669">
        <v>2</v>
      </c>
    </row>
    <row r="670" spans="1:8" x14ac:dyDescent="0.2">
      <c r="A670">
        <v>108</v>
      </c>
      <c r="B670" t="s">
        <v>102</v>
      </c>
      <c r="C670" t="s">
        <v>811</v>
      </c>
      <c r="D670" t="s">
        <v>910</v>
      </c>
      <c r="E670">
        <v>7238000</v>
      </c>
      <c r="F670">
        <v>7453000</v>
      </c>
      <c r="G670">
        <v>1</v>
      </c>
    </row>
    <row r="671" spans="1:8" x14ac:dyDescent="0.2">
      <c r="A671">
        <v>4</v>
      </c>
      <c r="B671" t="s">
        <v>73</v>
      </c>
      <c r="C671" t="s">
        <v>824</v>
      </c>
      <c r="D671" t="s">
        <v>910</v>
      </c>
      <c r="E671">
        <v>14484606</v>
      </c>
      <c r="F671">
        <v>14484606</v>
      </c>
      <c r="H671">
        <v>1</v>
      </c>
    </row>
    <row r="672" spans="1:8" x14ac:dyDescent="0.2">
      <c r="A672">
        <v>28</v>
      </c>
      <c r="B672" t="s">
        <v>73</v>
      </c>
      <c r="C672" t="s">
        <v>824</v>
      </c>
      <c r="D672" t="s">
        <v>910</v>
      </c>
      <c r="E672">
        <v>9300000</v>
      </c>
      <c r="F672">
        <v>9597297.1083333306</v>
      </c>
      <c r="G672">
        <v>6</v>
      </c>
    </row>
    <row r="673" spans="1:7" x14ac:dyDescent="0.2">
      <c r="A673">
        <v>28</v>
      </c>
      <c r="B673" t="s">
        <v>73</v>
      </c>
      <c r="C673" t="s">
        <v>824</v>
      </c>
      <c r="D673" t="s">
        <v>910</v>
      </c>
      <c r="E673">
        <v>9278000</v>
      </c>
      <c r="F673">
        <v>9599714.7533333302</v>
      </c>
      <c r="G673">
        <v>3</v>
      </c>
    </row>
    <row r="674" spans="1:7" x14ac:dyDescent="0.2">
      <c r="A674">
        <v>93</v>
      </c>
      <c r="B674" t="s">
        <v>73</v>
      </c>
      <c r="C674" t="s">
        <v>824</v>
      </c>
      <c r="D674" t="s">
        <v>910</v>
      </c>
      <c r="E674">
        <v>13950000</v>
      </c>
      <c r="F674">
        <v>14250000</v>
      </c>
      <c r="G674">
        <v>1</v>
      </c>
    </row>
    <row r="675" spans="1:7" x14ac:dyDescent="0.2">
      <c r="A675">
        <v>93</v>
      </c>
      <c r="B675" t="s">
        <v>73</v>
      </c>
      <c r="C675" t="s">
        <v>824</v>
      </c>
      <c r="D675" t="s">
        <v>910</v>
      </c>
      <c r="E675">
        <v>13950000</v>
      </c>
      <c r="F675">
        <v>14250000</v>
      </c>
      <c r="G675">
        <v>1</v>
      </c>
    </row>
    <row r="676" spans="1:7" x14ac:dyDescent="0.2">
      <c r="A676">
        <v>32</v>
      </c>
      <c r="B676" t="s">
        <v>73</v>
      </c>
      <c r="C676" t="s">
        <v>824</v>
      </c>
      <c r="D676" t="s">
        <v>910</v>
      </c>
      <c r="E676">
        <v>9300000</v>
      </c>
      <c r="F676">
        <v>15423769.890000001</v>
      </c>
      <c r="G676">
        <v>1</v>
      </c>
    </row>
    <row r="677" spans="1:7" x14ac:dyDescent="0.2">
      <c r="A677">
        <v>117</v>
      </c>
      <c r="B677" t="s">
        <v>73</v>
      </c>
      <c r="C677" t="s">
        <v>824</v>
      </c>
      <c r="D677" t="s">
        <v>910</v>
      </c>
      <c r="E677">
        <v>13950000</v>
      </c>
      <c r="F677">
        <v>14283743.15</v>
      </c>
      <c r="G677">
        <v>1</v>
      </c>
    </row>
    <row r="678" spans="1:7" x14ac:dyDescent="0.2">
      <c r="A678">
        <v>121</v>
      </c>
      <c r="B678" t="s">
        <v>73</v>
      </c>
      <c r="C678" t="s">
        <v>824</v>
      </c>
      <c r="D678" t="s">
        <v>910</v>
      </c>
      <c r="E678">
        <v>9247000</v>
      </c>
      <c r="F678">
        <v>9654558.5999999996</v>
      </c>
      <c r="G678">
        <v>1</v>
      </c>
    </row>
    <row r="679" spans="1:7" x14ac:dyDescent="0.2">
      <c r="A679">
        <v>121</v>
      </c>
      <c r="B679" t="s">
        <v>73</v>
      </c>
      <c r="C679" t="s">
        <v>824</v>
      </c>
      <c r="D679" t="s">
        <v>910</v>
      </c>
      <c r="E679">
        <v>9260000</v>
      </c>
      <c r="F679">
        <v>9654705.5</v>
      </c>
      <c r="G679">
        <v>1</v>
      </c>
    </row>
    <row r="680" spans="1:7" x14ac:dyDescent="0.2">
      <c r="A680">
        <v>28</v>
      </c>
      <c r="B680" t="s">
        <v>73</v>
      </c>
      <c r="C680" t="s">
        <v>824</v>
      </c>
      <c r="D680" t="s">
        <v>911</v>
      </c>
      <c r="E680">
        <v>9300000</v>
      </c>
      <c r="F680">
        <v>9606025.0299999993</v>
      </c>
      <c r="G680">
        <v>1</v>
      </c>
    </row>
    <row r="681" spans="1:7" x14ac:dyDescent="0.2">
      <c r="A681">
        <v>28</v>
      </c>
      <c r="B681" t="s">
        <v>73</v>
      </c>
      <c r="C681" t="s">
        <v>824</v>
      </c>
      <c r="D681" t="s">
        <v>911</v>
      </c>
      <c r="E681">
        <v>9254000</v>
      </c>
      <c r="F681">
        <v>9605505.2300000004</v>
      </c>
      <c r="G681">
        <v>1</v>
      </c>
    </row>
    <row r="682" spans="1:7" x14ac:dyDescent="0.2">
      <c r="A682">
        <v>32</v>
      </c>
      <c r="B682" t="s">
        <v>73</v>
      </c>
      <c r="C682" t="s">
        <v>824</v>
      </c>
      <c r="D682" t="s">
        <v>911</v>
      </c>
      <c r="E682">
        <v>9267000</v>
      </c>
      <c r="F682">
        <v>13608490.49</v>
      </c>
      <c r="G682">
        <v>1</v>
      </c>
    </row>
    <row r="683" spans="1:7" x14ac:dyDescent="0.2">
      <c r="A683">
        <v>28</v>
      </c>
      <c r="B683" t="s">
        <v>73</v>
      </c>
      <c r="C683" t="s">
        <v>86</v>
      </c>
      <c r="D683" t="s">
        <v>912</v>
      </c>
      <c r="E683">
        <v>9300000</v>
      </c>
      <c r="F683">
        <v>9606025.0299999993</v>
      </c>
      <c r="G683">
        <v>1</v>
      </c>
    </row>
    <row r="684" spans="1:7" x14ac:dyDescent="0.2">
      <c r="A684">
        <v>4</v>
      </c>
      <c r="B684" t="s">
        <v>74</v>
      </c>
      <c r="C684" t="s">
        <v>87</v>
      </c>
      <c r="D684" t="s">
        <v>913</v>
      </c>
      <c r="E684">
        <v>13950000</v>
      </c>
      <c r="F684">
        <v>14250000</v>
      </c>
      <c r="G684">
        <v>1</v>
      </c>
    </row>
    <row r="685" spans="1:7" x14ac:dyDescent="0.2">
      <c r="A685">
        <v>28</v>
      </c>
      <c r="B685" t="s">
        <v>74</v>
      </c>
      <c r="C685" t="s">
        <v>87</v>
      </c>
      <c r="D685" t="s">
        <v>913</v>
      </c>
      <c r="E685">
        <v>9300000</v>
      </c>
      <c r="F685">
        <v>9594630.8633333296</v>
      </c>
      <c r="G685">
        <v>3</v>
      </c>
    </row>
    <row r="686" spans="1:7" x14ac:dyDescent="0.2">
      <c r="A686">
        <v>87</v>
      </c>
      <c r="B686" t="s">
        <v>74</v>
      </c>
      <c r="C686" t="s">
        <v>87</v>
      </c>
      <c r="D686" t="s">
        <v>913</v>
      </c>
      <c r="E686">
        <v>9300000</v>
      </c>
      <c r="F686">
        <v>9406434.8000000007</v>
      </c>
      <c r="G686">
        <v>1</v>
      </c>
    </row>
    <row r="687" spans="1:7" x14ac:dyDescent="0.2">
      <c r="A687">
        <v>87</v>
      </c>
      <c r="B687" t="s">
        <v>74</v>
      </c>
      <c r="C687" t="s">
        <v>87</v>
      </c>
      <c r="D687" t="s">
        <v>913</v>
      </c>
      <c r="E687">
        <v>8684500</v>
      </c>
      <c r="F687">
        <v>10856542.5</v>
      </c>
      <c r="G687">
        <v>2</v>
      </c>
    </row>
    <row r="688" spans="1:7" x14ac:dyDescent="0.2">
      <c r="A688">
        <v>93</v>
      </c>
      <c r="B688" t="s">
        <v>74</v>
      </c>
      <c r="C688" t="s">
        <v>87</v>
      </c>
      <c r="D688" t="s">
        <v>913</v>
      </c>
      <c r="E688">
        <v>9182000</v>
      </c>
      <c r="F688">
        <v>16950000</v>
      </c>
      <c r="G688">
        <v>1</v>
      </c>
    </row>
    <row r="689" spans="1:7" x14ac:dyDescent="0.2">
      <c r="A689">
        <v>88</v>
      </c>
      <c r="B689" t="s">
        <v>74</v>
      </c>
      <c r="C689" t="s">
        <v>87</v>
      </c>
      <c r="D689" t="s">
        <v>913</v>
      </c>
      <c r="E689">
        <v>11618000</v>
      </c>
      <c r="F689">
        <v>12013794.15</v>
      </c>
      <c r="G689">
        <v>2</v>
      </c>
    </row>
    <row r="690" spans="1:7" x14ac:dyDescent="0.2">
      <c r="A690">
        <v>88</v>
      </c>
      <c r="B690" t="s">
        <v>74</v>
      </c>
      <c r="C690" t="s">
        <v>87</v>
      </c>
      <c r="D690" t="s">
        <v>913</v>
      </c>
      <c r="E690">
        <v>10843000</v>
      </c>
      <c r="F690">
        <v>13079284.506666699</v>
      </c>
      <c r="G690">
        <v>3</v>
      </c>
    </row>
    <row r="691" spans="1:7" x14ac:dyDescent="0.2">
      <c r="A691">
        <v>105</v>
      </c>
      <c r="B691" t="s">
        <v>74</v>
      </c>
      <c r="C691" t="s">
        <v>87</v>
      </c>
      <c r="D691" t="s">
        <v>913</v>
      </c>
      <c r="E691">
        <v>9208000</v>
      </c>
      <c r="F691">
        <v>9599973.5399999991</v>
      </c>
      <c r="G691">
        <v>1</v>
      </c>
    </row>
    <row r="692" spans="1:7" x14ac:dyDescent="0.2">
      <c r="A692">
        <v>4</v>
      </c>
      <c r="B692" t="s">
        <v>74</v>
      </c>
      <c r="C692" t="s">
        <v>74</v>
      </c>
      <c r="D692" t="s">
        <v>915</v>
      </c>
      <c r="E692">
        <v>9263500</v>
      </c>
      <c r="F692">
        <v>9600000</v>
      </c>
      <c r="G692">
        <v>2</v>
      </c>
    </row>
    <row r="693" spans="1:7" x14ac:dyDescent="0.2">
      <c r="A693">
        <v>93</v>
      </c>
      <c r="B693" t="s">
        <v>74</v>
      </c>
      <c r="C693" t="s">
        <v>74</v>
      </c>
      <c r="D693" t="s">
        <v>915</v>
      </c>
      <c r="E693">
        <v>13950000</v>
      </c>
      <c r="F693">
        <v>14250000</v>
      </c>
      <c r="G693">
        <v>2</v>
      </c>
    </row>
    <row r="694" spans="1:7" x14ac:dyDescent="0.2">
      <c r="A694">
        <v>116</v>
      </c>
      <c r="B694" t="s">
        <v>74</v>
      </c>
      <c r="C694" t="s">
        <v>74</v>
      </c>
      <c r="D694" t="s">
        <v>915</v>
      </c>
      <c r="E694">
        <v>7448000</v>
      </c>
      <c r="F694">
        <v>9466708.0800000001</v>
      </c>
      <c r="G694">
        <v>1</v>
      </c>
    </row>
    <row r="695" spans="1:7" x14ac:dyDescent="0.2">
      <c r="A695">
        <v>96</v>
      </c>
      <c r="B695" t="s">
        <v>74</v>
      </c>
      <c r="C695" t="s">
        <v>74</v>
      </c>
      <c r="D695" t="s">
        <v>915</v>
      </c>
      <c r="E695">
        <v>7280000</v>
      </c>
      <c r="F695">
        <v>9581731.5099999998</v>
      </c>
      <c r="G695">
        <v>1</v>
      </c>
    </row>
    <row r="696" spans="1:7" x14ac:dyDescent="0.2">
      <c r="A696">
        <v>121</v>
      </c>
      <c r="B696" t="s">
        <v>74</v>
      </c>
      <c r="C696" t="s">
        <v>74</v>
      </c>
      <c r="D696" t="s">
        <v>915</v>
      </c>
      <c r="E696">
        <v>9300000</v>
      </c>
      <c r="F696">
        <v>9655157.5</v>
      </c>
      <c r="G696">
        <v>1</v>
      </c>
    </row>
    <row r="697" spans="1:7" x14ac:dyDescent="0.2">
      <c r="A697">
        <v>105</v>
      </c>
      <c r="B697" t="s">
        <v>74</v>
      </c>
      <c r="C697" t="s">
        <v>74</v>
      </c>
      <c r="D697" t="s">
        <v>915</v>
      </c>
      <c r="E697">
        <v>13950000</v>
      </c>
      <c r="F697">
        <v>14338787.18</v>
      </c>
      <c r="G697">
        <v>1</v>
      </c>
    </row>
    <row r="698" spans="1:7" x14ac:dyDescent="0.2">
      <c r="A698">
        <v>105</v>
      </c>
      <c r="B698" t="s">
        <v>74</v>
      </c>
      <c r="C698" t="s">
        <v>74</v>
      </c>
      <c r="D698" t="s">
        <v>915</v>
      </c>
      <c r="E698">
        <v>13950000</v>
      </c>
      <c r="F698">
        <v>14338787.18</v>
      </c>
      <c r="G698">
        <v>1</v>
      </c>
    </row>
    <row r="699" spans="1:7" x14ac:dyDescent="0.2">
      <c r="A699">
        <v>4</v>
      </c>
      <c r="B699" t="s">
        <v>73</v>
      </c>
      <c r="C699" t="s">
        <v>743</v>
      </c>
      <c r="D699" t="s">
        <v>919</v>
      </c>
      <c r="E699">
        <v>9254000</v>
      </c>
      <c r="F699">
        <v>9600000</v>
      </c>
      <c r="G699">
        <v>1</v>
      </c>
    </row>
    <row r="700" spans="1:7" x14ac:dyDescent="0.2">
      <c r="A700">
        <v>28</v>
      </c>
      <c r="B700" t="s">
        <v>73</v>
      </c>
      <c r="C700" t="s">
        <v>743</v>
      </c>
      <c r="D700" t="s">
        <v>919</v>
      </c>
      <c r="E700">
        <v>9300000</v>
      </c>
      <c r="F700">
        <v>9606025.0299999993</v>
      </c>
      <c r="G700">
        <v>1</v>
      </c>
    </row>
    <row r="701" spans="1:7" x14ac:dyDescent="0.2">
      <c r="A701">
        <v>93</v>
      </c>
      <c r="B701" t="s">
        <v>73</v>
      </c>
      <c r="C701" t="s">
        <v>743</v>
      </c>
      <c r="D701" t="s">
        <v>919</v>
      </c>
      <c r="E701">
        <v>9261500</v>
      </c>
      <c r="F701">
        <v>9780683.6300000008</v>
      </c>
      <c r="G701">
        <v>2</v>
      </c>
    </row>
    <row r="702" spans="1:7" x14ac:dyDescent="0.2">
      <c r="A702">
        <v>93</v>
      </c>
      <c r="B702" t="s">
        <v>73</v>
      </c>
      <c r="C702" t="s">
        <v>743</v>
      </c>
      <c r="D702" t="s">
        <v>919</v>
      </c>
      <c r="E702">
        <v>9293000</v>
      </c>
      <c r="F702">
        <v>9550000</v>
      </c>
      <c r="G702">
        <v>1</v>
      </c>
    </row>
    <row r="703" spans="1:7" x14ac:dyDescent="0.2">
      <c r="A703">
        <v>22</v>
      </c>
      <c r="B703" t="s">
        <v>73</v>
      </c>
      <c r="C703" t="s">
        <v>743</v>
      </c>
      <c r="D703" t="s">
        <v>919</v>
      </c>
      <c r="E703">
        <v>7909000</v>
      </c>
      <c r="F703">
        <v>25809000</v>
      </c>
      <c r="G703">
        <v>1</v>
      </c>
    </row>
    <row r="704" spans="1:7" x14ac:dyDescent="0.2">
      <c r="A704">
        <v>4</v>
      </c>
      <c r="B704" t="s">
        <v>74</v>
      </c>
      <c r="C704" t="s">
        <v>96</v>
      </c>
      <c r="D704" t="s">
        <v>96</v>
      </c>
      <c r="E704">
        <v>13950000</v>
      </c>
      <c r="F704">
        <v>14250000</v>
      </c>
      <c r="G704">
        <v>1</v>
      </c>
    </row>
    <row r="705" spans="1:7" x14ac:dyDescent="0.2">
      <c r="A705">
        <v>4</v>
      </c>
      <c r="B705" t="s">
        <v>74</v>
      </c>
      <c r="C705" t="s">
        <v>96</v>
      </c>
      <c r="D705" t="s">
        <v>96</v>
      </c>
      <c r="E705">
        <v>13950000</v>
      </c>
      <c r="F705">
        <v>14250000</v>
      </c>
      <c r="G705">
        <v>1</v>
      </c>
    </row>
    <row r="706" spans="1:7" x14ac:dyDescent="0.2">
      <c r="A706">
        <v>28</v>
      </c>
      <c r="B706" t="s">
        <v>74</v>
      </c>
      <c r="C706" t="s">
        <v>96</v>
      </c>
      <c r="D706" t="s">
        <v>96</v>
      </c>
      <c r="E706">
        <v>9300000</v>
      </c>
      <c r="F706">
        <v>9587840</v>
      </c>
      <c r="G706">
        <v>1</v>
      </c>
    </row>
    <row r="707" spans="1:7" x14ac:dyDescent="0.2">
      <c r="A707">
        <v>28</v>
      </c>
      <c r="B707" t="s">
        <v>74</v>
      </c>
      <c r="C707" t="s">
        <v>96</v>
      </c>
      <c r="D707" t="s">
        <v>96</v>
      </c>
      <c r="E707">
        <v>8665000</v>
      </c>
      <c r="F707">
        <v>9580664.5</v>
      </c>
      <c r="G707">
        <v>1</v>
      </c>
    </row>
    <row r="708" spans="1:7" x14ac:dyDescent="0.2">
      <c r="A708">
        <v>27</v>
      </c>
      <c r="B708" t="s">
        <v>74</v>
      </c>
      <c r="C708" t="s">
        <v>96</v>
      </c>
      <c r="D708" t="s">
        <v>96</v>
      </c>
      <c r="E708">
        <v>13949000</v>
      </c>
      <c r="F708">
        <v>14156782.85</v>
      </c>
      <c r="G708">
        <v>2</v>
      </c>
    </row>
    <row r="709" spans="1:7" x14ac:dyDescent="0.2">
      <c r="A709">
        <v>4</v>
      </c>
      <c r="B709" t="s">
        <v>73</v>
      </c>
      <c r="C709" t="s">
        <v>648</v>
      </c>
      <c r="D709" t="s">
        <v>920</v>
      </c>
      <c r="E709">
        <v>8539000</v>
      </c>
      <c r="F709">
        <v>9600000</v>
      </c>
      <c r="G709">
        <v>1</v>
      </c>
    </row>
    <row r="710" spans="1:7" x14ac:dyDescent="0.2">
      <c r="A710">
        <v>4</v>
      </c>
      <c r="B710" t="s">
        <v>73</v>
      </c>
      <c r="C710" t="s">
        <v>648</v>
      </c>
      <c r="D710" t="s">
        <v>920</v>
      </c>
      <c r="E710">
        <v>9300000</v>
      </c>
      <c r="F710">
        <v>9600000</v>
      </c>
      <c r="G710">
        <v>1</v>
      </c>
    </row>
    <row r="711" spans="1:7" x14ac:dyDescent="0.2">
      <c r="A711">
        <v>116</v>
      </c>
      <c r="B711" t="s">
        <v>73</v>
      </c>
      <c r="C711" t="s">
        <v>648</v>
      </c>
      <c r="D711" t="s">
        <v>920</v>
      </c>
      <c r="E711">
        <v>8791000</v>
      </c>
      <c r="F711">
        <v>9466708.0800000001</v>
      </c>
      <c r="G711">
        <v>1</v>
      </c>
    </row>
    <row r="712" spans="1:7" x14ac:dyDescent="0.2">
      <c r="A712">
        <v>121</v>
      </c>
      <c r="B712" t="s">
        <v>73</v>
      </c>
      <c r="C712" t="s">
        <v>648</v>
      </c>
      <c r="D712" t="s">
        <v>920</v>
      </c>
      <c r="E712">
        <v>13950000</v>
      </c>
      <c r="F712">
        <v>14437720</v>
      </c>
      <c r="G712">
        <v>1</v>
      </c>
    </row>
    <row r="713" spans="1:7" x14ac:dyDescent="0.2">
      <c r="A713">
        <v>116</v>
      </c>
      <c r="B713" t="s">
        <v>74</v>
      </c>
      <c r="C713" t="s">
        <v>74</v>
      </c>
      <c r="D713" t="s">
        <v>921</v>
      </c>
      <c r="E713">
        <v>9300000</v>
      </c>
      <c r="F713">
        <v>9466708.0800000001</v>
      </c>
      <c r="G713">
        <v>1</v>
      </c>
    </row>
    <row r="714" spans="1:7" x14ac:dyDescent="0.2">
      <c r="A714">
        <v>88</v>
      </c>
      <c r="B714" t="s">
        <v>74</v>
      </c>
      <c r="C714" t="s">
        <v>74</v>
      </c>
      <c r="D714" t="s">
        <v>921</v>
      </c>
      <c r="E714">
        <v>13950000</v>
      </c>
      <c r="F714">
        <v>14406767.9</v>
      </c>
      <c r="G714">
        <v>1</v>
      </c>
    </row>
    <row r="715" spans="1:7" x14ac:dyDescent="0.2">
      <c r="A715">
        <v>88</v>
      </c>
      <c r="B715" t="s">
        <v>74</v>
      </c>
      <c r="C715" t="s">
        <v>74</v>
      </c>
      <c r="D715" t="s">
        <v>921</v>
      </c>
      <c r="E715">
        <v>13950000</v>
      </c>
      <c r="F715">
        <v>14406767.9</v>
      </c>
      <c r="G715">
        <v>1</v>
      </c>
    </row>
    <row r="716" spans="1:7" x14ac:dyDescent="0.2">
      <c r="A716">
        <v>4</v>
      </c>
      <c r="B716" t="s">
        <v>104</v>
      </c>
      <c r="C716" t="s">
        <v>507</v>
      </c>
      <c r="D716" t="s">
        <v>922</v>
      </c>
      <c r="E716">
        <v>9958571.4285714291</v>
      </c>
      <c r="F716">
        <v>12235714.2857143</v>
      </c>
      <c r="G716">
        <v>7</v>
      </c>
    </row>
    <row r="717" spans="1:7" x14ac:dyDescent="0.2">
      <c r="A717">
        <v>4</v>
      </c>
      <c r="B717" t="s">
        <v>104</v>
      </c>
      <c r="C717" t="s">
        <v>507</v>
      </c>
      <c r="D717" t="s">
        <v>922</v>
      </c>
      <c r="E717">
        <v>10186600</v>
      </c>
      <c r="F717">
        <v>13289800</v>
      </c>
      <c r="G717">
        <v>5</v>
      </c>
    </row>
    <row r="718" spans="1:7" x14ac:dyDescent="0.2">
      <c r="A718">
        <v>93</v>
      </c>
      <c r="B718" t="s">
        <v>104</v>
      </c>
      <c r="C718" t="s">
        <v>507</v>
      </c>
      <c r="D718" t="s">
        <v>922</v>
      </c>
      <c r="E718">
        <v>9113000</v>
      </c>
      <c r="F718">
        <v>13831082.5</v>
      </c>
      <c r="G718">
        <v>2</v>
      </c>
    </row>
    <row r="719" spans="1:7" x14ac:dyDescent="0.2">
      <c r="A719">
        <v>117</v>
      </c>
      <c r="B719" t="s">
        <v>104</v>
      </c>
      <c r="C719" t="s">
        <v>507</v>
      </c>
      <c r="D719" t="s">
        <v>922</v>
      </c>
      <c r="E719">
        <v>9300000</v>
      </c>
      <c r="F719">
        <v>9511293.75</v>
      </c>
      <c r="G719">
        <v>1</v>
      </c>
    </row>
    <row r="720" spans="1:7" x14ac:dyDescent="0.2">
      <c r="A720">
        <v>121</v>
      </c>
      <c r="B720" t="s">
        <v>104</v>
      </c>
      <c r="C720" t="s">
        <v>507</v>
      </c>
      <c r="D720" t="s">
        <v>922</v>
      </c>
      <c r="E720">
        <v>9286666.6666666698</v>
      </c>
      <c r="F720">
        <v>9652157.5</v>
      </c>
      <c r="G720">
        <v>3</v>
      </c>
    </row>
    <row r="721" spans="1:7" x14ac:dyDescent="0.2">
      <c r="A721">
        <v>93</v>
      </c>
      <c r="B721" t="s">
        <v>11</v>
      </c>
      <c r="C721" t="s">
        <v>83</v>
      </c>
      <c r="D721" t="s">
        <v>925</v>
      </c>
      <c r="E721">
        <v>9300000</v>
      </c>
      <c r="F721">
        <v>9711600</v>
      </c>
      <c r="G721">
        <v>1</v>
      </c>
    </row>
    <row r="722" spans="1:7" x14ac:dyDescent="0.2">
      <c r="A722">
        <v>4</v>
      </c>
      <c r="B722" t="s">
        <v>12</v>
      </c>
      <c r="C722" t="s">
        <v>12</v>
      </c>
      <c r="D722" t="s">
        <v>926</v>
      </c>
      <c r="E722">
        <v>8161000</v>
      </c>
      <c r="F722">
        <v>59915000</v>
      </c>
      <c r="G722">
        <v>1</v>
      </c>
    </row>
    <row r="723" spans="1:7" x14ac:dyDescent="0.2">
      <c r="A723">
        <v>93</v>
      </c>
      <c r="B723" t="s">
        <v>12</v>
      </c>
      <c r="C723" t="s">
        <v>12</v>
      </c>
      <c r="D723" t="s">
        <v>926</v>
      </c>
      <c r="E723">
        <v>8959000</v>
      </c>
      <c r="F723">
        <v>33400000</v>
      </c>
      <c r="G723">
        <v>1</v>
      </c>
    </row>
    <row r="724" spans="1:7" x14ac:dyDescent="0.2">
      <c r="A724">
        <v>93</v>
      </c>
      <c r="B724" t="s">
        <v>12</v>
      </c>
      <c r="C724" t="s">
        <v>12</v>
      </c>
      <c r="D724" t="s">
        <v>926</v>
      </c>
      <c r="E724">
        <v>13950000</v>
      </c>
      <c r="F724">
        <v>14200000</v>
      </c>
      <c r="G724">
        <v>1</v>
      </c>
    </row>
    <row r="725" spans="1:7" x14ac:dyDescent="0.2">
      <c r="A725">
        <v>108</v>
      </c>
      <c r="B725" t="s">
        <v>12</v>
      </c>
      <c r="C725" t="s">
        <v>12</v>
      </c>
      <c r="D725" t="s">
        <v>926</v>
      </c>
      <c r="E725">
        <v>9293000</v>
      </c>
      <c r="F725">
        <v>9293000</v>
      </c>
      <c r="G725">
        <v>1</v>
      </c>
    </row>
    <row r="726" spans="1:7" x14ac:dyDescent="0.2">
      <c r="A726">
        <v>87</v>
      </c>
      <c r="B726" t="s">
        <v>73</v>
      </c>
      <c r="C726" t="s">
        <v>513</v>
      </c>
      <c r="D726" t="s">
        <v>927</v>
      </c>
      <c r="E726">
        <v>9254000</v>
      </c>
      <c r="F726">
        <v>9606024.2899999991</v>
      </c>
      <c r="G726">
        <v>1</v>
      </c>
    </row>
    <row r="727" spans="1:7" x14ac:dyDescent="0.2">
      <c r="A727">
        <v>93</v>
      </c>
      <c r="B727" t="s">
        <v>73</v>
      </c>
      <c r="C727" t="s">
        <v>513</v>
      </c>
      <c r="D727" t="s">
        <v>927</v>
      </c>
      <c r="E727">
        <v>8077000</v>
      </c>
      <c r="F727">
        <v>9650000</v>
      </c>
      <c r="G727">
        <v>1</v>
      </c>
    </row>
    <row r="728" spans="1:7" x14ac:dyDescent="0.2">
      <c r="A728">
        <v>27</v>
      </c>
      <c r="B728" t="s">
        <v>73</v>
      </c>
      <c r="C728" t="s">
        <v>513</v>
      </c>
      <c r="D728" t="s">
        <v>927</v>
      </c>
      <c r="E728">
        <v>9208000</v>
      </c>
      <c r="F728">
        <v>18923000</v>
      </c>
      <c r="G728">
        <v>1</v>
      </c>
    </row>
    <row r="729" spans="1:7" x14ac:dyDescent="0.2">
      <c r="A729">
        <v>121</v>
      </c>
      <c r="B729" t="s">
        <v>73</v>
      </c>
      <c r="C729" t="s">
        <v>513</v>
      </c>
      <c r="D729" t="s">
        <v>927</v>
      </c>
      <c r="E729">
        <v>9300000</v>
      </c>
      <c r="F729">
        <v>9655157.5</v>
      </c>
      <c r="G729">
        <v>1</v>
      </c>
    </row>
    <row r="730" spans="1:7" x14ac:dyDescent="0.2">
      <c r="A730">
        <v>4</v>
      </c>
      <c r="B730" t="s">
        <v>74</v>
      </c>
      <c r="C730" t="s">
        <v>72</v>
      </c>
      <c r="D730" t="s">
        <v>928</v>
      </c>
      <c r="E730">
        <v>7993000</v>
      </c>
      <c r="F730">
        <v>9600000</v>
      </c>
      <c r="G730">
        <v>1</v>
      </c>
    </row>
    <row r="731" spans="1:7" x14ac:dyDescent="0.2">
      <c r="A731">
        <v>93</v>
      </c>
      <c r="B731" t="s">
        <v>74</v>
      </c>
      <c r="C731" t="s">
        <v>72</v>
      </c>
      <c r="D731" t="s">
        <v>928</v>
      </c>
      <c r="E731">
        <v>9286500</v>
      </c>
      <c r="F731">
        <v>13875000</v>
      </c>
      <c r="G731">
        <v>2</v>
      </c>
    </row>
    <row r="732" spans="1:7" x14ac:dyDescent="0.2">
      <c r="A732">
        <v>32</v>
      </c>
      <c r="B732" t="s">
        <v>74</v>
      </c>
      <c r="C732" t="s">
        <v>72</v>
      </c>
      <c r="D732" t="s">
        <v>928</v>
      </c>
      <c r="E732">
        <v>9280000</v>
      </c>
      <c r="F732">
        <v>16485809.26</v>
      </c>
      <c r="G732">
        <v>1</v>
      </c>
    </row>
    <row r="733" spans="1:7" x14ac:dyDescent="0.2">
      <c r="A733">
        <v>4</v>
      </c>
      <c r="B733" t="s">
        <v>74</v>
      </c>
      <c r="C733" t="s">
        <v>87</v>
      </c>
      <c r="D733" t="s">
        <v>929</v>
      </c>
      <c r="E733">
        <v>13950000</v>
      </c>
      <c r="F733">
        <v>14250000</v>
      </c>
      <c r="G733">
        <v>2</v>
      </c>
    </row>
    <row r="734" spans="1:7" x14ac:dyDescent="0.2">
      <c r="A734">
        <v>88</v>
      </c>
      <c r="B734" t="s">
        <v>74</v>
      </c>
      <c r="C734" t="s">
        <v>87</v>
      </c>
      <c r="D734" t="s">
        <v>929</v>
      </c>
      <c r="E734">
        <v>13950000</v>
      </c>
      <c r="F734">
        <v>14406767.9</v>
      </c>
      <c r="G734">
        <v>1</v>
      </c>
    </row>
    <row r="735" spans="1:7" x14ac:dyDescent="0.2">
      <c r="A735">
        <v>88</v>
      </c>
      <c r="B735" t="s">
        <v>74</v>
      </c>
      <c r="C735" t="s">
        <v>87</v>
      </c>
      <c r="D735" t="s">
        <v>929</v>
      </c>
      <c r="E735">
        <v>13950000</v>
      </c>
      <c r="F735">
        <v>14406767.9</v>
      </c>
      <c r="G735">
        <v>1</v>
      </c>
    </row>
    <row r="736" spans="1:7" x14ac:dyDescent="0.2">
      <c r="A736">
        <v>4</v>
      </c>
      <c r="B736" t="s">
        <v>102</v>
      </c>
      <c r="C736" t="s">
        <v>923</v>
      </c>
      <c r="D736" t="s">
        <v>930</v>
      </c>
      <c r="E736">
        <v>9263500</v>
      </c>
      <c r="F736">
        <v>9600000</v>
      </c>
      <c r="G736">
        <v>2</v>
      </c>
    </row>
    <row r="737" spans="1:8" x14ac:dyDescent="0.2">
      <c r="A737">
        <v>93</v>
      </c>
      <c r="B737" t="s">
        <v>104</v>
      </c>
      <c r="C737" t="s">
        <v>106</v>
      </c>
      <c r="D737" t="s">
        <v>932</v>
      </c>
      <c r="E737">
        <v>13950000</v>
      </c>
      <c r="F737">
        <v>14250000</v>
      </c>
      <c r="G737">
        <v>2</v>
      </c>
    </row>
    <row r="738" spans="1:8" x14ac:dyDescent="0.2">
      <c r="A738">
        <v>32</v>
      </c>
      <c r="B738" t="s">
        <v>104</v>
      </c>
      <c r="C738" t="s">
        <v>106</v>
      </c>
      <c r="D738" t="s">
        <v>932</v>
      </c>
      <c r="E738">
        <v>21256745.668000001</v>
      </c>
      <c r="F738">
        <v>21256745.668000001</v>
      </c>
      <c r="H738">
        <v>5</v>
      </c>
    </row>
    <row r="739" spans="1:8" x14ac:dyDescent="0.2">
      <c r="A739">
        <v>93</v>
      </c>
      <c r="B739" t="s">
        <v>73</v>
      </c>
      <c r="C739" t="s">
        <v>607</v>
      </c>
      <c r="D739" t="s">
        <v>932</v>
      </c>
      <c r="E739">
        <v>8119000</v>
      </c>
      <c r="F739">
        <v>9750000</v>
      </c>
      <c r="G739">
        <v>1</v>
      </c>
    </row>
    <row r="740" spans="1:8" x14ac:dyDescent="0.2">
      <c r="A740">
        <v>105</v>
      </c>
      <c r="B740" t="s">
        <v>73</v>
      </c>
      <c r="C740" t="s">
        <v>607</v>
      </c>
      <c r="D740" t="s">
        <v>932</v>
      </c>
      <c r="E740">
        <v>9300000</v>
      </c>
      <c r="F740">
        <v>9599973.5399999991</v>
      </c>
      <c r="G740">
        <v>1</v>
      </c>
    </row>
    <row r="741" spans="1:8" x14ac:dyDescent="0.2">
      <c r="A741">
        <v>122</v>
      </c>
      <c r="B741" t="s">
        <v>73</v>
      </c>
      <c r="C741" t="s">
        <v>607</v>
      </c>
      <c r="D741" t="s">
        <v>932</v>
      </c>
      <c r="E741">
        <v>8161000</v>
      </c>
      <c r="F741">
        <v>28635049.699999999</v>
      </c>
      <c r="G741">
        <v>1</v>
      </c>
    </row>
    <row r="742" spans="1:8" x14ac:dyDescent="0.2">
      <c r="A742">
        <v>4</v>
      </c>
      <c r="B742" t="s">
        <v>104</v>
      </c>
      <c r="C742" t="s">
        <v>507</v>
      </c>
      <c r="D742" t="s">
        <v>507</v>
      </c>
      <c r="E742">
        <v>9300000</v>
      </c>
      <c r="F742">
        <v>9600000</v>
      </c>
      <c r="G742">
        <v>1</v>
      </c>
    </row>
    <row r="743" spans="1:8" x14ac:dyDescent="0.2">
      <c r="A743">
        <v>4</v>
      </c>
      <c r="B743" t="s">
        <v>104</v>
      </c>
      <c r="C743" t="s">
        <v>507</v>
      </c>
      <c r="D743" t="s">
        <v>507</v>
      </c>
      <c r="E743">
        <v>9234500</v>
      </c>
      <c r="F743">
        <v>9534500</v>
      </c>
      <c r="G743">
        <v>2</v>
      </c>
    </row>
    <row r="744" spans="1:8" x14ac:dyDescent="0.2">
      <c r="A744">
        <v>87</v>
      </c>
      <c r="B744" t="s">
        <v>104</v>
      </c>
      <c r="C744" t="s">
        <v>507</v>
      </c>
      <c r="D744" t="s">
        <v>507</v>
      </c>
      <c r="E744">
        <v>19651226.8361765</v>
      </c>
      <c r="F744">
        <v>19651226.8361765</v>
      </c>
      <c r="H744">
        <v>34</v>
      </c>
    </row>
    <row r="745" spans="1:8" x14ac:dyDescent="0.2">
      <c r="A745">
        <v>121</v>
      </c>
      <c r="B745" t="s">
        <v>104</v>
      </c>
      <c r="C745" t="s">
        <v>507</v>
      </c>
      <c r="D745" t="s">
        <v>507</v>
      </c>
      <c r="E745">
        <v>9296500</v>
      </c>
      <c r="F745">
        <v>9654351</v>
      </c>
      <c r="G745">
        <v>4</v>
      </c>
    </row>
    <row r="746" spans="1:8" x14ac:dyDescent="0.2">
      <c r="A746">
        <v>121</v>
      </c>
      <c r="B746" t="s">
        <v>104</v>
      </c>
      <c r="C746" t="s">
        <v>507</v>
      </c>
      <c r="D746" t="s">
        <v>507</v>
      </c>
      <c r="E746">
        <v>9267000</v>
      </c>
      <c r="F746">
        <v>9654784.5999999996</v>
      </c>
      <c r="G746">
        <v>2</v>
      </c>
    </row>
    <row r="747" spans="1:8" x14ac:dyDescent="0.2">
      <c r="A747">
        <v>4</v>
      </c>
      <c r="B747" t="s">
        <v>74</v>
      </c>
      <c r="C747" t="s">
        <v>868</v>
      </c>
      <c r="D747" t="s">
        <v>960</v>
      </c>
      <c r="E747">
        <v>8077000</v>
      </c>
      <c r="F747">
        <v>9600000</v>
      </c>
      <c r="G747">
        <v>1</v>
      </c>
    </row>
    <row r="748" spans="1:8" x14ac:dyDescent="0.2">
      <c r="A748">
        <v>105</v>
      </c>
      <c r="B748" t="s">
        <v>74</v>
      </c>
      <c r="C748" t="s">
        <v>868</v>
      </c>
      <c r="D748" t="s">
        <v>960</v>
      </c>
      <c r="E748">
        <v>13950000</v>
      </c>
      <c r="F748">
        <v>14338787.18</v>
      </c>
      <c r="G748">
        <v>1</v>
      </c>
    </row>
    <row r="749" spans="1:8" x14ac:dyDescent="0.2">
      <c r="A749">
        <v>105</v>
      </c>
      <c r="B749" t="s">
        <v>74</v>
      </c>
      <c r="C749" t="s">
        <v>868</v>
      </c>
      <c r="D749" t="s">
        <v>960</v>
      </c>
      <c r="E749">
        <v>13950000</v>
      </c>
      <c r="F749">
        <v>14338787.18</v>
      </c>
      <c r="G749">
        <v>1</v>
      </c>
    </row>
    <row r="750" spans="1:8" x14ac:dyDescent="0.2">
      <c r="A750">
        <v>28</v>
      </c>
      <c r="B750" t="s">
        <v>73</v>
      </c>
      <c r="C750" t="s">
        <v>86</v>
      </c>
      <c r="D750" t="s">
        <v>961</v>
      </c>
      <c r="E750">
        <v>9208000</v>
      </c>
      <c r="F750">
        <v>9604985.4299999997</v>
      </c>
      <c r="G750">
        <v>1</v>
      </c>
    </row>
    <row r="751" spans="1:8" x14ac:dyDescent="0.2">
      <c r="A751">
        <v>93</v>
      </c>
      <c r="B751" t="s">
        <v>73</v>
      </c>
      <c r="C751" t="s">
        <v>86</v>
      </c>
      <c r="D751" t="s">
        <v>961</v>
      </c>
      <c r="E751">
        <v>9300000</v>
      </c>
      <c r="F751">
        <v>9550000</v>
      </c>
      <c r="G751">
        <v>1</v>
      </c>
    </row>
    <row r="752" spans="1:8" x14ac:dyDescent="0.2">
      <c r="A752">
        <v>117</v>
      </c>
      <c r="B752" t="s">
        <v>73</v>
      </c>
      <c r="C752" t="s">
        <v>86</v>
      </c>
      <c r="D752" t="s">
        <v>961</v>
      </c>
      <c r="E752">
        <v>9300000</v>
      </c>
      <c r="F752">
        <v>9511293.75</v>
      </c>
      <c r="G752">
        <v>1</v>
      </c>
    </row>
    <row r="753" spans="1:8" x14ac:dyDescent="0.2">
      <c r="A753">
        <v>4</v>
      </c>
      <c r="B753" t="s">
        <v>104</v>
      </c>
      <c r="C753" t="s">
        <v>107</v>
      </c>
      <c r="D753" t="s">
        <v>963</v>
      </c>
      <c r="E753">
        <v>13950000</v>
      </c>
      <c r="F753">
        <v>14250000</v>
      </c>
      <c r="G753">
        <v>1</v>
      </c>
    </row>
    <row r="754" spans="1:8" x14ac:dyDescent="0.2">
      <c r="A754">
        <v>4</v>
      </c>
      <c r="B754" t="s">
        <v>104</v>
      </c>
      <c r="C754" t="s">
        <v>107</v>
      </c>
      <c r="D754" t="s">
        <v>963</v>
      </c>
      <c r="E754">
        <v>13950000</v>
      </c>
      <c r="F754">
        <v>14250000</v>
      </c>
      <c r="G754">
        <v>1</v>
      </c>
    </row>
    <row r="755" spans="1:8" x14ac:dyDescent="0.2">
      <c r="A755">
        <v>93</v>
      </c>
      <c r="B755" t="s">
        <v>104</v>
      </c>
      <c r="C755" t="s">
        <v>107</v>
      </c>
      <c r="D755" t="s">
        <v>963</v>
      </c>
      <c r="E755">
        <v>8707000</v>
      </c>
      <c r="F755">
        <v>22040000</v>
      </c>
      <c r="G755">
        <v>1</v>
      </c>
    </row>
    <row r="756" spans="1:8" x14ac:dyDescent="0.2">
      <c r="A756">
        <v>122</v>
      </c>
      <c r="B756" t="s">
        <v>13</v>
      </c>
      <c r="C756" t="s">
        <v>13</v>
      </c>
      <c r="D756" t="s">
        <v>963</v>
      </c>
      <c r="E756">
        <v>6818000</v>
      </c>
      <c r="F756">
        <v>47397069</v>
      </c>
      <c r="G756">
        <v>1</v>
      </c>
    </row>
    <row r="757" spans="1:8" x14ac:dyDescent="0.2">
      <c r="A757">
        <v>4</v>
      </c>
      <c r="B757" t="s">
        <v>12</v>
      </c>
      <c r="C757" t="s">
        <v>815</v>
      </c>
      <c r="D757" t="s">
        <v>966</v>
      </c>
      <c r="E757">
        <v>6880500</v>
      </c>
      <c r="F757">
        <v>35568000</v>
      </c>
      <c r="G757">
        <v>2</v>
      </c>
    </row>
    <row r="758" spans="1:8" x14ac:dyDescent="0.2">
      <c r="A758">
        <v>22</v>
      </c>
      <c r="B758" t="s">
        <v>12</v>
      </c>
      <c r="C758" t="s">
        <v>815</v>
      </c>
      <c r="D758" t="s">
        <v>966</v>
      </c>
      <c r="E758">
        <v>8497000</v>
      </c>
      <c r="F758">
        <v>32797000</v>
      </c>
      <c r="G758">
        <v>1</v>
      </c>
    </row>
    <row r="759" spans="1:8" x14ac:dyDescent="0.2">
      <c r="A759">
        <v>27</v>
      </c>
      <c r="B759" t="s">
        <v>11</v>
      </c>
      <c r="C759" t="s">
        <v>832</v>
      </c>
      <c r="D759" t="s">
        <v>967</v>
      </c>
      <c r="E759">
        <v>8413000</v>
      </c>
      <c r="F759">
        <v>27085000</v>
      </c>
      <c r="G759">
        <v>1</v>
      </c>
    </row>
    <row r="760" spans="1:8" x14ac:dyDescent="0.2">
      <c r="A760">
        <v>93</v>
      </c>
      <c r="B760" t="s">
        <v>74</v>
      </c>
      <c r="C760" t="s">
        <v>74</v>
      </c>
      <c r="D760" t="s">
        <v>968</v>
      </c>
      <c r="E760">
        <v>14449832.9</v>
      </c>
      <c r="F760">
        <v>14449832.9</v>
      </c>
      <c r="H760">
        <v>1</v>
      </c>
    </row>
    <row r="761" spans="1:8" x14ac:dyDescent="0.2">
      <c r="A761">
        <v>116</v>
      </c>
      <c r="B761" t="s">
        <v>74</v>
      </c>
      <c r="C761" t="s">
        <v>74</v>
      </c>
      <c r="D761" t="s">
        <v>968</v>
      </c>
      <c r="E761">
        <v>7800000</v>
      </c>
      <c r="F761">
        <v>7939819.6799999997</v>
      </c>
      <c r="G761">
        <v>1</v>
      </c>
    </row>
    <row r="762" spans="1:8" x14ac:dyDescent="0.2">
      <c r="A762">
        <v>87</v>
      </c>
      <c r="B762" t="s">
        <v>74</v>
      </c>
      <c r="C762" t="s">
        <v>74</v>
      </c>
      <c r="D762" t="s">
        <v>969</v>
      </c>
      <c r="E762">
        <v>17798724.440000001</v>
      </c>
      <c r="F762">
        <v>17798724.440000001</v>
      </c>
      <c r="H762">
        <v>1</v>
      </c>
    </row>
    <row r="763" spans="1:8" x14ac:dyDescent="0.2">
      <c r="A763">
        <v>116</v>
      </c>
      <c r="B763" t="s">
        <v>74</v>
      </c>
      <c r="C763" t="s">
        <v>74</v>
      </c>
      <c r="D763" t="s">
        <v>986</v>
      </c>
      <c r="E763">
        <v>9300000</v>
      </c>
      <c r="F763">
        <v>9466708.0800000001</v>
      </c>
      <c r="G763">
        <v>1</v>
      </c>
    </row>
    <row r="764" spans="1:8" x14ac:dyDescent="0.2">
      <c r="A764">
        <v>117</v>
      </c>
      <c r="B764" t="s">
        <v>74</v>
      </c>
      <c r="C764" t="s">
        <v>74</v>
      </c>
      <c r="D764" t="s">
        <v>986</v>
      </c>
      <c r="E764">
        <v>9300000</v>
      </c>
      <c r="F764">
        <v>9511293.75</v>
      </c>
      <c r="G764">
        <v>1</v>
      </c>
    </row>
    <row r="765" spans="1:8" x14ac:dyDescent="0.2">
      <c r="A765">
        <v>4</v>
      </c>
      <c r="B765" t="s">
        <v>11</v>
      </c>
      <c r="C765" t="s">
        <v>103</v>
      </c>
      <c r="D765" t="s">
        <v>990</v>
      </c>
      <c r="E765">
        <v>11625000</v>
      </c>
      <c r="F765">
        <v>11925000</v>
      </c>
      <c r="G765">
        <v>2</v>
      </c>
    </row>
    <row r="766" spans="1:8" x14ac:dyDescent="0.2">
      <c r="A766">
        <v>32</v>
      </c>
      <c r="B766" t="s">
        <v>11</v>
      </c>
      <c r="C766" t="s">
        <v>103</v>
      </c>
      <c r="D766" t="s">
        <v>990</v>
      </c>
      <c r="E766">
        <v>9300000</v>
      </c>
      <c r="F766">
        <v>15344425.26</v>
      </c>
      <c r="G766">
        <v>1</v>
      </c>
    </row>
    <row r="767" spans="1:8" x14ac:dyDescent="0.2">
      <c r="A767">
        <v>121</v>
      </c>
      <c r="B767" t="s">
        <v>11</v>
      </c>
      <c r="C767" t="s">
        <v>103</v>
      </c>
      <c r="D767" t="s">
        <v>990</v>
      </c>
      <c r="E767">
        <v>9300000</v>
      </c>
      <c r="F767">
        <v>15522251.57</v>
      </c>
      <c r="G767">
        <v>1</v>
      </c>
    </row>
    <row r="768" spans="1:8" x14ac:dyDescent="0.2">
      <c r="A768">
        <v>22</v>
      </c>
      <c r="B768" t="s">
        <v>102</v>
      </c>
      <c r="C768" t="s">
        <v>739</v>
      </c>
      <c r="D768" t="s">
        <v>990</v>
      </c>
      <c r="E768">
        <v>6272000</v>
      </c>
      <c r="F768">
        <v>22572000</v>
      </c>
      <c r="G768">
        <v>1</v>
      </c>
    </row>
    <row r="769" spans="1:7" x14ac:dyDescent="0.2">
      <c r="A769">
        <v>92</v>
      </c>
      <c r="B769" t="s">
        <v>102</v>
      </c>
      <c r="C769" t="s">
        <v>739</v>
      </c>
      <c r="D769" t="s">
        <v>990</v>
      </c>
      <c r="E769">
        <v>9280000</v>
      </c>
      <c r="F769">
        <v>9524000</v>
      </c>
      <c r="G769">
        <v>1</v>
      </c>
    </row>
    <row r="770" spans="1:7" x14ac:dyDescent="0.2">
      <c r="A770">
        <v>28</v>
      </c>
      <c r="B770" t="s">
        <v>73</v>
      </c>
      <c r="C770" t="s">
        <v>822</v>
      </c>
      <c r="D770" t="s">
        <v>992</v>
      </c>
      <c r="E770">
        <v>9300000</v>
      </c>
      <c r="F770">
        <v>9587840</v>
      </c>
      <c r="G770">
        <v>1</v>
      </c>
    </row>
    <row r="771" spans="1:7" x14ac:dyDescent="0.2">
      <c r="A771">
        <v>87</v>
      </c>
      <c r="B771" t="s">
        <v>73</v>
      </c>
      <c r="C771" t="s">
        <v>822</v>
      </c>
      <c r="D771" t="s">
        <v>992</v>
      </c>
      <c r="E771">
        <v>9292500</v>
      </c>
      <c r="F771">
        <v>9389343.5500000007</v>
      </c>
      <c r="G771">
        <v>2</v>
      </c>
    </row>
    <row r="772" spans="1:7" x14ac:dyDescent="0.2">
      <c r="A772">
        <v>87</v>
      </c>
      <c r="B772" t="s">
        <v>73</v>
      </c>
      <c r="C772" t="s">
        <v>822</v>
      </c>
      <c r="D772" t="s">
        <v>992</v>
      </c>
      <c r="E772">
        <v>9300000</v>
      </c>
      <c r="F772">
        <v>9406434.8000000007</v>
      </c>
      <c r="G772">
        <v>1</v>
      </c>
    </row>
    <row r="773" spans="1:7" x14ac:dyDescent="0.2">
      <c r="A773">
        <v>116</v>
      </c>
      <c r="B773" t="s">
        <v>73</v>
      </c>
      <c r="C773" t="s">
        <v>822</v>
      </c>
      <c r="D773" t="s">
        <v>992</v>
      </c>
      <c r="E773">
        <v>9258000</v>
      </c>
      <c r="F773">
        <v>9466708.0800000001</v>
      </c>
      <c r="G773">
        <v>3</v>
      </c>
    </row>
    <row r="774" spans="1:7" x14ac:dyDescent="0.2">
      <c r="A774">
        <v>117</v>
      </c>
      <c r="B774" t="s">
        <v>73</v>
      </c>
      <c r="C774" t="s">
        <v>822</v>
      </c>
      <c r="D774" t="s">
        <v>992</v>
      </c>
      <c r="E774">
        <v>9300000</v>
      </c>
      <c r="F774">
        <v>14293826.483333301</v>
      </c>
      <c r="G774">
        <v>3</v>
      </c>
    </row>
    <row r="775" spans="1:7" x14ac:dyDescent="0.2">
      <c r="A775">
        <v>117</v>
      </c>
      <c r="B775" t="s">
        <v>73</v>
      </c>
      <c r="C775" t="s">
        <v>822</v>
      </c>
      <c r="D775" t="s">
        <v>992</v>
      </c>
      <c r="E775">
        <v>13950000</v>
      </c>
      <c r="F775">
        <v>14283743.15</v>
      </c>
      <c r="G775">
        <v>1</v>
      </c>
    </row>
    <row r="776" spans="1:7" x14ac:dyDescent="0.2">
      <c r="A776">
        <v>93</v>
      </c>
      <c r="B776" t="s">
        <v>74</v>
      </c>
      <c r="C776" t="s">
        <v>87</v>
      </c>
      <c r="D776" t="s">
        <v>994</v>
      </c>
      <c r="E776">
        <v>13950000</v>
      </c>
      <c r="F776">
        <v>14200000</v>
      </c>
      <c r="G776">
        <v>1</v>
      </c>
    </row>
    <row r="777" spans="1:7" x14ac:dyDescent="0.2">
      <c r="A777">
        <v>93</v>
      </c>
      <c r="B777" t="s">
        <v>74</v>
      </c>
      <c r="C777" t="s">
        <v>87</v>
      </c>
      <c r="D777" t="s">
        <v>994</v>
      </c>
      <c r="E777">
        <v>13950000</v>
      </c>
      <c r="F777">
        <v>14200000</v>
      </c>
      <c r="G777">
        <v>1</v>
      </c>
    </row>
    <row r="778" spans="1:7" x14ac:dyDescent="0.2">
      <c r="A778">
        <v>105</v>
      </c>
      <c r="B778" t="s">
        <v>74</v>
      </c>
      <c r="C778" t="s">
        <v>87</v>
      </c>
      <c r="D778" t="s">
        <v>994</v>
      </c>
      <c r="E778">
        <v>7406000</v>
      </c>
      <c r="F778">
        <v>11158203.380000001</v>
      </c>
      <c r="G778">
        <v>1</v>
      </c>
    </row>
    <row r="779" spans="1:7" x14ac:dyDescent="0.2">
      <c r="A779">
        <v>105</v>
      </c>
      <c r="B779" t="s">
        <v>74</v>
      </c>
      <c r="C779" t="s">
        <v>87</v>
      </c>
      <c r="D779" t="s">
        <v>994</v>
      </c>
      <c r="E779">
        <v>9300000</v>
      </c>
      <c r="F779">
        <v>11179605.58</v>
      </c>
      <c r="G779">
        <v>1</v>
      </c>
    </row>
    <row r="780" spans="1:7" x14ac:dyDescent="0.2">
      <c r="A780">
        <v>116</v>
      </c>
      <c r="B780" t="s">
        <v>74</v>
      </c>
      <c r="C780" t="s">
        <v>74</v>
      </c>
      <c r="D780" t="s">
        <v>74</v>
      </c>
      <c r="E780">
        <v>9208000</v>
      </c>
      <c r="F780">
        <v>11604351.84</v>
      </c>
      <c r="G780">
        <v>1</v>
      </c>
    </row>
    <row r="781" spans="1:7" x14ac:dyDescent="0.2">
      <c r="A781">
        <v>122</v>
      </c>
      <c r="B781" t="s">
        <v>74</v>
      </c>
      <c r="C781" t="s">
        <v>74</v>
      </c>
      <c r="D781" t="s">
        <v>74</v>
      </c>
      <c r="E781">
        <v>7342000</v>
      </c>
      <c r="F781">
        <v>9500694.7699999996</v>
      </c>
      <c r="G781">
        <v>1</v>
      </c>
    </row>
    <row r="782" spans="1:7" x14ac:dyDescent="0.2">
      <c r="A782">
        <v>93</v>
      </c>
      <c r="B782" t="s">
        <v>74</v>
      </c>
      <c r="C782" t="s">
        <v>752</v>
      </c>
      <c r="D782" t="s">
        <v>995</v>
      </c>
      <c r="E782">
        <v>13077000</v>
      </c>
      <c r="F782">
        <v>27633000</v>
      </c>
      <c r="G782">
        <v>1</v>
      </c>
    </row>
    <row r="783" spans="1:7" x14ac:dyDescent="0.2">
      <c r="A783">
        <v>93</v>
      </c>
      <c r="B783" t="s">
        <v>74</v>
      </c>
      <c r="C783" t="s">
        <v>752</v>
      </c>
      <c r="D783" t="s">
        <v>995</v>
      </c>
      <c r="E783">
        <v>9182000</v>
      </c>
      <c r="F783">
        <v>26600000</v>
      </c>
      <c r="G783">
        <v>1</v>
      </c>
    </row>
    <row r="784" spans="1:7" x14ac:dyDescent="0.2">
      <c r="A784">
        <v>116</v>
      </c>
      <c r="B784" t="s">
        <v>74</v>
      </c>
      <c r="C784" t="s">
        <v>752</v>
      </c>
      <c r="D784" t="s">
        <v>995</v>
      </c>
      <c r="E784">
        <v>9300000</v>
      </c>
      <c r="F784">
        <v>9466708.0800000001</v>
      </c>
      <c r="G784">
        <v>1</v>
      </c>
    </row>
    <row r="785" spans="1:8" x14ac:dyDescent="0.2">
      <c r="A785">
        <v>96</v>
      </c>
      <c r="B785" t="s">
        <v>74</v>
      </c>
      <c r="C785" t="s">
        <v>752</v>
      </c>
      <c r="D785" t="s">
        <v>995</v>
      </c>
      <c r="E785">
        <v>9300000</v>
      </c>
      <c r="F785">
        <v>9604557.5</v>
      </c>
      <c r="G785">
        <v>1</v>
      </c>
    </row>
    <row r="786" spans="1:8" x14ac:dyDescent="0.2">
      <c r="A786">
        <v>4</v>
      </c>
      <c r="B786" t="s">
        <v>11</v>
      </c>
      <c r="C786" t="s">
        <v>515</v>
      </c>
      <c r="D786" t="s">
        <v>996</v>
      </c>
      <c r="E786">
        <v>11625000</v>
      </c>
      <c r="F786">
        <v>11925000</v>
      </c>
      <c r="G786">
        <v>2</v>
      </c>
    </row>
    <row r="787" spans="1:8" x14ac:dyDescent="0.2">
      <c r="A787">
        <v>4</v>
      </c>
      <c r="B787" t="s">
        <v>11</v>
      </c>
      <c r="C787" t="s">
        <v>515</v>
      </c>
      <c r="D787" t="s">
        <v>996</v>
      </c>
      <c r="E787">
        <v>13950000</v>
      </c>
      <c r="F787">
        <v>14250000</v>
      </c>
      <c r="G787">
        <v>1</v>
      </c>
    </row>
    <row r="788" spans="1:8" x14ac:dyDescent="0.2">
      <c r="A788">
        <v>28</v>
      </c>
      <c r="B788" t="s">
        <v>11</v>
      </c>
      <c r="C788" t="s">
        <v>515</v>
      </c>
      <c r="D788" t="s">
        <v>996</v>
      </c>
      <c r="E788">
        <v>9300000</v>
      </c>
      <c r="F788">
        <v>9571842.5299999993</v>
      </c>
      <c r="G788">
        <v>1</v>
      </c>
    </row>
    <row r="789" spans="1:8" x14ac:dyDescent="0.2">
      <c r="A789">
        <v>28</v>
      </c>
      <c r="B789" t="s">
        <v>11</v>
      </c>
      <c r="C789" t="s">
        <v>515</v>
      </c>
      <c r="D789" t="s">
        <v>996</v>
      </c>
      <c r="E789">
        <v>14367352.5</v>
      </c>
      <c r="F789">
        <v>14367352.5</v>
      </c>
      <c r="H789">
        <v>1</v>
      </c>
    </row>
    <row r="790" spans="1:8" x14ac:dyDescent="0.2">
      <c r="A790">
        <v>105</v>
      </c>
      <c r="B790" t="s">
        <v>11</v>
      </c>
      <c r="C790" t="s">
        <v>515</v>
      </c>
      <c r="D790" t="s">
        <v>996</v>
      </c>
      <c r="E790">
        <v>13950000</v>
      </c>
      <c r="F790">
        <v>14391414.68</v>
      </c>
      <c r="G790">
        <v>1</v>
      </c>
    </row>
    <row r="791" spans="1:8" x14ac:dyDescent="0.2">
      <c r="A791">
        <v>4</v>
      </c>
      <c r="B791" t="s">
        <v>74</v>
      </c>
      <c r="C791" t="s">
        <v>868</v>
      </c>
      <c r="D791" t="s">
        <v>868</v>
      </c>
      <c r="E791">
        <v>10767000</v>
      </c>
      <c r="F791">
        <v>11150000</v>
      </c>
      <c r="G791">
        <v>3</v>
      </c>
    </row>
    <row r="792" spans="1:8" x14ac:dyDescent="0.2">
      <c r="A792">
        <v>4</v>
      </c>
      <c r="B792" t="s">
        <v>74</v>
      </c>
      <c r="C792" t="s">
        <v>868</v>
      </c>
      <c r="D792" t="s">
        <v>868</v>
      </c>
      <c r="E792">
        <v>13950000</v>
      </c>
      <c r="F792">
        <v>14250000</v>
      </c>
      <c r="G792">
        <v>1</v>
      </c>
    </row>
    <row r="793" spans="1:8" x14ac:dyDescent="0.2">
      <c r="A793">
        <v>28</v>
      </c>
      <c r="B793" t="s">
        <v>73</v>
      </c>
      <c r="C793" t="s">
        <v>824</v>
      </c>
      <c r="D793" t="s">
        <v>997</v>
      </c>
      <c r="E793">
        <v>9300000</v>
      </c>
      <c r="F793">
        <v>9606025.0299999993</v>
      </c>
      <c r="G793">
        <v>1</v>
      </c>
    </row>
    <row r="794" spans="1:8" x14ac:dyDescent="0.2">
      <c r="A794">
        <v>121</v>
      </c>
      <c r="B794" t="s">
        <v>73</v>
      </c>
      <c r="C794" t="s">
        <v>824</v>
      </c>
      <c r="D794" t="s">
        <v>997</v>
      </c>
      <c r="E794">
        <v>13950000</v>
      </c>
      <c r="F794">
        <v>14432720</v>
      </c>
      <c r="G794">
        <v>1</v>
      </c>
    </row>
    <row r="795" spans="1:8" x14ac:dyDescent="0.2">
      <c r="A795">
        <v>121</v>
      </c>
      <c r="B795" t="s">
        <v>73</v>
      </c>
      <c r="C795" t="s">
        <v>824</v>
      </c>
      <c r="D795" t="s">
        <v>997</v>
      </c>
      <c r="E795">
        <v>9300000</v>
      </c>
      <c r="F795">
        <v>9669680.8300000001</v>
      </c>
      <c r="G795">
        <v>1</v>
      </c>
    </row>
    <row r="796" spans="1:8" x14ac:dyDescent="0.2">
      <c r="A796">
        <v>4</v>
      </c>
      <c r="B796" t="s">
        <v>73</v>
      </c>
      <c r="C796" t="s">
        <v>732</v>
      </c>
      <c r="D796" t="s">
        <v>732</v>
      </c>
      <c r="E796">
        <v>9065500</v>
      </c>
      <c r="F796">
        <v>9600000</v>
      </c>
      <c r="G796">
        <v>2</v>
      </c>
    </row>
    <row r="797" spans="1:8" x14ac:dyDescent="0.2">
      <c r="A797">
        <v>28</v>
      </c>
      <c r="B797" t="s">
        <v>73</v>
      </c>
      <c r="C797" t="s">
        <v>732</v>
      </c>
      <c r="D797" t="s">
        <v>732</v>
      </c>
      <c r="E797">
        <v>9300000</v>
      </c>
      <c r="F797">
        <v>9606025.0299999993</v>
      </c>
      <c r="G797">
        <v>1</v>
      </c>
    </row>
    <row r="798" spans="1:8" x14ac:dyDescent="0.2">
      <c r="A798">
        <v>28</v>
      </c>
      <c r="B798" t="s">
        <v>73</v>
      </c>
      <c r="C798" t="s">
        <v>732</v>
      </c>
      <c r="D798" t="s">
        <v>732</v>
      </c>
      <c r="E798">
        <v>9296500</v>
      </c>
      <c r="F798">
        <v>9605985.4800000004</v>
      </c>
      <c r="G798">
        <v>2</v>
      </c>
    </row>
    <row r="799" spans="1:8" x14ac:dyDescent="0.2">
      <c r="A799">
        <v>93</v>
      </c>
      <c r="B799" t="s">
        <v>73</v>
      </c>
      <c r="C799" t="s">
        <v>732</v>
      </c>
      <c r="D799" t="s">
        <v>732</v>
      </c>
      <c r="E799">
        <v>9270500</v>
      </c>
      <c r="F799">
        <v>9650000</v>
      </c>
      <c r="G799">
        <v>2</v>
      </c>
    </row>
    <row r="800" spans="1:8" x14ac:dyDescent="0.2">
      <c r="A800">
        <v>117</v>
      </c>
      <c r="B800" t="s">
        <v>73</v>
      </c>
      <c r="C800" t="s">
        <v>732</v>
      </c>
      <c r="D800" t="s">
        <v>732</v>
      </c>
      <c r="E800">
        <v>9300000</v>
      </c>
      <c r="F800">
        <v>9511293.75</v>
      </c>
      <c r="G800">
        <v>1</v>
      </c>
    </row>
    <row r="801" spans="1:8" x14ac:dyDescent="0.2">
      <c r="A801">
        <v>121</v>
      </c>
      <c r="B801" t="s">
        <v>73</v>
      </c>
      <c r="C801" t="s">
        <v>732</v>
      </c>
      <c r="D801" t="s">
        <v>732</v>
      </c>
      <c r="E801">
        <v>9267000</v>
      </c>
      <c r="F801">
        <v>9654784.5999999996</v>
      </c>
      <c r="G801">
        <v>1</v>
      </c>
    </row>
    <row r="802" spans="1:8" x14ac:dyDescent="0.2">
      <c r="A802">
        <v>28</v>
      </c>
      <c r="B802" t="s">
        <v>73</v>
      </c>
      <c r="C802" t="s">
        <v>825</v>
      </c>
      <c r="D802" t="s">
        <v>825</v>
      </c>
      <c r="E802">
        <v>4610500</v>
      </c>
      <c r="F802">
        <v>9605066.1649999991</v>
      </c>
      <c r="G802">
        <v>2</v>
      </c>
    </row>
    <row r="803" spans="1:8" x14ac:dyDescent="0.2">
      <c r="A803">
        <v>93</v>
      </c>
      <c r="B803" t="s">
        <v>73</v>
      </c>
      <c r="C803" t="s">
        <v>825</v>
      </c>
      <c r="D803" t="s">
        <v>825</v>
      </c>
      <c r="E803">
        <v>9234000</v>
      </c>
      <c r="F803">
        <v>9600000</v>
      </c>
      <c r="G803">
        <v>1</v>
      </c>
    </row>
    <row r="804" spans="1:8" x14ac:dyDescent="0.2">
      <c r="A804">
        <v>32</v>
      </c>
      <c r="B804" t="s">
        <v>73</v>
      </c>
      <c r="C804" t="s">
        <v>825</v>
      </c>
      <c r="D804" t="s">
        <v>825</v>
      </c>
      <c r="E804">
        <v>9247333.3333333302</v>
      </c>
      <c r="F804">
        <v>16606533.5933333</v>
      </c>
      <c r="G804">
        <v>3</v>
      </c>
    </row>
    <row r="805" spans="1:8" x14ac:dyDescent="0.2">
      <c r="A805">
        <v>93</v>
      </c>
      <c r="B805" t="s">
        <v>11</v>
      </c>
      <c r="C805" t="s">
        <v>94</v>
      </c>
      <c r="D805" t="s">
        <v>998</v>
      </c>
      <c r="E805">
        <v>11625000</v>
      </c>
      <c r="F805">
        <v>11925000</v>
      </c>
      <c r="G805">
        <v>2</v>
      </c>
    </row>
    <row r="806" spans="1:8" x14ac:dyDescent="0.2">
      <c r="A806">
        <v>93</v>
      </c>
      <c r="B806" t="s">
        <v>11</v>
      </c>
      <c r="C806" t="s">
        <v>94</v>
      </c>
      <c r="D806" t="s">
        <v>998</v>
      </c>
      <c r="E806">
        <v>11625000</v>
      </c>
      <c r="F806">
        <v>11925000</v>
      </c>
      <c r="G806">
        <v>2</v>
      </c>
    </row>
    <row r="807" spans="1:8" x14ac:dyDescent="0.2">
      <c r="A807">
        <v>121</v>
      </c>
      <c r="B807" t="s">
        <v>11</v>
      </c>
      <c r="C807" t="s">
        <v>865</v>
      </c>
      <c r="D807" t="s">
        <v>1006</v>
      </c>
      <c r="E807">
        <v>9300000</v>
      </c>
      <c r="F807">
        <v>9652157.5</v>
      </c>
      <c r="G807">
        <v>1</v>
      </c>
    </row>
    <row r="808" spans="1:8" x14ac:dyDescent="0.2">
      <c r="A808">
        <v>27</v>
      </c>
      <c r="B808" t="s">
        <v>11</v>
      </c>
      <c r="C808" t="s">
        <v>83</v>
      </c>
      <c r="D808" t="s">
        <v>1008</v>
      </c>
      <c r="E808">
        <v>7195500</v>
      </c>
      <c r="F808">
        <v>45497500</v>
      </c>
      <c r="G808">
        <v>2</v>
      </c>
    </row>
    <row r="809" spans="1:8" x14ac:dyDescent="0.2">
      <c r="A809">
        <v>32</v>
      </c>
      <c r="B809" t="s">
        <v>11</v>
      </c>
      <c r="C809" t="s">
        <v>83</v>
      </c>
      <c r="D809" t="s">
        <v>1008</v>
      </c>
      <c r="E809">
        <v>13950000</v>
      </c>
      <c r="F809">
        <v>14348805.67</v>
      </c>
      <c r="H809">
        <v>1</v>
      </c>
    </row>
    <row r="810" spans="1:8" x14ac:dyDescent="0.2">
      <c r="A810">
        <v>4</v>
      </c>
      <c r="B810" t="s">
        <v>102</v>
      </c>
      <c r="C810" t="s">
        <v>739</v>
      </c>
      <c r="D810" t="s">
        <v>1009</v>
      </c>
      <c r="E810">
        <v>9085000</v>
      </c>
      <c r="F810">
        <v>9600000</v>
      </c>
      <c r="G810">
        <v>1</v>
      </c>
    </row>
    <row r="811" spans="1:8" x14ac:dyDescent="0.2">
      <c r="A811">
        <v>93</v>
      </c>
      <c r="B811" t="s">
        <v>102</v>
      </c>
      <c r="C811" t="s">
        <v>739</v>
      </c>
      <c r="D811" t="s">
        <v>1009</v>
      </c>
      <c r="E811">
        <v>9085000</v>
      </c>
      <c r="F811">
        <v>9556049.1699999999</v>
      </c>
      <c r="G811">
        <v>1</v>
      </c>
    </row>
    <row r="812" spans="1:8" x14ac:dyDescent="0.2">
      <c r="A812">
        <v>92</v>
      </c>
      <c r="B812" t="s">
        <v>102</v>
      </c>
      <c r="C812" t="s">
        <v>739</v>
      </c>
      <c r="D812" t="s">
        <v>1009</v>
      </c>
      <c r="E812">
        <v>9127000</v>
      </c>
      <c r="F812">
        <v>19264000</v>
      </c>
      <c r="G812">
        <v>1</v>
      </c>
    </row>
    <row r="813" spans="1:8" x14ac:dyDescent="0.2">
      <c r="A813">
        <v>93</v>
      </c>
      <c r="B813" t="s">
        <v>11</v>
      </c>
      <c r="C813" t="s">
        <v>11</v>
      </c>
      <c r="D813" t="s">
        <v>1011</v>
      </c>
      <c r="E813">
        <v>13778000</v>
      </c>
      <c r="F813">
        <v>14278487.779999999</v>
      </c>
      <c r="G813">
        <v>1</v>
      </c>
    </row>
    <row r="814" spans="1:8" x14ac:dyDescent="0.2">
      <c r="A814">
        <v>27</v>
      </c>
      <c r="B814" t="s">
        <v>11</v>
      </c>
      <c r="C814" t="s">
        <v>11</v>
      </c>
      <c r="D814" t="s">
        <v>1011</v>
      </c>
      <c r="E814">
        <v>6818000</v>
      </c>
      <c r="F814">
        <v>64111000</v>
      </c>
      <c r="G814">
        <v>1</v>
      </c>
    </row>
    <row r="815" spans="1:8" x14ac:dyDescent="0.2">
      <c r="A815">
        <v>93</v>
      </c>
      <c r="B815" t="s">
        <v>73</v>
      </c>
      <c r="C815" t="s">
        <v>751</v>
      </c>
      <c r="D815" t="s">
        <v>751</v>
      </c>
      <c r="E815">
        <v>9267000</v>
      </c>
      <c r="F815">
        <v>9550000</v>
      </c>
      <c r="G815">
        <v>1</v>
      </c>
    </row>
    <row r="816" spans="1:8" x14ac:dyDescent="0.2">
      <c r="A816">
        <v>93</v>
      </c>
      <c r="B816" t="s">
        <v>73</v>
      </c>
      <c r="C816" t="s">
        <v>751</v>
      </c>
      <c r="D816" t="s">
        <v>751</v>
      </c>
      <c r="E816">
        <v>9267000</v>
      </c>
      <c r="F816">
        <v>9550000</v>
      </c>
      <c r="G816">
        <v>1</v>
      </c>
    </row>
    <row r="817" spans="1:7" x14ac:dyDescent="0.2">
      <c r="A817">
        <v>27</v>
      </c>
      <c r="B817" t="s">
        <v>73</v>
      </c>
      <c r="C817" t="s">
        <v>751</v>
      </c>
      <c r="D817" t="s">
        <v>751</v>
      </c>
      <c r="E817">
        <v>9221000</v>
      </c>
      <c r="F817">
        <v>29133000</v>
      </c>
      <c r="G817">
        <v>1</v>
      </c>
    </row>
    <row r="818" spans="1:7" x14ac:dyDescent="0.2">
      <c r="A818">
        <v>121</v>
      </c>
      <c r="B818" t="s">
        <v>73</v>
      </c>
      <c r="C818" t="s">
        <v>751</v>
      </c>
      <c r="D818" t="s">
        <v>751</v>
      </c>
      <c r="E818">
        <v>9300000</v>
      </c>
      <c r="F818">
        <v>9652157.5</v>
      </c>
      <c r="G818">
        <v>1</v>
      </c>
    </row>
    <row r="819" spans="1:7" x14ac:dyDescent="0.2">
      <c r="A819">
        <v>32</v>
      </c>
      <c r="B819" t="s">
        <v>73</v>
      </c>
      <c r="C819" t="s">
        <v>825</v>
      </c>
      <c r="D819" t="s">
        <v>1015</v>
      </c>
      <c r="E819">
        <v>8455000</v>
      </c>
      <c r="F819">
        <v>21283859.710000001</v>
      </c>
      <c r="G819">
        <v>1</v>
      </c>
    </row>
    <row r="820" spans="1:7" x14ac:dyDescent="0.2">
      <c r="A820">
        <v>4</v>
      </c>
      <c r="B820" t="s">
        <v>102</v>
      </c>
      <c r="C820" t="s">
        <v>1016</v>
      </c>
      <c r="D820" t="s">
        <v>1017</v>
      </c>
      <c r="E820">
        <v>9241000</v>
      </c>
      <c r="F820">
        <v>9600000</v>
      </c>
      <c r="G820">
        <v>1</v>
      </c>
    </row>
    <row r="821" spans="1:7" x14ac:dyDescent="0.2">
      <c r="A821">
        <v>87</v>
      </c>
      <c r="B821" t="s">
        <v>102</v>
      </c>
      <c r="C821" t="s">
        <v>1016</v>
      </c>
      <c r="D821" t="s">
        <v>1017</v>
      </c>
      <c r="E821">
        <v>9182000</v>
      </c>
      <c r="F821">
        <v>9493383.3399999999</v>
      </c>
      <c r="G821">
        <v>1</v>
      </c>
    </row>
    <row r="822" spans="1:7" x14ac:dyDescent="0.2">
      <c r="A822">
        <v>32</v>
      </c>
      <c r="B822" t="s">
        <v>11</v>
      </c>
      <c r="C822" t="s">
        <v>741</v>
      </c>
      <c r="D822" t="s">
        <v>1018</v>
      </c>
      <c r="E822">
        <v>9300000</v>
      </c>
      <c r="F822">
        <v>10298614.58</v>
      </c>
      <c r="G822">
        <v>1</v>
      </c>
    </row>
    <row r="823" spans="1:7" x14ac:dyDescent="0.2">
      <c r="A823">
        <v>117</v>
      </c>
      <c r="B823" t="s">
        <v>11</v>
      </c>
      <c r="C823" t="s">
        <v>741</v>
      </c>
      <c r="D823" t="s">
        <v>1018</v>
      </c>
      <c r="E823">
        <v>13950000</v>
      </c>
      <c r="F823">
        <v>14258868.15</v>
      </c>
      <c r="G823">
        <v>1</v>
      </c>
    </row>
    <row r="824" spans="1:7" x14ac:dyDescent="0.2">
      <c r="A824">
        <v>93</v>
      </c>
      <c r="B824" t="s">
        <v>102</v>
      </c>
      <c r="C824" t="s">
        <v>1010</v>
      </c>
      <c r="D824" t="s">
        <v>1020</v>
      </c>
      <c r="E824">
        <v>9300000</v>
      </c>
      <c r="F824">
        <v>9564501.3200000003</v>
      </c>
      <c r="G824">
        <v>1</v>
      </c>
    </row>
    <row r="825" spans="1:7" x14ac:dyDescent="0.2">
      <c r="A825">
        <v>22</v>
      </c>
      <c r="B825" t="s">
        <v>102</v>
      </c>
      <c r="C825" t="s">
        <v>1010</v>
      </c>
      <c r="D825" t="s">
        <v>1020</v>
      </c>
      <c r="E825">
        <v>6986000</v>
      </c>
      <c r="F825">
        <v>42836000</v>
      </c>
      <c r="G825">
        <v>1</v>
      </c>
    </row>
    <row r="826" spans="1:7" x14ac:dyDescent="0.2">
      <c r="A826">
        <v>22</v>
      </c>
      <c r="B826" t="s">
        <v>102</v>
      </c>
      <c r="C826" t="s">
        <v>923</v>
      </c>
      <c r="D826" t="s">
        <v>1021</v>
      </c>
      <c r="E826">
        <v>6146000</v>
      </c>
      <c r="F826">
        <v>66090000</v>
      </c>
      <c r="G826">
        <v>1</v>
      </c>
    </row>
    <row r="827" spans="1:7" x14ac:dyDescent="0.2">
      <c r="A827">
        <v>4</v>
      </c>
      <c r="B827" t="s">
        <v>12</v>
      </c>
      <c r="C827" t="s">
        <v>85</v>
      </c>
      <c r="D827" t="s">
        <v>1022</v>
      </c>
      <c r="E827">
        <v>9003500</v>
      </c>
      <c r="F827">
        <v>9600000</v>
      </c>
      <c r="G827">
        <v>2</v>
      </c>
    </row>
    <row r="828" spans="1:7" x14ac:dyDescent="0.2">
      <c r="A828">
        <v>93</v>
      </c>
      <c r="B828" t="s">
        <v>12</v>
      </c>
      <c r="C828" t="s">
        <v>85</v>
      </c>
      <c r="D828" t="s">
        <v>1022</v>
      </c>
      <c r="E828">
        <v>9254000</v>
      </c>
      <c r="F828">
        <v>9800000</v>
      </c>
      <c r="G828">
        <v>1</v>
      </c>
    </row>
    <row r="829" spans="1:7" x14ac:dyDescent="0.2">
      <c r="A829">
        <v>108</v>
      </c>
      <c r="B829" t="s">
        <v>12</v>
      </c>
      <c r="C829" t="s">
        <v>85</v>
      </c>
      <c r="D829" t="s">
        <v>1022</v>
      </c>
      <c r="E829">
        <v>9188000</v>
      </c>
      <c r="F829">
        <v>9530000</v>
      </c>
      <c r="G829">
        <v>1</v>
      </c>
    </row>
    <row r="830" spans="1:7" x14ac:dyDescent="0.2">
      <c r="A830">
        <v>4</v>
      </c>
      <c r="B830" t="s">
        <v>73</v>
      </c>
      <c r="C830" t="s">
        <v>751</v>
      </c>
      <c r="D830" t="s">
        <v>1022</v>
      </c>
      <c r="E830">
        <v>7951000</v>
      </c>
      <c r="F830">
        <v>9600000</v>
      </c>
      <c r="G830">
        <v>1</v>
      </c>
    </row>
    <row r="831" spans="1:7" x14ac:dyDescent="0.2">
      <c r="A831">
        <v>27</v>
      </c>
      <c r="B831" t="s">
        <v>73</v>
      </c>
      <c r="C831" t="s">
        <v>751</v>
      </c>
      <c r="D831" t="s">
        <v>1022</v>
      </c>
      <c r="E831">
        <v>9273000</v>
      </c>
      <c r="F831">
        <v>21286000</v>
      </c>
      <c r="G831">
        <v>1</v>
      </c>
    </row>
    <row r="832" spans="1:7" x14ac:dyDescent="0.2">
      <c r="A832">
        <v>4</v>
      </c>
      <c r="B832" t="s">
        <v>102</v>
      </c>
      <c r="C832" t="s">
        <v>102</v>
      </c>
      <c r="D832" t="s">
        <v>1023</v>
      </c>
      <c r="E832">
        <v>9300000</v>
      </c>
      <c r="F832">
        <v>9600000</v>
      </c>
      <c r="G832">
        <v>1</v>
      </c>
    </row>
    <row r="833" spans="1:8" x14ac:dyDescent="0.2">
      <c r="A833">
        <v>4</v>
      </c>
      <c r="B833" t="s">
        <v>102</v>
      </c>
      <c r="C833" t="s">
        <v>102</v>
      </c>
      <c r="D833" t="s">
        <v>1023</v>
      </c>
      <c r="E833">
        <v>8539000</v>
      </c>
      <c r="F833">
        <v>8839000</v>
      </c>
      <c r="G833">
        <v>1</v>
      </c>
    </row>
    <row r="834" spans="1:8" x14ac:dyDescent="0.2">
      <c r="A834">
        <v>22</v>
      </c>
      <c r="B834" t="s">
        <v>102</v>
      </c>
      <c r="C834" t="s">
        <v>102</v>
      </c>
      <c r="D834" t="s">
        <v>1023</v>
      </c>
      <c r="E834">
        <v>7951000</v>
      </c>
      <c r="F834">
        <v>34751000</v>
      </c>
      <c r="G834">
        <v>1</v>
      </c>
    </row>
    <row r="835" spans="1:8" x14ac:dyDescent="0.2">
      <c r="A835">
        <v>87</v>
      </c>
      <c r="B835" t="s">
        <v>73</v>
      </c>
      <c r="C835" t="s">
        <v>607</v>
      </c>
      <c r="D835" t="s">
        <v>1024</v>
      </c>
      <c r="E835">
        <v>13950000</v>
      </c>
      <c r="F835">
        <v>14333048.75</v>
      </c>
      <c r="G835">
        <v>2</v>
      </c>
    </row>
    <row r="836" spans="1:8" x14ac:dyDescent="0.2">
      <c r="A836">
        <v>117</v>
      </c>
      <c r="B836" t="s">
        <v>73</v>
      </c>
      <c r="C836" t="s">
        <v>607</v>
      </c>
      <c r="D836" t="s">
        <v>1024</v>
      </c>
      <c r="E836">
        <v>9300000</v>
      </c>
      <c r="F836">
        <v>9511293.75</v>
      </c>
      <c r="G836">
        <v>1</v>
      </c>
    </row>
    <row r="837" spans="1:8" x14ac:dyDescent="0.2">
      <c r="A837">
        <v>4</v>
      </c>
      <c r="B837" t="s">
        <v>104</v>
      </c>
      <c r="C837" t="s">
        <v>482</v>
      </c>
      <c r="D837" t="s">
        <v>1025</v>
      </c>
      <c r="E837">
        <v>9300000</v>
      </c>
      <c r="F837">
        <v>12400000</v>
      </c>
      <c r="G837">
        <v>5</v>
      </c>
    </row>
    <row r="838" spans="1:8" x14ac:dyDescent="0.2">
      <c r="A838">
        <v>4</v>
      </c>
      <c r="B838" t="s">
        <v>104</v>
      </c>
      <c r="C838" t="s">
        <v>482</v>
      </c>
      <c r="D838" t="s">
        <v>1025</v>
      </c>
      <c r="E838">
        <v>13950000</v>
      </c>
      <c r="F838">
        <v>14300000</v>
      </c>
      <c r="G838">
        <v>1</v>
      </c>
    </row>
    <row r="839" spans="1:8" x14ac:dyDescent="0.2">
      <c r="A839">
        <v>28</v>
      </c>
      <c r="B839" t="s">
        <v>73</v>
      </c>
      <c r="C839" t="s">
        <v>732</v>
      </c>
      <c r="D839" t="s">
        <v>1026</v>
      </c>
      <c r="E839">
        <v>9300000</v>
      </c>
      <c r="F839">
        <v>9606025.0299999993</v>
      </c>
      <c r="G839">
        <v>1</v>
      </c>
    </row>
    <row r="840" spans="1:8" x14ac:dyDescent="0.2">
      <c r="A840">
        <v>28</v>
      </c>
      <c r="B840" t="s">
        <v>73</v>
      </c>
      <c r="C840" t="s">
        <v>732</v>
      </c>
      <c r="D840" t="s">
        <v>1026</v>
      </c>
      <c r="E840">
        <v>9300000</v>
      </c>
      <c r="F840">
        <v>9606025.0299999993</v>
      </c>
      <c r="G840">
        <v>1</v>
      </c>
    </row>
    <row r="841" spans="1:8" x14ac:dyDescent="0.2">
      <c r="A841">
        <v>4</v>
      </c>
      <c r="B841" t="s">
        <v>74</v>
      </c>
      <c r="C841" t="s">
        <v>72</v>
      </c>
      <c r="D841" t="s">
        <v>1027</v>
      </c>
      <c r="E841">
        <v>9273000</v>
      </c>
      <c r="F841">
        <v>9600000</v>
      </c>
      <c r="G841">
        <v>1</v>
      </c>
    </row>
    <row r="842" spans="1:8" x14ac:dyDescent="0.2">
      <c r="A842">
        <v>28</v>
      </c>
      <c r="B842" t="s">
        <v>74</v>
      </c>
      <c r="C842" t="s">
        <v>72</v>
      </c>
      <c r="D842" t="s">
        <v>1027</v>
      </c>
      <c r="E842">
        <v>9214000</v>
      </c>
      <c r="F842">
        <v>9570870.7300000004</v>
      </c>
      <c r="G842">
        <v>1</v>
      </c>
    </row>
    <row r="843" spans="1:8" x14ac:dyDescent="0.2">
      <c r="A843">
        <v>105</v>
      </c>
      <c r="B843" t="s">
        <v>74</v>
      </c>
      <c r="C843" t="s">
        <v>72</v>
      </c>
      <c r="D843" t="s">
        <v>1027</v>
      </c>
      <c r="E843">
        <v>13950000</v>
      </c>
      <c r="F843">
        <v>14338787.18</v>
      </c>
      <c r="G843">
        <v>1</v>
      </c>
    </row>
    <row r="844" spans="1:8" x14ac:dyDescent="0.2">
      <c r="A844">
        <v>105</v>
      </c>
      <c r="B844" t="s">
        <v>74</v>
      </c>
      <c r="C844" t="s">
        <v>72</v>
      </c>
      <c r="D844" t="s">
        <v>1027</v>
      </c>
      <c r="E844">
        <v>11625000</v>
      </c>
      <c r="F844">
        <v>11969380.359999999</v>
      </c>
      <c r="G844">
        <v>2</v>
      </c>
    </row>
    <row r="845" spans="1:8" x14ac:dyDescent="0.2">
      <c r="A845">
        <v>28</v>
      </c>
      <c r="B845" t="s">
        <v>11</v>
      </c>
      <c r="C845" t="s">
        <v>747</v>
      </c>
      <c r="D845" t="s">
        <v>1028</v>
      </c>
      <c r="E845">
        <v>9300000</v>
      </c>
      <c r="F845">
        <v>9606025.0299999993</v>
      </c>
      <c r="G845">
        <v>1</v>
      </c>
    </row>
    <row r="846" spans="1:8" x14ac:dyDescent="0.2">
      <c r="A846">
        <v>28</v>
      </c>
      <c r="B846" t="s">
        <v>73</v>
      </c>
      <c r="C846" t="s">
        <v>86</v>
      </c>
      <c r="D846" t="s">
        <v>1029</v>
      </c>
      <c r="E846">
        <v>9043000</v>
      </c>
      <c r="F846">
        <v>9568938.4299999997</v>
      </c>
      <c r="G846">
        <v>1</v>
      </c>
    </row>
    <row r="847" spans="1:8" x14ac:dyDescent="0.2">
      <c r="A847">
        <v>117</v>
      </c>
      <c r="B847" t="s">
        <v>73</v>
      </c>
      <c r="C847" t="s">
        <v>86</v>
      </c>
      <c r="D847" t="s">
        <v>1029</v>
      </c>
      <c r="E847">
        <v>9300000</v>
      </c>
      <c r="F847">
        <v>9511293.75</v>
      </c>
      <c r="G847">
        <v>1</v>
      </c>
    </row>
    <row r="848" spans="1:8" x14ac:dyDescent="0.2">
      <c r="A848">
        <v>87</v>
      </c>
      <c r="B848" t="s">
        <v>12</v>
      </c>
      <c r="C848" t="s">
        <v>85</v>
      </c>
      <c r="D848" t="s">
        <v>1030</v>
      </c>
      <c r="E848">
        <v>19605394.646666698</v>
      </c>
      <c r="F848">
        <v>19605394.646666698</v>
      </c>
      <c r="H848">
        <v>6</v>
      </c>
    </row>
    <row r="849" spans="1:8" x14ac:dyDescent="0.2">
      <c r="A849">
        <v>28</v>
      </c>
      <c r="B849" t="s">
        <v>73</v>
      </c>
      <c r="C849" t="s">
        <v>825</v>
      </c>
      <c r="D849" t="s">
        <v>1031</v>
      </c>
      <c r="E849">
        <v>9300000</v>
      </c>
      <c r="F849">
        <v>9571842.5299999993</v>
      </c>
      <c r="G849">
        <v>1</v>
      </c>
    </row>
    <row r="850" spans="1:8" x14ac:dyDescent="0.2">
      <c r="A850">
        <v>32</v>
      </c>
      <c r="B850" t="s">
        <v>73</v>
      </c>
      <c r="C850" t="s">
        <v>825</v>
      </c>
      <c r="D850" t="s">
        <v>1031</v>
      </c>
      <c r="E850">
        <v>13950000</v>
      </c>
      <c r="F850">
        <v>14362517</v>
      </c>
      <c r="G850">
        <v>1</v>
      </c>
    </row>
    <row r="851" spans="1:8" x14ac:dyDescent="0.2">
      <c r="A851">
        <v>93</v>
      </c>
      <c r="B851" t="s">
        <v>73</v>
      </c>
      <c r="C851" t="s">
        <v>513</v>
      </c>
      <c r="D851" t="s">
        <v>1033</v>
      </c>
      <c r="E851">
        <v>13950000</v>
      </c>
      <c r="F851">
        <v>14350000</v>
      </c>
      <c r="G851">
        <v>2</v>
      </c>
    </row>
    <row r="852" spans="1:8" x14ac:dyDescent="0.2">
      <c r="A852">
        <v>4</v>
      </c>
      <c r="B852" t="s">
        <v>102</v>
      </c>
      <c r="C852" t="s">
        <v>923</v>
      </c>
      <c r="D852" t="s">
        <v>1043</v>
      </c>
      <c r="E852">
        <v>9300000</v>
      </c>
      <c r="F852">
        <v>9600000</v>
      </c>
      <c r="G852">
        <v>1</v>
      </c>
    </row>
    <row r="853" spans="1:8" x14ac:dyDescent="0.2">
      <c r="A853">
        <v>4</v>
      </c>
      <c r="B853" t="s">
        <v>102</v>
      </c>
      <c r="C853" t="s">
        <v>923</v>
      </c>
      <c r="D853" t="s">
        <v>1043</v>
      </c>
      <c r="E853">
        <v>9300000</v>
      </c>
      <c r="F853">
        <v>9600000</v>
      </c>
      <c r="G853">
        <v>1</v>
      </c>
    </row>
    <row r="854" spans="1:8" x14ac:dyDescent="0.2">
      <c r="A854">
        <v>4</v>
      </c>
      <c r="B854" t="s">
        <v>102</v>
      </c>
      <c r="C854" t="s">
        <v>1044</v>
      </c>
      <c r="D854" t="s">
        <v>1045</v>
      </c>
      <c r="E854">
        <v>9108500</v>
      </c>
      <c r="F854">
        <v>9600000</v>
      </c>
      <c r="G854">
        <v>2</v>
      </c>
    </row>
    <row r="855" spans="1:8" x14ac:dyDescent="0.2">
      <c r="A855">
        <v>93</v>
      </c>
      <c r="B855" t="s">
        <v>102</v>
      </c>
      <c r="C855" t="s">
        <v>1044</v>
      </c>
      <c r="D855" t="s">
        <v>1045</v>
      </c>
      <c r="E855">
        <v>28951020.75</v>
      </c>
      <c r="F855">
        <v>28951020.75</v>
      </c>
      <c r="H855">
        <v>1</v>
      </c>
    </row>
    <row r="856" spans="1:8" x14ac:dyDescent="0.2">
      <c r="A856">
        <v>117</v>
      </c>
      <c r="B856" t="s">
        <v>102</v>
      </c>
      <c r="C856" t="s">
        <v>1044</v>
      </c>
      <c r="D856" t="s">
        <v>1045</v>
      </c>
      <c r="E856">
        <v>9227000</v>
      </c>
      <c r="F856">
        <v>9511293.75</v>
      </c>
      <c r="G856">
        <v>1</v>
      </c>
    </row>
    <row r="857" spans="1:8" x14ac:dyDescent="0.2">
      <c r="A857">
        <v>96</v>
      </c>
      <c r="B857" t="s">
        <v>102</v>
      </c>
      <c r="C857" t="s">
        <v>1044</v>
      </c>
      <c r="D857" t="s">
        <v>1045</v>
      </c>
      <c r="E857">
        <v>9300000</v>
      </c>
      <c r="F857">
        <v>9619506</v>
      </c>
      <c r="G857">
        <v>1</v>
      </c>
    </row>
    <row r="858" spans="1:8" x14ac:dyDescent="0.2">
      <c r="A858">
        <v>4</v>
      </c>
      <c r="B858" t="s">
        <v>102</v>
      </c>
      <c r="C858" t="s">
        <v>746</v>
      </c>
      <c r="D858" t="s">
        <v>1046</v>
      </c>
      <c r="E858">
        <v>9182000</v>
      </c>
      <c r="F858">
        <v>9600000</v>
      </c>
      <c r="G858">
        <v>1</v>
      </c>
    </row>
    <row r="859" spans="1:8" x14ac:dyDescent="0.2">
      <c r="A859">
        <v>4</v>
      </c>
      <c r="B859" t="s">
        <v>102</v>
      </c>
      <c r="C859" t="s">
        <v>746</v>
      </c>
      <c r="D859" t="s">
        <v>1046</v>
      </c>
      <c r="E859">
        <v>9263500</v>
      </c>
      <c r="F859">
        <v>9600000</v>
      </c>
      <c r="G859">
        <v>2</v>
      </c>
    </row>
    <row r="860" spans="1:8" x14ac:dyDescent="0.2">
      <c r="A860">
        <v>87</v>
      </c>
      <c r="B860" t="s">
        <v>102</v>
      </c>
      <c r="C860" t="s">
        <v>746</v>
      </c>
      <c r="D860" t="s">
        <v>1046</v>
      </c>
      <c r="E860">
        <v>27666757.109999999</v>
      </c>
      <c r="F860">
        <v>27939644.219999999</v>
      </c>
      <c r="H860">
        <v>1</v>
      </c>
    </row>
    <row r="861" spans="1:8" x14ac:dyDescent="0.2">
      <c r="A861">
        <v>32</v>
      </c>
      <c r="B861" t="s">
        <v>102</v>
      </c>
      <c r="C861" t="s">
        <v>746</v>
      </c>
      <c r="D861" t="s">
        <v>1046</v>
      </c>
      <c r="E861">
        <v>9001000</v>
      </c>
      <c r="F861">
        <v>9509520.3800000008</v>
      </c>
      <c r="G861">
        <v>1</v>
      </c>
    </row>
    <row r="862" spans="1:8" x14ac:dyDescent="0.2">
      <c r="A862">
        <v>4</v>
      </c>
      <c r="B862" t="s">
        <v>102</v>
      </c>
      <c r="C862" t="s">
        <v>746</v>
      </c>
      <c r="D862" t="s">
        <v>1047</v>
      </c>
      <c r="E862">
        <v>9300000</v>
      </c>
      <c r="F862">
        <v>9600000</v>
      </c>
      <c r="G862">
        <v>1</v>
      </c>
    </row>
    <row r="863" spans="1:8" x14ac:dyDescent="0.2">
      <c r="A863">
        <v>4</v>
      </c>
      <c r="B863" t="s">
        <v>102</v>
      </c>
      <c r="C863" t="s">
        <v>746</v>
      </c>
      <c r="D863" t="s">
        <v>1047</v>
      </c>
      <c r="E863">
        <v>6975000</v>
      </c>
      <c r="F863">
        <v>11925000</v>
      </c>
      <c r="G863">
        <v>2</v>
      </c>
    </row>
    <row r="864" spans="1:8" x14ac:dyDescent="0.2">
      <c r="A864">
        <v>32</v>
      </c>
      <c r="B864" t="s">
        <v>102</v>
      </c>
      <c r="C864" t="s">
        <v>746</v>
      </c>
      <c r="D864" t="s">
        <v>1047</v>
      </c>
      <c r="E864">
        <v>9227000</v>
      </c>
      <c r="F864">
        <v>14614405.84</v>
      </c>
      <c r="G864">
        <v>1</v>
      </c>
    </row>
    <row r="865" spans="1:7" x14ac:dyDescent="0.2">
      <c r="A865">
        <v>93</v>
      </c>
      <c r="B865" t="s">
        <v>11</v>
      </c>
      <c r="C865" t="s">
        <v>823</v>
      </c>
      <c r="D865" t="s">
        <v>823</v>
      </c>
      <c r="E865">
        <v>9300000</v>
      </c>
      <c r="F865">
        <v>9550000</v>
      </c>
      <c r="G865">
        <v>1</v>
      </c>
    </row>
    <row r="866" spans="1:7" x14ac:dyDescent="0.2">
      <c r="A866">
        <v>93</v>
      </c>
      <c r="B866" t="s">
        <v>11</v>
      </c>
      <c r="C866" t="s">
        <v>823</v>
      </c>
      <c r="D866" t="s">
        <v>823</v>
      </c>
      <c r="E866">
        <v>8772500</v>
      </c>
      <c r="F866">
        <v>18979333.32</v>
      </c>
      <c r="G866">
        <v>2</v>
      </c>
    </row>
    <row r="867" spans="1:7" x14ac:dyDescent="0.2">
      <c r="A867">
        <v>4</v>
      </c>
      <c r="B867" t="s">
        <v>11</v>
      </c>
      <c r="C867" t="s">
        <v>84</v>
      </c>
      <c r="D867" t="s">
        <v>1048</v>
      </c>
      <c r="E867">
        <v>9300000</v>
      </c>
      <c r="F867">
        <v>9583333.3333333302</v>
      </c>
      <c r="G867">
        <v>3</v>
      </c>
    </row>
    <row r="868" spans="1:7" x14ac:dyDescent="0.2">
      <c r="A868">
        <v>105</v>
      </c>
      <c r="B868" t="s">
        <v>11</v>
      </c>
      <c r="C868" t="s">
        <v>84</v>
      </c>
      <c r="D868" t="s">
        <v>1048</v>
      </c>
      <c r="E868">
        <v>9300000</v>
      </c>
      <c r="F868">
        <v>9599973.5399999991</v>
      </c>
      <c r="G868">
        <v>1</v>
      </c>
    </row>
    <row r="869" spans="1:7" x14ac:dyDescent="0.2">
      <c r="A869">
        <v>93</v>
      </c>
      <c r="B869" t="s">
        <v>12</v>
      </c>
      <c r="C869" t="s">
        <v>816</v>
      </c>
      <c r="D869" t="s">
        <v>1051</v>
      </c>
      <c r="E869">
        <v>11601000</v>
      </c>
      <c r="F869">
        <v>11902653.005000001</v>
      </c>
      <c r="G869">
        <v>2</v>
      </c>
    </row>
    <row r="870" spans="1:7" x14ac:dyDescent="0.2">
      <c r="A870">
        <v>32</v>
      </c>
      <c r="B870" t="s">
        <v>12</v>
      </c>
      <c r="C870" t="s">
        <v>816</v>
      </c>
      <c r="D870" t="s">
        <v>1051</v>
      </c>
      <c r="E870">
        <v>9293000</v>
      </c>
      <c r="F870">
        <v>11608993.949999999</v>
      </c>
      <c r="G870">
        <v>1</v>
      </c>
    </row>
    <row r="871" spans="1:7" x14ac:dyDescent="0.2">
      <c r="A871">
        <v>108</v>
      </c>
      <c r="B871" t="s">
        <v>12</v>
      </c>
      <c r="C871" t="s">
        <v>816</v>
      </c>
      <c r="D871" t="s">
        <v>1051</v>
      </c>
      <c r="E871">
        <v>9300000</v>
      </c>
      <c r="F871">
        <v>9300000</v>
      </c>
      <c r="G871">
        <v>1</v>
      </c>
    </row>
    <row r="872" spans="1:7" x14ac:dyDescent="0.2">
      <c r="A872">
        <v>4</v>
      </c>
      <c r="B872" t="s">
        <v>13</v>
      </c>
      <c r="C872" t="s">
        <v>105</v>
      </c>
      <c r="D872" t="s">
        <v>1052</v>
      </c>
      <c r="E872">
        <v>12787500</v>
      </c>
      <c r="F872">
        <v>13112500.067500001</v>
      </c>
      <c r="G872">
        <v>4</v>
      </c>
    </row>
    <row r="873" spans="1:7" x14ac:dyDescent="0.2">
      <c r="A873">
        <v>4</v>
      </c>
      <c r="B873" t="s">
        <v>13</v>
      </c>
      <c r="C873" t="s">
        <v>105</v>
      </c>
      <c r="D873" t="s">
        <v>1052</v>
      </c>
      <c r="E873">
        <v>11939846.153846201</v>
      </c>
      <c r="F873">
        <v>12362230.789999999</v>
      </c>
      <c r="G873">
        <v>13</v>
      </c>
    </row>
    <row r="874" spans="1:7" x14ac:dyDescent="0.2">
      <c r="A874">
        <v>28</v>
      </c>
      <c r="B874" t="s">
        <v>13</v>
      </c>
      <c r="C874" t="s">
        <v>105</v>
      </c>
      <c r="D874" t="s">
        <v>1052</v>
      </c>
      <c r="E874">
        <v>9270500</v>
      </c>
      <c r="F874">
        <v>9605872.4800000004</v>
      </c>
      <c r="G874">
        <v>2</v>
      </c>
    </row>
    <row r="875" spans="1:7" x14ac:dyDescent="0.2">
      <c r="A875">
        <v>28</v>
      </c>
      <c r="B875" t="s">
        <v>13</v>
      </c>
      <c r="C875" t="s">
        <v>105</v>
      </c>
      <c r="D875" t="s">
        <v>1052</v>
      </c>
      <c r="E875">
        <v>9300000</v>
      </c>
      <c r="F875">
        <v>9571842.5299999993</v>
      </c>
      <c r="G875">
        <v>2</v>
      </c>
    </row>
    <row r="876" spans="1:7" x14ac:dyDescent="0.2">
      <c r="A876">
        <v>93</v>
      </c>
      <c r="B876" t="s">
        <v>13</v>
      </c>
      <c r="C876" t="s">
        <v>105</v>
      </c>
      <c r="D876" t="s">
        <v>1052</v>
      </c>
      <c r="E876">
        <v>13950000</v>
      </c>
      <c r="F876">
        <v>14300000</v>
      </c>
      <c r="G876">
        <v>3</v>
      </c>
    </row>
    <row r="877" spans="1:7" x14ac:dyDescent="0.2">
      <c r="A877">
        <v>27</v>
      </c>
      <c r="B877" t="s">
        <v>13</v>
      </c>
      <c r="C877" t="s">
        <v>105</v>
      </c>
      <c r="D877" t="s">
        <v>1052</v>
      </c>
      <c r="E877">
        <v>9267000</v>
      </c>
      <c r="F877">
        <v>20294000</v>
      </c>
      <c r="G877">
        <v>1</v>
      </c>
    </row>
    <row r="878" spans="1:7" x14ac:dyDescent="0.2">
      <c r="A878">
        <v>121</v>
      </c>
      <c r="B878" t="s">
        <v>13</v>
      </c>
      <c r="C878" t="s">
        <v>105</v>
      </c>
      <c r="D878" t="s">
        <v>1052</v>
      </c>
      <c r="E878">
        <v>10230000</v>
      </c>
      <c r="F878">
        <v>10620762.604</v>
      </c>
      <c r="G878">
        <v>5</v>
      </c>
    </row>
    <row r="879" spans="1:7" x14ac:dyDescent="0.2">
      <c r="A879">
        <v>121</v>
      </c>
      <c r="B879" t="s">
        <v>13</v>
      </c>
      <c r="C879" t="s">
        <v>105</v>
      </c>
      <c r="D879" t="s">
        <v>1052</v>
      </c>
      <c r="E879">
        <v>10808333.3333333</v>
      </c>
      <c r="F879">
        <v>11247987.473333299</v>
      </c>
      <c r="G879">
        <v>3</v>
      </c>
    </row>
    <row r="880" spans="1:7" x14ac:dyDescent="0.2">
      <c r="A880">
        <v>87</v>
      </c>
      <c r="B880" t="s">
        <v>73</v>
      </c>
      <c r="C880" t="s">
        <v>86</v>
      </c>
      <c r="D880" t="s">
        <v>1053</v>
      </c>
      <c r="E880">
        <v>9285000</v>
      </c>
      <c r="F880">
        <v>9372252.3000000007</v>
      </c>
      <c r="G880">
        <v>1</v>
      </c>
    </row>
    <row r="881" spans="1:7" x14ac:dyDescent="0.2">
      <c r="A881">
        <v>93</v>
      </c>
      <c r="B881" t="s">
        <v>73</v>
      </c>
      <c r="C881" t="s">
        <v>86</v>
      </c>
      <c r="D881" t="s">
        <v>1053</v>
      </c>
      <c r="E881">
        <v>8476000</v>
      </c>
      <c r="F881">
        <v>9600000</v>
      </c>
      <c r="G881">
        <v>2</v>
      </c>
    </row>
    <row r="882" spans="1:7" x14ac:dyDescent="0.2">
      <c r="A882">
        <v>117</v>
      </c>
      <c r="B882" t="s">
        <v>73</v>
      </c>
      <c r="C882" t="s">
        <v>732</v>
      </c>
      <c r="D882" t="s">
        <v>1054</v>
      </c>
      <c r="E882">
        <v>9224000</v>
      </c>
      <c r="F882">
        <v>9531293.75</v>
      </c>
      <c r="G882">
        <v>2</v>
      </c>
    </row>
    <row r="883" spans="1:7" x14ac:dyDescent="0.2">
      <c r="A883">
        <v>96</v>
      </c>
      <c r="B883" t="s">
        <v>73</v>
      </c>
      <c r="C883" t="s">
        <v>732</v>
      </c>
      <c r="D883" t="s">
        <v>1054</v>
      </c>
      <c r="E883">
        <v>9293000</v>
      </c>
      <c r="F883">
        <v>9604557.5099999998</v>
      </c>
      <c r="G883">
        <v>1</v>
      </c>
    </row>
    <row r="884" spans="1:7" x14ac:dyDescent="0.2">
      <c r="A884">
        <v>121</v>
      </c>
      <c r="B884" t="s">
        <v>73</v>
      </c>
      <c r="C884" t="s">
        <v>732</v>
      </c>
      <c r="D884" t="s">
        <v>1054</v>
      </c>
      <c r="E884">
        <v>13950000</v>
      </c>
      <c r="F884">
        <v>14437720</v>
      </c>
      <c r="G884">
        <v>1</v>
      </c>
    </row>
    <row r="885" spans="1:7" x14ac:dyDescent="0.2">
      <c r="A885">
        <v>4</v>
      </c>
      <c r="B885" t="s">
        <v>74</v>
      </c>
      <c r="C885" t="s">
        <v>96</v>
      </c>
      <c r="D885" t="s">
        <v>1055</v>
      </c>
      <c r="E885">
        <v>9300000</v>
      </c>
      <c r="F885">
        <v>9600000</v>
      </c>
      <c r="G885">
        <v>1</v>
      </c>
    </row>
    <row r="886" spans="1:7" x14ac:dyDescent="0.2">
      <c r="A886">
        <v>28</v>
      </c>
      <c r="B886" t="s">
        <v>74</v>
      </c>
      <c r="C886" t="s">
        <v>96</v>
      </c>
      <c r="D886" t="s">
        <v>1055</v>
      </c>
      <c r="E886">
        <v>9300000</v>
      </c>
      <c r="F886">
        <v>9606025.0299999993</v>
      </c>
      <c r="G886">
        <v>1</v>
      </c>
    </row>
    <row r="887" spans="1:7" x14ac:dyDescent="0.2">
      <c r="A887">
        <v>93</v>
      </c>
      <c r="B887" t="s">
        <v>74</v>
      </c>
      <c r="C887" t="s">
        <v>96</v>
      </c>
      <c r="D887" t="s">
        <v>1055</v>
      </c>
      <c r="E887">
        <v>13950000</v>
      </c>
      <c r="F887">
        <v>14300000</v>
      </c>
      <c r="G887">
        <v>1</v>
      </c>
    </row>
    <row r="888" spans="1:7" x14ac:dyDescent="0.2">
      <c r="A888">
        <v>93</v>
      </c>
      <c r="B888" t="s">
        <v>74</v>
      </c>
      <c r="C888" t="s">
        <v>96</v>
      </c>
      <c r="D888" t="s">
        <v>1055</v>
      </c>
      <c r="E888">
        <v>12787500</v>
      </c>
      <c r="F888">
        <v>13137500</v>
      </c>
      <c r="G888">
        <v>4</v>
      </c>
    </row>
    <row r="889" spans="1:7" x14ac:dyDescent="0.2">
      <c r="A889">
        <v>4</v>
      </c>
      <c r="B889" t="s">
        <v>74</v>
      </c>
      <c r="C889" t="s">
        <v>735</v>
      </c>
      <c r="D889" t="s">
        <v>1056</v>
      </c>
      <c r="E889">
        <v>9293000</v>
      </c>
      <c r="F889">
        <v>9692422.2949999999</v>
      </c>
      <c r="G889">
        <v>2</v>
      </c>
    </row>
    <row r="890" spans="1:7" x14ac:dyDescent="0.2">
      <c r="A890">
        <v>4</v>
      </c>
      <c r="B890" t="s">
        <v>74</v>
      </c>
      <c r="C890" t="s">
        <v>735</v>
      </c>
      <c r="D890" t="s">
        <v>1056</v>
      </c>
      <c r="E890">
        <v>11625000</v>
      </c>
      <c r="F890">
        <v>11925000</v>
      </c>
      <c r="G890">
        <v>2</v>
      </c>
    </row>
    <row r="891" spans="1:7" x14ac:dyDescent="0.2">
      <c r="A891">
        <v>28</v>
      </c>
      <c r="B891" t="s">
        <v>74</v>
      </c>
      <c r="C891" t="s">
        <v>735</v>
      </c>
      <c r="D891" t="s">
        <v>1056</v>
      </c>
      <c r="E891">
        <v>9260000</v>
      </c>
      <c r="F891">
        <v>9605573.0299999993</v>
      </c>
      <c r="G891">
        <v>1</v>
      </c>
    </row>
    <row r="892" spans="1:7" x14ac:dyDescent="0.2">
      <c r="A892">
        <v>28</v>
      </c>
      <c r="B892" t="s">
        <v>74</v>
      </c>
      <c r="C892" t="s">
        <v>735</v>
      </c>
      <c r="D892" t="s">
        <v>1056</v>
      </c>
      <c r="E892">
        <v>9300000</v>
      </c>
      <c r="F892">
        <v>9606025.0299999993</v>
      </c>
      <c r="G892">
        <v>1</v>
      </c>
    </row>
    <row r="893" spans="1:7" x14ac:dyDescent="0.2">
      <c r="A893">
        <v>87</v>
      </c>
      <c r="B893" t="s">
        <v>74</v>
      </c>
      <c r="C893" t="s">
        <v>735</v>
      </c>
      <c r="D893" t="s">
        <v>1056</v>
      </c>
      <c r="E893">
        <v>9234000</v>
      </c>
      <c r="F893">
        <v>9618763.6699999999</v>
      </c>
      <c r="G893">
        <v>1</v>
      </c>
    </row>
    <row r="894" spans="1:7" x14ac:dyDescent="0.2">
      <c r="A894">
        <v>87</v>
      </c>
      <c r="B894" t="s">
        <v>74</v>
      </c>
      <c r="C894" t="s">
        <v>735</v>
      </c>
      <c r="D894" t="s">
        <v>1056</v>
      </c>
      <c r="E894">
        <v>9106000</v>
      </c>
      <c r="F894">
        <v>9446727.9749999996</v>
      </c>
      <c r="G894">
        <v>4</v>
      </c>
    </row>
    <row r="895" spans="1:7" x14ac:dyDescent="0.2">
      <c r="A895">
        <v>93</v>
      </c>
      <c r="B895" t="s">
        <v>74</v>
      </c>
      <c r="C895" t="s">
        <v>735</v>
      </c>
      <c r="D895" t="s">
        <v>1056</v>
      </c>
      <c r="E895">
        <v>6944000</v>
      </c>
      <c r="F895">
        <v>28399300</v>
      </c>
      <c r="G895">
        <v>1</v>
      </c>
    </row>
    <row r="896" spans="1:7" x14ac:dyDescent="0.2">
      <c r="A896">
        <v>93</v>
      </c>
      <c r="B896" t="s">
        <v>74</v>
      </c>
      <c r="C896" t="s">
        <v>735</v>
      </c>
      <c r="D896" t="s">
        <v>1056</v>
      </c>
      <c r="E896">
        <v>13020000</v>
      </c>
      <c r="F896">
        <v>13370000</v>
      </c>
      <c r="G896">
        <v>5</v>
      </c>
    </row>
    <row r="897" spans="1:8" x14ac:dyDescent="0.2">
      <c r="A897">
        <v>88</v>
      </c>
      <c r="B897" t="s">
        <v>74</v>
      </c>
      <c r="C897" t="s">
        <v>735</v>
      </c>
      <c r="D897" t="s">
        <v>1056</v>
      </c>
      <c r="E897">
        <v>9300000</v>
      </c>
      <c r="F897">
        <v>9829958.9100000001</v>
      </c>
      <c r="G897">
        <v>1</v>
      </c>
    </row>
    <row r="898" spans="1:8" x14ac:dyDescent="0.2">
      <c r="A898">
        <v>105</v>
      </c>
      <c r="B898" t="s">
        <v>74</v>
      </c>
      <c r="C898" t="s">
        <v>735</v>
      </c>
      <c r="D898" t="s">
        <v>1056</v>
      </c>
      <c r="E898">
        <v>9108500</v>
      </c>
      <c r="F898">
        <v>9597809.5899999999</v>
      </c>
      <c r="G898">
        <v>2</v>
      </c>
    </row>
    <row r="899" spans="1:8" x14ac:dyDescent="0.2">
      <c r="A899">
        <v>93</v>
      </c>
      <c r="B899" t="s">
        <v>104</v>
      </c>
      <c r="C899" t="s">
        <v>104</v>
      </c>
      <c r="D899" t="s">
        <v>1057</v>
      </c>
      <c r="E899">
        <v>13552000</v>
      </c>
      <c r="F899">
        <v>13852698.380000001</v>
      </c>
      <c r="G899">
        <v>1</v>
      </c>
    </row>
    <row r="900" spans="1:8" x14ac:dyDescent="0.2">
      <c r="A900">
        <v>93</v>
      </c>
      <c r="B900" t="s">
        <v>104</v>
      </c>
      <c r="C900" t="s">
        <v>104</v>
      </c>
      <c r="D900" t="s">
        <v>1057</v>
      </c>
      <c r="E900">
        <v>13552000</v>
      </c>
      <c r="F900">
        <v>13852698.380000001</v>
      </c>
      <c r="G900">
        <v>1</v>
      </c>
    </row>
    <row r="901" spans="1:8" x14ac:dyDescent="0.2">
      <c r="A901">
        <v>4</v>
      </c>
      <c r="B901" t="s">
        <v>104</v>
      </c>
      <c r="C901" t="s">
        <v>818</v>
      </c>
      <c r="D901" t="s">
        <v>1058</v>
      </c>
      <c r="E901">
        <v>9267000</v>
      </c>
      <c r="F901">
        <v>9567000</v>
      </c>
      <c r="G901">
        <v>1</v>
      </c>
    </row>
    <row r="902" spans="1:8" x14ac:dyDescent="0.2">
      <c r="A902">
        <v>4</v>
      </c>
      <c r="B902" t="s">
        <v>104</v>
      </c>
      <c r="C902" t="s">
        <v>818</v>
      </c>
      <c r="D902" t="s">
        <v>1058</v>
      </c>
      <c r="E902">
        <v>13950000</v>
      </c>
      <c r="F902">
        <v>14250000</v>
      </c>
      <c r="G902">
        <v>1</v>
      </c>
    </row>
    <row r="903" spans="1:8" x14ac:dyDescent="0.2">
      <c r="A903">
        <v>93</v>
      </c>
      <c r="B903" t="s">
        <v>104</v>
      </c>
      <c r="C903" t="s">
        <v>818</v>
      </c>
      <c r="D903" t="s">
        <v>1058</v>
      </c>
      <c r="E903">
        <v>9286750</v>
      </c>
      <c r="F903">
        <v>11975000</v>
      </c>
      <c r="G903">
        <v>4</v>
      </c>
    </row>
    <row r="904" spans="1:8" x14ac:dyDescent="0.2">
      <c r="A904">
        <v>4</v>
      </c>
      <c r="B904" t="s">
        <v>104</v>
      </c>
      <c r="C904" t="s">
        <v>818</v>
      </c>
      <c r="D904" t="s">
        <v>1059</v>
      </c>
      <c r="E904">
        <v>10022666.6666667</v>
      </c>
      <c r="F904">
        <v>11150000</v>
      </c>
      <c r="G904">
        <v>3</v>
      </c>
    </row>
    <row r="905" spans="1:8" x14ac:dyDescent="0.2">
      <c r="A905">
        <v>87</v>
      </c>
      <c r="B905" t="s">
        <v>104</v>
      </c>
      <c r="C905" t="s">
        <v>818</v>
      </c>
      <c r="D905" t="s">
        <v>1059</v>
      </c>
      <c r="E905">
        <v>6975000</v>
      </c>
      <c r="F905">
        <v>14374435</v>
      </c>
      <c r="G905">
        <v>2</v>
      </c>
    </row>
    <row r="906" spans="1:8" x14ac:dyDescent="0.2">
      <c r="A906">
        <v>4</v>
      </c>
      <c r="B906" t="s">
        <v>104</v>
      </c>
      <c r="C906" t="s">
        <v>818</v>
      </c>
      <c r="D906" t="s">
        <v>1060</v>
      </c>
      <c r="E906">
        <v>13020000</v>
      </c>
      <c r="F906">
        <v>13407652.544</v>
      </c>
      <c r="G906">
        <v>5</v>
      </c>
    </row>
    <row r="907" spans="1:8" x14ac:dyDescent="0.2">
      <c r="A907">
        <v>101</v>
      </c>
      <c r="B907" t="s">
        <v>102</v>
      </c>
      <c r="C907" t="s">
        <v>811</v>
      </c>
      <c r="D907" t="s">
        <v>1061</v>
      </c>
      <c r="E907">
        <v>33264085.989999998</v>
      </c>
      <c r="F907">
        <v>33528171.989999998</v>
      </c>
      <c r="H907">
        <v>1</v>
      </c>
    </row>
    <row r="908" spans="1:8" x14ac:dyDescent="0.2">
      <c r="A908">
        <v>96</v>
      </c>
      <c r="B908" t="s">
        <v>102</v>
      </c>
      <c r="C908" t="s">
        <v>811</v>
      </c>
      <c r="D908" t="s">
        <v>1061</v>
      </c>
      <c r="E908">
        <v>9150000</v>
      </c>
      <c r="F908">
        <v>9465390.75</v>
      </c>
      <c r="G908">
        <v>1</v>
      </c>
    </row>
    <row r="909" spans="1:8" x14ac:dyDescent="0.2">
      <c r="A909">
        <v>4</v>
      </c>
      <c r="B909" t="s">
        <v>102</v>
      </c>
      <c r="C909" t="s">
        <v>93</v>
      </c>
      <c r="D909" t="s">
        <v>1063</v>
      </c>
      <c r="E909">
        <v>13950000</v>
      </c>
      <c r="F909">
        <v>14250000</v>
      </c>
      <c r="G909">
        <v>1</v>
      </c>
    </row>
    <row r="910" spans="1:8" x14ac:dyDescent="0.2">
      <c r="A910">
        <v>4</v>
      </c>
      <c r="B910" t="s">
        <v>102</v>
      </c>
      <c r="C910" t="s">
        <v>93</v>
      </c>
      <c r="D910" t="s">
        <v>1063</v>
      </c>
      <c r="E910">
        <v>13950000</v>
      </c>
      <c r="F910">
        <v>14250000</v>
      </c>
      <c r="G910">
        <v>1</v>
      </c>
    </row>
    <row r="911" spans="1:8" x14ac:dyDescent="0.2">
      <c r="A911">
        <v>93</v>
      </c>
      <c r="B911" t="s">
        <v>102</v>
      </c>
      <c r="C911" t="s">
        <v>93</v>
      </c>
      <c r="D911" t="s">
        <v>1063</v>
      </c>
      <c r="E911">
        <v>8959000</v>
      </c>
      <c r="F911">
        <v>29200000</v>
      </c>
      <c r="G911">
        <v>1</v>
      </c>
    </row>
    <row r="912" spans="1:8" x14ac:dyDescent="0.2">
      <c r="A912">
        <v>117</v>
      </c>
      <c r="B912" t="s">
        <v>11</v>
      </c>
      <c r="C912" t="s">
        <v>823</v>
      </c>
      <c r="D912" t="s">
        <v>1064</v>
      </c>
      <c r="E912">
        <v>8959000</v>
      </c>
      <c r="F912">
        <v>9511293.75</v>
      </c>
      <c r="G912">
        <v>1</v>
      </c>
    </row>
    <row r="913" spans="1:7" x14ac:dyDescent="0.2">
      <c r="A913">
        <v>93</v>
      </c>
      <c r="B913" t="s">
        <v>11</v>
      </c>
      <c r="C913" t="s">
        <v>103</v>
      </c>
      <c r="D913" t="s">
        <v>1065</v>
      </c>
      <c r="E913">
        <v>6608000</v>
      </c>
      <c r="F913">
        <v>12601626.1</v>
      </c>
      <c r="G913">
        <v>1</v>
      </c>
    </row>
    <row r="914" spans="1:7" x14ac:dyDescent="0.2">
      <c r="A914">
        <v>117</v>
      </c>
      <c r="B914" t="s">
        <v>11</v>
      </c>
      <c r="C914" t="s">
        <v>823</v>
      </c>
      <c r="D914" t="s">
        <v>1065</v>
      </c>
      <c r="E914">
        <v>9267000</v>
      </c>
      <c r="F914">
        <v>9511293.75</v>
      </c>
      <c r="G914">
        <v>1</v>
      </c>
    </row>
    <row r="915" spans="1:7" x14ac:dyDescent="0.2">
      <c r="A915">
        <v>4</v>
      </c>
      <c r="B915" t="s">
        <v>12</v>
      </c>
      <c r="C915" t="s">
        <v>1068</v>
      </c>
      <c r="D915" t="s">
        <v>1065</v>
      </c>
      <c r="E915">
        <v>6776000</v>
      </c>
      <c r="F915">
        <v>68076000</v>
      </c>
      <c r="G915">
        <v>1</v>
      </c>
    </row>
    <row r="916" spans="1:7" x14ac:dyDescent="0.2">
      <c r="A916">
        <v>96</v>
      </c>
      <c r="B916" t="s">
        <v>12</v>
      </c>
      <c r="C916" t="s">
        <v>1068</v>
      </c>
      <c r="D916" t="s">
        <v>1065</v>
      </c>
      <c r="E916">
        <v>9214000</v>
      </c>
      <c r="F916">
        <v>9603585.7100000009</v>
      </c>
      <c r="G916">
        <v>1</v>
      </c>
    </row>
    <row r="917" spans="1:7" x14ac:dyDescent="0.2">
      <c r="A917">
        <v>93</v>
      </c>
      <c r="B917" t="s">
        <v>11</v>
      </c>
      <c r="C917" t="s">
        <v>965</v>
      </c>
      <c r="D917" t="s">
        <v>1066</v>
      </c>
      <c r="E917">
        <v>8711000</v>
      </c>
      <c r="F917">
        <v>8961796.4100000001</v>
      </c>
      <c r="G917">
        <v>1</v>
      </c>
    </row>
    <row r="918" spans="1:7" x14ac:dyDescent="0.2">
      <c r="A918">
        <v>4</v>
      </c>
      <c r="B918" t="s">
        <v>12</v>
      </c>
      <c r="C918" t="s">
        <v>12</v>
      </c>
      <c r="D918" t="s">
        <v>1067</v>
      </c>
      <c r="E918">
        <v>9300000</v>
      </c>
      <c r="F918">
        <v>9600000</v>
      </c>
      <c r="G918">
        <v>2</v>
      </c>
    </row>
    <row r="919" spans="1:7" x14ac:dyDescent="0.2">
      <c r="A919">
        <v>117</v>
      </c>
      <c r="B919" t="s">
        <v>12</v>
      </c>
      <c r="C919" t="s">
        <v>12</v>
      </c>
      <c r="D919" t="s">
        <v>1067</v>
      </c>
      <c r="E919">
        <v>9300000</v>
      </c>
      <c r="F919">
        <v>9511293.75</v>
      </c>
      <c r="G919">
        <v>1</v>
      </c>
    </row>
    <row r="920" spans="1:7" x14ac:dyDescent="0.2">
      <c r="A920">
        <v>93</v>
      </c>
      <c r="B920" t="s">
        <v>73</v>
      </c>
      <c r="C920" t="s">
        <v>607</v>
      </c>
      <c r="D920" t="s">
        <v>1071</v>
      </c>
      <c r="E920">
        <v>13950000</v>
      </c>
      <c r="F920">
        <v>14400008.880000001</v>
      </c>
      <c r="G920">
        <v>1</v>
      </c>
    </row>
    <row r="921" spans="1:7" x14ac:dyDescent="0.2">
      <c r="A921">
        <v>93</v>
      </c>
      <c r="B921" t="s">
        <v>73</v>
      </c>
      <c r="C921" t="s">
        <v>607</v>
      </c>
      <c r="D921" t="s">
        <v>1071</v>
      </c>
      <c r="E921">
        <v>11605000</v>
      </c>
      <c r="F921">
        <v>12075004.439999999</v>
      </c>
      <c r="G921">
        <v>2</v>
      </c>
    </row>
    <row r="922" spans="1:7" x14ac:dyDescent="0.2">
      <c r="A922">
        <v>32</v>
      </c>
      <c r="B922" t="s">
        <v>73</v>
      </c>
      <c r="C922" t="s">
        <v>607</v>
      </c>
      <c r="D922" t="s">
        <v>1071</v>
      </c>
      <c r="E922">
        <v>9247000</v>
      </c>
      <c r="F922">
        <v>19338670.390000001</v>
      </c>
      <c r="G922">
        <v>1</v>
      </c>
    </row>
    <row r="923" spans="1:7" x14ac:dyDescent="0.2">
      <c r="A923">
        <v>105</v>
      </c>
      <c r="B923" t="s">
        <v>73</v>
      </c>
      <c r="C923" t="s">
        <v>607</v>
      </c>
      <c r="D923" t="s">
        <v>1071</v>
      </c>
      <c r="E923">
        <v>13950000</v>
      </c>
      <c r="F923">
        <v>14338787.18</v>
      </c>
      <c r="G923">
        <v>1</v>
      </c>
    </row>
    <row r="924" spans="1:7" x14ac:dyDescent="0.2">
      <c r="A924">
        <v>105</v>
      </c>
      <c r="B924" t="s">
        <v>73</v>
      </c>
      <c r="C924" t="s">
        <v>607</v>
      </c>
      <c r="D924" t="s">
        <v>1071</v>
      </c>
      <c r="E924">
        <v>11595500</v>
      </c>
      <c r="F924">
        <v>11969380.359999999</v>
      </c>
      <c r="G924">
        <v>2</v>
      </c>
    </row>
    <row r="925" spans="1:7" x14ac:dyDescent="0.2">
      <c r="A925">
        <v>116</v>
      </c>
      <c r="B925" t="s">
        <v>11</v>
      </c>
      <c r="C925" t="s">
        <v>1074</v>
      </c>
      <c r="D925" t="s">
        <v>1074</v>
      </c>
      <c r="E925">
        <v>9300000</v>
      </c>
      <c r="F925">
        <v>10281048.560000001</v>
      </c>
      <c r="G925">
        <v>2</v>
      </c>
    </row>
    <row r="926" spans="1:7" x14ac:dyDescent="0.2">
      <c r="A926">
        <v>121</v>
      </c>
      <c r="B926" t="s">
        <v>11</v>
      </c>
      <c r="C926" t="s">
        <v>1074</v>
      </c>
      <c r="D926" t="s">
        <v>1074</v>
      </c>
      <c r="E926">
        <v>13950000</v>
      </c>
      <c r="F926">
        <v>14422720</v>
      </c>
      <c r="G926">
        <v>1</v>
      </c>
    </row>
    <row r="927" spans="1:7" x14ac:dyDescent="0.2">
      <c r="A927">
        <v>121</v>
      </c>
      <c r="B927" t="s">
        <v>11</v>
      </c>
      <c r="C927" t="s">
        <v>1074</v>
      </c>
      <c r="D927" t="s">
        <v>1074</v>
      </c>
      <c r="E927">
        <v>13950000</v>
      </c>
      <c r="F927">
        <v>14422720</v>
      </c>
      <c r="G927">
        <v>1</v>
      </c>
    </row>
    <row r="928" spans="1:7" x14ac:dyDescent="0.2">
      <c r="A928">
        <v>27</v>
      </c>
      <c r="B928" t="s">
        <v>11</v>
      </c>
      <c r="C928" t="s">
        <v>1074</v>
      </c>
      <c r="D928" t="s">
        <v>1075</v>
      </c>
      <c r="E928">
        <v>6776000</v>
      </c>
      <c r="F928">
        <v>26656000</v>
      </c>
      <c r="G928">
        <v>1</v>
      </c>
    </row>
    <row r="929" spans="1:7" x14ac:dyDescent="0.2">
      <c r="A929">
        <v>28</v>
      </c>
      <c r="B929" t="s">
        <v>11</v>
      </c>
      <c r="C929" t="s">
        <v>1074</v>
      </c>
      <c r="D929" t="s">
        <v>1076</v>
      </c>
      <c r="E929">
        <v>9286000</v>
      </c>
      <c r="F929">
        <v>9571616.5299999993</v>
      </c>
      <c r="G929">
        <v>1</v>
      </c>
    </row>
    <row r="930" spans="1:7" x14ac:dyDescent="0.2">
      <c r="A930">
        <v>28</v>
      </c>
      <c r="B930" t="s">
        <v>11</v>
      </c>
      <c r="C930" t="s">
        <v>1074</v>
      </c>
      <c r="D930" t="s">
        <v>1076</v>
      </c>
      <c r="E930">
        <v>9283500</v>
      </c>
      <c r="F930">
        <v>9588707.7799999993</v>
      </c>
      <c r="G930">
        <v>2</v>
      </c>
    </row>
    <row r="931" spans="1:7" x14ac:dyDescent="0.2">
      <c r="A931">
        <v>28</v>
      </c>
      <c r="B931" t="s">
        <v>11</v>
      </c>
      <c r="C931" t="s">
        <v>747</v>
      </c>
      <c r="D931" t="s">
        <v>1077</v>
      </c>
      <c r="E931">
        <v>9300000</v>
      </c>
      <c r="F931">
        <v>9606025.0299999993</v>
      </c>
      <c r="G931">
        <v>2</v>
      </c>
    </row>
    <row r="932" spans="1:7" x14ac:dyDescent="0.2">
      <c r="A932">
        <v>4</v>
      </c>
      <c r="B932" t="s">
        <v>11</v>
      </c>
      <c r="C932" t="s">
        <v>98</v>
      </c>
      <c r="D932" t="s">
        <v>1078</v>
      </c>
      <c r="E932">
        <v>9300000</v>
      </c>
      <c r="F932">
        <v>9600000</v>
      </c>
      <c r="G932">
        <v>1</v>
      </c>
    </row>
    <row r="933" spans="1:7" x14ac:dyDescent="0.2">
      <c r="A933">
        <v>4</v>
      </c>
      <c r="B933" t="s">
        <v>11</v>
      </c>
      <c r="C933" t="s">
        <v>98</v>
      </c>
      <c r="D933" t="s">
        <v>1078</v>
      </c>
      <c r="E933">
        <v>13950000</v>
      </c>
      <c r="F933">
        <v>14250000</v>
      </c>
      <c r="G933">
        <v>1</v>
      </c>
    </row>
    <row r="934" spans="1:7" x14ac:dyDescent="0.2">
      <c r="A934">
        <v>87</v>
      </c>
      <c r="B934" t="s">
        <v>11</v>
      </c>
      <c r="C934" t="s">
        <v>98</v>
      </c>
      <c r="D934" t="s">
        <v>1078</v>
      </c>
      <c r="E934">
        <v>9300000</v>
      </c>
      <c r="F934">
        <v>9601790</v>
      </c>
      <c r="G934">
        <v>1</v>
      </c>
    </row>
    <row r="935" spans="1:7" x14ac:dyDescent="0.2">
      <c r="A935">
        <v>121</v>
      </c>
      <c r="B935" t="s">
        <v>11</v>
      </c>
      <c r="C935" t="s">
        <v>98</v>
      </c>
      <c r="D935" t="s">
        <v>1078</v>
      </c>
      <c r="E935">
        <v>13950000</v>
      </c>
      <c r="F935">
        <v>14399555</v>
      </c>
      <c r="G935">
        <v>1</v>
      </c>
    </row>
    <row r="936" spans="1:7" x14ac:dyDescent="0.2">
      <c r="A936">
        <v>121</v>
      </c>
      <c r="B936" t="s">
        <v>11</v>
      </c>
      <c r="C936" t="s">
        <v>98</v>
      </c>
      <c r="D936" t="s">
        <v>1078</v>
      </c>
      <c r="E936">
        <v>13950000</v>
      </c>
      <c r="F936">
        <v>14399555</v>
      </c>
      <c r="G936">
        <v>1</v>
      </c>
    </row>
    <row r="937" spans="1:7" x14ac:dyDescent="0.2">
      <c r="A937">
        <v>121</v>
      </c>
      <c r="B937" t="s">
        <v>73</v>
      </c>
      <c r="C937" t="s">
        <v>824</v>
      </c>
      <c r="D937" t="s">
        <v>1080</v>
      </c>
      <c r="E937">
        <v>6608000</v>
      </c>
      <c r="F937">
        <v>11609034.939999999</v>
      </c>
      <c r="G937">
        <v>1</v>
      </c>
    </row>
    <row r="938" spans="1:7" x14ac:dyDescent="0.2">
      <c r="A938">
        <v>28</v>
      </c>
      <c r="B938" t="s">
        <v>73</v>
      </c>
      <c r="C938" t="s">
        <v>824</v>
      </c>
      <c r="D938" t="s">
        <v>1081</v>
      </c>
      <c r="E938">
        <v>9227000</v>
      </c>
      <c r="F938">
        <v>9571017.6300000008</v>
      </c>
      <c r="G938">
        <v>1</v>
      </c>
    </row>
    <row r="939" spans="1:7" x14ac:dyDescent="0.2">
      <c r="A939">
        <v>32</v>
      </c>
      <c r="B939" t="s">
        <v>73</v>
      </c>
      <c r="C939" t="s">
        <v>824</v>
      </c>
      <c r="D939" t="s">
        <v>1081</v>
      </c>
      <c r="E939">
        <v>9267000</v>
      </c>
      <c r="F939">
        <v>18329212.91</v>
      </c>
      <c r="G939">
        <v>1</v>
      </c>
    </row>
    <row r="940" spans="1:7" x14ac:dyDescent="0.2">
      <c r="A940">
        <v>105</v>
      </c>
      <c r="B940" t="s">
        <v>73</v>
      </c>
      <c r="C940" t="s">
        <v>824</v>
      </c>
      <c r="D940" t="s">
        <v>1081</v>
      </c>
      <c r="E940">
        <v>9300000</v>
      </c>
      <c r="F940">
        <v>9599973.5399999991</v>
      </c>
      <c r="G940">
        <v>1</v>
      </c>
    </row>
    <row r="941" spans="1:7" x14ac:dyDescent="0.2">
      <c r="A941">
        <v>4</v>
      </c>
      <c r="B941" t="s">
        <v>73</v>
      </c>
      <c r="C941" t="s">
        <v>86</v>
      </c>
      <c r="D941" t="s">
        <v>1082</v>
      </c>
      <c r="E941">
        <v>9254000</v>
      </c>
      <c r="F941">
        <v>9600000</v>
      </c>
      <c r="G941">
        <v>1</v>
      </c>
    </row>
    <row r="942" spans="1:7" x14ac:dyDescent="0.2">
      <c r="A942">
        <v>28</v>
      </c>
      <c r="B942" t="s">
        <v>73</v>
      </c>
      <c r="C942" t="s">
        <v>86</v>
      </c>
      <c r="D942" t="s">
        <v>1082</v>
      </c>
      <c r="E942">
        <v>9300000</v>
      </c>
      <c r="F942">
        <v>9606025.0299999993</v>
      </c>
      <c r="G942">
        <v>1</v>
      </c>
    </row>
    <row r="943" spans="1:7" x14ac:dyDescent="0.2">
      <c r="A943">
        <v>28</v>
      </c>
      <c r="B943" t="s">
        <v>73</v>
      </c>
      <c r="C943" t="s">
        <v>86</v>
      </c>
      <c r="D943" t="s">
        <v>1082</v>
      </c>
      <c r="E943">
        <v>9273000</v>
      </c>
      <c r="F943">
        <v>9587534.9000000004</v>
      </c>
      <c r="G943">
        <v>1</v>
      </c>
    </row>
    <row r="944" spans="1:7" x14ac:dyDescent="0.2">
      <c r="A944">
        <v>87</v>
      </c>
      <c r="B944" t="s">
        <v>73</v>
      </c>
      <c r="C944" t="s">
        <v>86</v>
      </c>
      <c r="D944" t="s">
        <v>1082</v>
      </c>
      <c r="E944">
        <v>9300000</v>
      </c>
      <c r="F944">
        <v>9406434.8000000007</v>
      </c>
      <c r="G944">
        <v>1</v>
      </c>
    </row>
    <row r="945" spans="1:7" x14ac:dyDescent="0.2">
      <c r="A945">
        <v>93</v>
      </c>
      <c r="B945" t="s">
        <v>73</v>
      </c>
      <c r="C945" t="s">
        <v>86</v>
      </c>
      <c r="D945" t="s">
        <v>1082</v>
      </c>
      <c r="E945">
        <v>9300000</v>
      </c>
      <c r="F945">
        <v>9550000</v>
      </c>
      <c r="G945">
        <v>1</v>
      </c>
    </row>
    <row r="946" spans="1:7" x14ac:dyDescent="0.2">
      <c r="A946">
        <v>116</v>
      </c>
      <c r="B946" t="s">
        <v>73</v>
      </c>
      <c r="C946" t="s">
        <v>86</v>
      </c>
      <c r="D946" t="s">
        <v>1082</v>
      </c>
      <c r="E946">
        <v>8912000</v>
      </c>
      <c r="F946">
        <v>14200062.119999999</v>
      </c>
      <c r="G946">
        <v>3</v>
      </c>
    </row>
    <row r="947" spans="1:7" x14ac:dyDescent="0.2">
      <c r="A947">
        <v>4</v>
      </c>
      <c r="B947" t="s">
        <v>74</v>
      </c>
      <c r="C947" t="s">
        <v>87</v>
      </c>
      <c r="D947" t="s">
        <v>1083</v>
      </c>
      <c r="E947">
        <v>13950000</v>
      </c>
      <c r="F947">
        <v>14250000</v>
      </c>
      <c r="G947">
        <v>2</v>
      </c>
    </row>
    <row r="948" spans="1:7" x14ac:dyDescent="0.2">
      <c r="A948">
        <v>28</v>
      </c>
      <c r="B948" t="s">
        <v>74</v>
      </c>
      <c r="C948" t="s">
        <v>87</v>
      </c>
      <c r="D948" t="s">
        <v>1083</v>
      </c>
      <c r="E948">
        <v>9221000</v>
      </c>
      <c r="F948">
        <v>9605132.3300000001</v>
      </c>
      <c r="G948">
        <v>1</v>
      </c>
    </row>
    <row r="949" spans="1:7" x14ac:dyDescent="0.2">
      <c r="A949">
        <v>28</v>
      </c>
      <c r="B949" t="s">
        <v>74</v>
      </c>
      <c r="C949" t="s">
        <v>87</v>
      </c>
      <c r="D949" t="s">
        <v>1083</v>
      </c>
      <c r="E949">
        <v>9300000</v>
      </c>
      <c r="F949">
        <v>9606025.0299999993</v>
      </c>
      <c r="G949">
        <v>1</v>
      </c>
    </row>
    <row r="950" spans="1:7" x14ac:dyDescent="0.2">
      <c r="A950">
        <v>88</v>
      </c>
      <c r="B950" t="s">
        <v>74</v>
      </c>
      <c r="C950" t="s">
        <v>87</v>
      </c>
      <c r="D950" t="s">
        <v>1083</v>
      </c>
      <c r="E950">
        <v>9227000</v>
      </c>
      <c r="F950">
        <v>9620153.6999999993</v>
      </c>
      <c r="G950">
        <v>1</v>
      </c>
    </row>
    <row r="951" spans="1:7" x14ac:dyDescent="0.2">
      <c r="A951">
        <v>105</v>
      </c>
      <c r="B951" t="s">
        <v>74</v>
      </c>
      <c r="C951" t="s">
        <v>87</v>
      </c>
      <c r="D951" t="s">
        <v>1083</v>
      </c>
      <c r="E951">
        <v>13950000</v>
      </c>
      <c r="F951">
        <v>14338787.18</v>
      </c>
      <c r="G951">
        <v>2</v>
      </c>
    </row>
    <row r="952" spans="1:7" x14ac:dyDescent="0.2">
      <c r="A952">
        <v>105</v>
      </c>
      <c r="B952" t="s">
        <v>74</v>
      </c>
      <c r="C952" t="s">
        <v>87</v>
      </c>
      <c r="D952" t="s">
        <v>1083</v>
      </c>
      <c r="E952">
        <v>13950000</v>
      </c>
      <c r="F952">
        <v>14338787.18</v>
      </c>
      <c r="G952">
        <v>2</v>
      </c>
    </row>
    <row r="953" spans="1:7" x14ac:dyDescent="0.2">
      <c r="A953">
        <v>28</v>
      </c>
      <c r="B953" t="s">
        <v>74</v>
      </c>
      <c r="C953" t="s">
        <v>914</v>
      </c>
      <c r="D953" t="s">
        <v>1084</v>
      </c>
      <c r="E953">
        <v>11625000</v>
      </c>
      <c r="F953">
        <v>12468716.92</v>
      </c>
      <c r="G953">
        <v>2</v>
      </c>
    </row>
    <row r="954" spans="1:7" x14ac:dyDescent="0.2">
      <c r="A954">
        <v>28</v>
      </c>
      <c r="B954" t="s">
        <v>74</v>
      </c>
      <c r="C954" t="s">
        <v>914</v>
      </c>
      <c r="D954" t="s">
        <v>1084</v>
      </c>
      <c r="E954">
        <v>9300000</v>
      </c>
      <c r="F954">
        <v>9571793.4299999997</v>
      </c>
      <c r="G954">
        <v>1</v>
      </c>
    </row>
    <row r="955" spans="1:7" x14ac:dyDescent="0.2">
      <c r="A955">
        <v>93</v>
      </c>
      <c r="B955" t="s">
        <v>11</v>
      </c>
      <c r="C955" t="s">
        <v>103</v>
      </c>
      <c r="D955" t="s">
        <v>1085</v>
      </c>
      <c r="E955">
        <v>7028000</v>
      </c>
      <c r="F955">
        <v>55228194.890000001</v>
      </c>
      <c r="G955">
        <v>1</v>
      </c>
    </row>
    <row r="956" spans="1:7" x14ac:dyDescent="0.2">
      <c r="A956">
        <v>117</v>
      </c>
      <c r="B956" t="s">
        <v>11</v>
      </c>
      <c r="C956" t="s">
        <v>103</v>
      </c>
      <c r="D956" t="s">
        <v>1085</v>
      </c>
      <c r="E956">
        <v>9300000</v>
      </c>
      <c r="F956">
        <v>9511293.75</v>
      </c>
      <c r="G956">
        <v>1</v>
      </c>
    </row>
    <row r="957" spans="1:7" x14ac:dyDescent="0.2">
      <c r="A957">
        <v>4</v>
      </c>
      <c r="B957" t="s">
        <v>73</v>
      </c>
      <c r="C957" t="s">
        <v>822</v>
      </c>
      <c r="D957" t="s">
        <v>1086</v>
      </c>
      <c r="E957">
        <v>9175000</v>
      </c>
      <c r="F957">
        <v>9600000</v>
      </c>
      <c r="G957">
        <v>1</v>
      </c>
    </row>
    <row r="958" spans="1:7" x14ac:dyDescent="0.2">
      <c r="A958">
        <v>28</v>
      </c>
      <c r="B958" t="s">
        <v>73</v>
      </c>
      <c r="C958" t="s">
        <v>822</v>
      </c>
      <c r="D958" t="s">
        <v>1086</v>
      </c>
      <c r="E958">
        <v>9300000</v>
      </c>
      <c r="F958">
        <v>9606025.0299999993</v>
      </c>
      <c r="G958">
        <v>1</v>
      </c>
    </row>
    <row r="959" spans="1:7" x14ac:dyDescent="0.2">
      <c r="A959">
        <v>28</v>
      </c>
      <c r="B959" t="s">
        <v>73</v>
      </c>
      <c r="C959" t="s">
        <v>822</v>
      </c>
      <c r="D959" t="s">
        <v>1086</v>
      </c>
      <c r="E959">
        <v>9300000</v>
      </c>
      <c r="F959">
        <v>9606025.0299999993</v>
      </c>
      <c r="G959">
        <v>1</v>
      </c>
    </row>
    <row r="960" spans="1:7" x14ac:dyDescent="0.2">
      <c r="A960">
        <v>93</v>
      </c>
      <c r="B960" t="s">
        <v>73</v>
      </c>
      <c r="C960" t="s">
        <v>822</v>
      </c>
      <c r="D960" t="s">
        <v>1086</v>
      </c>
      <c r="E960">
        <v>9300000</v>
      </c>
      <c r="F960">
        <v>10185395.890000001</v>
      </c>
      <c r="G960">
        <v>1</v>
      </c>
    </row>
    <row r="961" spans="1:8" x14ac:dyDescent="0.2">
      <c r="A961">
        <v>121</v>
      </c>
      <c r="B961" t="s">
        <v>73</v>
      </c>
      <c r="C961" t="s">
        <v>822</v>
      </c>
      <c r="D961" t="s">
        <v>1086</v>
      </c>
      <c r="E961">
        <v>9195000</v>
      </c>
      <c r="F961">
        <v>10123534.35</v>
      </c>
      <c r="G961">
        <v>1</v>
      </c>
    </row>
    <row r="962" spans="1:8" x14ac:dyDescent="0.2">
      <c r="A962">
        <v>93</v>
      </c>
      <c r="B962" t="s">
        <v>74</v>
      </c>
      <c r="C962" t="s">
        <v>74</v>
      </c>
      <c r="D962" t="s">
        <v>1087</v>
      </c>
      <c r="E962">
        <v>8665000</v>
      </c>
      <c r="F962">
        <v>9750000</v>
      </c>
      <c r="G962">
        <v>1</v>
      </c>
    </row>
    <row r="963" spans="1:8" x14ac:dyDescent="0.2">
      <c r="A963">
        <v>93</v>
      </c>
      <c r="B963" t="s">
        <v>74</v>
      </c>
      <c r="C963" t="s">
        <v>74</v>
      </c>
      <c r="D963" t="s">
        <v>1087</v>
      </c>
      <c r="E963">
        <v>8665000</v>
      </c>
      <c r="F963">
        <v>9750000</v>
      </c>
      <c r="G963">
        <v>1</v>
      </c>
    </row>
    <row r="964" spans="1:8" x14ac:dyDescent="0.2">
      <c r="A964">
        <v>116</v>
      </c>
      <c r="B964" t="s">
        <v>74</v>
      </c>
      <c r="C964" t="s">
        <v>74</v>
      </c>
      <c r="D964" t="s">
        <v>1087</v>
      </c>
      <c r="E964">
        <v>13950000</v>
      </c>
      <c r="F964">
        <v>14200062.119999999</v>
      </c>
      <c r="G964">
        <v>1</v>
      </c>
    </row>
    <row r="965" spans="1:8" x14ac:dyDescent="0.2">
      <c r="A965">
        <v>4</v>
      </c>
      <c r="B965" t="s">
        <v>102</v>
      </c>
      <c r="C965" t="s">
        <v>739</v>
      </c>
      <c r="D965" t="s">
        <v>94</v>
      </c>
      <c r="E965">
        <v>9300000</v>
      </c>
      <c r="F965">
        <v>9600000</v>
      </c>
      <c r="G965">
        <v>1</v>
      </c>
    </row>
    <row r="966" spans="1:8" x14ac:dyDescent="0.2">
      <c r="A966">
        <v>22</v>
      </c>
      <c r="B966" t="s">
        <v>102</v>
      </c>
      <c r="C966" t="s">
        <v>93</v>
      </c>
      <c r="D966" t="s">
        <v>1089</v>
      </c>
      <c r="E966">
        <v>8891500</v>
      </c>
      <c r="F966">
        <v>45762500</v>
      </c>
      <c r="G966">
        <v>2</v>
      </c>
    </row>
    <row r="967" spans="1:8" x14ac:dyDescent="0.2">
      <c r="A967">
        <v>121</v>
      </c>
      <c r="B967" t="s">
        <v>102</v>
      </c>
      <c r="C967" t="s">
        <v>93</v>
      </c>
      <c r="D967" t="s">
        <v>1089</v>
      </c>
      <c r="E967">
        <v>9201000</v>
      </c>
      <c r="F967">
        <v>9544992.8599999994</v>
      </c>
      <c r="G967">
        <v>1</v>
      </c>
    </row>
    <row r="968" spans="1:8" x14ac:dyDescent="0.2">
      <c r="A968">
        <v>121</v>
      </c>
      <c r="B968" t="s">
        <v>102</v>
      </c>
      <c r="C968" t="s">
        <v>93</v>
      </c>
      <c r="D968" t="s">
        <v>1089</v>
      </c>
      <c r="E968">
        <v>9201000</v>
      </c>
      <c r="F968">
        <v>9544992.8599999994</v>
      </c>
      <c r="G968">
        <v>1</v>
      </c>
    </row>
    <row r="969" spans="1:8" x14ac:dyDescent="0.2">
      <c r="A969">
        <v>93</v>
      </c>
      <c r="B969" t="s">
        <v>102</v>
      </c>
      <c r="C969" t="s">
        <v>108</v>
      </c>
      <c r="D969" t="s">
        <v>1090</v>
      </c>
      <c r="E969">
        <v>8791000</v>
      </c>
      <c r="F969">
        <v>17000000</v>
      </c>
      <c r="G969">
        <v>1</v>
      </c>
    </row>
    <row r="970" spans="1:8" x14ac:dyDescent="0.2">
      <c r="A970">
        <v>88</v>
      </c>
      <c r="B970" t="s">
        <v>102</v>
      </c>
      <c r="C970" t="s">
        <v>108</v>
      </c>
      <c r="D970" t="s">
        <v>1090</v>
      </c>
      <c r="E970">
        <v>9300000</v>
      </c>
      <c r="F970">
        <v>9620978.5999999996</v>
      </c>
      <c r="G970">
        <v>1</v>
      </c>
    </row>
    <row r="971" spans="1:8" x14ac:dyDescent="0.2">
      <c r="A971">
        <v>88</v>
      </c>
      <c r="B971" t="s">
        <v>102</v>
      </c>
      <c r="C971" t="s">
        <v>108</v>
      </c>
      <c r="D971" t="s">
        <v>1090</v>
      </c>
      <c r="E971">
        <v>15344281.74</v>
      </c>
      <c r="F971">
        <v>15344281.74</v>
      </c>
      <c r="H971">
        <v>1</v>
      </c>
    </row>
    <row r="972" spans="1:8" x14ac:dyDescent="0.2">
      <c r="A972">
        <v>105</v>
      </c>
      <c r="B972" t="s">
        <v>102</v>
      </c>
      <c r="C972" t="s">
        <v>108</v>
      </c>
      <c r="D972" t="s">
        <v>1090</v>
      </c>
      <c r="E972">
        <v>9300000</v>
      </c>
      <c r="F972">
        <v>9599973.5399999991</v>
      </c>
      <c r="G972">
        <v>2</v>
      </c>
    </row>
    <row r="973" spans="1:8" x14ac:dyDescent="0.2">
      <c r="A973">
        <v>87</v>
      </c>
      <c r="B973" t="s">
        <v>11</v>
      </c>
      <c r="C973" t="s">
        <v>103</v>
      </c>
      <c r="D973" t="s">
        <v>1091</v>
      </c>
      <c r="E973">
        <v>8119000</v>
      </c>
      <c r="F973">
        <v>34035713.43</v>
      </c>
      <c r="G973">
        <v>1</v>
      </c>
    </row>
    <row r="974" spans="1:8" x14ac:dyDescent="0.2">
      <c r="A974">
        <v>22</v>
      </c>
      <c r="B974" t="s">
        <v>11</v>
      </c>
      <c r="C974" t="s">
        <v>1074</v>
      </c>
      <c r="D974" t="s">
        <v>1092</v>
      </c>
      <c r="E974">
        <v>8455000</v>
      </c>
      <c r="F974">
        <v>17955000</v>
      </c>
      <c r="G974">
        <v>1</v>
      </c>
    </row>
    <row r="975" spans="1:8" x14ac:dyDescent="0.2">
      <c r="A975">
        <v>27</v>
      </c>
      <c r="B975" t="s">
        <v>11</v>
      </c>
      <c r="C975" t="s">
        <v>812</v>
      </c>
      <c r="D975" t="s">
        <v>1094</v>
      </c>
      <c r="E975">
        <v>8371000</v>
      </c>
      <c r="F975">
        <v>48649000</v>
      </c>
      <c r="G975">
        <v>1</v>
      </c>
    </row>
    <row r="976" spans="1:8" x14ac:dyDescent="0.2">
      <c r="A976">
        <v>4</v>
      </c>
      <c r="B976" t="s">
        <v>12</v>
      </c>
      <c r="C976" t="s">
        <v>85</v>
      </c>
      <c r="D976" t="s">
        <v>1096</v>
      </c>
      <c r="E976">
        <v>9300000</v>
      </c>
      <c r="F976">
        <v>9600000</v>
      </c>
      <c r="G976">
        <v>1</v>
      </c>
    </row>
    <row r="977" spans="1:7" x14ac:dyDescent="0.2">
      <c r="A977">
        <v>93</v>
      </c>
      <c r="B977" t="s">
        <v>12</v>
      </c>
      <c r="C977" t="s">
        <v>85</v>
      </c>
      <c r="D977" t="s">
        <v>1096</v>
      </c>
      <c r="E977">
        <v>8467000</v>
      </c>
      <c r="F977">
        <v>8767460.4199999999</v>
      </c>
      <c r="G977">
        <v>1</v>
      </c>
    </row>
    <row r="978" spans="1:7" x14ac:dyDescent="0.2">
      <c r="A978">
        <v>93</v>
      </c>
      <c r="B978" t="s">
        <v>12</v>
      </c>
      <c r="C978" t="s">
        <v>85</v>
      </c>
      <c r="D978" t="s">
        <v>1096</v>
      </c>
      <c r="E978">
        <v>13500000</v>
      </c>
      <c r="F978">
        <v>13800005.58</v>
      </c>
      <c r="G978">
        <v>2</v>
      </c>
    </row>
    <row r="979" spans="1:7" x14ac:dyDescent="0.2">
      <c r="A979">
        <v>116</v>
      </c>
      <c r="B979" t="s">
        <v>74</v>
      </c>
      <c r="C979" t="s">
        <v>74</v>
      </c>
      <c r="D979" t="s">
        <v>1098</v>
      </c>
      <c r="E979">
        <v>9300000</v>
      </c>
      <c r="F979">
        <v>9466708.0800000001</v>
      </c>
      <c r="G979">
        <v>2</v>
      </c>
    </row>
    <row r="980" spans="1:7" x14ac:dyDescent="0.2">
      <c r="A980">
        <v>117</v>
      </c>
      <c r="B980" t="s">
        <v>74</v>
      </c>
      <c r="C980" t="s">
        <v>74</v>
      </c>
      <c r="D980" t="s">
        <v>1098</v>
      </c>
      <c r="E980">
        <v>9273000</v>
      </c>
      <c r="F980">
        <v>9511293.75</v>
      </c>
      <c r="G980">
        <v>1</v>
      </c>
    </row>
    <row r="981" spans="1:7" x14ac:dyDescent="0.2">
      <c r="A981">
        <v>93</v>
      </c>
      <c r="B981" t="s">
        <v>104</v>
      </c>
      <c r="C981" t="s">
        <v>482</v>
      </c>
      <c r="D981" t="s">
        <v>1100</v>
      </c>
      <c r="E981">
        <v>13950000</v>
      </c>
      <c r="F981">
        <v>14200000</v>
      </c>
      <c r="G981">
        <v>1</v>
      </c>
    </row>
    <row r="982" spans="1:7" x14ac:dyDescent="0.2">
      <c r="A982">
        <v>93</v>
      </c>
      <c r="B982" t="s">
        <v>104</v>
      </c>
      <c r="C982" t="s">
        <v>482</v>
      </c>
      <c r="D982" t="s">
        <v>1100</v>
      </c>
      <c r="E982">
        <v>13950000</v>
      </c>
      <c r="F982">
        <v>14200000</v>
      </c>
      <c r="G982">
        <v>1</v>
      </c>
    </row>
    <row r="983" spans="1:7" x14ac:dyDescent="0.2">
      <c r="A983">
        <v>116</v>
      </c>
      <c r="B983" t="s">
        <v>104</v>
      </c>
      <c r="C983" t="s">
        <v>482</v>
      </c>
      <c r="D983" t="s">
        <v>1100</v>
      </c>
      <c r="E983">
        <v>13920750</v>
      </c>
      <c r="F983">
        <v>14203788.1</v>
      </c>
      <c r="G983">
        <v>4</v>
      </c>
    </row>
    <row r="984" spans="1:7" x14ac:dyDescent="0.2">
      <c r="A984">
        <v>27</v>
      </c>
      <c r="B984" t="s">
        <v>102</v>
      </c>
      <c r="C984" t="s">
        <v>811</v>
      </c>
      <c r="D984" t="s">
        <v>1101</v>
      </c>
      <c r="E984">
        <v>7154000</v>
      </c>
      <c r="F984">
        <v>57518000</v>
      </c>
      <c r="G984">
        <v>1</v>
      </c>
    </row>
    <row r="985" spans="1:7" x14ac:dyDescent="0.2">
      <c r="A985">
        <v>4</v>
      </c>
      <c r="B985" t="s">
        <v>102</v>
      </c>
      <c r="C985" t="s">
        <v>746</v>
      </c>
      <c r="D985" t="s">
        <v>1102</v>
      </c>
      <c r="E985">
        <v>9087500</v>
      </c>
      <c r="F985">
        <v>14892336.810000001</v>
      </c>
      <c r="G985">
        <v>2</v>
      </c>
    </row>
    <row r="986" spans="1:7" x14ac:dyDescent="0.2">
      <c r="A986">
        <v>4</v>
      </c>
      <c r="B986" t="s">
        <v>102</v>
      </c>
      <c r="C986" t="s">
        <v>746</v>
      </c>
      <c r="D986" t="s">
        <v>1102</v>
      </c>
      <c r="E986">
        <v>9300000</v>
      </c>
      <c r="F986">
        <v>9600000</v>
      </c>
      <c r="G986">
        <v>1</v>
      </c>
    </row>
    <row r="987" spans="1:7" x14ac:dyDescent="0.2">
      <c r="A987">
        <v>28</v>
      </c>
      <c r="B987" t="s">
        <v>11</v>
      </c>
      <c r="C987" t="s">
        <v>865</v>
      </c>
      <c r="D987" t="s">
        <v>865</v>
      </c>
      <c r="E987">
        <v>9300000</v>
      </c>
      <c r="F987">
        <v>9571842.5299999993</v>
      </c>
      <c r="G987">
        <v>1</v>
      </c>
    </row>
    <row r="988" spans="1:7" x14ac:dyDescent="0.2">
      <c r="A988">
        <v>93</v>
      </c>
      <c r="B988" t="s">
        <v>11</v>
      </c>
      <c r="C988" t="s">
        <v>865</v>
      </c>
      <c r="D988" t="s">
        <v>865</v>
      </c>
      <c r="E988">
        <v>9300000</v>
      </c>
      <c r="F988">
        <v>9650000</v>
      </c>
      <c r="G988">
        <v>1</v>
      </c>
    </row>
    <row r="989" spans="1:7" x14ac:dyDescent="0.2">
      <c r="A989">
        <v>121</v>
      </c>
      <c r="B989" t="s">
        <v>11</v>
      </c>
      <c r="C989" t="s">
        <v>865</v>
      </c>
      <c r="D989" t="s">
        <v>865</v>
      </c>
      <c r="E989">
        <v>9228333.3333333302</v>
      </c>
      <c r="F989">
        <v>10352813.9766667</v>
      </c>
      <c r="G989">
        <v>3</v>
      </c>
    </row>
    <row r="990" spans="1:7" x14ac:dyDescent="0.2">
      <c r="A990">
        <v>4</v>
      </c>
      <c r="B990" t="s">
        <v>12</v>
      </c>
      <c r="C990" t="s">
        <v>523</v>
      </c>
      <c r="D990" t="s">
        <v>1107</v>
      </c>
      <c r="E990">
        <v>9293000</v>
      </c>
      <c r="F990">
        <v>9600000</v>
      </c>
      <c r="G990">
        <v>1</v>
      </c>
    </row>
    <row r="991" spans="1:7" x14ac:dyDescent="0.2">
      <c r="A991">
        <v>93</v>
      </c>
      <c r="B991" t="s">
        <v>74</v>
      </c>
      <c r="C991" t="s">
        <v>752</v>
      </c>
      <c r="D991" t="s">
        <v>1109</v>
      </c>
      <c r="E991">
        <v>8875000</v>
      </c>
      <c r="F991">
        <v>26000000</v>
      </c>
      <c r="G991">
        <v>1</v>
      </c>
    </row>
    <row r="992" spans="1:7" x14ac:dyDescent="0.2">
      <c r="A992">
        <v>116</v>
      </c>
      <c r="B992" t="s">
        <v>74</v>
      </c>
      <c r="C992" t="s">
        <v>752</v>
      </c>
      <c r="D992" t="s">
        <v>1109</v>
      </c>
      <c r="E992">
        <v>8665000</v>
      </c>
      <c r="F992">
        <v>9466708.0800000001</v>
      </c>
      <c r="G992">
        <v>1</v>
      </c>
    </row>
    <row r="993" spans="1:7" x14ac:dyDescent="0.2">
      <c r="A993">
        <v>4</v>
      </c>
      <c r="B993" t="s">
        <v>11</v>
      </c>
      <c r="C993" t="s">
        <v>11</v>
      </c>
      <c r="D993" t="s">
        <v>1110</v>
      </c>
      <c r="E993">
        <v>9001000</v>
      </c>
      <c r="F993">
        <v>41500000</v>
      </c>
      <c r="G993">
        <v>1</v>
      </c>
    </row>
    <row r="994" spans="1:7" x14ac:dyDescent="0.2">
      <c r="A994">
        <v>93</v>
      </c>
      <c r="B994" t="s">
        <v>11</v>
      </c>
      <c r="C994" t="s">
        <v>11</v>
      </c>
      <c r="D994" t="s">
        <v>1111</v>
      </c>
      <c r="E994">
        <v>8329000</v>
      </c>
      <c r="F994">
        <v>48400000</v>
      </c>
      <c r="G994">
        <v>1</v>
      </c>
    </row>
    <row r="995" spans="1:7" x14ac:dyDescent="0.2">
      <c r="A995">
        <v>27</v>
      </c>
      <c r="B995" t="s">
        <v>11</v>
      </c>
      <c r="C995" t="s">
        <v>11</v>
      </c>
      <c r="D995" t="s">
        <v>1111</v>
      </c>
      <c r="E995">
        <v>9085000</v>
      </c>
      <c r="F995">
        <v>40651000</v>
      </c>
      <c r="G995">
        <v>1</v>
      </c>
    </row>
    <row r="996" spans="1:7" x14ac:dyDescent="0.2">
      <c r="A996">
        <v>116</v>
      </c>
      <c r="B996" t="s">
        <v>11</v>
      </c>
      <c r="C996" t="s">
        <v>747</v>
      </c>
      <c r="D996" t="s">
        <v>1113</v>
      </c>
      <c r="E996">
        <v>8791000</v>
      </c>
      <c r="F996">
        <v>13466708</v>
      </c>
      <c r="G996">
        <v>1</v>
      </c>
    </row>
    <row r="997" spans="1:7" x14ac:dyDescent="0.2">
      <c r="A997">
        <v>4</v>
      </c>
      <c r="B997" t="s">
        <v>73</v>
      </c>
      <c r="C997" t="s">
        <v>513</v>
      </c>
      <c r="D997" t="s">
        <v>1114</v>
      </c>
      <c r="E997">
        <v>9175000</v>
      </c>
      <c r="F997">
        <v>9600000</v>
      </c>
      <c r="G997">
        <v>1</v>
      </c>
    </row>
    <row r="998" spans="1:7" x14ac:dyDescent="0.2">
      <c r="A998">
        <v>28</v>
      </c>
      <c r="B998" t="s">
        <v>73</v>
      </c>
      <c r="C998" t="s">
        <v>513</v>
      </c>
      <c r="D998" t="s">
        <v>1114</v>
      </c>
      <c r="E998">
        <v>9175000</v>
      </c>
      <c r="F998">
        <v>9604612.5299999993</v>
      </c>
      <c r="G998">
        <v>1</v>
      </c>
    </row>
    <row r="999" spans="1:7" x14ac:dyDescent="0.2">
      <c r="A999">
        <v>4</v>
      </c>
      <c r="B999" t="s">
        <v>102</v>
      </c>
      <c r="C999" t="s">
        <v>923</v>
      </c>
      <c r="D999" t="s">
        <v>1119</v>
      </c>
      <c r="E999">
        <v>11625000</v>
      </c>
      <c r="F999">
        <v>11925000</v>
      </c>
      <c r="G999">
        <v>2</v>
      </c>
    </row>
    <row r="1000" spans="1:7" x14ac:dyDescent="0.2">
      <c r="A1000">
        <v>88</v>
      </c>
      <c r="B1000" t="s">
        <v>102</v>
      </c>
      <c r="C1000" t="s">
        <v>923</v>
      </c>
      <c r="D1000" t="s">
        <v>1119</v>
      </c>
      <c r="E1000">
        <v>9300000</v>
      </c>
      <c r="F1000">
        <v>9689413.2300000004</v>
      </c>
      <c r="G1000">
        <v>1</v>
      </c>
    </row>
    <row r="1001" spans="1:7" x14ac:dyDescent="0.2">
      <c r="A1001">
        <v>93</v>
      </c>
      <c r="B1001" t="s">
        <v>11</v>
      </c>
      <c r="C1001" t="s">
        <v>832</v>
      </c>
      <c r="D1001" t="s">
        <v>1123</v>
      </c>
      <c r="E1001">
        <v>8119000</v>
      </c>
      <c r="F1001">
        <v>11615733.08</v>
      </c>
      <c r="G1001">
        <v>1</v>
      </c>
    </row>
    <row r="1002" spans="1:7" x14ac:dyDescent="0.2">
      <c r="A1002">
        <v>27</v>
      </c>
      <c r="B1002" t="s">
        <v>11</v>
      </c>
      <c r="C1002" t="s">
        <v>832</v>
      </c>
      <c r="D1002" t="s">
        <v>1123</v>
      </c>
      <c r="E1002">
        <v>7573000</v>
      </c>
      <c r="F1002">
        <v>50835000</v>
      </c>
      <c r="G1002">
        <v>1</v>
      </c>
    </row>
    <row r="1003" spans="1:7" x14ac:dyDescent="0.2">
      <c r="A1003">
        <v>4</v>
      </c>
      <c r="B1003" t="s">
        <v>12</v>
      </c>
      <c r="C1003" t="s">
        <v>372</v>
      </c>
      <c r="D1003" t="s">
        <v>1124</v>
      </c>
      <c r="E1003">
        <v>8203000</v>
      </c>
      <c r="F1003">
        <v>43617694.909999996</v>
      </c>
      <c r="G1003">
        <v>1</v>
      </c>
    </row>
    <row r="1004" spans="1:7" x14ac:dyDescent="0.2">
      <c r="A1004">
        <v>108</v>
      </c>
      <c r="B1004" t="s">
        <v>12</v>
      </c>
      <c r="C1004" t="s">
        <v>372</v>
      </c>
      <c r="D1004" t="s">
        <v>1124</v>
      </c>
      <c r="E1004">
        <v>9175000</v>
      </c>
      <c r="F1004">
        <v>9432000</v>
      </c>
      <c r="G1004">
        <v>1</v>
      </c>
    </row>
    <row r="1005" spans="1:7" x14ac:dyDescent="0.2">
      <c r="A1005">
        <v>122</v>
      </c>
      <c r="B1005" t="s">
        <v>102</v>
      </c>
      <c r="C1005" t="s">
        <v>1121</v>
      </c>
      <c r="D1005" t="s">
        <v>1121</v>
      </c>
      <c r="E1005">
        <v>8665000</v>
      </c>
      <c r="F1005">
        <v>35509187.170000002</v>
      </c>
      <c r="G1005">
        <v>1</v>
      </c>
    </row>
    <row r="1006" spans="1:7" x14ac:dyDescent="0.2">
      <c r="A1006">
        <v>93</v>
      </c>
      <c r="B1006" t="s">
        <v>73</v>
      </c>
      <c r="C1006" t="s">
        <v>751</v>
      </c>
      <c r="D1006" t="s">
        <v>1127</v>
      </c>
      <c r="E1006">
        <v>9127000</v>
      </c>
      <c r="F1006">
        <v>30860000</v>
      </c>
      <c r="G1006">
        <v>1</v>
      </c>
    </row>
    <row r="1007" spans="1:7" x14ac:dyDescent="0.2">
      <c r="A1007">
        <v>117</v>
      </c>
      <c r="B1007" t="s">
        <v>73</v>
      </c>
      <c r="C1007" t="s">
        <v>751</v>
      </c>
      <c r="D1007" t="s">
        <v>1127</v>
      </c>
      <c r="E1007">
        <v>9286000</v>
      </c>
      <c r="F1007">
        <v>9511293.75</v>
      </c>
      <c r="G1007">
        <v>1</v>
      </c>
    </row>
    <row r="1008" spans="1:7" x14ac:dyDescent="0.2">
      <c r="A1008">
        <v>28</v>
      </c>
      <c r="B1008" t="s">
        <v>74</v>
      </c>
      <c r="C1008" t="s">
        <v>72</v>
      </c>
      <c r="D1008" t="s">
        <v>1128</v>
      </c>
      <c r="E1008">
        <v>9300000</v>
      </c>
      <c r="F1008">
        <v>9587840</v>
      </c>
      <c r="G1008">
        <v>1</v>
      </c>
    </row>
    <row r="1009" spans="1:7" x14ac:dyDescent="0.2">
      <c r="A1009">
        <v>93</v>
      </c>
      <c r="B1009" t="s">
        <v>74</v>
      </c>
      <c r="C1009" t="s">
        <v>72</v>
      </c>
      <c r="D1009" t="s">
        <v>1129</v>
      </c>
      <c r="E1009">
        <v>9300000</v>
      </c>
      <c r="F1009">
        <v>9600000</v>
      </c>
      <c r="G1009">
        <v>1</v>
      </c>
    </row>
    <row r="1010" spans="1:7" x14ac:dyDescent="0.2">
      <c r="A1010">
        <v>101</v>
      </c>
      <c r="B1010" t="s">
        <v>74</v>
      </c>
      <c r="C1010" t="s">
        <v>72</v>
      </c>
      <c r="D1010" t="s">
        <v>1129</v>
      </c>
      <c r="E1010">
        <v>9300000</v>
      </c>
      <c r="F1010">
        <v>9542000</v>
      </c>
      <c r="G1010">
        <v>2</v>
      </c>
    </row>
    <row r="1011" spans="1:7" x14ac:dyDescent="0.2">
      <c r="A1011">
        <v>93</v>
      </c>
      <c r="B1011" t="s">
        <v>11</v>
      </c>
      <c r="C1011" t="s">
        <v>917</v>
      </c>
      <c r="D1011" t="s">
        <v>1133</v>
      </c>
      <c r="E1011">
        <v>9043000</v>
      </c>
      <c r="F1011">
        <v>23544229.09</v>
      </c>
      <c r="G1011">
        <v>1</v>
      </c>
    </row>
    <row r="1012" spans="1:7" x14ac:dyDescent="0.2">
      <c r="A1012">
        <v>4</v>
      </c>
      <c r="B1012" t="s">
        <v>12</v>
      </c>
      <c r="C1012" t="s">
        <v>85</v>
      </c>
      <c r="D1012" t="s">
        <v>1134</v>
      </c>
      <c r="E1012">
        <v>9300000</v>
      </c>
      <c r="F1012">
        <v>9600000</v>
      </c>
      <c r="G1012">
        <v>2</v>
      </c>
    </row>
    <row r="1013" spans="1:7" x14ac:dyDescent="0.2">
      <c r="A1013">
        <v>27</v>
      </c>
      <c r="B1013" t="s">
        <v>13</v>
      </c>
      <c r="C1013" t="s">
        <v>13</v>
      </c>
      <c r="D1013" t="s">
        <v>1140</v>
      </c>
      <c r="E1013">
        <v>7867000</v>
      </c>
      <c r="F1013">
        <v>58028000</v>
      </c>
      <c r="G1013">
        <v>1</v>
      </c>
    </row>
    <row r="1014" spans="1:7" x14ac:dyDescent="0.2">
      <c r="A1014">
        <v>117</v>
      </c>
      <c r="B1014" t="s">
        <v>13</v>
      </c>
      <c r="C1014" t="s">
        <v>13</v>
      </c>
      <c r="D1014" t="s">
        <v>1140</v>
      </c>
      <c r="E1014">
        <v>8750000</v>
      </c>
      <c r="F1014">
        <v>8961293.75</v>
      </c>
      <c r="G1014">
        <v>1</v>
      </c>
    </row>
    <row r="1015" spans="1:7" x14ac:dyDescent="0.2">
      <c r="A1015">
        <v>22</v>
      </c>
      <c r="B1015" t="s">
        <v>13</v>
      </c>
      <c r="C1015" t="s">
        <v>13</v>
      </c>
      <c r="D1015" t="s">
        <v>1140</v>
      </c>
      <c r="E1015">
        <v>8077000</v>
      </c>
      <c r="F1015">
        <v>49377000</v>
      </c>
      <c r="G1015">
        <v>1</v>
      </c>
    </row>
    <row r="1016" spans="1:7" x14ac:dyDescent="0.2">
      <c r="A1016">
        <v>96</v>
      </c>
      <c r="B1016" t="s">
        <v>13</v>
      </c>
      <c r="C1016" t="s">
        <v>13</v>
      </c>
      <c r="D1016" t="s">
        <v>1140</v>
      </c>
      <c r="E1016">
        <v>9300000</v>
      </c>
      <c r="F1016">
        <v>9613899</v>
      </c>
      <c r="G1016">
        <v>1</v>
      </c>
    </row>
    <row r="1017" spans="1:7" x14ac:dyDescent="0.2">
      <c r="A1017">
        <v>93</v>
      </c>
      <c r="B1017" t="s">
        <v>13</v>
      </c>
      <c r="C1017" t="s">
        <v>13</v>
      </c>
      <c r="D1017" t="s">
        <v>1141</v>
      </c>
      <c r="E1017">
        <v>8707000</v>
      </c>
      <c r="F1017">
        <v>26050000</v>
      </c>
      <c r="G1017">
        <v>1</v>
      </c>
    </row>
    <row r="1018" spans="1:7" x14ac:dyDescent="0.2">
      <c r="A1018">
        <v>96</v>
      </c>
      <c r="B1018" t="s">
        <v>73</v>
      </c>
      <c r="C1018" t="s">
        <v>648</v>
      </c>
      <c r="D1018" t="s">
        <v>1142</v>
      </c>
      <c r="E1018">
        <v>8917000</v>
      </c>
      <c r="F1018">
        <v>9600229.6099999994</v>
      </c>
      <c r="G1018">
        <v>1</v>
      </c>
    </row>
    <row r="1019" spans="1:7" x14ac:dyDescent="0.2">
      <c r="A1019">
        <v>96</v>
      </c>
      <c r="B1019" t="s">
        <v>73</v>
      </c>
      <c r="C1019" t="s">
        <v>648</v>
      </c>
      <c r="D1019" t="s">
        <v>1142</v>
      </c>
      <c r="E1019">
        <v>8917000</v>
      </c>
      <c r="F1019">
        <v>9600229.6099999994</v>
      </c>
      <c r="G1019">
        <v>1</v>
      </c>
    </row>
    <row r="1020" spans="1:7" x14ac:dyDescent="0.2">
      <c r="A1020">
        <v>4</v>
      </c>
      <c r="B1020" t="s">
        <v>73</v>
      </c>
      <c r="C1020" t="s">
        <v>648</v>
      </c>
      <c r="D1020" t="s">
        <v>1143</v>
      </c>
      <c r="E1020">
        <v>8665000</v>
      </c>
      <c r="F1020">
        <v>9600000</v>
      </c>
      <c r="G1020">
        <v>1</v>
      </c>
    </row>
    <row r="1021" spans="1:7" x14ac:dyDescent="0.2">
      <c r="A1021">
        <v>28</v>
      </c>
      <c r="B1021" t="s">
        <v>73</v>
      </c>
      <c r="C1021" t="s">
        <v>648</v>
      </c>
      <c r="D1021" t="s">
        <v>1143</v>
      </c>
      <c r="E1021">
        <v>9208000</v>
      </c>
      <c r="F1021">
        <v>9604985.4299999997</v>
      </c>
      <c r="G1021">
        <v>2</v>
      </c>
    </row>
    <row r="1022" spans="1:7" x14ac:dyDescent="0.2">
      <c r="A1022">
        <v>32</v>
      </c>
      <c r="B1022" t="s">
        <v>73</v>
      </c>
      <c r="C1022" t="s">
        <v>648</v>
      </c>
      <c r="D1022" t="s">
        <v>1143</v>
      </c>
      <c r="E1022">
        <v>9214000</v>
      </c>
      <c r="F1022">
        <v>9890585.4499999993</v>
      </c>
      <c r="G1022">
        <v>1</v>
      </c>
    </row>
    <row r="1023" spans="1:7" x14ac:dyDescent="0.2">
      <c r="A1023">
        <v>4</v>
      </c>
      <c r="B1023" t="s">
        <v>12</v>
      </c>
      <c r="C1023" t="s">
        <v>1068</v>
      </c>
      <c r="D1023" t="s">
        <v>1146</v>
      </c>
      <c r="E1023">
        <v>7825000</v>
      </c>
      <c r="F1023">
        <v>36924845</v>
      </c>
      <c r="G1023">
        <v>1</v>
      </c>
    </row>
    <row r="1024" spans="1:7" x14ac:dyDescent="0.2">
      <c r="A1024">
        <v>93</v>
      </c>
      <c r="B1024" t="s">
        <v>12</v>
      </c>
      <c r="C1024" t="s">
        <v>1068</v>
      </c>
      <c r="D1024" t="s">
        <v>1146</v>
      </c>
      <c r="E1024">
        <v>7537000</v>
      </c>
      <c r="F1024">
        <v>19416322.850000001</v>
      </c>
      <c r="G1024">
        <v>1</v>
      </c>
    </row>
    <row r="1025" spans="1:7" x14ac:dyDescent="0.2">
      <c r="A1025">
        <v>93</v>
      </c>
      <c r="B1025" t="s">
        <v>74</v>
      </c>
      <c r="C1025" t="s">
        <v>752</v>
      </c>
      <c r="D1025" t="s">
        <v>1147</v>
      </c>
      <c r="E1025">
        <v>7251666.6666666698</v>
      </c>
      <c r="F1025">
        <v>21364926.670000002</v>
      </c>
      <c r="G1025">
        <v>3</v>
      </c>
    </row>
    <row r="1026" spans="1:7" x14ac:dyDescent="0.2">
      <c r="A1026">
        <v>4</v>
      </c>
      <c r="B1026" t="s">
        <v>12</v>
      </c>
      <c r="C1026" t="s">
        <v>12</v>
      </c>
      <c r="D1026" t="s">
        <v>1149</v>
      </c>
      <c r="E1026">
        <v>8497000</v>
      </c>
      <c r="F1026">
        <v>9600000</v>
      </c>
      <c r="G1026">
        <v>2</v>
      </c>
    </row>
    <row r="1027" spans="1:7" x14ac:dyDescent="0.2">
      <c r="A1027">
        <v>108</v>
      </c>
      <c r="B1027" t="s">
        <v>12</v>
      </c>
      <c r="C1027" t="s">
        <v>12</v>
      </c>
      <c r="D1027" t="s">
        <v>1149</v>
      </c>
      <c r="E1027">
        <v>8939500</v>
      </c>
      <c r="F1027">
        <v>9212500</v>
      </c>
      <c r="G1027">
        <v>2</v>
      </c>
    </row>
    <row r="1028" spans="1:7" x14ac:dyDescent="0.2">
      <c r="A1028">
        <v>4</v>
      </c>
      <c r="B1028" t="s">
        <v>74</v>
      </c>
      <c r="C1028" t="s">
        <v>914</v>
      </c>
      <c r="D1028" t="s">
        <v>1150</v>
      </c>
      <c r="E1028">
        <v>9214000</v>
      </c>
      <c r="F1028">
        <v>9600000</v>
      </c>
      <c r="G1028">
        <v>1</v>
      </c>
    </row>
    <row r="1029" spans="1:7" x14ac:dyDescent="0.2">
      <c r="A1029">
        <v>4</v>
      </c>
      <c r="B1029" t="s">
        <v>102</v>
      </c>
      <c r="C1029" t="s">
        <v>923</v>
      </c>
      <c r="D1029" t="s">
        <v>1152</v>
      </c>
      <c r="E1029">
        <v>9300000</v>
      </c>
      <c r="F1029">
        <v>9600000</v>
      </c>
      <c r="G1029">
        <v>1</v>
      </c>
    </row>
    <row r="1030" spans="1:7" x14ac:dyDescent="0.2">
      <c r="A1030">
        <v>96</v>
      </c>
      <c r="B1030" t="s">
        <v>102</v>
      </c>
      <c r="C1030" t="s">
        <v>1194</v>
      </c>
      <c r="D1030" t="s">
        <v>1157</v>
      </c>
      <c r="E1030">
        <v>9300000</v>
      </c>
      <c r="F1030">
        <v>9590457.5</v>
      </c>
      <c r="G1030">
        <v>1</v>
      </c>
    </row>
    <row r="1031" spans="1:7" x14ac:dyDescent="0.2">
      <c r="A1031">
        <v>4</v>
      </c>
      <c r="B1031" t="s">
        <v>12</v>
      </c>
      <c r="C1031" t="s">
        <v>866</v>
      </c>
      <c r="D1031" t="s">
        <v>1158</v>
      </c>
      <c r="E1031">
        <v>8287000</v>
      </c>
      <c r="F1031">
        <v>8629000</v>
      </c>
      <c r="G1031">
        <v>1</v>
      </c>
    </row>
    <row r="1032" spans="1:7" x14ac:dyDescent="0.2">
      <c r="A1032">
        <v>108</v>
      </c>
      <c r="B1032" t="s">
        <v>12</v>
      </c>
      <c r="C1032" t="s">
        <v>866</v>
      </c>
      <c r="D1032" t="s">
        <v>1158</v>
      </c>
      <c r="E1032">
        <v>8581000</v>
      </c>
      <c r="F1032">
        <v>8811000</v>
      </c>
      <c r="G1032">
        <v>1</v>
      </c>
    </row>
    <row r="1033" spans="1:7" x14ac:dyDescent="0.2">
      <c r="A1033">
        <v>93</v>
      </c>
      <c r="B1033" t="s">
        <v>11</v>
      </c>
      <c r="C1033" t="s">
        <v>741</v>
      </c>
      <c r="D1033" t="s">
        <v>1160</v>
      </c>
      <c r="E1033">
        <v>9277000</v>
      </c>
      <c r="F1033">
        <v>15017839.205</v>
      </c>
      <c r="G1033">
        <v>2</v>
      </c>
    </row>
    <row r="1034" spans="1:7" x14ac:dyDescent="0.2">
      <c r="A1034">
        <v>93</v>
      </c>
      <c r="B1034" t="s">
        <v>11</v>
      </c>
      <c r="C1034" t="s">
        <v>741</v>
      </c>
      <c r="D1034" t="s">
        <v>1160</v>
      </c>
      <c r="E1034">
        <v>8434500</v>
      </c>
      <c r="F1034">
        <v>26846082.555</v>
      </c>
      <c r="G1034">
        <v>2</v>
      </c>
    </row>
    <row r="1035" spans="1:7" x14ac:dyDescent="0.2">
      <c r="A1035">
        <v>22</v>
      </c>
      <c r="B1035" t="s">
        <v>11</v>
      </c>
      <c r="C1035" t="s">
        <v>741</v>
      </c>
      <c r="D1035" t="s">
        <v>1160</v>
      </c>
      <c r="E1035">
        <v>7364000</v>
      </c>
      <c r="F1035">
        <v>49864495.229999997</v>
      </c>
      <c r="G1035">
        <v>1</v>
      </c>
    </row>
    <row r="1036" spans="1:7" x14ac:dyDescent="0.2">
      <c r="A1036">
        <v>4</v>
      </c>
      <c r="B1036" t="s">
        <v>74</v>
      </c>
      <c r="C1036" t="s">
        <v>735</v>
      </c>
      <c r="D1036" t="s">
        <v>1161</v>
      </c>
      <c r="E1036">
        <v>10366750</v>
      </c>
      <c r="F1036">
        <v>10815958.612500001</v>
      </c>
      <c r="G1036">
        <v>4</v>
      </c>
    </row>
    <row r="1037" spans="1:7" x14ac:dyDescent="0.2">
      <c r="A1037">
        <v>93</v>
      </c>
      <c r="B1037" t="s">
        <v>74</v>
      </c>
      <c r="C1037" t="s">
        <v>735</v>
      </c>
      <c r="D1037" t="s">
        <v>1161</v>
      </c>
      <c r="E1037">
        <v>13950000</v>
      </c>
      <c r="F1037">
        <v>14250000</v>
      </c>
      <c r="G1037">
        <v>1</v>
      </c>
    </row>
    <row r="1038" spans="1:7" x14ac:dyDescent="0.2">
      <c r="A1038">
        <v>93</v>
      </c>
      <c r="B1038" t="s">
        <v>74</v>
      </c>
      <c r="C1038" t="s">
        <v>735</v>
      </c>
      <c r="D1038" t="s">
        <v>1161</v>
      </c>
      <c r="E1038">
        <v>13950000</v>
      </c>
      <c r="F1038">
        <v>14250000</v>
      </c>
      <c r="G1038">
        <v>1</v>
      </c>
    </row>
    <row r="1039" spans="1:7" x14ac:dyDescent="0.2">
      <c r="A1039">
        <v>93</v>
      </c>
      <c r="B1039" t="s">
        <v>102</v>
      </c>
      <c r="C1039" t="s">
        <v>1153</v>
      </c>
      <c r="D1039" t="s">
        <v>1164</v>
      </c>
      <c r="E1039">
        <v>9247000</v>
      </c>
      <c r="F1039">
        <v>9650000</v>
      </c>
      <c r="G1039">
        <v>1</v>
      </c>
    </row>
    <row r="1040" spans="1:7" x14ac:dyDescent="0.2">
      <c r="A1040">
        <v>93</v>
      </c>
      <c r="B1040" t="s">
        <v>11</v>
      </c>
      <c r="C1040" t="s">
        <v>83</v>
      </c>
      <c r="D1040" t="s">
        <v>1165</v>
      </c>
      <c r="E1040">
        <v>8814500</v>
      </c>
      <c r="F1040">
        <v>22851260.975000001</v>
      </c>
      <c r="G1040">
        <v>2</v>
      </c>
    </row>
    <row r="1041" spans="1:7" x14ac:dyDescent="0.2">
      <c r="A1041">
        <v>27</v>
      </c>
      <c r="B1041" t="s">
        <v>11</v>
      </c>
      <c r="C1041" t="s">
        <v>83</v>
      </c>
      <c r="D1041" t="s">
        <v>1165</v>
      </c>
      <c r="E1041">
        <v>6734000</v>
      </c>
      <c r="F1041">
        <v>44272000</v>
      </c>
      <c r="G1041">
        <v>1</v>
      </c>
    </row>
    <row r="1042" spans="1:7" x14ac:dyDescent="0.2">
      <c r="A1042">
        <v>27</v>
      </c>
      <c r="B1042" t="s">
        <v>11</v>
      </c>
      <c r="C1042" t="s">
        <v>83</v>
      </c>
      <c r="D1042" t="s">
        <v>1165</v>
      </c>
      <c r="E1042">
        <v>7448000</v>
      </c>
      <c r="F1042">
        <v>68878000</v>
      </c>
      <c r="G1042">
        <v>1</v>
      </c>
    </row>
    <row r="1043" spans="1:7" x14ac:dyDescent="0.2">
      <c r="A1043">
        <v>93</v>
      </c>
      <c r="B1043" t="s">
        <v>11</v>
      </c>
      <c r="C1043" t="s">
        <v>832</v>
      </c>
      <c r="D1043" t="s">
        <v>1166</v>
      </c>
      <c r="E1043">
        <v>9247000</v>
      </c>
      <c r="F1043">
        <v>29595305.32</v>
      </c>
      <c r="G1043">
        <v>1</v>
      </c>
    </row>
    <row r="1044" spans="1:7" x14ac:dyDescent="0.2">
      <c r="A1044">
        <v>93</v>
      </c>
      <c r="B1044" t="s">
        <v>11</v>
      </c>
      <c r="C1044" t="s">
        <v>832</v>
      </c>
      <c r="D1044" t="s">
        <v>1166</v>
      </c>
      <c r="E1044">
        <v>8203000</v>
      </c>
      <c r="F1044">
        <v>37340924.75</v>
      </c>
      <c r="G1044">
        <v>1</v>
      </c>
    </row>
    <row r="1045" spans="1:7" x14ac:dyDescent="0.2">
      <c r="A1045">
        <v>117</v>
      </c>
      <c r="B1045" t="s">
        <v>11</v>
      </c>
      <c r="C1045" t="s">
        <v>832</v>
      </c>
      <c r="D1045" t="s">
        <v>1166</v>
      </c>
      <c r="E1045">
        <v>9267000</v>
      </c>
      <c r="F1045">
        <v>9511293.75</v>
      </c>
      <c r="G1045">
        <v>1</v>
      </c>
    </row>
    <row r="1046" spans="1:7" x14ac:dyDescent="0.2">
      <c r="A1046">
        <v>117</v>
      </c>
      <c r="B1046" t="s">
        <v>73</v>
      </c>
      <c r="C1046" t="s">
        <v>751</v>
      </c>
      <c r="D1046" t="s">
        <v>1168</v>
      </c>
      <c r="E1046">
        <v>13950000</v>
      </c>
      <c r="F1046">
        <v>14283743.15</v>
      </c>
      <c r="G1046">
        <v>1</v>
      </c>
    </row>
    <row r="1047" spans="1:7" x14ac:dyDescent="0.2">
      <c r="A1047">
        <v>117</v>
      </c>
      <c r="B1047" t="s">
        <v>73</v>
      </c>
      <c r="C1047" t="s">
        <v>751</v>
      </c>
      <c r="D1047" t="s">
        <v>1168</v>
      </c>
      <c r="E1047">
        <v>13950000</v>
      </c>
      <c r="F1047">
        <v>14283743.15</v>
      </c>
      <c r="G1047">
        <v>1</v>
      </c>
    </row>
    <row r="1048" spans="1:7" x14ac:dyDescent="0.2">
      <c r="A1048">
        <v>105</v>
      </c>
      <c r="B1048" t="s">
        <v>74</v>
      </c>
      <c r="C1048" t="s">
        <v>75</v>
      </c>
      <c r="D1048" t="s">
        <v>1169</v>
      </c>
      <c r="E1048">
        <v>9300000</v>
      </c>
      <c r="F1048">
        <v>9599973.5399999991</v>
      </c>
      <c r="G1048">
        <v>1</v>
      </c>
    </row>
    <row r="1049" spans="1:7" x14ac:dyDescent="0.2">
      <c r="A1049">
        <v>105</v>
      </c>
      <c r="B1049" t="s">
        <v>74</v>
      </c>
      <c r="C1049" t="s">
        <v>75</v>
      </c>
      <c r="D1049" t="s">
        <v>1169</v>
      </c>
      <c r="E1049">
        <v>9300000</v>
      </c>
      <c r="F1049">
        <v>9599973.5399999991</v>
      </c>
      <c r="G1049">
        <v>1</v>
      </c>
    </row>
    <row r="1050" spans="1:7" x14ac:dyDescent="0.2">
      <c r="A1050">
        <v>4</v>
      </c>
      <c r="B1050" t="s">
        <v>12</v>
      </c>
      <c r="C1050" t="s">
        <v>372</v>
      </c>
      <c r="D1050" t="s">
        <v>1170</v>
      </c>
      <c r="E1050">
        <v>9214000</v>
      </c>
      <c r="F1050">
        <v>30889000</v>
      </c>
      <c r="G1050">
        <v>1</v>
      </c>
    </row>
    <row r="1051" spans="1:7" x14ac:dyDescent="0.2">
      <c r="A1051">
        <v>108</v>
      </c>
      <c r="B1051" t="s">
        <v>12</v>
      </c>
      <c r="C1051" t="s">
        <v>372</v>
      </c>
      <c r="D1051" t="s">
        <v>1170</v>
      </c>
      <c r="E1051">
        <v>9300000</v>
      </c>
      <c r="F1051">
        <v>9300000</v>
      </c>
      <c r="G1051">
        <v>1</v>
      </c>
    </row>
    <row r="1052" spans="1:7" x14ac:dyDescent="0.2">
      <c r="A1052">
        <v>4</v>
      </c>
      <c r="B1052" t="s">
        <v>102</v>
      </c>
      <c r="C1052" t="s">
        <v>746</v>
      </c>
      <c r="D1052" t="s">
        <v>1177</v>
      </c>
      <c r="E1052">
        <v>8917000</v>
      </c>
      <c r="F1052">
        <v>9600000</v>
      </c>
      <c r="G1052">
        <v>1</v>
      </c>
    </row>
    <row r="1053" spans="1:7" x14ac:dyDescent="0.2">
      <c r="A1053">
        <v>4</v>
      </c>
      <c r="B1053" t="s">
        <v>102</v>
      </c>
      <c r="C1053" t="s">
        <v>746</v>
      </c>
      <c r="D1053" t="s">
        <v>1177</v>
      </c>
      <c r="E1053">
        <v>9278000</v>
      </c>
      <c r="F1053">
        <v>9600000</v>
      </c>
      <c r="G1053">
        <v>3</v>
      </c>
    </row>
    <row r="1054" spans="1:7" x14ac:dyDescent="0.2">
      <c r="A1054">
        <v>4</v>
      </c>
      <c r="B1054" t="s">
        <v>12</v>
      </c>
      <c r="C1054" t="s">
        <v>85</v>
      </c>
      <c r="D1054" t="s">
        <v>1178</v>
      </c>
      <c r="E1054">
        <v>9300000</v>
      </c>
      <c r="F1054">
        <v>9600000</v>
      </c>
      <c r="G1054">
        <v>1</v>
      </c>
    </row>
    <row r="1055" spans="1:7" x14ac:dyDescent="0.2">
      <c r="A1055">
        <v>28</v>
      </c>
      <c r="B1055" t="s">
        <v>74</v>
      </c>
      <c r="C1055" t="s">
        <v>72</v>
      </c>
      <c r="D1055" t="s">
        <v>1179</v>
      </c>
      <c r="E1055">
        <v>9300000</v>
      </c>
      <c r="F1055">
        <v>9606025.0299999993</v>
      </c>
      <c r="G1055">
        <v>2</v>
      </c>
    </row>
    <row r="1056" spans="1:7" x14ac:dyDescent="0.2">
      <c r="A1056">
        <v>4</v>
      </c>
      <c r="B1056" t="s">
        <v>74</v>
      </c>
      <c r="C1056" t="s">
        <v>75</v>
      </c>
      <c r="D1056" t="s">
        <v>1180</v>
      </c>
      <c r="E1056">
        <v>12400000</v>
      </c>
      <c r="F1056">
        <v>12700000</v>
      </c>
      <c r="G1056">
        <v>3</v>
      </c>
    </row>
    <row r="1057" spans="1:7" x14ac:dyDescent="0.2">
      <c r="A1057">
        <v>28</v>
      </c>
      <c r="B1057" t="s">
        <v>74</v>
      </c>
      <c r="C1057" t="s">
        <v>75</v>
      </c>
      <c r="D1057" t="s">
        <v>1180</v>
      </c>
      <c r="E1057">
        <v>9221000</v>
      </c>
      <c r="F1057">
        <v>9570949.8300000001</v>
      </c>
      <c r="G1057">
        <v>1</v>
      </c>
    </row>
    <row r="1058" spans="1:7" x14ac:dyDescent="0.2">
      <c r="A1058">
        <v>88</v>
      </c>
      <c r="B1058" t="s">
        <v>102</v>
      </c>
      <c r="C1058" t="s">
        <v>748</v>
      </c>
      <c r="D1058" t="s">
        <v>1181</v>
      </c>
      <c r="E1058">
        <v>9300000</v>
      </c>
      <c r="F1058">
        <v>9655161.0999999996</v>
      </c>
      <c r="G1058">
        <v>1</v>
      </c>
    </row>
    <row r="1059" spans="1:7" x14ac:dyDescent="0.2">
      <c r="A1059">
        <v>93</v>
      </c>
      <c r="B1059" t="s">
        <v>11</v>
      </c>
      <c r="C1059" t="s">
        <v>965</v>
      </c>
      <c r="D1059" t="s">
        <v>1182</v>
      </c>
      <c r="E1059">
        <v>9298000</v>
      </c>
      <c r="F1059">
        <v>9648650.0600000005</v>
      </c>
      <c r="G1059">
        <v>1</v>
      </c>
    </row>
    <row r="1060" spans="1:7" x14ac:dyDescent="0.2">
      <c r="A1060">
        <v>93</v>
      </c>
      <c r="B1060" t="s">
        <v>73</v>
      </c>
      <c r="C1060" t="s">
        <v>751</v>
      </c>
      <c r="D1060" t="s">
        <v>1183</v>
      </c>
      <c r="E1060">
        <v>7406000</v>
      </c>
      <c r="F1060">
        <v>9925000</v>
      </c>
      <c r="G1060">
        <v>1</v>
      </c>
    </row>
    <row r="1061" spans="1:7" x14ac:dyDescent="0.2">
      <c r="A1061">
        <v>93</v>
      </c>
      <c r="B1061" t="s">
        <v>73</v>
      </c>
      <c r="C1061" t="s">
        <v>751</v>
      </c>
      <c r="D1061" t="s">
        <v>1183</v>
      </c>
      <c r="E1061">
        <v>8833000</v>
      </c>
      <c r="F1061">
        <v>9750000</v>
      </c>
      <c r="G1061">
        <v>1</v>
      </c>
    </row>
    <row r="1062" spans="1:7" x14ac:dyDescent="0.2">
      <c r="A1062">
        <v>93</v>
      </c>
      <c r="B1062" t="s">
        <v>74</v>
      </c>
      <c r="C1062" t="s">
        <v>74</v>
      </c>
      <c r="D1062" t="s">
        <v>1184</v>
      </c>
      <c r="E1062">
        <v>9300000</v>
      </c>
      <c r="F1062">
        <v>9600000</v>
      </c>
      <c r="G1062">
        <v>1</v>
      </c>
    </row>
    <row r="1063" spans="1:7" x14ac:dyDescent="0.2">
      <c r="A1063">
        <v>93</v>
      </c>
      <c r="B1063" t="s">
        <v>74</v>
      </c>
      <c r="C1063" t="s">
        <v>868</v>
      </c>
      <c r="D1063" t="s">
        <v>1185</v>
      </c>
      <c r="E1063">
        <v>13950000</v>
      </c>
      <c r="F1063">
        <v>14250000</v>
      </c>
      <c r="G1063">
        <v>2</v>
      </c>
    </row>
    <row r="1064" spans="1:7" x14ac:dyDescent="0.2">
      <c r="A1064">
        <v>105</v>
      </c>
      <c r="B1064" t="s">
        <v>74</v>
      </c>
      <c r="C1064" t="s">
        <v>868</v>
      </c>
      <c r="D1064" t="s">
        <v>1185</v>
      </c>
      <c r="E1064">
        <v>13950000</v>
      </c>
      <c r="F1064">
        <v>14338787.18</v>
      </c>
      <c r="G1064">
        <v>1</v>
      </c>
    </row>
    <row r="1065" spans="1:7" x14ac:dyDescent="0.2">
      <c r="A1065">
        <v>105</v>
      </c>
      <c r="B1065" t="s">
        <v>74</v>
      </c>
      <c r="C1065" t="s">
        <v>868</v>
      </c>
      <c r="D1065" t="s">
        <v>1185</v>
      </c>
      <c r="E1065">
        <v>13950000</v>
      </c>
      <c r="F1065">
        <v>14338787.18</v>
      </c>
      <c r="G1065">
        <v>1</v>
      </c>
    </row>
    <row r="1066" spans="1:7" x14ac:dyDescent="0.2">
      <c r="A1066">
        <v>117</v>
      </c>
      <c r="B1066" t="s">
        <v>11</v>
      </c>
      <c r="C1066" t="s">
        <v>11</v>
      </c>
      <c r="D1066" t="s">
        <v>1186</v>
      </c>
      <c r="E1066">
        <v>8707000</v>
      </c>
      <c r="F1066">
        <v>9511293.75</v>
      </c>
      <c r="G1066">
        <v>1</v>
      </c>
    </row>
    <row r="1067" spans="1:7" x14ac:dyDescent="0.2">
      <c r="A1067">
        <v>117</v>
      </c>
      <c r="B1067" t="s">
        <v>74</v>
      </c>
      <c r="C1067" t="s">
        <v>1188</v>
      </c>
      <c r="D1067" t="s">
        <v>1188</v>
      </c>
      <c r="E1067">
        <v>13950000</v>
      </c>
      <c r="F1067">
        <v>14283743.15</v>
      </c>
      <c r="G1067">
        <v>1</v>
      </c>
    </row>
    <row r="1068" spans="1:7" x14ac:dyDescent="0.2">
      <c r="A1068">
        <v>117</v>
      </c>
      <c r="B1068" t="s">
        <v>74</v>
      </c>
      <c r="C1068" t="s">
        <v>1188</v>
      </c>
      <c r="D1068" t="s">
        <v>1188</v>
      </c>
      <c r="E1068">
        <v>13950000</v>
      </c>
      <c r="F1068">
        <v>14283743.15</v>
      </c>
      <c r="G1068">
        <v>1</v>
      </c>
    </row>
    <row r="1069" spans="1:7" x14ac:dyDescent="0.2">
      <c r="A1069">
        <v>4</v>
      </c>
      <c r="B1069" t="s">
        <v>102</v>
      </c>
      <c r="C1069" t="s">
        <v>811</v>
      </c>
      <c r="D1069" t="s">
        <v>1189</v>
      </c>
      <c r="E1069">
        <v>9300000</v>
      </c>
      <c r="F1069">
        <v>9600000</v>
      </c>
      <c r="G1069">
        <v>1</v>
      </c>
    </row>
    <row r="1070" spans="1:7" x14ac:dyDescent="0.2">
      <c r="A1070">
        <v>4</v>
      </c>
      <c r="B1070" t="s">
        <v>102</v>
      </c>
      <c r="C1070" t="s">
        <v>1010</v>
      </c>
      <c r="D1070" t="s">
        <v>1190</v>
      </c>
      <c r="E1070">
        <v>9300000</v>
      </c>
      <c r="F1070">
        <v>9600000</v>
      </c>
      <c r="G1070">
        <v>1</v>
      </c>
    </row>
    <row r="1071" spans="1:7" x14ac:dyDescent="0.2">
      <c r="A1071">
        <v>87</v>
      </c>
      <c r="B1071" t="s">
        <v>12</v>
      </c>
      <c r="C1071" t="s">
        <v>1068</v>
      </c>
      <c r="D1071" t="s">
        <v>1191</v>
      </c>
      <c r="E1071">
        <v>13950000</v>
      </c>
      <c r="F1071">
        <v>14340252.5</v>
      </c>
      <c r="G1071">
        <v>1</v>
      </c>
    </row>
    <row r="1072" spans="1:7" x14ac:dyDescent="0.2">
      <c r="A1072">
        <v>22</v>
      </c>
      <c r="B1072" t="s">
        <v>12</v>
      </c>
      <c r="C1072" t="s">
        <v>1068</v>
      </c>
      <c r="D1072" t="s">
        <v>1191</v>
      </c>
      <c r="E1072">
        <v>12205000</v>
      </c>
      <c r="F1072">
        <v>25905000</v>
      </c>
      <c r="G1072">
        <v>1</v>
      </c>
    </row>
    <row r="1073" spans="1:7" x14ac:dyDescent="0.2">
      <c r="A1073">
        <v>92</v>
      </c>
      <c r="B1073" t="s">
        <v>102</v>
      </c>
      <c r="C1073" t="s">
        <v>916</v>
      </c>
      <c r="D1073" t="s">
        <v>1192</v>
      </c>
      <c r="E1073">
        <v>9241000</v>
      </c>
      <c r="F1073">
        <v>9523000</v>
      </c>
      <c r="G1073">
        <v>1</v>
      </c>
    </row>
    <row r="1074" spans="1:7" x14ac:dyDescent="0.2">
      <c r="A1074">
        <v>92</v>
      </c>
      <c r="B1074" t="s">
        <v>102</v>
      </c>
      <c r="C1074" t="s">
        <v>916</v>
      </c>
      <c r="D1074" t="s">
        <v>1193</v>
      </c>
      <c r="E1074">
        <v>9227000</v>
      </c>
      <c r="F1074">
        <v>9526000</v>
      </c>
      <c r="G1074">
        <v>1</v>
      </c>
    </row>
    <row r="1075" spans="1:7" x14ac:dyDescent="0.2">
      <c r="A1075">
        <v>108</v>
      </c>
      <c r="B1075" t="s">
        <v>102</v>
      </c>
      <c r="C1075" t="s">
        <v>964</v>
      </c>
      <c r="D1075" t="s">
        <v>1195</v>
      </c>
      <c r="E1075">
        <v>9254000</v>
      </c>
      <c r="F1075">
        <v>9484000</v>
      </c>
      <c r="G1075">
        <v>1</v>
      </c>
    </row>
    <row r="1076" spans="1:7" x14ac:dyDescent="0.2">
      <c r="A1076">
        <v>108</v>
      </c>
      <c r="B1076" t="s">
        <v>102</v>
      </c>
      <c r="C1076" t="s">
        <v>1010</v>
      </c>
      <c r="D1076" t="s">
        <v>1196</v>
      </c>
      <c r="E1076">
        <v>9267000</v>
      </c>
      <c r="F1076">
        <v>9530000</v>
      </c>
      <c r="G1076">
        <v>1</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1BB3C-040F-4318-8997-72F8064CC9DE}">
  <sheetPr>
    <tabColor rgb="FFFFFF00"/>
  </sheetPr>
  <dimension ref="A1:H803"/>
  <sheetViews>
    <sheetView workbookViewId="0">
      <selection activeCell="A3" sqref="A3:H803"/>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78" t="s">
        <v>1313</v>
      </c>
    </row>
    <row r="3" spans="1:8" x14ac:dyDescent="0.2">
      <c r="A3" t="s">
        <v>81</v>
      </c>
      <c r="B3" t="s">
        <v>354</v>
      </c>
      <c r="C3" t="s">
        <v>355</v>
      </c>
      <c r="D3" t="s">
        <v>356</v>
      </c>
      <c r="E3" t="s">
        <v>271</v>
      </c>
      <c r="F3" t="s">
        <v>272</v>
      </c>
      <c r="G3" t="s">
        <v>273</v>
      </c>
      <c r="H3" t="s">
        <v>274</v>
      </c>
    </row>
    <row r="4" spans="1:8" x14ac:dyDescent="0.2">
      <c r="A4">
        <v>4</v>
      </c>
      <c r="B4" t="s">
        <v>11</v>
      </c>
      <c r="C4" t="s">
        <v>94</v>
      </c>
      <c r="D4" t="s">
        <v>100</v>
      </c>
      <c r="E4">
        <v>9259000</v>
      </c>
      <c r="F4">
        <v>9600000</v>
      </c>
      <c r="G4">
        <v>5</v>
      </c>
    </row>
    <row r="5" spans="1:8" x14ac:dyDescent="0.2">
      <c r="A5">
        <v>4</v>
      </c>
      <c r="B5" t="s">
        <v>11</v>
      </c>
      <c r="C5" t="s">
        <v>94</v>
      </c>
      <c r="D5" t="s">
        <v>100</v>
      </c>
      <c r="E5">
        <v>23452891.600000001</v>
      </c>
      <c r="F5">
        <v>23646988</v>
      </c>
      <c r="H5">
        <v>1</v>
      </c>
    </row>
    <row r="6" spans="1:8" x14ac:dyDescent="0.2">
      <c r="A6">
        <v>28</v>
      </c>
      <c r="B6" t="s">
        <v>11</v>
      </c>
      <c r="C6" t="s">
        <v>94</v>
      </c>
      <c r="D6" t="s">
        <v>100</v>
      </c>
      <c r="E6">
        <v>9300000</v>
      </c>
      <c r="F6">
        <v>9606025.0299999993</v>
      </c>
      <c r="G6">
        <v>1</v>
      </c>
    </row>
    <row r="7" spans="1:8" x14ac:dyDescent="0.2">
      <c r="A7">
        <v>87</v>
      </c>
      <c r="B7" t="s">
        <v>11</v>
      </c>
      <c r="C7" t="s">
        <v>94</v>
      </c>
      <c r="D7" t="s">
        <v>100</v>
      </c>
      <c r="E7">
        <v>9127000</v>
      </c>
      <c r="F7">
        <v>41245010.859999999</v>
      </c>
      <c r="G7">
        <v>1</v>
      </c>
    </row>
    <row r="8" spans="1:8" x14ac:dyDescent="0.2">
      <c r="A8">
        <v>93</v>
      </c>
      <c r="B8" t="s">
        <v>11</v>
      </c>
      <c r="C8" t="s">
        <v>94</v>
      </c>
      <c r="D8" t="s">
        <v>100</v>
      </c>
      <c r="E8">
        <v>9293333.3333333302</v>
      </c>
      <c r="F8">
        <v>18110069.513333298</v>
      </c>
      <c r="G8">
        <v>3</v>
      </c>
    </row>
    <row r="9" spans="1:8" x14ac:dyDescent="0.2">
      <c r="A9">
        <v>93</v>
      </c>
      <c r="B9" t="s">
        <v>11</v>
      </c>
      <c r="C9" t="s">
        <v>94</v>
      </c>
      <c r="D9" t="s">
        <v>100</v>
      </c>
      <c r="E9">
        <v>8775000</v>
      </c>
      <c r="F9">
        <v>11780000</v>
      </c>
      <c r="G9">
        <v>2</v>
      </c>
    </row>
    <row r="10" spans="1:8" x14ac:dyDescent="0.2">
      <c r="A10">
        <v>116</v>
      </c>
      <c r="B10" t="s">
        <v>11</v>
      </c>
      <c r="C10" t="s">
        <v>94</v>
      </c>
      <c r="D10" t="s">
        <v>100</v>
      </c>
      <c r="E10">
        <v>13950000</v>
      </c>
      <c r="F10">
        <v>14200062.119999999</v>
      </c>
      <c r="G10">
        <v>1</v>
      </c>
    </row>
    <row r="11" spans="1:8" x14ac:dyDescent="0.2">
      <c r="A11">
        <v>4</v>
      </c>
      <c r="B11" t="s">
        <v>104</v>
      </c>
      <c r="C11" t="s">
        <v>106</v>
      </c>
      <c r="D11" t="s">
        <v>77</v>
      </c>
      <c r="E11">
        <v>11058222.2222222</v>
      </c>
      <c r="F11">
        <v>12482444.444444399</v>
      </c>
      <c r="G11">
        <v>9</v>
      </c>
    </row>
    <row r="12" spans="1:8" x14ac:dyDescent="0.2">
      <c r="A12">
        <v>4</v>
      </c>
      <c r="B12" t="s">
        <v>104</v>
      </c>
      <c r="C12" t="s">
        <v>106</v>
      </c>
      <c r="D12" t="s">
        <v>77</v>
      </c>
      <c r="E12">
        <v>10036000</v>
      </c>
      <c r="F12">
        <v>12171272.751818201</v>
      </c>
      <c r="G12">
        <v>11</v>
      </c>
    </row>
    <row r="13" spans="1:8" x14ac:dyDescent="0.2">
      <c r="A13">
        <v>4</v>
      </c>
      <c r="B13" t="s">
        <v>104</v>
      </c>
      <c r="C13" t="s">
        <v>106</v>
      </c>
      <c r="D13" t="s">
        <v>77</v>
      </c>
      <c r="E13">
        <v>22989766.68</v>
      </c>
      <c r="F13">
        <v>23053074.09</v>
      </c>
      <c r="H13">
        <v>1</v>
      </c>
    </row>
    <row r="14" spans="1:8" x14ac:dyDescent="0.2">
      <c r="A14">
        <v>4</v>
      </c>
      <c r="B14" t="s">
        <v>104</v>
      </c>
      <c r="C14" t="s">
        <v>106</v>
      </c>
      <c r="D14" t="s">
        <v>77</v>
      </c>
      <c r="E14">
        <v>27040373.210000001</v>
      </c>
      <c r="F14">
        <v>27113192.460000001</v>
      </c>
      <c r="H14">
        <v>1</v>
      </c>
    </row>
    <row r="15" spans="1:8" x14ac:dyDescent="0.2">
      <c r="A15">
        <v>87</v>
      </c>
      <c r="B15" t="s">
        <v>104</v>
      </c>
      <c r="C15" t="s">
        <v>106</v>
      </c>
      <c r="D15" t="s">
        <v>77</v>
      </c>
      <c r="E15">
        <v>9300000</v>
      </c>
      <c r="F15">
        <v>9601790</v>
      </c>
      <c r="G15">
        <v>1</v>
      </c>
    </row>
    <row r="16" spans="1:8" x14ac:dyDescent="0.2">
      <c r="A16">
        <v>87</v>
      </c>
      <c r="B16" t="s">
        <v>104</v>
      </c>
      <c r="C16" t="s">
        <v>106</v>
      </c>
      <c r="D16" t="s">
        <v>77</v>
      </c>
      <c r="E16">
        <v>6844125</v>
      </c>
      <c r="F16">
        <v>14366683.305</v>
      </c>
      <c r="G16">
        <v>8</v>
      </c>
    </row>
    <row r="17" spans="1:8" x14ac:dyDescent="0.2">
      <c r="A17">
        <v>87</v>
      </c>
      <c r="B17" t="s">
        <v>104</v>
      </c>
      <c r="C17" t="s">
        <v>106</v>
      </c>
      <c r="D17" t="s">
        <v>77</v>
      </c>
      <c r="E17">
        <v>19796358.466666698</v>
      </c>
      <c r="F17">
        <v>19815238.303333301</v>
      </c>
      <c r="H17">
        <v>3</v>
      </c>
    </row>
    <row r="18" spans="1:8" x14ac:dyDescent="0.2">
      <c r="A18">
        <v>87</v>
      </c>
      <c r="B18" t="s">
        <v>104</v>
      </c>
      <c r="C18" t="s">
        <v>106</v>
      </c>
      <c r="D18" t="s">
        <v>77</v>
      </c>
      <c r="E18">
        <v>21431242.809999999</v>
      </c>
      <c r="F18">
        <v>21709069.350000001</v>
      </c>
      <c r="H18">
        <v>1</v>
      </c>
    </row>
    <row r="19" spans="1:8" x14ac:dyDescent="0.2">
      <c r="A19">
        <v>93</v>
      </c>
      <c r="B19" t="s">
        <v>104</v>
      </c>
      <c r="C19" t="s">
        <v>106</v>
      </c>
      <c r="D19" t="s">
        <v>77</v>
      </c>
      <c r="E19">
        <v>11151500</v>
      </c>
      <c r="F19">
        <v>14000000</v>
      </c>
      <c r="G19">
        <v>4</v>
      </c>
    </row>
    <row r="20" spans="1:8" x14ac:dyDescent="0.2">
      <c r="A20">
        <v>93</v>
      </c>
      <c r="B20" t="s">
        <v>104</v>
      </c>
      <c r="C20" t="s">
        <v>106</v>
      </c>
      <c r="D20" t="s">
        <v>77</v>
      </c>
      <c r="E20">
        <v>10974333.3333333</v>
      </c>
      <c r="F20">
        <v>15166666.6666667</v>
      </c>
      <c r="G20">
        <v>3</v>
      </c>
    </row>
    <row r="21" spans="1:8" x14ac:dyDescent="0.2">
      <c r="A21">
        <v>93</v>
      </c>
      <c r="B21" t="s">
        <v>104</v>
      </c>
      <c r="C21" t="s">
        <v>106</v>
      </c>
      <c r="D21" t="s">
        <v>77</v>
      </c>
      <c r="E21">
        <v>20123475.350000001</v>
      </c>
      <c r="F21">
        <v>20123475.350000001</v>
      </c>
      <c r="H21">
        <v>1</v>
      </c>
    </row>
    <row r="22" spans="1:8" x14ac:dyDescent="0.2">
      <c r="A22">
        <v>22</v>
      </c>
      <c r="B22" t="s">
        <v>104</v>
      </c>
      <c r="C22" t="s">
        <v>106</v>
      </c>
      <c r="D22" t="s">
        <v>77</v>
      </c>
      <c r="E22">
        <v>21189891.5825</v>
      </c>
      <c r="F22">
        <v>21360074.68</v>
      </c>
      <c r="H22">
        <v>4</v>
      </c>
    </row>
    <row r="23" spans="1:8" x14ac:dyDescent="0.2">
      <c r="A23">
        <v>121</v>
      </c>
      <c r="B23" t="s">
        <v>104</v>
      </c>
      <c r="C23" t="s">
        <v>106</v>
      </c>
      <c r="D23" t="s">
        <v>77</v>
      </c>
      <c r="E23">
        <v>9300000</v>
      </c>
      <c r="F23">
        <v>9685950.3149999995</v>
      </c>
      <c r="G23">
        <v>2</v>
      </c>
    </row>
    <row r="24" spans="1:8" x14ac:dyDescent="0.2">
      <c r="A24">
        <v>4</v>
      </c>
      <c r="B24" t="s">
        <v>102</v>
      </c>
      <c r="C24" t="s">
        <v>108</v>
      </c>
      <c r="D24" t="s">
        <v>82</v>
      </c>
      <c r="E24">
        <v>9127000</v>
      </c>
      <c r="F24">
        <v>9600000</v>
      </c>
      <c r="G24">
        <v>1</v>
      </c>
    </row>
    <row r="25" spans="1:8" x14ac:dyDescent="0.2">
      <c r="A25">
        <v>4</v>
      </c>
      <c r="B25" t="s">
        <v>102</v>
      </c>
      <c r="C25" t="s">
        <v>108</v>
      </c>
      <c r="D25" t="s">
        <v>82</v>
      </c>
      <c r="E25">
        <v>9247000</v>
      </c>
      <c r="F25">
        <v>9600000</v>
      </c>
      <c r="G25">
        <v>1</v>
      </c>
    </row>
    <row r="26" spans="1:8" x14ac:dyDescent="0.2">
      <c r="A26">
        <v>93</v>
      </c>
      <c r="B26" t="s">
        <v>102</v>
      </c>
      <c r="C26" t="s">
        <v>108</v>
      </c>
      <c r="D26" t="s">
        <v>82</v>
      </c>
      <c r="E26">
        <v>13950000</v>
      </c>
      <c r="F26">
        <v>14200000</v>
      </c>
      <c r="G26">
        <v>1</v>
      </c>
    </row>
    <row r="27" spans="1:8" x14ac:dyDescent="0.2">
      <c r="A27">
        <v>93</v>
      </c>
      <c r="B27" t="s">
        <v>102</v>
      </c>
      <c r="C27" t="s">
        <v>108</v>
      </c>
      <c r="D27" t="s">
        <v>82</v>
      </c>
      <c r="E27">
        <v>8839000</v>
      </c>
      <c r="F27">
        <v>21600351.8325</v>
      </c>
      <c r="G27">
        <v>4</v>
      </c>
    </row>
    <row r="28" spans="1:8" x14ac:dyDescent="0.2">
      <c r="A28">
        <v>88</v>
      </c>
      <c r="B28" t="s">
        <v>102</v>
      </c>
      <c r="C28" t="s">
        <v>108</v>
      </c>
      <c r="D28" t="s">
        <v>82</v>
      </c>
      <c r="E28">
        <v>10462500</v>
      </c>
      <c r="F28">
        <v>10830018.32</v>
      </c>
      <c r="G28">
        <v>4</v>
      </c>
    </row>
    <row r="29" spans="1:8" x14ac:dyDescent="0.2">
      <c r="A29">
        <v>88</v>
      </c>
      <c r="B29" t="s">
        <v>102</v>
      </c>
      <c r="C29" t="s">
        <v>108</v>
      </c>
      <c r="D29" t="s">
        <v>82</v>
      </c>
      <c r="E29">
        <v>19676011.989999998</v>
      </c>
      <c r="F29">
        <v>19840159.98</v>
      </c>
      <c r="H29">
        <v>1</v>
      </c>
    </row>
    <row r="30" spans="1:8" x14ac:dyDescent="0.2">
      <c r="A30">
        <v>22</v>
      </c>
      <c r="B30" t="s">
        <v>102</v>
      </c>
      <c r="C30" t="s">
        <v>108</v>
      </c>
      <c r="D30" t="s">
        <v>82</v>
      </c>
      <c r="E30">
        <v>6104000</v>
      </c>
      <c r="F30">
        <v>38204000</v>
      </c>
      <c r="G30">
        <v>1</v>
      </c>
    </row>
    <row r="31" spans="1:8" x14ac:dyDescent="0.2">
      <c r="A31">
        <v>4</v>
      </c>
      <c r="B31" t="s">
        <v>11</v>
      </c>
      <c r="C31" t="s">
        <v>94</v>
      </c>
      <c r="D31" t="s">
        <v>95</v>
      </c>
      <c r="E31">
        <v>9238666.6666666698</v>
      </c>
      <c r="F31">
        <v>9600000</v>
      </c>
      <c r="G31">
        <v>3</v>
      </c>
    </row>
    <row r="32" spans="1:8" x14ac:dyDescent="0.2">
      <c r="A32">
        <v>4</v>
      </c>
      <c r="B32" t="s">
        <v>11</v>
      </c>
      <c r="C32" t="s">
        <v>94</v>
      </c>
      <c r="D32" t="s">
        <v>95</v>
      </c>
      <c r="E32">
        <v>13950000</v>
      </c>
      <c r="F32">
        <v>14250000</v>
      </c>
      <c r="G32">
        <v>1</v>
      </c>
    </row>
    <row r="33" spans="1:8" x14ac:dyDescent="0.2">
      <c r="A33">
        <v>28</v>
      </c>
      <c r="B33" t="s">
        <v>11</v>
      </c>
      <c r="C33" t="s">
        <v>94</v>
      </c>
      <c r="D33" t="s">
        <v>95</v>
      </c>
      <c r="E33">
        <v>23879632.829999998</v>
      </c>
      <c r="F33">
        <v>23879632.829999998</v>
      </c>
      <c r="H33">
        <v>1</v>
      </c>
    </row>
    <row r="34" spans="1:8" x14ac:dyDescent="0.2">
      <c r="A34">
        <v>93</v>
      </c>
      <c r="B34" t="s">
        <v>11</v>
      </c>
      <c r="C34" t="s">
        <v>94</v>
      </c>
      <c r="D34" t="s">
        <v>95</v>
      </c>
      <c r="E34">
        <v>9021666.6666666698</v>
      </c>
      <c r="F34">
        <v>22708306.993333299</v>
      </c>
      <c r="G34">
        <v>3</v>
      </c>
    </row>
    <row r="35" spans="1:8" x14ac:dyDescent="0.2">
      <c r="A35">
        <v>93</v>
      </c>
      <c r="B35" t="s">
        <v>11</v>
      </c>
      <c r="C35" t="s">
        <v>94</v>
      </c>
      <c r="D35" t="s">
        <v>95</v>
      </c>
      <c r="E35">
        <v>9300000</v>
      </c>
      <c r="F35">
        <v>18229796.07</v>
      </c>
      <c r="G35">
        <v>1</v>
      </c>
    </row>
    <row r="36" spans="1:8" x14ac:dyDescent="0.2">
      <c r="A36">
        <v>88</v>
      </c>
      <c r="B36" t="s">
        <v>11</v>
      </c>
      <c r="C36" t="s">
        <v>94</v>
      </c>
      <c r="D36" t="s">
        <v>95</v>
      </c>
      <c r="E36">
        <v>13950000</v>
      </c>
      <c r="F36">
        <v>14406767.9</v>
      </c>
      <c r="G36">
        <v>1</v>
      </c>
    </row>
    <row r="37" spans="1:8" x14ac:dyDescent="0.2">
      <c r="A37">
        <v>121</v>
      </c>
      <c r="B37" t="s">
        <v>11</v>
      </c>
      <c r="C37" t="s">
        <v>94</v>
      </c>
      <c r="D37" t="s">
        <v>95</v>
      </c>
      <c r="E37">
        <v>4594000</v>
      </c>
      <c r="F37">
        <v>9519408.0099999998</v>
      </c>
      <c r="G37">
        <v>2</v>
      </c>
    </row>
    <row r="38" spans="1:8" x14ac:dyDescent="0.2">
      <c r="A38">
        <v>117</v>
      </c>
      <c r="B38" t="s">
        <v>11</v>
      </c>
      <c r="C38" t="s">
        <v>94</v>
      </c>
      <c r="D38" t="s">
        <v>95</v>
      </c>
      <c r="E38">
        <v>9300000</v>
      </c>
      <c r="F38">
        <v>9551293.75</v>
      </c>
      <c r="G38">
        <v>1</v>
      </c>
    </row>
    <row r="39" spans="1:8" x14ac:dyDescent="0.2">
      <c r="A39">
        <v>117</v>
      </c>
      <c r="B39" t="s">
        <v>11</v>
      </c>
      <c r="C39" t="s">
        <v>94</v>
      </c>
      <c r="D39" t="s">
        <v>95</v>
      </c>
      <c r="E39">
        <v>9300000</v>
      </c>
      <c r="F39">
        <v>9511293.75</v>
      </c>
      <c r="G39">
        <v>1</v>
      </c>
    </row>
    <row r="40" spans="1:8" x14ac:dyDescent="0.2">
      <c r="A40">
        <v>4</v>
      </c>
      <c r="B40" t="s">
        <v>104</v>
      </c>
      <c r="C40" t="s">
        <v>107</v>
      </c>
      <c r="D40" t="s">
        <v>107</v>
      </c>
      <c r="E40">
        <v>9054857.1428571399</v>
      </c>
      <c r="F40">
        <v>11583428.571428601</v>
      </c>
      <c r="G40">
        <v>7</v>
      </c>
    </row>
    <row r="41" spans="1:8" x14ac:dyDescent="0.2">
      <c r="A41">
        <v>4</v>
      </c>
      <c r="B41" t="s">
        <v>104</v>
      </c>
      <c r="C41" t="s">
        <v>107</v>
      </c>
      <c r="D41" t="s">
        <v>107</v>
      </c>
      <c r="E41">
        <v>12600000</v>
      </c>
      <c r="F41">
        <v>12866666.6666667</v>
      </c>
      <c r="G41">
        <v>3</v>
      </c>
    </row>
    <row r="42" spans="1:8" x14ac:dyDescent="0.2">
      <c r="A42">
        <v>4</v>
      </c>
      <c r="B42" t="s">
        <v>104</v>
      </c>
      <c r="C42" t="s">
        <v>107</v>
      </c>
      <c r="D42" t="s">
        <v>107</v>
      </c>
      <c r="E42">
        <v>22206450.864999998</v>
      </c>
      <c r="F42">
        <v>22290949.984999999</v>
      </c>
      <c r="H42">
        <v>4</v>
      </c>
    </row>
    <row r="43" spans="1:8" x14ac:dyDescent="0.2">
      <c r="A43">
        <v>4</v>
      </c>
      <c r="B43" t="s">
        <v>104</v>
      </c>
      <c r="C43" t="s">
        <v>107</v>
      </c>
      <c r="D43" t="s">
        <v>107</v>
      </c>
      <c r="E43">
        <v>20604080.184999999</v>
      </c>
      <c r="F43">
        <v>20722660.379999999</v>
      </c>
      <c r="H43">
        <v>2</v>
      </c>
    </row>
    <row r="44" spans="1:8" x14ac:dyDescent="0.2">
      <c r="A44">
        <v>93</v>
      </c>
      <c r="B44" t="s">
        <v>104</v>
      </c>
      <c r="C44" t="s">
        <v>107</v>
      </c>
      <c r="D44" t="s">
        <v>107</v>
      </c>
      <c r="E44">
        <v>11290500</v>
      </c>
      <c r="F44">
        <v>18821875</v>
      </c>
      <c r="G44">
        <v>8</v>
      </c>
    </row>
    <row r="45" spans="1:8" x14ac:dyDescent="0.2">
      <c r="A45">
        <v>93</v>
      </c>
      <c r="B45" t="s">
        <v>104</v>
      </c>
      <c r="C45" t="s">
        <v>107</v>
      </c>
      <c r="D45" t="s">
        <v>107</v>
      </c>
      <c r="E45">
        <v>12393333.3333333</v>
      </c>
      <c r="F45">
        <v>14766666.6666667</v>
      </c>
      <c r="G45">
        <v>3</v>
      </c>
    </row>
    <row r="46" spans="1:8" x14ac:dyDescent="0.2">
      <c r="A46">
        <v>108</v>
      </c>
      <c r="B46" t="s">
        <v>104</v>
      </c>
      <c r="C46" t="s">
        <v>107</v>
      </c>
      <c r="D46" t="s">
        <v>107</v>
      </c>
      <c r="E46">
        <v>4650000</v>
      </c>
      <c r="F46">
        <v>9985992.5</v>
      </c>
      <c r="G46">
        <v>2</v>
      </c>
    </row>
    <row r="47" spans="1:8" x14ac:dyDescent="0.2">
      <c r="A47">
        <v>4</v>
      </c>
      <c r="B47" t="s">
        <v>104</v>
      </c>
      <c r="C47" t="s">
        <v>106</v>
      </c>
      <c r="D47" t="s">
        <v>109</v>
      </c>
      <c r="E47">
        <v>9291500</v>
      </c>
      <c r="F47">
        <v>12367500</v>
      </c>
      <c r="G47">
        <v>4</v>
      </c>
    </row>
    <row r="48" spans="1:8" x14ac:dyDescent="0.2">
      <c r="A48">
        <v>4</v>
      </c>
      <c r="B48" t="s">
        <v>104</v>
      </c>
      <c r="C48" t="s">
        <v>106</v>
      </c>
      <c r="D48" t="s">
        <v>109</v>
      </c>
      <c r="E48">
        <v>12400000</v>
      </c>
      <c r="F48">
        <v>13039000</v>
      </c>
      <c r="G48">
        <v>3</v>
      </c>
    </row>
    <row r="49" spans="1:8" x14ac:dyDescent="0.2">
      <c r="A49">
        <v>4</v>
      </c>
      <c r="B49" t="s">
        <v>104</v>
      </c>
      <c r="C49" t="s">
        <v>106</v>
      </c>
      <c r="D49" t="s">
        <v>109</v>
      </c>
      <c r="E49">
        <v>20277871.739999998</v>
      </c>
      <c r="F49">
        <v>20335413.039999999</v>
      </c>
      <c r="H49">
        <v>1</v>
      </c>
    </row>
    <row r="50" spans="1:8" x14ac:dyDescent="0.2">
      <c r="A50">
        <v>4</v>
      </c>
      <c r="B50" t="s">
        <v>104</v>
      </c>
      <c r="C50" t="s">
        <v>106</v>
      </c>
      <c r="D50" t="s">
        <v>109</v>
      </c>
      <c r="E50">
        <v>22697577.565000001</v>
      </c>
      <c r="F50">
        <v>22757863.965</v>
      </c>
      <c r="H50">
        <v>2</v>
      </c>
    </row>
    <row r="51" spans="1:8" x14ac:dyDescent="0.2">
      <c r="A51">
        <v>28</v>
      </c>
      <c r="B51" t="s">
        <v>104</v>
      </c>
      <c r="C51" t="s">
        <v>106</v>
      </c>
      <c r="D51" t="s">
        <v>109</v>
      </c>
      <c r="E51">
        <v>9300000</v>
      </c>
      <c r="F51">
        <v>9911404.1500000004</v>
      </c>
      <c r="G51">
        <v>1</v>
      </c>
    </row>
    <row r="52" spans="1:8" x14ac:dyDescent="0.2">
      <c r="A52">
        <v>87</v>
      </c>
      <c r="B52" t="s">
        <v>104</v>
      </c>
      <c r="C52" t="s">
        <v>106</v>
      </c>
      <c r="D52" t="s">
        <v>109</v>
      </c>
      <c r="E52">
        <v>11625000</v>
      </c>
      <c r="F52">
        <v>11988112.5</v>
      </c>
      <c r="G52">
        <v>2</v>
      </c>
    </row>
    <row r="53" spans="1:8" x14ac:dyDescent="0.2">
      <c r="A53">
        <v>93</v>
      </c>
      <c r="B53" t="s">
        <v>104</v>
      </c>
      <c r="C53" t="s">
        <v>106</v>
      </c>
      <c r="D53" t="s">
        <v>109</v>
      </c>
      <c r="E53">
        <v>11572250</v>
      </c>
      <c r="F53">
        <v>15015000</v>
      </c>
      <c r="G53">
        <v>4</v>
      </c>
    </row>
    <row r="54" spans="1:8" x14ac:dyDescent="0.2">
      <c r="A54">
        <v>93</v>
      </c>
      <c r="B54" t="s">
        <v>104</v>
      </c>
      <c r="C54" t="s">
        <v>106</v>
      </c>
      <c r="D54" t="s">
        <v>109</v>
      </c>
      <c r="E54">
        <v>9652000</v>
      </c>
      <c r="F54">
        <v>23480000</v>
      </c>
      <c r="G54">
        <v>1</v>
      </c>
    </row>
    <row r="55" spans="1:8" x14ac:dyDescent="0.2">
      <c r="A55">
        <v>22</v>
      </c>
      <c r="B55" t="s">
        <v>104</v>
      </c>
      <c r="C55" t="s">
        <v>106</v>
      </c>
      <c r="D55" t="s">
        <v>109</v>
      </c>
      <c r="E55">
        <v>19960249.210000001</v>
      </c>
      <c r="F55">
        <v>20148542.350000001</v>
      </c>
      <c r="H55">
        <v>1</v>
      </c>
    </row>
    <row r="56" spans="1:8" x14ac:dyDescent="0.2">
      <c r="A56">
        <v>22</v>
      </c>
      <c r="B56" t="s">
        <v>104</v>
      </c>
      <c r="C56" t="s">
        <v>106</v>
      </c>
      <c r="D56" t="s">
        <v>109</v>
      </c>
      <c r="E56">
        <v>20568018.379999999</v>
      </c>
      <c r="F56">
        <v>20631609.539999999</v>
      </c>
      <c r="H56">
        <v>1</v>
      </c>
    </row>
    <row r="57" spans="1:8" x14ac:dyDescent="0.2">
      <c r="A57">
        <v>26</v>
      </c>
      <c r="B57" t="s">
        <v>104</v>
      </c>
      <c r="C57" t="s">
        <v>106</v>
      </c>
      <c r="D57" t="s">
        <v>109</v>
      </c>
      <c r="E57">
        <v>7531000</v>
      </c>
      <c r="F57">
        <v>8006168.2400000002</v>
      </c>
      <c r="G57">
        <v>1</v>
      </c>
    </row>
    <row r="58" spans="1:8" x14ac:dyDescent="0.2">
      <c r="A58">
        <v>117</v>
      </c>
      <c r="B58" t="s">
        <v>104</v>
      </c>
      <c r="C58" t="s">
        <v>106</v>
      </c>
      <c r="D58" t="s">
        <v>109</v>
      </c>
      <c r="E58">
        <v>6975000</v>
      </c>
      <c r="F58">
        <v>14298868.15</v>
      </c>
      <c r="G58">
        <v>2</v>
      </c>
    </row>
    <row r="59" spans="1:8" x14ac:dyDescent="0.2">
      <c r="A59">
        <v>117</v>
      </c>
      <c r="B59" t="s">
        <v>104</v>
      </c>
      <c r="C59" t="s">
        <v>106</v>
      </c>
      <c r="D59" t="s">
        <v>109</v>
      </c>
      <c r="E59">
        <v>9085000</v>
      </c>
      <c r="F59">
        <v>9551293.75</v>
      </c>
      <c r="G59">
        <v>1</v>
      </c>
    </row>
    <row r="60" spans="1:8" x14ac:dyDescent="0.2">
      <c r="A60">
        <v>4</v>
      </c>
      <c r="B60" t="s">
        <v>104</v>
      </c>
      <c r="C60" t="s">
        <v>106</v>
      </c>
      <c r="D60" t="s">
        <v>76</v>
      </c>
      <c r="E60">
        <v>9668833.3333333302</v>
      </c>
      <c r="F60">
        <v>10763106.25</v>
      </c>
      <c r="G60">
        <v>12</v>
      </c>
    </row>
    <row r="61" spans="1:8" x14ac:dyDescent="0.2">
      <c r="A61">
        <v>4</v>
      </c>
      <c r="B61" t="s">
        <v>104</v>
      </c>
      <c r="C61" t="s">
        <v>106</v>
      </c>
      <c r="D61" t="s">
        <v>76</v>
      </c>
      <c r="E61">
        <v>10227200</v>
      </c>
      <c r="F61">
        <v>10535400</v>
      </c>
      <c r="G61">
        <v>5</v>
      </c>
    </row>
    <row r="62" spans="1:8" x14ac:dyDescent="0.2">
      <c r="A62">
        <v>4</v>
      </c>
      <c r="B62" t="s">
        <v>104</v>
      </c>
      <c r="C62" t="s">
        <v>106</v>
      </c>
      <c r="D62" t="s">
        <v>76</v>
      </c>
      <c r="E62">
        <v>19813900.77</v>
      </c>
      <c r="F62">
        <v>19903206.954999998</v>
      </c>
      <c r="H62">
        <v>2</v>
      </c>
    </row>
    <row r="63" spans="1:8" x14ac:dyDescent="0.2">
      <c r="A63">
        <v>4</v>
      </c>
      <c r="B63" t="s">
        <v>104</v>
      </c>
      <c r="C63" t="s">
        <v>106</v>
      </c>
      <c r="D63" t="s">
        <v>76</v>
      </c>
      <c r="E63">
        <v>19955715.785</v>
      </c>
      <c r="F63">
        <v>20015957.535</v>
      </c>
      <c r="H63">
        <v>2</v>
      </c>
    </row>
    <row r="64" spans="1:8" x14ac:dyDescent="0.2">
      <c r="A64">
        <v>87</v>
      </c>
      <c r="B64" t="s">
        <v>104</v>
      </c>
      <c r="C64" t="s">
        <v>106</v>
      </c>
      <c r="D64" t="s">
        <v>76</v>
      </c>
      <c r="E64">
        <v>9300000</v>
      </c>
      <c r="F64">
        <v>9892279.1099999994</v>
      </c>
      <c r="G64">
        <v>1</v>
      </c>
    </row>
    <row r="65" spans="1:8" x14ac:dyDescent="0.2">
      <c r="A65">
        <v>87</v>
      </c>
      <c r="B65" t="s">
        <v>104</v>
      </c>
      <c r="C65" t="s">
        <v>106</v>
      </c>
      <c r="D65" t="s">
        <v>76</v>
      </c>
      <c r="E65">
        <v>17785396.18</v>
      </c>
      <c r="F65">
        <v>17785396.18</v>
      </c>
      <c r="H65">
        <v>1</v>
      </c>
    </row>
    <row r="66" spans="1:8" x14ac:dyDescent="0.2">
      <c r="A66">
        <v>93</v>
      </c>
      <c r="B66" t="s">
        <v>104</v>
      </c>
      <c r="C66" t="s">
        <v>106</v>
      </c>
      <c r="D66" t="s">
        <v>76</v>
      </c>
      <c r="E66">
        <v>13950000</v>
      </c>
      <c r="F66">
        <v>14300000</v>
      </c>
      <c r="G66">
        <v>1</v>
      </c>
    </row>
    <row r="67" spans="1:8" x14ac:dyDescent="0.2">
      <c r="A67">
        <v>93</v>
      </c>
      <c r="B67" t="s">
        <v>104</v>
      </c>
      <c r="C67" t="s">
        <v>106</v>
      </c>
      <c r="D67" t="s">
        <v>76</v>
      </c>
      <c r="E67">
        <v>13950000</v>
      </c>
      <c r="F67">
        <v>14350000</v>
      </c>
      <c r="G67">
        <v>1</v>
      </c>
    </row>
    <row r="68" spans="1:8" x14ac:dyDescent="0.2">
      <c r="A68">
        <v>88</v>
      </c>
      <c r="B68" t="s">
        <v>104</v>
      </c>
      <c r="C68" t="s">
        <v>106</v>
      </c>
      <c r="D68" t="s">
        <v>76</v>
      </c>
      <c r="E68">
        <v>21513762.699999999</v>
      </c>
      <c r="F68">
        <v>21686803.850000001</v>
      </c>
      <c r="H68">
        <v>1</v>
      </c>
    </row>
    <row r="69" spans="1:8" x14ac:dyDescent="0.2">
      <c r="A69">
        <v>4</v>
      </c>
      <c r="B69" t="s">
        <v>104</v>
      </c>
      <c r="C69" t="s">
        <v>106</v>
      </c>
      <c r="D69" t="s">
        <v>91</v>
      </c>
      <c r="E69">
        <v>9824666.6666666698</v>
      </c>
      <c r="F69">
        <v>13140221.5</v>
      </c>
      <c r="G69">
        <v>6</v>
      </c>
    </row>
    <row r="70" spans="1:8" x14ac:dyDescent="0.2">
      <c r="A70">
        <v>4</v>
      </c>
      <c r="B70" t="s">
        <v>104</v>
      </c>
      <c r="C70" t="s">
        <v>106</v>
      </c>
      <c r="D70" t="s">
        <v>91</v>
      </c>
      <c r="E70">
        <v>9170500</v>
      </c>
      <c r="F70">
        <v>11529628.612500001</v>
      </c>
      <c r="G70">
        <v>4</v>
      </c>
    </row>
    <row r="71" spans="1:8" x14ac:dyDescent="0.2">
      <c r="A71">
        <v>4</v>
      </c>
      <c r="B71" t="s">
        <v>104</v>
      </c>
      <c r="C71" t="s">
        <v>106</v>
      </c>
      <c r="D71" t="s">
        <v>91</v>
      </c>
      <c r="E71">
        <v>22242908.329999998</v>
      </c>
      <c r="F71">
        <v>22428440.469999999</v>
      </c>
      <c r="H71">
        <v>1</v>
      </c>
    </row>
    <row r="72" spans="1:8" x14ac:dyDescent="0.2">
      <c r="A72">
        <v>93</v>
      </c>
      <c r="B72" t="s">
        <v>104</v>
      </c>
      <c r="C72" t="s">
        <v>106</v>
      </c>
      <c r="D72" t="s">
        <v>91</v>
      </c>
      <c r="E72">
        <v>13950000</v>
      </c>
      <c r="F72">
        <v>14325000</v>
      </c>
      <c r="G72">
        <v>2</v>
      </c>
    </row>
    <row r="73" spans="1:8" x14ac:dyDescent="0.2">
      <c r="A73">
        <v>121</v>
      </c>
      <c r="B73" t="s">
        <v>104</v>
      </c>
      <c r="C73" t="s">
        <v>106</v>
      </c>
      <c r="D73" t="s">
        <v>91</v>
      </c>
      <c r="E73">
        <v>9300000</v>
      </c>
      <c r="F73">
        <v>9655157.5</v>
      </c>
      <c r="G73">
        <v>1</v>
      </c>
    </row>
    <row r="74" spans="1:8" x14ac:dyDescent="0.2">
      <c r="A74">
        <v>28</v>
      </c>
      <c r="B74" t="s">
        <v>74</v>
      </c>
      <c r="C74" t="s">
        <v>87</v>
      </c>
      <c r="D74" t="s">
        <v>97</v>
      </c>
      <c r="E74">
        <v>10230000</v>
      </c>
      <c r="F74">
        <v>10533759.022</v>
      </c>
      <c r="G74">
        <v>5</v>
      </c>
    </row>
    <row r="75" spans="1:8" x14ac:dyDescent="0.2">
      <c r="A75">
        <v>87</v>
      </c>
      <c r="B75" t="s">
        <v>74</v>
      </c>
      <c r="C75" t="s">
        <v>87</v>
      </c>
      <c r="D75" t="s">
        <v>97</v>
      </c>
      <c r="E75">
        <v>13935000</v>
      </c>
      <c r="F75">
        <v>14055359.5</v>
      </c>
      <c r="G75">
        <v>1</v>
      </c>
    </row>
    <row r="76" spans="1:8" x14ac:dyDescent="0.2">
      <c r="A76">
        <v>87</v>
      </c>
      <c r="B76" t="s">
        <v>74</v>
      </c>
      <c r="C76" t="s">
        <v>87</v>
      </c>
      <c r="D76" t="s">
        <v>97</v>
      </c>
      <c r="E76">
        <v>13862905.75</v>
      </c>
      <c r="F76">
        <v>14055811.5</v>
      </c>
      <c r="H76">
        <v>1</v>
      </c>
    </row>
    <row r="77" spans="1:8" x14ac:dyDescent="0.2">
      <c r="A77">
        <v>93</v>
      </c>
      <c r="B77" t="s">
        <v>74</v>
      </c>
      <c r="C77" t="s">
        <v>87</v>
      </c>
      <c r="D77" t="s">
        <v>97</v>
      </c>
      <c r="E77">
        <v>9227000</v>
      </c>
      <c r="F77">
        <v>17219000</v>
      </c>
      <c r="G77">
        <v>1</v>
      </c>
    </row>
    <row r="78" spans="1:8" x14ac:dyDescent="0.2">
      <c r="A78">
        <v>93</v>
      </c>
      <c r="B78" t="s">
        <v>74</v>
      </c>
      <c r="C78" t="s">
        <v>87</v>
      </c>
      <c r="D78" t="s">
        <v>97</v>
      </c>
      <c r="E78">
        <v>10837000</v>
      </c>
      <c r="F78">
        <v>26859000</v>
      </c>
      <c r="G78">
        <v>2</v>
      </c>
    </row>
    <row r="79" spans="1:8" x14ac:dyDescent="0.2">
      <c r="A79">
        <v>93</v>
      </c>
      <c r="B79" t="s">
        <v>74</v>
      </c>
      <c r="C79" t="s">
        <v>87</v>
      </c>
      <c r="D79" t="s">
        <v>97</v>
      </c>
      <c r="E79">
        <v>19624471.140000001</v>
      </c>
      <c r="F79">
        <v>19624471.140000001</v>
      </c>
      <c r="H79">
        <v>1</v>
      </c>
    </row>
    <row r="80" spans="1:8" x14ac:dyDescent="0.2">
      <c r="A80">
        <v>88</v>
      </c>
      <c r="B80" t="s">
        <v>74</v>
      </c>
      <c r="C80" t="s">
        <v>87</v>
      </c>
      <c r="D80" t="s">
        <v>97</v>
      </c>
      <c r="E80">
        <v>13950000</v>
      </c>
      <c r="F80">
        <v>14425043.903999999</v>
      </c>
      <c r="G80">
        <v>5</v>
      </c>
    </row>
    <row r="81" spans="1:8" x14ac:dyDescent="0.2">
      <c r="A81">
        <v>88</v>
      </c>
      <c r="B81" t="s">
        <v>74</v>
      </c>
      <c r="C81" t="s">
        <v>87</v>
      </c>
      <c r="D81" t="s">
        <v>97</v>
      </c>
      <c r="E81">
        <v>18575761.462000001</v>
      </c>
      <c r="F81">
        <v>18649947.010000002</v>
      </c>
      <c r="H81">
        <v>5</v>
      </c>
    </row>
    <row r="82" spans="1:8" x14ac:dyDescent="0.2">
      <c r="A82">
        <v>4</v>
      </c>
      <c r="B82" t="s">
        <v>11</v>
      </c>
      <c r="C82" t="s">
        <v>103</v>
      </c>
      <c r="D82" t="s">
        <v>514</v>
      </c>
      <c r="E82">
        <v>9260500</v>
      </c>
      <c r="F82">
        <v>9600000</v>
      </c>
      <c r="G82">
        <v>2</v>
      </c>
    </row>
    <row r="83" spans="1:8" x14ac:dyDescent="0.2">
      <c r="A83">
        <v>4</v>
      </c>
      <c r="B83" t="s">
        <v>11</v>
      </c>
      <c r="C83" t="s">
        <v>103</v>
      </c>
      <c r="D83" t="s">
        <v>514</v>
      </c>
      <c r="E83">
        <v>8562500</v>
      </c>
      <c r="F83">
        <v>9600000.1349999998</v>
      </c>
      <c r="G83">
        <v>2</v>
      </c>
    </row>
    <row r="84" spans="1:8" x14ac:dyDescent="0.2">
      <c r="A84">
        <v>93</v>
      </c>
      <c r="B84" t="s">
        <v>11</v>
      </c>
      <c r="C84" t="s">
        <v>103</v>
      </c>
      <c r="D84" t="s">
        <v>514</v>
      </c>
      <c r="E84">
        <v>9247000</v>
      </c>
      <c r="F84">
        <v>10800000</v>
      </c>
      <c r="G84">
        <v>1</v>
      </c>
    </row>
    <row r="85" spans="1:8" x14ac:dyDescent="0.2">
      <c r="A85">
        <v>117</v>
      </c>
      <c r="B85" t="s">
        <v>11</v>
      </c>
      <c r="C85" t="s">
        <v>103</v>
      </c>
      <c r="D85" t="s">
        <v>514</v>
      </c>
      <c r="E85">
        <v>9300000</v>
      </c>
      <c r="F85">
        <v>9511293.75</v>
      </c>
      <c r="G85">
        <v>1</v>
      </c>
    </row>
    <row r="86" spans="1:8" x14ac:dyDescent="0.2">
      <c r="A86">
        <v>4</v>
      </c>
      <c r="B86" t="s">
        <v>11</v>
      </c>
      <c r="C86" t="s">
        <v>515</v>
      </c>
      <c r="D86" t="s">
        <v>515</v>
      </c>
      <c r="E86">
        <v>9003500</v>
      </c>
      <c r="F86">
        <v>9600000</v>
      </c>
      <c r="G86">
        <v>2</v>
      </c>
    </row>
    <row r="87" spans="1:8" x14ac:dyDescent="0.2">
      <c r="A87">
        <v>28</v>
      </c>
      <c r="B87" t="s">
        <v>11</v>
      </c>
      <c r="C87" t="s">
        <v>515</v>
      </c>
      <c r="D87" t="s">
        <v>515</v>
      </c>
      <c r="E87">
        <v>10832333.3333333</v>
      </c>
      <c r="F87">
        <v>11169530.926666699</v>
      </c>
      <c r="G87">
        <v>3</v>
      </c>
    </row>
    <row r="88" spans="1:8" x14ac:dyDescent="0.2">
      <c r="A88">
        <v>87</v>
      </c>
      <c r="B88" t="s">
        <v>11</v>
      </c>
      <c r="C88" t="s">
        <v>515</v>
      </c>
      <c r="D88" t="s">
        <v>515</v>
      </c>
      <c r="E88">
        <v>13950000</v>
      </c>
      <c r="F88">
        <v>14340252.5</v>
      </c>
      <c r="G88">
        <v>1</v>
      </c>
    </row>
    <row r="89" spans="1:8" x14ac:dyDescent="0.2">
      <c r="A89">
        <v>93</v>
      </c>
      <c r="B89" t="s">
        <v>11</v>
      </c>
      <c r="C89" t="s">
        <v>515</v>
      </c>
      <c r="D89" t="s">
        <v>515</v>
      </c>
      <c r="E89">
        <v>9234000</v>
      </c>
      <c r="F89">
        <v>19280300</v>
      </c>
      <c r="G89">
        <v>1</v>
      </c>
    </row>
    <row r="90" spans="1:8" x14ac:dyDescent="0.2">
      <c r="A90">
        <v>22</v>
      </c>
      <c r="B90" t="s">
        <v>11</v>
      </c>
      <c r="C90" t="s">
        <v>515</v>
      </c>
      <c r="D90" t="s">
        <v>515</v>
      </c>
      <c r="E90">
        <v>9175000</v>
      </c>
      <c r="F90">
        <v>19575000</v>
      </c>
      <c r="G90">
        <v>1</v>
      </c>
    </row>
    <row r="91" spans="1:8" x14ac:dyDescent="0.2">
      <c r="A91">
        <v>117</v>
      </c>
      <c r="B91" t="s">
        <v>11</v>
      </c>
      <c r="C91" t="s">
        <v>515</v>
      </c>
      <c r="D91" t="s">
        <v>515</v>
      </c>
      <c r="E91">
        <v>9300000</v>
      </c>
      <c r="F91">
        <v>9511293.75</v>
      </c>
      <c r="G91">
        <v>1</v>
      </c>
    </row>
    <row r="92" spans="1:8" x14ac:dyDescent="0.2">
      <c r="A92">
        <v>117</v>
      </c>
      <c r="B92" t="s">
        <v>11</v>
      </c>
      <c r="C92" t="s">
        <v>515</v>
      </c>
      <c r="D92" t="s">
        <v>515</v>
      </c>
      <c r="E92">
        <v>15024062.33</v>
      </c>
      <c r="F92">
        <v>15024062.33</v>
      </c>
      <c r="H92">
        <v>1</v>
      </c>
    </row>
    <row r="93" spans="1:8" x14ac:dyDescent="0.2">
      <c r="A93">
        <v>4</v>
      </c>
      <c r="B93" t="s">
        <v>13</v>
      </c>
      <c r="C93" t="s">
        <v>105</v>
      </c>
      <c r="D93" t="s">
        <v>521</v>
      </c>
      <c r="E93">
        <v>8789888.8888888899</v>
      </c>
      <c r="F93">
        <v>11763690.8333333</v>
      </c>
      <c r="G93">
        <v>18</v>
      </c>
    </row>
    <row r="94" spans="1:8" x14ac:dyDescent="0.2">
      <c r="A94">
        <v>4</v>
      </c>
      <c r="B94" t="s">
        <v>13</v>
      </c>
      <c r="C94" t="s">
        <v>105</v>
      </c>
      <c r="D94" t="s">
        <v>521</v>
      </c>
      <c r="E94">
        <v>10609857.142857101</v>
      </c>
      <c r="F94">
        <v>10928571.428571399</v>
      </c>
      <c r="G94">
        <v>7</v>
      </c>
    </row>
    <row r="95" spans="1:8" x14ac:dyDescent="0.2">
      <c r="A95">
        <v>4</v>
      </c>
      <c r="B95" t="s">
        <v>13</v>
      </c>
      <c r="C95" t="s">
        <v>105</v>
      </c>
      <c r="D95" t="s">
        <v>521</v>
      </c>
      <c r="E95">
        <v>20529248.129999999</v>
      </c>
      <c r="F95">
        <v>20575831.25</v>
      </c>
      <c r="H95">
        <v>2</v>
      </c>
    </row>
    <row r="96" spans="1:8" x14ac:dyDescent="0.2">
      <c r="A96">
        <v>4</v>
      </c>
      <c r="B96" t="s">
        <v>13</v>
      </c>
      <c r="C96" t="s">
        <v>105</v>
      </c>
      <c r="D96" t="s">
        <v>521</v>
      </c>
      <c r="E96">
        <v>20943860</v>
      </c>
      <c r="F96">
        <v>21065230.489999998</v>
      </c>
      <c r="H96">
        <v>2</v>
      </c>
    </row>
    <row r="97" spans="1:8" x14ac:dyDescent="0.2">
      <c r="A97">
        <v>28</v>
      </c>
      <c r="B97" t="s">
        <v>13</v>
      </c>
      <c r="C97" t="s">
        <v>105</v>
      </c>
      <c r="D97" t="s">
        <v>521</v>
      </c>
      <c r="E97">
        <v>9255500</v>
      </c>
      <c r="F97">
        <v>9596976.5549999997</v>
      </c>
      <c r="G97">
        <v>4</v>
      </c>
    </row>
    <row r="98" spans="1:8" x14ac:dyDescent="0.2">
      <c r="A98">
        <v>87</v>
      </c>
      <c r="B98" t="s">
        <v>13</v>
      </c>
      <c r="C98" t="s">
        <v>105</v>
      </c>
      <c r="D98" t="s">
        <v>521</v>
      </c>
      <c r="E98">
        <v>13950000</v>
      </c>
      <c r="F98">
        <v>14374435</v>
      </c>
      <c r="G98">
        <v>1</v>
      </c>
    </row>
    <row r="99" spans="1:8" x14ac:dyDescent="0.2">
      <c r="A99">
        <v>93</v>
      </c>
      <c r="B99" t="s">
        <v>13</v>
      </c>
      <c r="C99" t="s">
        <v>105</v>
      </c>
      <c r="D99" t="s">
        <v>521</v>
      </c>
      <c r="E99">
        <v>13950000</v>
      </c>
      <c r="F99">
        <v>14250000</v>
      </c>
      <c r="G99">
        <v>2</v>
      </c>
    </row>
    <row r="100" spans="1:8" x14ac:dyDescent="0.2">
      <c r="A100">
        <v>93</v>
      </c>
      <c r="B100" t="s">
        <v>13</v>
      </c>
      <c r="C100" t="s">
        <v>105</v>
      </c>
      <c r="D100" t="s">
        <v>521</v>
      </c>
      <c r="E100">
        <v>12787500</v>
      </c>
      <c r="F100">
        <v>13137500</v>
      </c>
      <c r="G100">
        <v>4</v>
      </c>
    </row>
    <row r="101" spans="1:8" x14ac:dyDescent="0.2">
      <c r="A101">
        <v>101</v>
      </c>
      <c r="B101" t="s">
        <v>13</v>
      </c>
      <c r="C101" t="s">
        <v>105</v>
      </c>
      <c r="D101" t="s">
        <v>521</v>
      </c>
      <c r="E101">
        <v>9175000</v>
      </c>
      <c r="F101">
        <v>9557000</v>
      </c>
      <c r="G101">
        <v>1</v>
      </c>
    </row>
    <row r="102" spans="1:8" x14ac:dyDescent="0.2">
      <c r="A102">
        <v>22</v>
      </c>
      <c r="B102" t="s">
        <v>13</v>
      </c>
      <c r="C102" t="s">
        <v>105</v>
      </c>
      <c r="D102" t="s">
        <v>521</v>
      </c>
      <c r="E102">
        <v>13873110.699999999</v>
      </c>
      <c r="F102">
        <v>14124219.32</v>
      </c>
      <c r="H102">
        <v>1</v>
      </c>
    </row>
    <row r="103" spans="1:8" x14ac:dyDescent="0.2">
      <c r="A103">
        <v>117</v>
      </c>
      <c r="B103" t="s">
        <v>13</v>
      </c>
      <c r="C103" t="s">
        <v>105</v>
      </c>
      <c r="D103" t="s">
        <v>521</v>
      </c>
      <c r="E103">
        <v>4650000</v>
      </c>
      <c r="F103">
        <v>9511293.75</v>
      </c>
      <c r="G103">
        <v>2</v>
      </c>
    </row>
    <row r="104" spans="1:8" x14ac:dyDescent="0.2">
      <c r="A104">
        <v>117</v>
      </c>
      <c r="B104" t="s">
        <v>11</v>
      </c>
      <c r="C104" t="s">
        <v>83</v>
      </c>
      <c r="D104" t="s">
        <v>537</v>
      </c>
      <c r="E104">
        <v>8581000</v>
      </c>
      <c r="F104">
        <v>9511293.75</v>
      </c>
      <c r="G104">
        <v>1</v>
      </c>
    </row>
    <row r="105" spans="1:8" x14ac:dyDescent="0.2">
      <c r="A105">
        <v>117</v>
      </c>
      <c r="B105" t="s">
        <v>11</v>
      </c>
      <c r="C105" t="s">
        <v>83</v>
      </c>
      <c r="D105" t="s">
        <v>537</v>
      </c>
      <c r="E105">
        <v>8581000</v>
      </c>
      <c r="F105">
        <v>9511293.75</v>
      </c>
      <c r="G105">
        <v>1</v>
      </c>
    </row>
    <row r="106" spans="1:8" x14ac:dyDescent="0.2">
      <c r="A106">
        <v>87</v>
      </c>
      <c r="B106" t="s">
        <v>11</v>
      </c>
      <c r="C106" t="s">
        <v>103</v>
      </c>
      <c r="D106" t="s">
        <v>537</v>
      </c>
      <c r="E106">
        <v>30115041.25</v>
      </c>
      <c r="F106">
        <v>30115041.25</v>
      </c>
      <c r="H106">
        <v>1</v>
      </c>
    </row>
    <row r="107" spans="1:8" x14ac:dyDescent="0.2">
      <c r="A107">
        <v>22</v>
      </c>
      <c r="B107" t="s">
        <v>11</v>
      </c>
      <c r="C107" t="s">
        <v>103</v>
      </c>
      <c r="D107" t="s">
        <v>537</v>
      </c>
      <c r="E107">
        <v>6146000</v>
      </c>
      <c r="F107">
        <v>53746367.020000003</v>
      </c>
      <c r="G107">
        <v>1</v>
      </c>
    </row>
    <row r="108" spans="1:8" x14ac:dyDescent="0.2">
      <c r="A108">
        <v>93</v>
      </c>
      <c r="B108" t="s">
        <v>74</v>
      </c>
      <c r="C108" t="s">
        <v>736</v>
      </c>
      <c r="D108" t="s">
        <v>537</v>
      </c>
      <c r="E108">
        <v>8371000</v>
      </c>
      <c r="F108">
        <v>37129772.369999997</v>
      </c>
      <c r="G108">
        <v>1</v>
      </c>
    </row>
    <row r="109" spans="1:8" x14ac:dyDescent="0.2">
      <c r="A109">
        <v>4</v>
      </c>
      <c r="B109" t="s">
        <v>12</v>
      </c>
      <c r="C109" t="s">
        <v>866</v>
      </c>
      <c r="D109" t="s">
        <v>537</v>
      </c>
      <c r="E109">
        <v>9260000</v>
      </c>
      <c r="F109">
        <v>9600000</v>
      </c>
      <c r="G109">
        <v>1</v>
      </c>
    </row>
    <row r="110" spans="1:8" x14ac:dyDescent="0.2">
      <c r="A110">
        <v>108</v>
      </c>
      <c r="B110" t="s">
        <v>12</v>
      </c>
      <c r="C110" t="s">
        <v>866</v>
      </c>
      <c r="D110" t="s">
        <v>537</v>
      </c>
      <c r="E110">
        <v>9300000</v>
      </c>
      <c r="F110">
        <v>9550000</v>
      </c>
      <c r="G110">
        <v>1</v>
      </c>
    </row>
    <row r="111" spans="1:8" x14ac:dyDescent="0.2">
      <c r="A111">
        <v>32</v>
      </c>
      <c r="B111" t="s">
        <v>102</v>
      </c>
      <c r="C111" t="s">
        <v>916</v>
      </c>
      <c r="D111" t="s">
        <v>537</v>
      </c>
      <c r="E111">
        <v>9280000</v>
      </c>
      <c r="F111">
        <v>9731625.2799999993</v>
      </c>
      <c r="G111">
        <v>1</v>
      </c>
    </row>
    <row r="112" spans="1:8" x14ac:dyDescent="0.2">
      <c r="A112">
        <v>32</v>
      </c>
      <c r="B112" t="s">
        <v>102</v>
      </c>
      <c r="C112" t="s">
        <v>964</v>
      </c>
      <c r="D112" t="s">
        <v>537</v>
      </c>
      <c r="E112">
        <v>9300000</v>
      </c>
      <c r="F112">
        <v>9422189.0199999996</v>
      </c>
      <c r="G112">
        <v>1</v>
      </c>
    </row>
    <row r="113" spans="1:8" x14ac:dyDescent="0.2">
      <c r="A113">
        <v>4</v>
      </c>
      <c r="B113" t="s">
        <v>74</v>
      </c>
      <c r="C113" t="s">
        <v>96</v>
      </c>
      <c r="D113" t="s">
        <v>592</v>
      </c>
      <c r="E113">
        <v>8679250</v>
      </c>
      <c r="F113">
        <v>9212500</v>
      </c>
      <c r="G113">
        <v>4</v>
      </c>
    </row>
    <row r="114" spans="1:8" x14ac:dyDescent="0.2">
      <c r="A114">
        <v>4</v>
      </c>
      <c r="B114" t="s">
        <v>74</v>
      </c>
      <c r="C114" t="s">
        <v>96</v>
      </c>
      <c r="D114" t="s">
        <v>592</v>
      </c>
      <c r="E114">
        <v>10033750</v>
      </c>
      <c r="F114">
        <v>10558750</v>
      </c>
      <c r="G114">
        <v>4</v>
      </c>
    </row>
    <row r="115" spans="1:8" x14ac:dyDescent="0.2">
      <c r="A115">
        <v>116</v>
      </c>
      <c r="B115" t="s">
        <v>74</v>
      </c>
      <c r="C115" t="s">
        <v>96</v>
      </c>
      <c r="D115" t="s">
        <v>592</v>
      </c>
      <c r="E115">
        <v>9475000</v>
      </c>
      <c r="F115">
        <v>9873878.3200000003</v>
      </c>
      <c r="G115">
        <v>1</v>
      </c>
    </row>
    <row r="116" spans="1:8" x14ac:dyDescent="0.2">
      <c r="A116">
        <v>88</v>
      </c>
      <c r="B116" t="s">
        <v>74</v>
      </c>
      <c r="C116" t="s">
        <v>96</v>
      </c>
      <c r="D116" t="s">
        <v>592</v>
      </c>
      <c r="E116">
        <v>13950000</v>
      </c>
      <c r="F116">
        <v>14406767.9</v>
      </c>
      <c r="G116">
        <v>1</v>
      </c>
    </row>
    <row r="117" spans="1:8" x14ac:dyDescent="0.2">
      <c r="A117">
        <v>88</v>
      </c>
      <c r="B117" t="s">
        <v>74</v>
      </c>
      <c r="C117" t="s">
        <v>96</v>
      </c>
      <c r="D117" t="s">
        <v>592</v>
      </c>
      <c r="E117">
        <v>21095682.9925</v>
      </c>
      <c r="F117">
        <v>21240013.285</v>
      </c>
      <c r="H117">
        <v>4</v>
      </c>
    </row>
    <row r="118" spans="1:8" x14ac:dyDescent="0.2">
      <c r="A118">
        <v>105</v>
      </c>
      <c r="B118" t="s">
        <v>74</v>
      </c>
      <c r="C118" t="s">
        <v>96</v>
      </c>
      <c r="D118" t="s">
        <v>592</v>
      </c>
      <c r="E118">
        <v>9300000</v>
      </c>
      <c r="F118">
        <v>9599973.5399999991</v>
      </c>
      <c r="G118">
        <v>1</v>
      </c>
    </row>
    <row r="119" spans="1:8" x14ac:dyDescent="0.2">
      <c r="A119">
        <v>4</v>
      </c>
      <c r="B119" t="s">
        <v>104</v>
      </c>
      <c r="C119" t="s">
        <v>107</v>
      </c>
      <c r="D119" t="s">
        <v>601</v>
      </c>
      <c r="E119">
        <v>10409750</v>
      </c>
      <c r="F119">
        <v>10820000</v>
      </c>
      <c r="G119">
        <v>4</v>
      </c>
    </row>
    <row r="120" spans="1:8" x14ac:dyDescent="0.2">
      <c r="A120">
        <v>4</v>
      </c>
      <c r="B120" t="s">
        <v>104</v>
      </c>
      <c r="C120" t="s">
        <v>107</v>
      </c>
      <c r="D120" t="s">
        <v>601</v>
      </c>
      <c r="E120">
        <v>9248600</v>
      </c>
      <c r="F120">
        <v>11470000</v>
      </c>
      <c r="G120">
        <v>5</v>
      </c>
    </row>
    <row r="121" spans="1:8" x14ac:dyDescent="0.2">
      <c r="A121">
        <v>87</v>
      </c>
      <c r="B121" t="s">
        <v>104</v>
      </c>
      <c r="C121" t="s">
        <v>107</v>
      </c>
      <c r="D121" t="s">
        <v>601</v>
      </c>
      <c r="E121">
        <v>19044454.27</v>
      </c>
      <c r="F121">
        <v>19044454.27</v>
      </c>
      <c r="H121">
        <v>1</v>
      </c>
    </row>
    <row r="122" spans="1:8" x14ac:dyDescent="0.2">
      <c r="A122">
        <v>93</v>
      </c>
      <c r="B122" t="s">
        <v>104</v>
      </c>
      <c r="C122" t="s">
        <v>107</v>
      </c>
      <c r="D122" t="s">
        <v>601</v>
      </c>
      <c r="E122">
        <v>11625000</v>
      </c>
      <c r="F122">
        <v>11975000</v>
      </c>
      <c r="G122">
        <v>2</v>
      </c>
    </row>
    <row r="123" spans="1:8" x14ac:dyDescent="0.2">
      <c r="A123">
        <v>93</v>
      </c>
      <c r="B123" t="s">
        <v>104</v>
      </c>
      <c r="C123" t="s">
        <v>107</v>
      </c>
      <c r="D123" t="s">
        <v>601</v>
      </c>
      <c r="E123">
        <v>10676666.6666667</v>
      </c>
      <c r="F123">
        <v>16049000</v>
      </c>
      <c r="G123">
        <v>3</v>
      </c>
    </row>
    <row r="124" spans="1:8" x14ac:dyDescent="0.2">
      <c r="A124">
        <v>32</v>
      </c>
      <c r="B124" t="s">
        <v>104</v>
      </c>
      <c r="C124" t="s">
        <v>107</v>
      </c>
      <c r="D124" t="s">
        <v>601</v>
      </c>
      <c r="E124">
        <v>9300000</v>
      </c>
      <c r="F124">
        <v>9586264.25</v>
      </c>
      <c r="G124">
        <v>1</v>
      </c>
    </row>
    <row r="125" spans="1:8" x14ac:dyDescent="0.2">
      <c r="A125">
        <v>121</v>
      </c>
      <c r="B125" t="s">
        <v>104</v>
      </c>
      <c r="C125" t="s">
        <v>107</v>
      </c>
      <c r="D125" t="s">
        <v>601</v>
      </c>
      <c r="E125">
        <v>14550000</v>
      </c>
      <c r="F125">
        <v>14986381.25</v>
      </c>
      <c r="G125">
        <v>1</v>
      </c>
    </row>
    <row r="126" spans="1:8" x14ac:dyDescent="0.2">
      <c r="A126">
        <v>4</v>
      </c>
      <c r="B126" t="s">
        <v>13</v>
      </c>
      <c r="C126" t="s">
        <v>105</v>
      </c>
      <c r="D126" t="s">
        <v>606</v>
      </c>
      <c r="E126">
        <v>11202500</v>
      </c>
      <c r="F126">
        <v>11925000</v>
      </c>
      <c r="G126">
        <v>2</v>
      </c>
    </row>
    <row r="127" spans="1:8" x14ac:dyDescent="0.2">
      <c r="A127">
        <v>4</v>
      </c>
      <c r="B127" t="s">
        <v>13</v>
      </c>
      <c r="C127" t="s">
        <v>105</v>
      </c>
      <c r="D127" t="s">
        <v>606</v>
      </c>
      <c r="E127">
        <v>9241000</v>
      </c>
      <c r="F127">
        <v>9600000</v>
      </c>
      <c r="G127">
        <v>1</v>
      </c>
    </row>
    <row r="128" spans="1:8" x14ac:dyDescent="0.2">
      <c r="A128">
        <v>4</v>
      </c>
      <c r="B128" t="s">
        <v>13</v>
      </c>
      <c r="C128" t="s">
        <v>105</v>
      </c>
      <c r="D128" t="s">
        <v>606</v>
      </c>
      <c r="E128">
        <v>19501082.59</v>
      </c>
      <c r="F128">
        <v>19501082.59</v>
      </c>
      <c r="H128">
        <v>1</v>
      </c>
    </row>
    <row r="129" spans="1:8" x14ac:dyDescent="0.2">
      <c r="A129">
        <v>4</v>
      </c>
      <c r="B129" t="s">
        <v>13</v>
      </c>
      <c r="C129" t="s">
        <v>105</v>
      </c>
      <c r="D129" t="s">
        <v>606</v>
      </c>
      <c r="E129">
        <v>20245145.809999999</v>
      </c>
      <c r="F129">
        <v>20303495.34</v>
      </c>
      <c r="H129">
        <v>1</v>
      </c>
    </row>
    <row r="130" spans="1:8" x14ac:dyDescent="0.2">
      <c r="A130">
        <v>93</v>
      </c>
      <c r="B130" t="s">
        <v>13</v>
      </c>
      <c r="C130" t="s">
        <v>105</v>
      </c>
      <c r="D130" t="s">
        <v>606</v>
      </c>
      <c r="E130">
        <v>6105000</v>
      </c>
      <c r="F130">
        <v>9600000</v>
      </c>
      <c r="G130">
        <v>3</v>
      </c>
    </row>
    <row r="131" spans="1:8" x14ac:dyDescent="0.2">
      <c r="A131">
        <v>121</v>
      </c>
      <c r="B131" t="s">
        <v>13</v>
      </c>
      <c r="C131" t="s">
        <v>105</v>
      </c>
      <c r="D131" t="s">
        <v>606</v>
      </c>
      <c r="E131">
        <v>12070000</v>
      </c>
      <c r="F131">
        <v>12526723.52</v>
      </c>
      <c r="G131">
        <v>2</v>
      </c>
    </row>
    <row r="132" spans="1:8" x14ac:dyDescent="0.2">
      <c r="A132">
        <v>4</v>
      </c>
      <c r="B132" t="s">
        <v>102</v>
      </c>
      <c r="C132" t="s">
        <v>643</v>
      </c>
      <c r="D132" t="s">
        <v>644</v>
      </c>
      <c r="E132">
        <v>8161000</v>
      </c>
      <c r="F132">
        <v>52161000</v>
      </c>
      <c r="G132">
        <v>1</v>
      </c>
    </row>
    <row r="133" spans="1:8" x14ac:dyDescent="0.2">
      <c r="A133">
        <v>27</v>
      </c>
      <c r="B133" t="s">
        <v>102</v>
      </c>
      <c r="C133" t="s">
        <v>643</v>
      </c>
      <c r="D133" t="s">
        <v>644</v>
      </c>
      <c r="E133">
        <v>6650000</v>
      </c>
      <c r="F133">
        <v>51646000</v>
      </c>
      <c r="G133">
        <v>1</v>
      </c>
    </row>
    <row r="134" spans="1:8" x14ac:dyDescent="0.2">
      <c r="A134">
        <v>4</v>
      </c>
      <c r="B134" t="s">
        <v>11</v>
      </c>
      <c r="C134" t="s">
        <v>94</v>
      </c>
      <c r="D134" t="s">
        <v>645</v>
      </c>
      <c r="E134">
        <v>9300000</v>
      </c>
      <c r="F134">
        <v>9600000</v>
      </c>
      <c r="G134">
        <v>1</v>
      </c>
    </row>
    <row r="135" spans="1:8" x14ac:dyDescent="0.2">
      <c r="A135">
        <v>93</v>
      </c>
      <c r="B135" t="s">
        <v>11</v>
      </c>
      <c r="C135" t="s">
        <v>94</v>
      </c>
      <c r="D135" t="s">
        <v>645</v>
      </c>
      <c r="E135">
        <v>9300000</v>
      </c>
      <c r="F135">
        <v>9860000</v>
      </c>
      <c r="G135">
        <v>1</v>
      </c>
    </row>
    <row r="136" spans="1:8" x14ac:dyDescent="0.2">
      <c r="A136">
        <v>27</v>
      </c>
      <c r="B136" t="s">
        <v>11</v>
      </c>
      <c r="C136" t="s">
        <v>94</v>
      </c>
      <c r="D136" t="s">
        <v>645</v>
      </c>
      <c r="E136">
        <v>18916268.699999999</v>
      </c>
      <c r="F136">
        <v>18933753.66</v>
      </c>
      <c r="H136">
        <v>1</v>
      </c>
    </row>
    <row r="137" spans="1:8" x14ac:dyDescent="0.2">
      <c r="A137">
        <v>96</v>
      </c>
      <c r="B137" t="s">
        <v>11</v>
      </c>
      <c r="C137" t="s">
        <v>94</v>
      </c>
      <c r="D137" t="s">
        <v>645</v>
      </c>
      <c r="E137">
        <v>13950000</v>
      </c>
      <c r="F137">
        <v>14354063.25</v>
      </c>
      <c r="G137">
        <v>1</v>
      </c>
    </row>
    <row r="138" spans="1:8" x14ac:dyDescent="0.2">
      <c r="A138">
        <v>4</v>
      </c>
      <c r="B138" t="s">
        <v>12</v>
      </c>
      <c r="C138" t="s">
        <v>85</v>
      </c>
      <c r="D138" t="s">
        <v>85</v>
      </c>
      <c r="E138">
        <v>8707000</v>
      </c>
      <c r="F138">
        <v>17657016.379999999</v>
      </c>
      <c r="G138">
        <v>2</v>
      </c>
    </row>
    <row r="139" spans="1:8" x14ac:dyDescent="0.2">
      <c r="A139">
        <v>4</v>
      </c>
      <c r="B139" t="s">
        <v>12</v>
      </c>
      <c r="C139" t="s">
        <v>85</v>
      </c>
      <c r="D139" t="s">
        <v>85</v>
      </c>
      <c r="E139">
        <v>9300000</v>
      </c>
      <c r="F139">
        <v>9600000</v>
      </c>
      <c r="G139">
        <v>1</v>
      </c>
    </row>
    <row r="140" spans="1:8" x14ac:dyDescent="0.2">
      <c r="A140">
        <v>117</v>
      </c>
      <c r="B140" t="s">
        <v>12</v>
      </c>
      <c r="C140" t="s">
        <v>85</v>
      </c>
      <c r="D140" t="s">
        <v>85</v>
      </c>
      <c r="E140">
        <v>9300000</v>
      </c>
      <c r="F140">
        <v>9511293.75</v>
      </c>
      <c r="G140">
        <v>1</v>
      </c>
    </row>
    <row r="141" spans="1:8" x14ac:dyDescent="0.2">
      <c r="A141">
        <v>4</v>
      </c>
      <c r="B141" t="s">
        <v>104</v>
      </c>
      <c r="C141" t="s">
        <v>507</v>
      </c>
      <c r="D141" t="s">
        <v>653</v>
      </c>
      <c r="E141">
        <v>10736333.3333333</v>
      </c>
      <c r="F141">
        <v>13883333.3333333</v>
      </c>
      <c r="G141">
        <v>3</v>
      </c>
    </row>
    <row r="142" spans="1:8" x14ac:dyDescent="0.2">
      <c r="A142">
        <v>4</v>
      </c>
      <c r="B142" t="s">
        <v>104</v>
      </c>
      <c r="C142" t="s">
        <v>507</v>
      </c>
      <c r="D142" t="s">
        <v>653</v>
      </c>
      <c r="E142">
        <v>10995400</v>
      </c>
      <c r="F142">
        <v>11298700</v>
      </c>
      <c r="G142">
        <v>10</v>
      </c>
    </row>
    <row r="143" spans="1:8" x14ac:dyDescent="0.2">
      <c r="A143">
        <v>4</v>
      </c>
      <c r="B143" t="s">
        <v>104</v>
      </c>
      <c r="C143" t="s">
        <v>507</v>
      </c>
      <c r="D143" t="s">
        <v>653</v>
      </c>
      <c r="E143">
        <v>21098887.304000001</v>
      </c>
      <c r="F143">
        <v>21235504.706</v>
      </c>
      <c r="H143">
        <v>5</v>
      </c>
    </row>
    <row r="144" spans="1:8" x14ac:dyDescent="0.2">
      <c r="A144">
        <v>93</v>
      </c>
      <c r="B144" t="s">
        <v>104</v>
      </c>
      <c r="C144" t="s">
        <v>507</v>
      </c>
      <c r="D144" t="s">
        <v>653</v>
      </c>
      <c r="E144">
        <v>9286000</v>
      </c>
      <c r="F144">
        <v>17175000</v>
      </c>
      <c r="G144">
        <v>1</v>
      </c>
    </row>
    <row r="145" spans="1:8" x14ac:dyDescent="0.2">
      <c r="A145">
        <v>93</v>
      </c>
      <c r="B145" t="s">
        <v>104</v>
      </c>
      <c r="C145" t="s">
        <v>507</v>
      </c>
      <c r="D145" t="s">
        <v>653</v>
      </c>
      <c r="E145">
        <v>19119118</v>
      </c>
      <c r="F145">
        <v>19119118</v>
      </c>
      <c r="H145">
        <v>1</v>
      </c>
    </row>
    <row r="146" spans="1:8" x14ac:dyDescent="0.2">
      <c r="A146">
        <v>22</v>
      </c>
      <c r="B146" t="s">
        <v>104</v>
      </c>
      <c r="C146" t="s">
        <v>507</v>
      </c>
      <c r="D146" t="s">
        <v>653</v>
      </c>
      <c r="E146">
        <v>21343198.129999999</v>
      </c>
      <c r="F146">
        <v>21539034.75</v>
      </c>
      <c r="H146">
        <v>1</v>
      </c>
    </row>
    <row r="147" spans="1:8" x14ac:dyDescent="0.2">
      <c r="A147">
        <v>121</v>
      </c>
      <c r="B147" t="s">
        <v>104</v>
      </c>
      <c r="C147" t="s">
        <v>507</v>
      </c>
      <c r="D147" t="s">
        <v>653</v>
      </c>
      <c r="E147">
        <v>9661000</v>
      </c>
      <c r="F147">
        <v>10067864.300000001</v>
      </c>
      <c r="G147">
        <v>3</v>
      </c>
    </row>
    <row r="148" spans="1:8" x14ac:dyDescent="0.2">
      <c r="A148">
        <v>117</v>
      </c>
      <c r="B148" t="s">
        <v>104</v>
      </c>
      <c r="C148" t="s">
        <v>507</v>
      </c>
      <c r="D148" t="s">
        <v>653</v>
      </c>
      <c r="E148">
        <v>9300000</v>
      </c>
      <c r="F148">
        <v>9511293.75</v>
      </c>
      <c r="G148">
        <v>1</v>
      </c>
    </row>
    <row r="149" spans="1:8" x14ac:dyDescent="0.2">
      <c r="A149">
        <v>93</v>
      </c>
      <c r="B149" t="s">
        <v>73</v>
      </c>
      <c r="C149" t="s">
        <v>648</v>
      </c>
      <c r="D149" t="s">
        <v>662</v>
      </c>
      <c r="E149">
        <v>9300000</v>
      </c>
      <c r="F149">
        <v>9600000</v>
      </c>
      <c r="G149">
        <v>1</v>
      </c>
    </row>
    <row r="150" spans="1:8" x14ac:dyDescent="0.2">
      <c r="A150">
        <v>4</v>
      </c>
      <c r="B150" t="s">
        <v>102</v>
      </c>
      <c r="C150" t="s">
        <v>916</v>
      </c>
      <c r="D150" t="s">
        <v>662</v>
      </c>
      <c r="E150">
        <v>8833000</v>
      </c>
      <c r="F150">
        <v>23433000</v>
      </c>
      <c r="G150">
        <v>1</v>
      </c>
    </row>
    <row r="151" spans="1:8" x14ac:dyDescent="0.2">
      <c r="A151">
        <v>92</v>
      </c>
      <c r="B151" t="s">
        <v>102</v>
      </c>
      <c r="C151" t="s">
        <v>916</v>
      </c>
      <c r="D151" t="s">
        <v>662</v>
      </c>
      <c r="E151">
        <v>24300000</v>
      </c>
      <c r="F151">
        <v>24884227.5</v>
      </c>
      <c r="H151">
        <v>1</v>
      </c>
    </row>
    <row r="152" spans="1:8" x14ac:dyDescent="0.2">
      <c r="A152">
        <v>4</v>
      </c>
      <c r="B152" t="s">
        <v>102</v>
      </c>
      <c r="C152" t="s">
        <v>108</v>
      </c>
      <c r="D152" t="s">
        <v>731</v>
      </c>
      <c r="E152">
        <v>9300000</v>
      </c>
      <c r="F152">
        <v>9600000</v>
      </c>
      <c r="G152">
        <v>1</v>
      </c>
    </row>
    <row r="153" spans="1:8" x14ac:dyDescent="0.2">
      <c r="A153">
        <v>4</v>
      </c>
      <c r="B153" t="s">
        <v>102</v>
      </c>
      <c r="C153" t="s">
        <v>108</v>
      </c>
      <c r="D153" t="s">
        <v>731</v>
      </c>
      <c r="E153">
        <v>11588500</v>
      </c>
      <c r="F153">
        <v>11925000</v>
      </c>
      <c r="G153">
        <v>2</v>
      </c>
    </row>
    <row r="154" spans="1:8" x14ac:dyDescent="0.2">
      <c r="A154">
        <v>87</v>
      </c>
      <c r="B154" t="s">
        <v>102</v>
      </c>
      <c r="C154" t="s">
        <v>108</v>
      </c>
      <c r="D154" t="s">
        <v>731</v>
      </c>
      <c r="E154">
        <v>9300000</v>
      </c>
      <c r="F154">
        <v>9601790</v>
      </c>
      <c r="G154">
        <v>1</v>
      </c>
    </row>
    <row r="155" spans="1:8" x14ac:dyDescent="0.2">
      <c r="A155">
        <v>87</v>
      </c>
      <c r="B155" t="s">
        <v>102</v>
      </c>
      <c r="C155" t="s">
        <v>108</v>
      </c>
      <c r="D155" t="s">
        <v>731</v>
      </c>
      <c r="E155">
        <v>19227802.600000001</v>
      </c>
      <c r="F155">
        <v>19278391.780000001</v>
      </c>
      <c r="H155">
        <v>1</v>
      </c>
    </row>
    <row r="156" spans="1:8" x14ac:dyDescent="0.2">
      <c r="A156">
        <v>93</v>
      </c>
      <c r="B156" t="s">
        <v>102</v>
      </c>
      <c r="C156" t="s">
        <v>108</v>
      </c>
      <c r="D156" t="s">
        <v>731</v>
      </c>
      <c r="E156">
        <v>10209250</v>
      </c>
      <c r="F156">
        <v>11137500</v>
      </c>
      <c r="G156">
        <v>4</v>
      </c>
    </row>
    <row r="157" spans="1:8" x14ac:dyDescent="0.2">
      <c r="A157">
        <v>93</v>
      </c>
      <c r="B157" t="s">
        <v>102</v>
      </c>
      <c r="C157" t="s">
        <v>108</v>
      </c>
      <c r="D157" t="s">
        <v>731</v>
      </c>
      <c r="E157">
        <v>8875500</v>
      </c>
      <c r="F157">
        <v>9878055.2699999996</v>
      </c>
      <c r="G157">
        <v>2</v>
      </c>
    </row>
    <row r="158" spans="1:8" x14ac:dyDescent="0.2">
      <c r="A158">
        <v>88</v>
      </c>
      <c r="B158" t="s">
        <v>102</v>
      </c>
      <c r="C158" t="s">
        <v>108</v>
      </c>
      <c r="D158" t="s">
        <v>731</v>
      </c>
      <c r="E158">
        <v>22246933</v>
      </c>
      <c r="F158">
        <v>22307721.359999999</v>
      </c>
      <c r="H158">
        <v>1</v>
      </c>
    </row>
    <row r="159" spans="1:8" x14ac:dyDescent="0.2">
      <c r="A159">
        <v>105</v>
      </c>
      <c r="B159" t="s">
        <v>102</v>
      </c>
      <c r="C159" t="s">
        <v>108</v>
      </c>
      <c r="D159" t="s">
        <v>731</v>
      </c>
      <c r="E159">
        <v>9300000</v>
      </c>
      <c r="F159">
        <v>9599973.5399999991</v>
      </c>
      <c r="G159">
        <v>1</v>
      </c>
    </row>
    <row r="160" spans="1:8" x14ac:dyDescent="0.2">
      <c r="A160">
        <v>93</v>
      </c>
      <c r="B160" t="s">
        <v>11</v>
      </c>
      <c r="C160" t="s">
        <v>965</v>
      </c>
      <c r="D160" t="s">
        <v>731</v>
      </c>
      <c r="E160">
        <v>9169000</v>
      </c>
      <c r="F160">
        <v>25537650.82</v>
      </c>
      <c r="G160">
        <v>1</v>
      </c>
    </row>
    <row r="161" spans="1:8" x14ac:dyDescent="0.2">
      <c r="A161">
        <v>4</v>
      </c>
      <c r="B161" t="s">
        <v>73</v>
      </c>
      <c r="C161" t="s">
        <v>732</v>
      </c>
      <c r="D161" t="s">
        <v>733</v>
      </c>
      <c r="E161">
        <v>8920333.3333333302</v>
      </c>
      <c r="F161">
        <v>9600000</v>
      </c>
      <c r="G161">
        <v>3</v>
      </c>
    </row>
    <row r="162" spans="1:8" x14ac:dyDescent="0.2">
      <c r="A162">
        <v>4</v>
      </c>
      <c r="B162" t="s">
        <v>73</v>
      </c>
      <c r="C162" t="s">
        <v>732</v>
      </c>
      <c r="D162" t="s">
        <v>733</v>
      </c>
      <c r="E162">
        <v>10830000</v>
      </c>
      <c r="F162">
        <v>11150000</v>
      </c>
      <c r="G162">
        <v>3</v>
      </c>
    </row>
    <row r="163" spans="1:8" x14ac:dyDescent="0.2">
      <c r="A163">
        <v>28</v>
      </c>
      <c r="B163" t="s">
        <v>73</v>
      </c>
      <c r="C163" t="s">
        <v>732</v>
      </c>
      <c r="D163" t="s">
        <v>733</v>
      </c>
      <c r="E163">
        <v>9300000</v>
      </c>
      <c r="F163">
        <v>9587840</v>
      </c>
      <c r="G163">
        <v>1</v>
      </c>
    </row>
    <row r="164" spans="1:8" x14ac:dyDescent="0.2">
      <c r="A164">
        <v>4</v>
      </c>
      <c r="B164" t="s">
        <v>74</v>
      </c>
      <c r="C164" t="s">
        <v>734</v>
      </c>
      <c r="D164" t="s">
        <v>734</v>
      </c>
      <c r="E164">
        <v>9069400</v>
      </c>
      <c r="F164">
        <v>9620000</v>
      </c>
      <c r="G164">
        <v>5</v>
      </c>
    </row>
    <row r="165" spans="1:8" x14ac:dyDescent="0.2">
      <c r="A165">
        <v>4</v>
      </c>
      <c r="B165" t="s">
        <v>74</v>
      </c>
      <c r="C165" t="s">
        <v>734</v>
      </c>
      <c r="D165" t="s">
        <v>734</v>
      </c>
      <c r="E165">
        <v>8749500</v>
      </c>
      <c r="F165">
        <v>9600000</v>
      </c>
      <c r="G165">
        <v>2</v>
      </c>
    </row>
    <row r="166" spans="1:8" x14ac:dyDescent="0.2">
      <c r="A166">
        <v>93</v>
      </c>
      <c r="B166" t="s">
        <v>74</v>
      </c>
      <c r="C166" t="s">
        <v>734</v>
      </c>
      <c r="D166" t="s">
        <v>734</v>
      </c>
      <c r="E166">
        <v>9227000</v>
      </c>
      <c r="F166">
        <v>9550000</v>
      </c>
      <c r="G166">
        <v>1</v>
      </c>
    </row>
    <row r="167" spans="1:8" x14ac:dyDescent="0.2">
      <c r="A167">
        <v>27</v>
      </c>
      <c r="B167" t="s">
        <v>74</v>
      </c>
      <c r="C167" t="s">
        <v>734</v>
      </c>
      <c r="D167" t="s">
        <v>734</v>
      </c>
      <c r="E167">
        <v>19532406.199999999</v>
      </c>
      <c r="F167">
        <v>19584866</v>
      </c>
      <c r="H167">
        <v>1</v>
      </c>
    </row>
    <row r="168" spans="1:8" x14ac:dyDescent="0.2">
      <c r="A168">
        <v>88</v>
      </c>
      <c r="B168" t="s">
        <v>74</v>
      </c>
      <c r="C168" t="s">
        <v>734</v>
      </c>
      <c r="D168" t="s">
        <v>734</v>
      </c>
      <c r="E168">
        <v>21000102.199999999</v>
      </c>
      <c r="F168">
        <v>21172431.719999999</v>
      </c>
      <c r="H168">
        <v>1</v>
      </c>
    </row>
    <row r="169" spans="1:8" x14ac:dyDescent="0.2">
      <c r="A169">
        <v>93</v>
      </c>
      <c r="B169" t="s">
        <v>74</v>
      </c>
      <c r="C169" t="s">
        <v>736</v>
      </c>
      <c r="D169" t="s">
        <v>737</v>
      </c>
      <c r="E169">
        <v>8917000</v>
      </c>
      <c r="F169">
        <v>40505742.32</v>
      </c>
      <c r="G169">
        <v>1</v>
      </c>
    </row>
    <row r="170" spans="1:8" x14ac:dyDescent="0.2">
      <c r="A170">
        <v>93</v>
      </c>
      <c r="B170" t="s">
        <v>74</v>
      </c>
      <c r="C170" t="s">
        <v>736</v>
      </c>
      <c r="D170" t="s">
        <v>737</v>
      </c>
      <c r="E170">
        <v>7699000</v>
      </c>
      <c r="F170">
        <v>9650000</v>
      </c>
      <c r="G170">
        <v>1</v>
      </c>
    </row>
    <row r="171" spans="1:8" x14ac:dyDescent="0.2">
      <c r="A171">
        <v>117</v>
      </c>
      <c r="B171" t="s">
        <v>74</v>
      </c>
      <c r="C171" t="s">
        <v>736</v>
      </c>
      <c r="D171" t="s">
        <v>737</v>
      </c>
      <c r="E171">
        <v>13950000</v>
      </c>
      <c r="F171">
        <v>14263743.15</v>
      </c>
      <c r="G171">
        <v>2</v>
      </c>
    </row>
    <row r="172" spans="1:8" x14ac:dyDescent="0.2">
      <c r="A172">
        <v>117</v>
      </c>
      <c r="B172" t="s">
        <v>74</v>
      </c>
      <c r="C172" t="s">
        <v>736</v>
      </c>
      <c r="D172" t="s">
        <v>737</v>
      </c>
      <c r="E172">
        <v>9280000</v>
      </c>
      <c r="F172">
        <v>9511293.75</v>
      </c>
      <c r="G172">
        <v>1</v>
      </c>
    </row>
    <row r="173" spans="1:8" x14ac:dyDescent="0.2">
      <c r="A173">
        <v>4</v>
      </c>
      <c r="B173" t="s">
        <v>104</v>
      </c>
      <c r="C173" t="s">
        <v>106</v>
      </c>
      <c r="D173" t="s">
        <v>523</v>
      </c>
      <c r="E173">
        <v>11013500</v>
      </c>
      <c r="F173">
        <v>13441277.99</v>
      </c>
      <c r="G173">
        <v>2</v>
      </c>
    </row>
    <row r="174" spans="1:8" x14ac:dyDescent="0.2">
      <c r="A174">
        <v>4</v>
      </c>
      <c r="B174" t="s">
        <v>104</v>
      </c>
      <c r="C174" t="s">
        <v>106</v>
      </c>
      <c r="D174" t="s">
        <v>523</v>
      </c>
      <c r="E174">
        <v>11334666.6666667</v>
      </c>
      <c r="F174">
        <v>12700000</v>
      </c>
      <c r="G174">
        <v>3</v>
      </c>
    </row>
    <row r="175" spans="1:8" x14ac:dyDescent="0.2">
      <c r="A175">
        <v>4</v>
      </c>
      <c r="B175" t="s">
        <v>104</v>
      </c>
      <c r="C175" t="s">
        <v>106</v>
      </c>
      <c r="D175" t="s">
        <v>523</v>
      </c>
      <c r="E175">
        <v>27975128.57</v>
      </c>
      <c r="F175">
        <v>28050142.850000001</v>
      </c>
      <c r="H175">
        <v>1</v>
      </c>
    </row>
    <row r="176" spans="1:8" x14ac:dyDescent="0.2">
      <c r="A176">
        <v>93</v>
      </c>
      <c r="B176" t="s">
        <v>104</v>
      </c>
      <c r="C176" t="s">
        <v>106</v>
      </c>
      <c r="D176" t="s">
        <v>523</v>
      </c>
      <c r="E176">
        <v>7783500</v>
      </c>
      <c r="F176">
        <v>19875000</v>
      </c>
      <c r="G176">
        <v>2</v>
      </c>
    </row>
    <row r="177" spans="1:8" x14ac:dyDescent="0.2">
      <c r="A177">
        <v>93</v>
      </c>
      <c r="B177" t="s">
        <v>104</v>
      </c>
      <c r="C177" t="s">
        <v>106</v>
      </c>
      <c r="D177" t="s">
        <v>523</v>
      </c>
      <c r="E177">
        <v>8932666.6666666698</v>
      </c>
      <c r="F177">
        <v>18516666.666666701</v>
      </c>
      <c r="G177">
        <v>3</v>
      </c>
    </row>
    <row r="178" spans="1:8" x14ac:dyDescent="0.2">
      <c r="A178">
        <v>22</v>
      </c>
      <c r="B178" t="s">
        <v>104</v>
      </c>
      <c r="C178" t="s">
        <v>106</v>
      </c>
      <c r="D178" t="s">
        <v>523</v>
      </c>
      <c r="E178">
        <v>9195000</v>
      </c>
      <c r="F178">
        <v>22895000</v>
      </c>
      <c r="G178">
        <v>1</v>
      </c>
    </row>
    <row r="179" spans="1:8" x14ac:dyDescent="0.2">
      <c r="A179">
        <v>22</v>
      </c>
      <c r="B179" t="s">
        <v>104</v>
      </c>
      <c r="C179" t="s">
        <v>106</v>
      </c>
      <c r="D179" t="s">
        <v>523</v>
      </c>
      <c r="E179">
        <v>9658000</v>
      </c>
      <c r="F179">
        <v>23008000</v>
      </c>
      <c r="G179">
        <v>1</v>
      </c>
    </row>
    <row r="180" spans="1:8" x14ac:dyDescent="0.2">
      <c r="A180">
        <v>93</v>
      </c>
      <c r="B180" t="s">
        <v>74</v>
      </c>
      <c r="C180" t="s">
        <v>74</v>
      </c>
      <c r="D180" t="s">
        <v>738</v>
      </c>
      <c r="E180">
        <v>8833000</v>
      </c>
      <c r="F180">
        <v>22360000</v>
      </c>
      <c r="G180">
        <v>1</v>
      </c>
    </row>
    <row r="181" spans="1:8" x14ac:dyDescent="0.2">
      <c r="A181">
        <v>116</v>
      </c>
      <c r="B181" t="s">
        <v>74</v>
      </c>
      <c r="C181" t="s">
        <v>74</v>
      </c>
      <c r="D181" t="s">
        <v>738</v>
      </c>
      <c r="E181">
        <v>4650000</v>
      </c>
      <c r="F181">
        <v>9466679.25</v>
      </c>
      <c r="G181">
        <v>2</v>
      </c>
    </row>
    <row r="182" spans="1:8" x14ac:dyDescent="0.2">
      <c r="A182">
        <v>116</v>
      </c>
      <c r="B182" t="s">
        <v>74</v>
      </c>
      <c r="C182" t="s">
        <v>74</v>
      </c>
      <c r="D182" t="s">
        <v>738</v>
      </c>
      <c r="E182">
        <v>10302750</v>
      </c>
      <c r="F182">
        <v>10496645.752499999</v>
      </c>
      <c r="G182">
        <v>8</v>
      </c>
    </row>
    <row r="183" spans="1:8" x14ac:dyDescent="0.2">
      <c r="A183">
        <v>88</v>
      </c>
      <c r="B183" t="s">
        <v>74</v>
      </c>
      <c r="C183" t="s">
        <v>74</v>
      </c>
      <c r="D183" t="s">
        <v>738</v>
      </c>
      <c r="E183">
        <v>19413669.82</v>
      </c>
      <c r="F183">
        <v>19503165.190000001</v>
      </c>
      <c r="H183">
        <v>3</v>
      </c>
    </row>
    <row r="184" spans="1:8" x14ac:dyDescent="0.2">
      <c r="A184">
        <v>101</v>
      </c>
      <c r="B184" t="s">
        <v>74</v>
      </c>
      <c r="C184" t="s">
        <v>74</v>
      </c>
      <c r="D184" t="s">
        <v>738</v>
      </c>
      <c r="E184">
        <v>18748284.289999999</v>
      </c>
      <c r="F184">
        <v>18748284.289999999</v>
      </c>
      <c r="H184">
        <v>1</v>
      </c>
    </row>
    <row r="185" spans="1:8" x14ac:dyDescent="0.2">
      <c r="A185">
        <v>4</v>
      </c>
      <c r="B185" t="s">
        <v>102</v>
      </c>
      <c r="C185" t="s">
        <v>108</v>
      </c>
      <c r="D185" t="s">
        <v>740</v>
      </c>
      <c r="E185">
        <v>9300000</v>
      </c>
      <c r="F185">
        <v>9650000</v>
      </c>
      <c r="G185">
        <v>3</v>
      </c>
    </row>
    <row r="186" spans="1:8" x14ac:dyDescent="0.2">
      <c r="A186">
        <v>4</v>
      </c>
      <c r="B186" t="s">
        <v>102</v>
      </c>
      <c r="C186" t="s">
        <v>108</v>
      </c>
      <c r="D186" t="s">
        <v>740</v>
      </c>
      <c r="E186">
        <v>11625000</v>
      </c>
      <c r="F186">
        <v>11925000</v>
      </c>
      <c r="G186">
        <v>2</v>
      </c>
    </row>
    <row r="187" spans="1:8" x14ac:dyDescent="0.2">
      <c r="A187">
        <v>28</v>
      </c>
      <c r="B187" t="s">
        <v>102</v>
      </c>
      <c r="C187" t="s">
        <v>108</v>
      </c>
      <c r="D187" t="s">
        <v>740</v>
      </c>
      <c r="E187">
        <v>9300000</v>
      </c>
      <c r="F187">
        <v>9606025.0299999993</v>
      </c>
      <c r="G187">
        <v>1</v>
      </c>
    </row>
    <row r="188" spans="1:8" x14ac:dyDescent="0.2">
      <c r="A188">
        <v>87</v>
      </c>
      <c r="B188" t="s">
        <v>102</v>
      </c>
      <c r="C188" t="s">
        <v>108</v>
      </c>
      <c r="D188" t="s">
        <v>740</v>
      </c>
      <c r="E188">
        <v>9221000</v>
      </c>
      <c r="F188">
        <v>9601790</v>
      </c>
      <c r="G188">
        <v>1</v>
      </c>
    </row>
    <row r="189" spans="1:8" x14ac:dyDescent="0.2">
      <c r="A189">
        <v>93</v>
      </c>
      <c r="B189" t="s">
        <v>102</v>
      </c>
      <c r="C189" t="s">
        <v>108</v>
      </c>
      <c r="D189" t="s">
        <v>740</v>
      </c>
      <c r="E189">
        <v>10235000</v>
      </c>
      <c r="F189">
        <v>18132766.601111099</v>
      </c>
      <c r="G189">
        <v>9</v>
      </c>
    </row>
    <row r="190" spans="1:8" x14ac:dyDescent="0.2">
      <c r="A190">
        <v>93</v>
      </c>
      <c r="B190" t="s">
        <v>102</v>
      </c>
      <c r="C190" t="s">
        <v>108</v>
      </c>
      <c r="D190" t="s">
        <v>740</v>
      </c>
      <c r="E190">
        <v>9620428.5714285709</v>
      </c>
      <c r="F190">
        <v>18336335.9985714</v>
      </c>
      <c r="G190">
        <v>7</v>
      </c>
    </row>
    <row r="191" spans="1:8" x14ac:dyDescent="0.2">
      <c r="A191">
        <v>27</v>
      </c>
      <c r="B191" t="s">
        <v>102</v>
      </c>
      <c r="C191" t="s">
        <v>108</v>
      </c>
      <c r="D191" t="s">
        <v>740</v>
      </c>
      <c r="E191">
        <v>21518582</v>
      </c>
      <c r="F191">
        <v>21518582</v>
      </c>
      <c r="H191">
        <v>1</v>
      </c>
    </row>
    <row r="192" spans="1:8" x14ac:dyDescent="0.2">
      <c r="A192">
        <v>88</v>
      </c>
      <c r="B192" t="s">
        <v>102</v>
      </c>
      <c r="C192" t="s">
        <v>108</v>
      </c>
      <c r="D192" t="s">
        <v>740</v>
      </c>
      <c r="E192">
        <v>9273500</v>
      </c>
      <c r="F192">
        <v>9620679.1500000004</v>
      </c>
      <c r="G192">
        <v>2</v>
      </c>
    </row>
    <row r="193" spans="1:8" x14ac:dyDescent="0.2">
      <c r="A193">
        <v>88</v>
      </c>
      <c r="B193" t="s">
        <v>102</v>
      </c>
      <c r="C193" t="s">
        <v>108</v>
      </c>
      <c r="D193" t="s">
        <v>740</v>
      </c>
      <c r="E193">
        <v>21520657.780000001</v>
      </c>
      <c r="F193">
        <v>21634962.18</v>
      </c>
      <c r="H193">
        <v>2</v>
      </c>
    </row>
    <row r="194" spans="1:8" x14ac:dyDescent="0.2">
      <c r="A194">
        <v>22</v>
      </c>
      <c r="B194" t="s">
        <v>102</v>
      </c>
      <c r="C194" t="s">
        <v>108</v>
      </c>
      <c r="D194" t="s">
        <v>740</v>
      </c>
      <c r="E194">
        <v>6986000</v>
      </c>
      <c r="F194">
        <v>52236000</v>
      </c>
      <c r="G194">
        <v>1</v>
      </c>
    </row>
    <row r="195" spans="1:8" x14ac:dyDescent="0.2">
      <c r="A195">
        <v>96</v>
      </c>
      <c r="B195" t="s">
        <v>102</v>
      </c>
      <c r="C195" t="s">
        <v>108</v>
      </c>
      <c r="D195" t="s">
        <v>740</v>
      </c>
      <c r="E195">
        <v>9296500</v>
      </c>
      <c r="F195">
        <v>10022729.48</v>
      </c>
      <c r="G195">
        <v>2</v>
      </c>
    </row>
    <row r="196" spans="1:8" x14ac:dyDescent="0.2">
      <c r="A196">
        <v>4</v>
      </c>
      <c r="B196" t="s">
        <v>11</v>
      </c>
      <c r="C196" t="s">
        <v>94</v>
      </c>
      <c r="D196" t="s">
        <v>742</v>
      </c>
      <c r="E196">
        <v>9300000</v>
      </c>
      <c r="F196">
        <v>9600000</v>
      </c>
      <c r="G196">
        <v>1</v>
      </c>
    </row>
    <row r="197" spans="1:8" x14ac:dyDescent="0.2">
      <c r="A197">
        <v>4</v>
      </c>
      <c r="B197" t="s">
        <v>11</v>
      </c>
      <c r="C197" t="s">
        <v>94</v>
      </c>
      <c r="D197" t="s">
        <v>742</v>
      </c>
      <c r="E197">
        <v>10462500</v>
      </c>
      <c r="F197">
        <v>10762500</v>
      </c>
      <c r="G197">
        <v>4</v>
      </c>
    </row>
    <row r="198" spans="1:8" x14ac:dyDescent="0.2">
      <c r="A198">
        <v>4</v>
      </c>
      <c r="B198" t="s">
        <v>11</v>
      </c>
      <c r="C198" t="s">
        <v>94</v>
      </c>
      <c r="D198" t="s">
        <v>742</v>
      </c>
      <c r="E198">
        <v>16661847.050000001</v>
      </c>
      <c r="F198">
        <v>16816924.350000001</v>
      </c>
      <c r="H198">
        <v>1</v>
      </c>
    </row>
    <row r="199" spans="1:8" x14ac:dyDescent="0.2">
      <c r="A199">
        <v>88</v>
      </c>
      <c r="B199" t="s">
        <v>11</v>
      </c>
      <c r="C199" t="s">
        <v>94</v>
      </c>
      <c r="D199" t="s">
        <v>742</v>
      </c>
      <c r="E199">
        <v>9300000</v>
      </c>
      <c r="F199">
        <v>9658217.5299999993</v>
      </c>
      <c r="G199">
        <v>1</v>
      </c>
    </row>
    <row r="200" spans="1:8" x14ac:dyDescent="0.2">
      <c r="A200">
        <v>120</v>
      </c>
      <c r="B200" t="s">
        <v>11</v>
      </c>
      <c r="C200" t="s">
        <v>94</v>
      </c>
      <c r="D200" t="s">
        <v>742</v>
      </c>
      <c r="E200">
        <v>13950000</v>
      </c>
      <c r="F200">
        <v>14450516.25</v>
      </c>
      <c r="G200">
        <v>1</v>
      </c>
    </row>
    <row r="201" spans="1:8" x14ac:dyDescent="0.2">
      <c r="A201">
        <v>120</v>
      </c>
      <c r="B201" t="s">
        <v>11</v>
      </c>
      <c r="C201" t="s">
        <v>94</v>
      </c>
      <c r="D201" t="s">
        <v>742</v>
      </c>
      <c r="E201">
        <v>13458000</v>
      </c>
      <c r="F201">
        <v>16733200</v>
      </c>
      <c r="G201">
        <v>1</v>
      </c>
    </row>
    <row r="202" spans="1:8" x14ac:dyDescent="0.2">
      <c r="A202">
        <v>4</v>
      </c>
      <c r="B202" t="s">
        <v>73</v>
      </c>
      <c r="C202" t="s">
        <v>743</v>
      </c>
      <c r="D202" t="s">
        <v>743</v>
      </c>
      <c r="E202">
        <v>9300000</v>
      </c>
      <c r="F202">
        <v>9600000</v>
      </c>
      <c r="G202">
        <v>1</v>
      </c>
    </row>
    <row r="203" spans="1:8" x14ac:dyDescent="0.2">
      <c r="A203">
        <v>4</v>
      </c>
      <c r="B203" t="s">
        <v>73</v>
      </c>
      <c r="C203" t="s">
        <v>743</v>
      </c>
      <c r="D203" t="s">
        <v>743</v>
      </c>
      <c r="E203">
        <v>13950000</v>
      </c>
      <c r="F203">
        <v>15174000</v>
      </c>
      <c r="G203">
        <v>1</v>
      </c>
    </row>
    <row r="204" spans="1:8" x14ac:dyDescent="0.2">
      <c r="A204">
        <v>28</v>
      </c>
      <c r="B204" t="s">
        <v>73</v>
      </c>
      <c r="C204" t="s">
        <v>743</v>
      </c>
      <c r="D204" t="s">
        <v>743</v>
      </c>
      <c r="E204">
        <v>10850000</v>
      </c>
      <c r="F204">
        <v>11181098.359999999</v>
      </c>
      <c r="G204">
        <v>3</v>
      </c>
    </row>
    <row r="205" spans="1:8" x14ac:dyDescent="0.2">
      <c r="A205">
        <v>93</v>
      </c>
      <c r="B205" t="s">
        <v>73</v>
      </c>
      <c r="C205" t="s">
        <v>743</v>
      </c>
      <c r="D205" t="s">
        <v>743</v>
      </c>
      <c r="E205">
        <v>13950000</v>
      </c>
      <c r="F205">
        <v>14400000</v>
      </c>
      <c r="G205">
        <v>1</v>
      </c>
    </row>
    <row r="206" spans="1:8" x14ac:dyDescent="0.2">
      <c r="A206">
        <v>93</v>
      </c>
      <c r="B206" t="s">
        <v>73</v>
      </c>
      <c r="C206" t="s">
        <v>743</v>
      </c>
      <c r="D206" t="s">
        <v>743</v>
      </c>
      <c r="E206">
        <v>20675780.510000002</v>
      </c>
      <c r="F206">
        <v>20743303.059999999</v>
      </c>
      <c r="H206">
        <v>3</v>
      </c>
    </row>
    <row r="207" spans="1:8" x14ac:dyDescent="0.2">
      <c r="A207">
        <v>105</v>
      </c>
      <c r="B207" t="s">
        <v>73</v>
      </c>
      <c r="C207" t="s">
        <v>743</v>
      </c>
      <c r="D207" t="s">
        <v>743</v>
      </c>
      <c r="E207">
        <v>9300000</v>
      </c>
      <c r="F207">
        <v>9599973.5399999991</v>
      </c>
      <c r="G207">
        <v>1</v>
      </c>
    </row>
    <row r="208" spans="1:8" x14ac:dyDescent="0.2">
      <c r="A208">
        <v>93</v>
      </c>
      <c r="B208" t="s">
        <v>74</v>
      </c>
      <c r="C208" t="s">
        <v>74</v>
      </c>
      <c r="D208" t="s">
        <v>744</v>
      </c>
      <c r="E208">
        <v>9127000</v>
      </c>
      <c r="F208">
        <v>15700000</v>
      </c>
      <c r="G208">
        <v>1</v>
      </c>
    </row>
    <row r="209" spans="1:8" x14ac:dyDescent="0.2">
      <c r="A209">
        <v>116</v>
      </c>
      <c r="B209" t="s">
        <v>74</v>
      </c>
      <c r="C209" t="s">
        <v>74</v>
      </c>
      <c r="D209" t="s">
        <v>744</v>
      </c>
      <c r="E209">
        <v>13950000</v>
      </c>
      <c r="F209">
        <v>14200062.119999999</v>
      </c>
      <c r="G209">
        <v>1</v>
      </c>
    </row>
    <row r="210" spans="1:8" x14ac:dyDescent="0.2">
      <c r="A210">
        <v>32</v>
      </c>
      <c r="B210" t="s">
        <v>74</v>
      </c>
      <c r="C210" t="s">
        <v>74</v>
      </c>
      <c r="D210" t="s">
        <v>744</v>
      </c>
      <c r="E210">
        <v>28947433.131604899</v>
      </c>
      <c r="F210">
        <v>29016784.958518501</v>
      </c>
      <c r="H210">
        <v>81</v>
      </c>
    </row>
    <row r="211" spans="1:8" x14ac:dyDescent="0.2">
      <c r="A211">
        <v>32</v>
      </c>
      <c r="B211" t="s">
        <v>74</v>
      </c>
      <c r="C211" t="s">
        <v>74</v>
      </c>
      <c r="D211" t="s">
        <v>744</v>
      </c>
      <c r="E211">
        <v>29513454.3918605</v>
      </c>
      <c r="F211">
        <v>29577348.822790701</v>
      </c>
      <c r="H211">
        <v>43</v>
      </c>
    </row>
    <row r="212" spans="1:8" x14ac:dyDescent="0.2">
      <c r="A212">
        <v>22</v>
      </c>
      <c r="B212" t="s">
        <v>74</v>
      </c>
      <c r="C212" t="s">
        <v>74</v>
      </c>
      <c r="D212" t="s">
        <v>744</v>
      </c>
      <c r="E212">
        <v>24459383.300000001</v>
      </c>
      <c r="F212">
        <v>24656261.859999999</v>
      </c>
      <c r="H212">
        <v>1</v>
      </c>
    </row>
    <row r="213" spans="1:8" x14ac:dyDescent="0.2">
      <c r="A213">
        <v>117</v>
      </c>
      <c r="B213" t="s">
        <v>74</v>
      </c>
      <c r="C213" t="s">
        <v>74</v>
      </c>
      <c r="D213" t="s">
        <v>744</v>
      </c>
      <c r="E213">
        <v>13950000</v>
      </c>
      <c r="F213">
        <v>14283743.15</v>
      </c>
      <c r="G213">
        <v>1</v>
      </c>
    </row>
    <row r="214" spans="1:8" x14ac:dyDescent="0.2">
      <c r="A214">
        <v>4</v>
      </c>
      <c r="B214" t="s">
        <v>74</v>
      </c>
      <c r="C214" t="s">
        <v>72</v>
      </c>
      <c r="D214" t="s">
        <v>745</v>
      </c>
      <c r="E214">
        <v>10792333.3333333</v>
      </c>
      <c r="F214">
        <v>11150000</v>
      </c>
      <c r="G214">
        <v>3</v>
      </c>
    </row>
    <row r="215" spans="1:8" x14ac:dyDescent="0.2">
      <c r="A215">
        <v>28</v>
      </c>
      <c r="B215" t="s">
        <v>74</v>
      </c>
      <c r="C215" t="s">
        <v>72</v>
      </c>
      <c r="D215" t="s">
        <v>745</v>
      </c>
      <c r="E215">
        <v>9299000</v>
      </c>
      <c r="F215">
        <v>9590426.5614285693</v>
      </c>
      <c r="G215">
        <v>7</v>
      </c>
    </row>
    <row r="216" spans="1:8" x14ac:dyDescent="0.2">
      <c r="A216">
        <v>87</v>
      </c>
      <c r="B216" t="s">
        <v>74</v>
      </c>
      <c r="C216" t="s">
        <v>72</v>
      </c>
      <c r="D216" t="s">
        <v>745</v>
      </c>
      <c r="E216">
        <v>9292500</v>
      </c>
      <c r="F216">
        <v>9389343.5500000007</v>
      </c>
      <c r="G216">
        <v>2</v>
      </c>
    </row>
    <row r="217" spans="1:8" x14ac:dyDescent="0.2">
      <c r="A217">
        <v>93</v>
      </c>
      <c r="B217" t="s">
        <v>74</v>
      </c>
      <c r="C217" t="s">
        <v>72</v>
      </c>
      <c r="D217" t="s">
        <v>745</v>
      </c>
      <c r="E217">
        <v>10850000</v>
      </c>
      <c r="F217">
        <v>11133333.3333333</v>
      </c>
      <c r="G217">
        <v>3</v>
      </c>
    </row>
    <row r="218" spans="1:8" x14ac:dyDescent="0.2">
      <c r="A218">
        <v>93</v>
      </c>
      <c r="B218" t="s">
        <v>74</v>
      </c>
      <c r="C218" t="s">
        <v>72</v>
      </c>
      <c r="D218" t="s">
        <v>745</v>
      </c>
      <c r="E218">
        <v>10850000</v>
      </c>
      <c r="F218">
        <v>11133333.3333333</v>
      </c>
      <c r="G218">
        <v>3</v>
      </c>
    </row>
    <row r="219" spans="1:8" x14ac:dyDescent="0.2">
      <c r="A219">
        <v>101</v>
      </c>
      <c r="B219" t="s">
        <v>74</v>
      </c>
      <c r="C219" t="s">
        <v>72</v>
      </c>
      <c r="D219" t="s">
        <v>745</v>
      </c>
      <c r="E219">
        <v>7699000</v>
      </c>
      <c r="F219">
        <v>9542000</v>
      </c>
      <c r="G219">
        <v>1</v>
      </c>
    </row>
    <row r="220" spans="1:8" x14ac:dyDescent="0.2">
      <c r="A220">
        <v>4</v>
      </c>
      <c r="B220" t="s">
        <v>73</v>
      </c>
      <c r="C220" t="s">
        <v>513</v>
      </c>
      <c r="D220" t="s">
        <v>513</v>
      </c>
      <c r="E220">
        <v>8665000</v>
      </c>
      <c r="F220">
        <v>9600000</v>
      </c>
      <c r="G220">
        <v>1</v>
      </c>
    </row>
    <row r="221" spans="1:8" x14ac:dyDescent="0.2">
      <c r="A221">
        <v>93</v>
      </c>
      <c r="B221" t="s">
        <v>73</v>
      </c>
      <c r="C221" t="s">
        <v>513</v>
      </c>
      <c r="D221" t="s">
        <v>513</v>
      </c>
      <c r="E221">
        <v>8507000</v>
      </c>
      <c r="F221">
        <v>8757410.8000000007</v>
      </c>
      <c r="G221">
        <v>1</v>
      </c>
    </row>
    <row r="222" spans="1:8" x14ac:dyDescent="0.2">
      <c r="A222">
        <v>4</v>
      </c>
      <c r="B222" t="s">
        <v>11</v>
      </c>
      <c r="C222" t="s">
        <v>98</v>
      </c>
      <c r="D222" t="s">
        <v>749</v>
      </c>
      <c r="E222">
        <v>9300000</v>
      </c>
      <c r="F222">
        <v>9600000</v>
      </c>
      <c r="G222">
        <v>1</v>
      </c>
    </row>
    <row r="223" spans="1:8" x14ac:dyDescent="0.2">
      <c r="A223">
        <v>28</v>
      </c>
      <c r="B223" t="s">
        <v>11</v>
      </c>
      <c r="C223" t="s">
        <v>98</v>
      </c>
      <c r="D223" t="s">
        <v>749</v>
      </c>
      <c r="E223">
        <v>9300000</v>
      </c>
      <c r="F223">
        <v>9606025.0299999993</v>
      </c>
      <c r="G223">
        <v>1</v>
      </c>
    </row>
    <row r="224" spans="1:8" x14ac:dyDescent="0.2">
      <c r="A224">
        <v>93</v>
      </c>
      <c r="B224" t="s">
        <v>11</v>
      </c>
      <c r="C224" t="s">
        <v>98</v>
      </c>
      <c r="D224" t="s">
        <v>749</v>
      </c>
      <c r="E224">
        <v>13950000</v>
      </c>
      <c r="F224">
        <v>14200000</v>
      </c>
      <c r="G224">
        <v>1</v>
      </c>
    </row>
    <row r="225" spans="1:7" x14ac:dyDescent="0.2">
      <c r="A225">
        <v>117</v>
      </c>
      <c r="B225" t="s">
        <v>11</v>
      </c>
      <c r="C225" t="s">
        <v>98</v>
      </c>
      <c r="D225" t="s">
        <v>749</v>
      </c>
      <c r="E225">
        <v>13950000</v>
      </c>
      <c r="F225">
        <v>14283743.15</v>
      </c>
      <c r="G225">
        <v>1</v>
      </c>
    </row>
    <row r="226" spans="1:7" x14ac:dyDescent="0.2">
      <c r="A226">
        <v>93</v>
      </c>
      <c r="B226" t="s">
        <v>11</v>
      </c>
      <c r="C226" t="s">
        <v>103</v>
      </c>
      <c r="D226" t="s">
        <v>749</v>
      </c>
      <c r="E226">
        <v>7002000</v>
      </c>
      <c r="F226">
        <v>7252670.2800000003</v>
      </c>
      <c r="G226">
        <v>1</v>
      </c>
    </row>
    <row r="227" spans="1:7" x14ac:dyDescent="0.2">
      <c r="A227">
        <v>32</v>
      </c>
      <c r="B227" t="s">
        <v>11</v>
      </c>
      <c r="C227" t="s">
        <v>103</v>
      </c>
      <c r="D227" t="s">
        <v>749</v>
      </c>
      <c r="E227">
        <v>9300000</v>
      </c>
      <c r="F227">
        <v>9599853.8200000003</v>
      </c>
      <c r="G227">
        <v>1</v>
      </c>
    </row>
    <row r="228" spans="1:7" x14ac:dyDescent="0.2">
      <c r="A228">
        <v>117</v>
      </c>
      <c r="B228" t="s">
        <v>11</v>
      </c>
      <c r="C228" t="s">
        <v>103</v>
      </c>
      <c r="D228" t="s">
        <v>749</v>
      </c>
      <c r="E228">
        <v>9300000</v>
      </c>
      <c r="F228">
        <v>9511293.75</v>
      </c>
      <c r="G228">
        <v>1</v>
      </c>
    </row>
    <row r="229" spans="1:7" x14ac:dyDescent="0.2">
      <c r="A229">
        <v>93</v>
      </c>
      <c r="B229" t="s">
        <v>11</v>
      </c>
      <c r="C229" t="s">
        <v>11</v>
      </c>
      <c r="D229" t="s">
        <v>749</v>
      </c>
      <c r="E229">
        <v>7825000</v>
      </c>
      <c r="F229">
        <v>52120000</v>
      </c>
      <c r="G229">
        <v>1</v>
      </c>
    </row>
    <row r="230" spans="1:7" x14ac:dyDescent="0.2">
      <c r="A230">
        <v>27</v>
      </c>
      <c r="B230" t="s">
        <v>11</v>
      </c>
      <c r="C230" t="s">
        <v>11</v>
      </c>
      <c r="D230" t="s">
        <v>749</v>
      </c>
      <c r="E230">
        <v>8623000</v>
      </c>
      <c r="F230">
        <v>43419000</v>
      </c>
      <c r="G230">
        <v>1</v>
      </c>
    </row>
    <row r="231" spans="1:7" x14ac:dyDescent="0.2">
      <c r="A231">
        <v>116</v>
      </c>
      <c r="B231" t="s">
        <v>11</v>
      </c>
      <c r="C231" t="s">
        <v>11</v>
      </c>
      <c r="D231" t="s">
        <v>749</v>
      </c>
      <c r="E231">
        <v>7275000</v>
      </c>
      <c r="F231">
        <v>17254963.920000002</v>
      </c>
      <c r="G231">
        <v>2</v>
      </c>
    </row>
    <row r="232" spans="1:7" x14ac:dyDescent="0.2">
      <c r="A232">
        <v>116</v>
      </c>
      <c r="B232" t="s">
        <v>11</v>
      </c>
      <c r="C232" t="s">
        <v>11</v>
      </c>
      <c r="D232" t="s">
        <v>749</v>
      </c>
      <c r="E232">
        <v>7275000</v>
      </c>
      <c r="F232">
        <v>17254963.920000002</v>
      </c>
      <c r="G232">
        <v>2</v>
      </c>
    </row>
    <row r="233" spans="1:7" x14ac:dyDescent="0.2">
      <c r="A233">
        <v>93</v>
      </c>
      <c r="B233" t="s">
        <v>11</v>
      </c>
      <c r="C233" t="s">
        <v>812</v>
      </c>
      <c r="D233" t="s">
        <v>749</v>
      </c>
      <c r="E233">
        <v>8497000</v>
      </c>
      <c r="F233">
        <v>25980000</v>
      </c>
      <c r="G233">
        <v>1</v>
      </c>
    </row>
    <row r="234" spans="1:7" x14ac:dyDescent="0.2">
      <c r="A234">
        <v>93</v>
      </c>
      <c r="B234" t="s">
        <v>11</v>
      </c>
      <c r="C234" t="s">
        <v>812</v>
      </c>
      <c r="D234" t="s">
        <v>749</v>
      </c>
      <c r="E234">
        <v>8909500</v>
      </c>
      <c r="F234">
        <v>19137044.34</v>
      </c>
      <c r="G234">
        <v>2</v>
      </c>
    </row>
    <row r="235" spans="1:7" x14ac:dyDescent="0.2">
      <c r="A235">
        <v>4</v>
      </c>
      <c r="B235" t="s">
        <v>12</v>
      </c>
      <c r="C235" t="s">
        <v>816</v>
      </c>
      <c r="D235" t="s">
        <v>749</v>
      </c>
      <c r="E235">
        <v>6975000</v>
      </c>
      <c r="F235">
        <v>11825000</v>
      </c>
      <c r="G235">
        <v>2</v>
      </c>
    </row>
    <row r="236" spans="1:7" x14ac:dyDescent="0.2">
      <c r="A236">
        <v>4</v>
      </c>
      <c r="B236" t="s">
        <v>12</v>
      </c>
      <c r="C236" t="s">
        <v>816</v>
      </c>
      <c r="D236" t="s">
        <v>749</v>
      </c>
      <c r="E236">
        <v>9300000</v>
      </c>
      <c r="F236">
        <v>9600000</v>
      </c>
      <c r="G236">
        <v>1</v>
      </c>
    </row>
    <row r="237" spans="1:7" x14ac:dyDescent="0.2">
      <c r="A237">
        <v>93</v>
      </c>
      <c r="B237" t="s">
        <v>12</v>
      </c>
      <c r="C237" t="s">
        <v>816</v>
      </c>
      <c r="D237" t="s">
        <v>749</v>
      </c>
      <c r="E237">
        <v>8666000</v>
      </c>
      <c r="F237">
        <v>9016495.4800000004</v>
      </c>
      <c r="G237">
        <v>1</v>
      </c>
    </row>
    <row r="238" spans="1:7" x14ac:dyDescent="0.2">
      <c r="A238">
        <v>22</v>
      </c>
      <c r="B238" t="s">
        <v>12</v>
      </c>
      <c r="C238" t="s">
        <v>816</v>
      </c>
      <c r="D238" t="s">
        <v>749</v>
      </c>
      <c r="E238">
        <v>7768000</v>
      </c>
      <c r="F238">
        <v>62668000</v>
      </c>
      <c r="G238">
        <v>1</v>
      </c>
    </row>
    <row r="239" spans="1:7" x14ac:dyDescent="0.2">
      <c r="A239">
        <v>4</v>
      </c>
      <c r="B239" t="s">
        <v>12</v>
      </c>
      <c r="C239" t="s">
        <v>1068</v>
      </c>
      <c r="D239" t="s">
        <v>749</v>
      </c>
      <c r="E239">
        <v>9300000</v>
      </c>
      <c r="F239">
        <v>9600000</v>
      </c>
      <c r="G239">
        <v>1</v>
      </c>
    </row>
    <row r="240" spans="1:7" x14ac:dyDescent="0.2">
      <c r="A240">
        <v>121</v>
      </c>
      <c r="B240" t="s">
        <v>12</v>
      </c>
      <c r="C240" t="s">
        <v>1068</v>
      </c>
      <c r="D240" t="s">
        <v>749</v>
      </c>
      <c r="E240">
        <v>9001000</v>
      </c>
      <c r="F240">
        <v>10083274.6</v>
      </c>
      <c r="G240">
        <v>1</v>
      </c>
    </row>
    <row r="241" spans="1:8" x14ac:dyDescent="0.2">
      <c r="A241">
        <v>4</v>
      </c>
      <c r="B241" t="s">
        <v>102</v>
      </c>
      <c r="C241" t="s">
        <v>964</v>
      </c>
      <c r="D241" t="s">
        <v>749</v>
      </c>
      <c r="E241">
        <v>9300000</v>
      </c>
      <c r="F241">
        <v>9600000</v>
      </c>
      <c r="G241">
        <v>1</v>
      </c>
    </row>
    <row r="242" spans="1:8" x14ac:dyDescent="0.2">
      <c r="A242">
        <v>4</v>
      </c>
      <c r="B242" t="s">
        <v>102</v>
      </c>
      <c r="C242" t="s">
        <v>108</v>
      </c>
      <c r="D242" t="s">
        <v>750</v>
      </c>
      <c r="E242">
        <v>9300000</v>
      </c>
      <c r="F242">
        <v>9600000</v>
      </c>
      <c r="G242">
        <v>1</v>
      </c>
    </row>
    <row r="243" spans="1:8" x14ac:dyDescent="0.2">
      <c r="A243">
        <v>93</v>
      </c>
      <c r="B243" t="s">
        <v>102</v>
      </c>
      <c r="C243" t="s">
        <v>108</v>
      </c>
      <c r="D243" t="s">
        <v>750</v>
      </c>
      <c r="E243">
        <v>8288000</v>
      </c>
      <c r="F243">
        <v>9550000</v>
      </c>
      <c r="G243">
        <v>2</v>
      </c>
    </row>
    <row r="244" spans="1:8" x14ac:dyDescent="0.2">
      <c r="A244">
        <v>93</v>
      </c>
      <c r="B244" t="s">
        <v>102</v>
      </c>
      <c r="C244" t="s">
        <v>108</v>
      </c>
      <c r="D244" t="s">
        <v>750</v>
      </c>
      <c r="E244">
        <v>13950000</v>
      </c>
      <c r="F244">
        <v>14450000</v>
      </c>
      <c r="G244">
        <v>1</v>
      </c>
    </row>
    <row r="245" spans="1:8" x14ac:dyDescent="0.2">
      <c r="A245">
        <v>88</v>
      </c>
      <c r="B245" t="s">
        <v>102</v>
      </c>
      <c r="C245" t="s">
        <v>108</v>
      </c>
      <c r="D245" t="s">
        <v>750</v>
      </c>
      <c r="E245">
        <v>11625000</v>
      </c>
      <c r="F245">
        <v>12013873.25</v>
      </c>
      <c r="G245">
        <v>2</v>
      </c>
    </row>
    <row r="246" spans="1:8" x14ac:dyDescent="0.2">
      <c r="A246">
        <v>88</v>
      </c>
      <c r="B246" t="s">
        <v>102</v>
      </c>
      <c r="C246" t="s">
        <v>108</v>
      </c>
      <c r="D246" t="s">
        <v>750</v>
      </c>
      <c r="E246">
        <v>17899702.75</v>
      </c>
      <c r="F246">
        <v>17951012.350000001</v>
      </c>
      <c r="H246">
        <v>1</v>
      </c>
    </row>
    <row r="247" spans="1:8" x14ac:dyDescent="0.2">
      <c r="A247">
        <v>4</v>
      </c>
      <c r="B247" t="s">
        <v>104</v>
      </c>
      <c r="C247" t="s">
        <v>104</v>
      </c>
      <c r="D247" t="s">
        <v>104</v>
      </c>
      <c r="E247">
        <v>13950000</v>
      </c>
      <c r="F247">
        <v>14250000</v>
      </c>
      <c r="G247">
        <v>2</v>
      </c>
    </row>
    <row r="248" spans="1:8" x14ac:dyDescent="0.2">
      <c r="A248">
        <v>4</v>
      </c>
      <c r="B248" t="s">
        <v>104</v>
      </c>
      <c r="C248" t="s">
        <v>104</v>
      </c>
      <c r="D248" t="s">
        <v>104</v>
      </c>
      <c r="E248">
        <v>19791628.109999999</v>
      </c>
      <c r="F248">
        <v>19851809</v>
      </c>
      <c r="H248">
        <v>1</v>
      </c>
    </row>
    <row r="249" spans="1:8" x14ac:dyDescent="0.2">
      <c r="A249">
        <v>28</v>
      </c>
      <c r="B249" t="s">
        <v>104</v>
      </c>
      <c r="C249" t="s">
        <v>104</v>
      </c>
      <c r="D249" t="s">
        <v>104</v>
      </c>
      <c r="E249">
        <v>9300000</v>
      </c>
      <c r="F249">
        <v>9606025.0299999993</v>
      </c>
      <c r="G249">
        <v>1</v>
      </c>
    </row>
    <row r="250" spans="1:8" x14ac:dyDescent="0.2">
      <c r="A250">
        <v>93</v>
      </c>
      <c r="B250" t="s">
        <v>104</v>
      </c>
      <c r="C250" t="s">
        <v>104</v>
      </c>
      <c r="D250" t="s">
        <v>104</v>
      </c>
      <c r="E250">
        <v>9024500</v>
      </c>
      <c r="F250">
        <v>10025000</v>
      </c>
      <c r="G250">
        <v>2</v>
      </c>
    </row>
    <row r="251" spans="1:8" x14ac:dyDescent="0.2">
      <c r="A251">
        <v>121</v>
      </c>
      <c r="B251" t="s">
        <v>104</v>
      </c>
      <c r="C251" t="s">
        <v>104</v>
      </c>
      <c r="D251" t="s">
        <v>104</v>
      </c>
      <c r="E251">
        <v>14550000</v>
      </c>
      <c r="F251">
        <v>14986381.25</v>
      </c>
      <c r="G251">
        <v>1</v>
      </c>
    </row>
    <row r="252" spans="1:8" x14ac:dyDescent="0.2">
      <c r="A252">
        <v>108</v>
      </c>
      <c r="B252" t="s">
        <v>102</v>
      </c>
      <c r="C252" t="s">
        <v>811</v>
      </c>
      <c r="D252" t="s">
        <v>811</v>
      </c>
      <c r="E252">
        <v>8497000</v>
      </c>
      <c r="F252">
        <v>8727000</v>
      </c>
      <c r="G252">
        <v>1</v>
      </c>
    </row>
    <row r="253" spans="1:8" x14ac:dyDescent="0.2">
      <c r="A253">
        <v>27</v>
      </c>
      <c r="B253" t="s">
        <v>11</v>
      </c>
      <c r="C253" t="s">
        <v>11</v>
      </c>
      <c r="D253" t="s">
        <v>811</v>
      </c>
      <c r="E253">
        <v>7951000</v>
      </c>
      <c r="F253">
        <v>43418000</v>
      </c>
      <c r="G253">
        <v>1</v>
      </c>
    </row>
    <row r="254" spans="1:8" x14ac:dyDescent="0.2">
      <c r="A254">
        <v>4</v>
      </c>
      <c r="B254" t="s">
        <v>12</v>
      </c>
      <c r="C254" t="s">
        <v>12</v>
      </c>
      <c r="D254" t="s">
        <v>813</v>
      </c>
      <c r="E254">
        <v>8035333.3333333302</v>
      </c>
      <c r="F254">
        <v>28190318.233333301</v>
      </c>
      <c r="G254">
        <v>3</v>
      </c>
    </row>
    <row r="255" spans="1:8" x14ac:dyDescent="0.2">
      <c r="A255">
        <v>4</v>
      </c>
      <c r="B255" t="s">
        <v>12</v>
      </c>
      <c r="C255" t="s">
        <v>12</v>
      </c>
      <c r="D255" t="s">
        <v>813</v>
      </c>
      <c r="E255">
        <v>8627500</v>
      </c>
      <c r="F255">
        <v>9411500.0199999996</v>
      </c>
      <c r="G255">
        <v>4</v>
      </c>
    </row>
    <row r="256" spans="1:8" x14ac:dyDescent="0.2">
      <c r="A256">
        <v>27</v>
      </c>
      <c r="B256" t="s">
        <v>12</v>
      </c>
      <c r="C256" t="s">
        <v>12</v>
      </c>
      <c r="D256" t="s">
        <v>813</v>
      </c>
      <c r="E256">
        <v>8623000</v>
      </c>
      <c r="F256">
        <v>58069500</v>
      </c>
      <c r="G256">
        <v>2</v>
      </c>
    </row>
    <row r="257" spans="1:8" x14ac:dyDescent="0.2">
      <c r="A257">
        <v>101</v>
      </c>
      <c r="B257" t="s">
        <v>12</v>
      </c>
      <c r="C257" t="s">
        <v>12</v>
      </c>
      <c r="D257" t="s">
        <v>813</v>
      </c>
      <c r="E257">
        <v>30475065.620000001</v>
      </c>
      <c r="F257">
        <v>30475065.620000001</v>
      </c>
      <c r="H257">
        <v>1</v>
      </c>
    </row>
    <row r="258" spans="1:8" x14ac:dyDescent="0.2">
      <c r="A258">
        <v>101</v>
      </c>
      <c r="B258" t="s">
        <v>12</v>
      </c>
      <c r="C258" t="s">
        <v>12</v>
      </c>
      <c r="D258" t="s">
        <v>813</v>
      </c>
      <c r="E258">
        <v>35695121.990000002</v>
      </c>
      <c r="F258">
        <v>35695121.990000002</v>
      </c>
      <c r="H258">
        <v>1</v>
      </c>
    </row>
    <row r="259" spans="1:8" x14ac:dyDescent="0.2">
      <c r="A259">
        <v>22</v>
      </c>
      <c r="B259" t="s">
        <v>12</v>
      </c>
      <c r="C259" t="s">
        <v>12</v>
      </c>
      <c r="D259" t="s">
        <v>813</v>
      </c>
      <c r="E259">
        <v>7825000</v>
      </c>
      <c r="F259">
        <v>59267000</v>
      </c>
      <c r="G259">
        <v>1</v>
      </c>
    </row>
    <row r="260" spans="1:8" x14ac:dyDescent="0.2">
      <c r="A260">
        <v>22</v>
      </c>
      <c r="B260" t="s">
        <v>12</v>
      </c>
      <c r="C260" t="s">
        <v>12</v>
      </c>
      <c r="D260" t="s">
        <v>813</v>
      </c>
      <c r="E260">
        <v>7588800</v>
      </c>
      <c r="F260">
        <v>55482400</v>
      </c>
      <c r="G260">
        <v>5</v>
      </c>
    </row>
    <row r="261" spans="1:8" x14ac:dyDescent="0.2">
      <c r="A261">
        <v>108</v>
      </c>
      <c r="B261" t="s">
        <v>12</v>
      </c>
      <c r="C261" t="s">
        <v>12</v>
      </c>
      <c r="D261" t="s">
        <v>813</v>
      </c>
      <c r="E261">
        <v>9300000</v>
      </c>
      <c r="F261">
        <v>9530000</v>
      </c>
      <c r="G261">
        <v>1</v>
      </c>
    </row>
    <row r="262" spans="1:8" x14ac:dyDescent="0.2">
      <c r="A262">
        <v>4</v>
      </c>
      <c r="B262" t="s">
        <v>12</v>
      </c>
      <c r="C262" t="s">
        <v>372</v>
      </c>
      <c r="D262" t="s">
        <v>372</v>
      </c>
      <c r="E262">
        <v>9235000</v>
      </c>
      <c r="F262">
        <v>9535142.3699999992</v>
      </c>
      <c r="G262">
        <v>2</v>
      </c>
    </row>
    <row r="263" spans="1:8" x14ac:dyDescent="0.2">
      <c r="A263">
        <v>4</v>
      </c>
      <c r="B263" t="s">
        <v>12</v>
      </c>
      <c r="C263" t="s">
        <v>372</v>
      </c>
      <c r="D263" t="s">
        <v>372</v>
      </c>
      <c r="E263">
        <v>30268113.98</v>
      </c>
      <c r="F263">
        <v>30586227.960000001</v>
      </c>
      <c r="H263">
        <v>2</v>
      </c>
    </row>
    <row r="264" spans="1:8" x14ac:dyDescent="0.2">
      <c r="A264">
        <v>4</v>
      </c>
      <c r="B264" t="s">
        <v>12</v>
      </c>
      <c r="C264" t="s">
        <v>372</v>
      </c>
      <c r="D264" t="s">
        <v>814</v>
      </c>
      <c r="E264">
        <v>9300000</v>
      </c>
      <c r="F264">
        <v>9600000</v>
      </c>
      <c r="G264">
        <v>1</v>
      </c>
    </row>
    <row r="265" spans="1:8" x14ac:dyDescent="0.2">
      <c r="A265">
        <v>4</v>
      </c>
      <c r="B265" t="s">
        <v>12</v>
      </c>
      <c r="C265" t="s">
        <v>372</v>
      </c>
      <c r="D265" t="s">
        <v>814</v>
      </c>
      <c r="E265">
        <v>30305478.75</v>
      </c>
      <c r="F265">
        <v>30610957.5</v>
      </c>
      <c r="H265">
        <v>1</v>
      </c>
    </row>
    <row r="266" spans="1:8" x14ac:dyDescent="0.2">
      <c r="A266">
        <v>87</v>
      </c>
      <c r="B266" t="s">
        <v>12</v>
      </c>
      <c r="C266" t="s">
        <v>372</v>
      </c>
      <c r="D266" t="s">
        <v>814</v>
      </c>
      <c r="E266">
        <v>33450475.75</v>
      </c>
      <c r="F266">
        <v>33643536.789999999</v>
      </c>
      <c r="H266">
        <v>1</v>
      </c>
    </row>
    <row r="267" spans="1:8" x14ac:dyDescent="0.2">
      <c r="A267">
        <v>93</v>
      </c>
      <c r="B267" t="s">
        <v>12</v>
      </c>
      <c r="C267" t="s">
        <v>372</v>
      </c>
      <c r="D267" t="s">
        <v>814</v>
      </c>
      <c r="E267">
        <v>7951000</v>
      </c>
      <c r="F267">
        <v>30500000</v>
      </c>
      <c r="G267">
        <v>1</v>
      </c>
    </row>
    <row r="268" spans="1:8" x14ac:dyDescent="0.2">
      <c r="A268">
        <v>122</v>
      </c>
      <c r="B268" t="s">
        <v>12</v>
      </c>
      <c r="C268" t="s">
        <v>372</v>
      </c>
      <c r="D268" t="s">
        <v>814</v>
      </c>
      <c r="E268">
        <v>9247000</v>
      </c>
      <c r="F268">
        <v>34226000</v>
      </c>
      <c r="G268">
        <v>1</v>
      </c>
    </row>
    <row r="269" spans="1:8" x14ac:dyDescent="0.2">
      <c r="A269">
        <v>4</v>
      </c>
      <c r="B269" t="s">
        <v>74</v>
      </c>
      <c r="C269" t="s">
        <v>74</v>
      </c>
      <c r="D269" t="s">
        <v>817</v>
      </c>
      <c r="E269">
        <v>7448000</v>
      </c>
      <c r="F269">
        <v>21345268.800000001</v>
      </c>
      <c r="G269">
        <v>1</v>
      </c>
    </row>
    <row r="270" spans="1:8" x14ac:dyDescent="0.2">
      <c r="A270">
        <v>4</v>
      </c>
      <c r="B270" t="s">
        <v>74</v>
      </c>
      <c r="C270" t="s">
        <v>72</v>
      </c>
      <c r="D270" t="s">
        <v>819</v>
      </c>
      <c r="E270">
        <v>8245000</v>
      </c>
      <c r="F270">
        <v>29199389.5</v>
      </c>
      <c r="G270">
        <v>1</v>
      </c>
    </row>
    <row r="271" spans="1:8" x14ac:dyDescent="0.2">
      <c r="A271">
        <v>88</v>
      </c>
      <c r="B271" t="s">
        <v>74</v>
      </c>
      <c r="C271" t="s">
        <v>72</v>
      </c>
      <c r="D271" t="s">
        <v>819</v>
      </c>
      <c r="E271">
        <v>9300000</v>
      </c>
      <c r="F271">
        <v>9620978.5999999996</v>
      </c>
      <c r="G271">
        <v>1</v>
      </c>
    </row>
    <row r="272" spans="1:8" x14ac:dyDescent="0.2">
      <c r="A272">
        <v>88</v>
      </c>
      <c r="B272" t="s">
        <v>74</v>
      </c>
      <c r="C272" t="s">
        <v>72</v>
      </c>
      <c r="D272" t="s">
        <v>819</v>
      </c>
      <c r="E272">
        <v>19654969.780000001</v>
      </c>
      <c r="F272">
        <v>19711077.530000001</v>
      </c>
      <c r="H272">
        <v>1</v>
      </c>
    </row>
    <row r="273" spans="1:8" x14ac:dyDescent="0.2">
      <c r="A273">
        <v>4</v>
      </c>
      <c r="B273" t="s">
        <v>102</v>
      </c>
      <c r="C273" t="s">
        <v>108</v>
      </c>
      <c r="D273" t="s">
        <v>820</v>
      </c>
      <c r="E273">
        <v>9300000</v>
      </c>
      <c r="F273">
        <v>9800000</v>
      </c>
      <c r="G273">
        <v>1</v>
      </c>
    </row>
    <row r="274" spans="1:8" x14ac:dyDescent="0.2">
      <c r="A274">
        <v>93</v>
      </c>
      <c r="B274" t="s">
        <v>102</v>
      </c>
      <c r="C274" t="s">
        <v>108</v>
      </c>
      <c r="D274" t="s">
        <v>820</v>
      </c>
      <c r="E274">
        <v>8749000</v>
      </c>
      <c r="F274">
        <v>9550000</v>
      </c>
      <c r="G274">
        <v>1</v>
      </c>
    </row>
    <row r="275" spans="1:8" x14ac:dyDescent="0.2">
      <c r="A275">
        <v>88</v>
      </c>
      <c r="B275" t="s">
        <v>102</v>
      </c>
      <c r="C275" t="s">
        <v>108</v>
      </c>
      <c r="D275" t="s">
        <v>820</v>
      </c>
      <c r="E275">
        <v>13950000</v>
      </c>
      <c r="F275">
        <v>14406767.9</v>
      </c>
      <c r="G275">
        <v>1</v>
      </c>
    </row>
    <row r="276" spans="1:8" x14ac:dyDescent="0.2">
      <c r="A276">
        <v>88</v>
      </c>
      <c r="B276" t="s">
        <v>102</v>
      </c>
      <c r="C276" t="s">
        <v>108</v>
      </c>
      <c r="D276" t="s">
        <v>820</v>
      </c>
      <c r="E276">
        <v>23834801.350000001</v>
      </c>
      <c r="F276">
        <v>23899273.260000002</v>
      </c>
      <c r="H276">
        <v>1</v>
      </c>
    </row>
    <row r="277" spans="1:8" x14ac:dyDescent="0.2">
      <c r="A277">
        <v>105</v>
      </c>
      <c r="B277" t="s">
        <v>102</v>
      </c>
      <c r="C277" t="s">
        <v>108</v>
      </c>
      <c r="D277" t="s">
        <v>820</v>
      </c>
      <c r="E277">
        <v>13950000</v>
      </c>
      <c r="F277">
        <v>14338787.18</v>
      </c>
      <c r="G277">
        <v>1</v>
      </c>
    </row>
    <row r="278" spans="1:8" x14ac:dyDescent="0.2">
      <c r="A278">
        <v>4</v>
      </c>
      <c r="B278" t="s">
        <v>12</v>
      </c>
      <c r="C278" t="s">
        <v>523</v>
      </c>
      <c r="D278" t="s">
        <v>820</v>
      </c>
      <c r="E278">
        <v>9286000</v>
      </c>
      <c r="F278">
        <v>9600000</v>
      </c>
      <c r="G278">
        <v>1</v>
      </c>
    </row>
    <row r="279" spans="1:8" x14ac:dyDescent="0.2">
      <c r="A279">
        <v>4</v>
      </c>
      <c r="B279" t="s">
        <v>11</v>
      </c>
      <c r="C279" t="s">
        <v>94</v>
      </c>
      <c r="D279" t="s">
        <v>821</v>
      </c>
      <c r="E279">
        <v>11625000</v>
      </c>
      <c r="F279">
        <v>12012500</v>
      </c>
      <c r="G279">
        <v>2</v>
      </c>
    </row>
    <row r="280" spans="1:8" x14ac:dyDescent="0.2">
      <c r="A280">
        <v>4</v>
      </c>
      <c r="B280" t="s">
        <v>11</v>
      </c>
      <c r="C280" t="s">
        <v>94</v>
      </c>
      <c r="D280" t="s">
        <v>821</v>
      </c>
      <c r="E280">
        <v>8814500</v>
      </c>
      <c r="F280">
        <v>9114500</v>
      </c>
      <c r="G280">
        <v>2</v>
      </c>
    </row>
    <row r="281" spans="1:8" x14ac:dyDescent="0.2">
      <c r="A281">
        <v>28</v>
      </c>
      <c r="B281" t="s">
        <v>11</v>
      </c>
      <c r="C281" t="s">
        <v>94</v>
      </c>
      <c r="D281" t="s">
        <v>821</v>
      </c>
      <c r="E281">
        <v>9431000</v>
      </c>
      <c r="F281">
        <v>24134920.07</v>
      </c>
      <c r="G281">
        <v>1</v>
      </c>
    </row>
    <row r="282" spans="1:8" x14ac:dyDescent="0.2">
      <c r="A282">
        <v>93</v>
      </c>
      <c r="B282" t="s">
        <v>11</v>
      </c>
      <c r="C282" t="s">
        <v>94</v>
      </c>
      <c r="D282" t="s">
        <v>821</v>
      </c>
      <c r="E282">
        <v>8813000</v>
      </c>
      <c r="F282">
        <v>26946519.662500001</v>
      </c>
      <c r="G282">
        <v>4</v>
      </c>
    </row>
    <row r="283" spans="1:8" x14ac:dyDescent="0.2">
      <c r="A283">
        <v>93</v>
      </c>
      <c r="B283" t="s">
        <v>11</v>
      </c>
      <c r="C283" t="s">
        <v>94</v>
      </c>
      <c r="D283" t="s">
        <v>821</v>
      </c>
      <c r="E283">
        <v>8526000</v>
      </c>
      <c r="F283">
        <v>29458333.333333299</v>
      </c>
      <c r="G283">
        <v>3</v>
      </c>
    </row>
    <row r="284" spans="1:8" x14ac:dyDescent="0.2">
      <c r="A284">
        <v>27</v>
      </c>
      <c r="B284" t="s">
        <v>11</v>
      </c>
      <c r="C284" t="s">
        <v>94</v>
      </c>
      <c r="D284" t="s">
        <v>821</v>
      </c>
      <c r="E284">
        <v>8670000</v>
      </c>
      <c r="F284">
        <v>33565000</v>
      </c>
      <c r="G284">
        <v>2</v>
      </c>
    </row>
    <row r="285" spans="1:8" x14ac:dyDescent="0.2">
      <c r="A285">
        <v>121</v>
      </c>
      <c r="B285" t="s">
        <v>11</v>
      </c>
      <c r="C285" t="s">
        <v>94</v>
      </c>
      <c r="D285" t="s">
        <v>821</v>
      </c>
      <c r="E285">
        <v>4633500</v>
      </c>
      <c r="F285">
        <v>9932179.0500000007</v>
      </c>
      <c r="G285">
        <v>2</v>
      </c>
    </row>
    <row r="286" spans="1:8" x14ac:dyDescent="0.2">
      <c r="A286">
        <v>121</v>
      </c>
      <c r="B286" t="s">
        <v>11</v>
      </c>
      <c r="C286" t="s">
        <v>94</v>
      </c>
      <c r="D286" t="s">
        <v>821</v>
      </c>
      <c r="E286">
        <v>21387455.690000001</v>
      </c>
      <c r="F286">
        <v>21387455.690000001</v>
      </c>
      <c r="H286">
        <v>1</v>
      </c>
    </row>
    <row r="287" spans="1:8" x14ac:dyDescent="0.2">
      <c r="A287">
        <v>122</v>
      </c>
      <c r="B287" t="s">
        <v>11</v>
      </c>
      <c r="C287" t="s">
        <v>94</v>
      </c>
      <c r="D287" t="s">
        <v>821</v>
      </c>
      <c r="E287">
        <v>7867000</v>
      </c>
      <c r="F287">
        <v>32729996.23</v>
      </c>
      <c r="G287">
        <v>1</v>
      </c>
    </row>
    <row r="288" spans="1:8" x14ac:dyDescent="0.2">
      <c r="A288">
        <v>4</v>
      </c>
      <c r="B288" t="s">
        <v>11</v>
      </c>
      <c r="C288" t="s">
        <v>84</v>
      </c>
      <c r="D288" t="s">
        <v>84</v>
      </c>
      <c r="E288">
        <v>9808600</v>
      </c>
      <c r="F288">
        <v>10794000</v>
      </c>
      <c r="G288">
        <v>5</v>
      </c>
    </row>
    <row r="289" spans="1:8" x14ac:dyDescent="0.2">
      <c r="A289">
        <v>4</v>
      </c>
      <c r="B289" t="s">
        <v>11</v>
      </c>
      <c r="C289" t="s">
        <v>84</v>
      </c>
      <c r="D289" t="s">
        <v>84</v>
      </c>
      <c r="E289">
        <v>10685800</v>
      </c>
      <c r="F289">
        <v>10995000</v>
      </c>
      <c r="G289">
        <v>10</v>
      </c>
    </row>
    <row r="290" spans="1:8" x14ac:dyDescent="0.2">
      <c r="A290">
        <v>4</v>
      </c>
      <c r="B290" t="s">
        <v>11</v>
      </c>
      <c r="C290" t="s">
        <v>84</v>
      </c>
      <c r="D290" t="s">
        <v>84</v>
      </c>
      <c r="E290">
        <v>19172713.543333299</v>
      </c>
      <c r="F290">
        <v>19263444.793333299</v>
      </c>
      <c r="H290">
        <v>3</v>
      </c>
    </row>
    <row r="291" spans="1:8" x14ac:dyDescent="0.2">
      <c r="A291">
        <v>28</v>
      </c>
      <c r="B291" t="s">
        <v>11</v>
      </c>
      <c r="C291" t="s">
        <v>84</v>
      </c>
      <c r="D291" t="s">
        <v>84</v>
      </c>
      <c r="E291">
        <v>9300000</v>
      </c>
      <c r="F291">
        <v>9606025.0299999993</v>
      </c>
      <c r="G291">
        <v>1</v>
      </c>
    </row>
    <row r="292" spans="1:8" x14ac:dyDescent="0.2">
      <c r="A292">
        <v>87</v>
      </c>
      <c r="B292" t="s">
        <v>11</v>
      </c>
      <c r="C292" t="s">
        <v>84</v>
      </c>
      <c r="D292" t="s">
        <v>84</v>
      </c>
      <c r="E292">
        <v>9300000</v>
      </c>
      <c r="F292">
        <v>9406434.8000000007</v>
      </c>
      <c r="G292">
        <v>1</v>
      </c>
    </row>
    <row r="293" spans="1:8" x14ac:dyDescent="0.2">
      <c r="A293">
        <v>87</v>
      </c>
      <c r="B293" t="s">
        <v>11</v>
      </c>
      <c r="C293" t="s">
        <v>84</v>
      </c>
      <c r="D293" t="s">
        <v>84</v>
      </c>
      <c r="E293">
        <v>25372726.84</v>
      </c>
      <c r="F293">
        <v>25532466.920000002</v>
      </c>
      <c r="H293">
        <v>1</v>
      </c>
    </row>
    <row r="294" spans="1:8" x14ac:dyDescent="0.2">
      <c r="A294">
        <v>93</v>
      </c>
      <c r="B294" t="s">
        <v>11</v>
      </c>
      <c r="C294" t="s">
        <v>84</v>
      </c>
      <c r="D294" t="s">
        <v>84</v>
      </c>
      <c r="E294">
        <v>9293000</v>
      </c>
      <c r="F294">
        <v>9650000</v>
      </c>
      <c r="G294">
        <v>1</v>
      </c>
    </row>
    <row r="295" spans="1:8" x14ac:dyDescent="0.2">
      <c r="A295">
        <v>96</v>
      </c>
      <c r="B295" t="s">
        <v>11</v>
      </c>
      <c r="C295" t="s">
        <v>84</v>
      </c>
      <c r="D295" t="s">
        <v>84</v>
      </c>
      <c r="E295">
        <v>11625000</v>
      </c>
      <c r="F295">
        <v>11977810.380000001</v>
      </c>
      <c r="G295">
        <v>2</v>
      </c>
    </row>
    <row r="296" spans="1:8" x14ac:dyDescent="0.2">
      <c r="A296">
        <v>121</v>
      </c>
      <c r="B296" t="s">
        <v>11</v>
      </c>
      <c r="C296" t="s">
        <v>84</v>
      </c>
      <c r="D296" t="s">
        <v>84</v>
      </c>
      <c r="E296">
        <v>9700000</v>
      </c>
      <c r="F296">
        <v>10068305</v>
      </c>
      <c r="G296">
        <v>1</v>
      </c>
    </row>
    <row r="297" spans="1:8" x14ac:dyDescent="0.2">
      <c r="A297">
        <v>121</v>
      </c>
      <c r="B297" t="s">
        <v>11</v>
      </c>
      <c r="C297" t="s">
        <v>84</v>
      </c>
      <c r="D297" t="s">
        <v>84</v>
      </c>
      <c r="E297">
        <v>20189589.48</v>
      </c>
      <c r="F297">
        <v>20373699.25</v>
      </c>
      <c r="H297">
        <v>1</v>
      </c>
    </row>
    <row r="298" spans="1:8" x14ac:dyDescent="0.2">
      <c r="A298">
        <v>105</v>
      </c>
      <c r="B298" t="s">
        <v>11</v>
      </c>
      <c r="C298" t="s">
        <v>84</v>
      </c>
      <c r="D298" t="s">
        <v>84</v>
      </c>
      <c r="E298">
        <v>9300000</v>
      </c>
      <c r="F298">
        <v>9599973.5399999991</v>
      </c>
      <c r="G298">
        <v>1</v>
      </c>
    </row>
    <row r="299" spans="1:8" x14ac:dyDescent="0.2">
      <c r="A299">
        <v>121</v>
      </c>
      <c r="B299" t="s">
        <v>73</v>
      </c>
      <c r="C299" t="s">
        <v>824</v>
      </c>
      <c r="D299" t="s">
        <v>824</v>
      </c>
      <c r="E299">
        <v>9300000</v>
      </c>
      <c r="F299">
        <v>9656225</v>
      </c>
      <c r="G299">
        <v>1</v>
      </c>
    </row>
    <row r="300" spans="1:8" x14ac:dyDescent="0.2">
      <c r="A300">
        <v>26</v>
      </c>
      <c r="B300" t="s">
        <v>73</v>
      </c>
      <c r="C300" t="s">
        <v>824</v>
      </c>
      <c r="D300" t="s">
        <v>824</v>
      </c>
      <c r="E300">
        <v>8329000</v>
      </c>
      <c r="F300">
        <v>36415275.390000001</v>
      </c>
      <c r="G300">
        <v>1</v>
      </c>
    </row>
    <row r="301" spans="1:8" x14ac:dyDescent="0.2">
      <c r="A301">
        <v>4</v>
      </c>
      <c r="B301" t="s">
        <v>73</v>
      </c>
      <c r="C301" t="s">
        <v>86</v>
      </c>
      <c r="D301" t="s">
        <v>86</v>
      </c>
      <c r="E301">
        <v>11625000</v>
      </c>
      <c r="F301">
        <v>11925000</v>
      </c>
      <c r="G301">
        <v>2</v>
      </c>
    </row>
    <row r="302" spans="1:8" x14ac:dyDescent="0.2">
      <c r="A302">
        <v>4</v>
      </c>
      <c r="B302" t="s">
        <v>73</v>
      </c>
      <c r="C302" t="s">
        <v>86</v>
      </c>
      <c r="D302" t="s">
        <v>86</v>
      </c>
      <c r="E302">
        <v>11625000</v>
      </c>
      <c r="F302">
        <v>11875000</v>
      </c>
      <c r="G302">
        <v>2</v>
      </c>
    </row>
    <row r="303" spans="1:8" x14ac:dyDescent="0.2">
      <c r="A303">
        <v>28</v>
      </c>
      <c r="B303" t="s">
        <v>73</v>
      </c>
      <c r="C303" t="s">
        <v>86</v>
      </c>
      <c r="D303" t="s">
        <v>86</v>
      </c>
      <c r="E303">
        <v>12389000</v>
      </c>
      <c r="F303">
        <v>12755318.199999999</v>
      </c>
      <c r="G303">
        <v>3</v>
      </c>
    </row>
    <row r="304" spans="1:8" x14ac:dyDescent="0.2">
      <c r="A304">
        <v>87</v>
      </c>
      <c r="B304" t="s">
        <v>73</v>
      </c>
      <c r="C304" t="s">
        <v>86</v>
      </c>
      <c r="D304" t="s">
        <v>86</v>
      </c>
      <c r="E304">
        <v>9270333.3333333302</v>
      </c>
      <c r="F304">
        <v>9448764.8666666709</v>
      </c>
      <c r="G304">
        <v>3</v>
      </c>
    </row>
    <row r="305" spans="1:8" x14ac:dyDescent="0.2">
      <c r="A305">
        <v>93</v>
      </c>
      <c r="B305" t="s">
        <v>73</v>
      </c>
      <c r="C305" t="s">
        <v>86</v>
      </c>
      <c r="D305" t="s">
        <v>86</v>
      </c>
      <c r="E305">
        <v>9024500</v>
      </c>
      <c r="F305">
        <v>13135000</v>
      </c>
      <c r="G305">
        <v>2</v>
      </c>
    </row>
    <row r="306" spans="1:8" x14ac:dyDescent="0.2">
      <c r="A306">
        <v>32</v>
      </c>
      <c r="B306" t="s">
        <v>73</v>
      </c>
      <c r="C306" t="s">
        <v>86</v>
      </c>
      <c r="D306" t="s">
        <v>86</v>
      </c>
      <c r="E306">
        <v>8917000</v>
      </c>
      <c r="F306">
        <v>11285302.32</v>
      </c>
      <c r="G306">
        <v>1</v>
      </c>
    </row>
    <row r="307" spans="1:8" x14ac:dyDescent="0.2">
      <c r="A307">
        <v>4</v>
      </c>
      <c r="B307" t="s">
        <v>12</v>
      </c>
      <c r="C307" t="s">
        <v>85</v>
      </c>
      <c r="D307" t="s">
        <v>86</v>
      </c>
      <c r="E307">
        <v>9300000</v>
      </c>
      <c r="F307">
        <v>9600000</v>
      </c>
      <c r="G307">
        <v>1</v>
      </c>
    </row>
    <row r="308" spans="1:8" x14ac:dyDescent="0.2">
      <c r="A308">
        <v>4</v>
      </c>
      <c r="B308" t="s">
        <v>74</v>
      </c>
      <c r="C308" t="s">
        <v>87</v>
      </c>
      <c r="D308" t="s">
        <v>826</v>
      </c>
      <c r="E308">
        <v>9227000</v>
      </c>
      <c r="F308">
        <v>9600000</v>
      </c>
      <c r="G308">
        <v>1</v>
      </c>
    </row>
    <row r="309" spans="1:8" x14ac:dyDescent="0.2">
      <c r="A309">
        <v>4</v>
      </c>
      <c r="B309" t="s">
        <v>74</v>
      </c>
      <c r="C309" t="s">
        <v>87</v>
      </c>
      <c r="D309" t="s">
        <v>826</v>
      </c>
      <c r="E309">
        <v>9169000</v>
      </c>
      <c r="F309">
        <v>9600000</v>
      </c>
      <c r="G309">
        <v>1</v>
      </c>
    </row>
    <row r="310" spans="1:8" x14ac:dyDescent="0.2">
      <c r="A310">
        <v>28</v>
      </c>
      <c r="B310" t="s">
        <v>74</v>
      </c>
      <c r="C310" t="s">
        <v>87</v>
      </c>
      <c r="D310" t="s">
        <v>826</v>
      </c>
      <c r="E310">
        <v>8227000</v>
      </c>
      <c r="F310">
        <v>9600613.9900000002</v>
      </c>
      <c r="G310">
        <v>2</v>
      </c>
    </row>
    <row r="311" spans="1:8" x14ac:dyDescent="0.2">
      <c r="A311">
        <v>93</v>
      </c>
      <c r="B311" t="s">
        <v>74</v>
      </c>
      <c r="C311" t="s">
        <v>87</v>
      </c>
      <c r="D311" t="s">
        <v>826</v>
      </c>
      <c r="E311">
        <v>9188000</v>
      </c>
      <c r="F311">
        <v>24753358.07</v>
      </c>
      <c r="G311">
        <v>1</v>
      </c>
    </row>
    <row r="312" spans="1:8" x14ac:dyDescent="0.2">
      <c r="A312">
        <v>27</v>
      </c>
      <c r="B312" t="s">
        <v>74</v>
      </c>
      <c r="C312" t="s">
        <v>87</v>
      </c>
      <c r="D312" t="s">
        <v>826</v>
      </c>
      <c r="E312">
        <v>9241000</v>
      </c>
      <c r="F312">
        <v>24473000</v>
      </c>
      <c r="G312">
        <v>1</v>
      </c>
    </row>
    <row r="313" spans="1:8" x14ac:dyDescent="0.2">
      <c r="A313">
        <v>88</v>
      </c>
      <c r="B313" t="s">
        <v>74</v>
      </c>
      <c r="C313" t="s">
        <v>87</v>
      </c>
      <c r="D313" t="s">
        <v>826</v>
      </c>
      <c r="E313">
        <v>20148257.079999998</v>
      </c>
      <c r="F313">
        <v>20205174.530000001</v>
      </c>
      <c r="H313">
        <v>1</v>
      </c>
    </row>
    <row r="314" spans="1:8" x14ac:dyDescent="0.2">
      <c r="A314">
        <v>4</v>
      </c>
      <c r="B314" t="s">
        <v>102</v>
      </c>
      <c r="C314" t="s">
        <v>108</v>
      </c>
      <c r="D314" t="s">
        <v>827</v>
      </c>
      <c r="E314">
        <v>7950000</v>
      </c>
      <c r="F314">
        <v>13147766.733333301</v>
      </c>
      <c r="G314">
        <v>3</v>
      </c>
    </row>
    <row r="315" spans="1:8" x14ac:dyDescent="0.2">
      <c r="A315">
        <v>93</v>
      </c>
      <c r="B315" t="s">
        <v>102</v>
      </c>
      <c r="C315" t="s">
        <v>108</v>
      </c>
      <c r="D315" t="s">
        <v>827</v>
      </c>
      <c r="E315">
        <v>9275666.6666666698</v>
      </c>
      <c r="F315">
        <v>10465925.51</v>
      </c>
      <c r="G315">
        <v>3</v>
      </c>
    </row>
    <row r="316" spans="1:8" x14ac:dyDescent="0.2">
      <c r="A316">
        <v>93</v>
      </c>
      <c r="B316" t="s">
        <v>102</v>
      </c>
      <c r="C316" t="s">
        <v>108</v>
      </c>
      <c r="D316" t="s">
        <v>827</v>
      </c>
      <c r="E316">
        <v>9018333.3333333302</v>
      </c>
      <c r="F316">
        <v>9806175.9199999999</v>
      </c>
      <c r="G316">
        <v>3</v>
      </c>
    </row>
    <row r="317" spans="1:8" x14ac:dyDescent="0.2">
      <c r="A317">
        <v>96</v>
      </c>
      <c r="B317" t="s">
        <v>102</v>
      </c>
      <c r="C317" t="s">
        <v>108</v>
      </c>
      <c r="D317" t="s">
        <v>827</v>
      </c>
      <c r="E317">
        <v>18783930.800000001</v>
      </c>
      <c r="F317">
        <v>18847700.890000001</v>
      </c>
      <c r="H317">
        <v>1</v>
      </c>
    </row>
    <row r="318" spans="1:8" x14ac:dyDescent="0.2">
      <c r="A318">
        <v>93</v>
      </c>
      <c r="B318" t="s">
        <v>11</v>
      </c>
      <c r="C318" t="s">
        <v>103</v>
      </c>
      <c r="D318" t="s">
        <v>828</v>
      </c>
      <c r="E318">
        <v>8951500</v>
      </c>
      <c r="F318">
        <v>17509545.355</v>
      </c>
      <c r="G318">
        <v>2</v>
      </c>
    </row>
    <row r="319" spans="1:8" x14ac:dyDescent="0.2">
      <c r="A319">
        <v>117</v>
      </c>
      <c r="B319" t="s">
        <v>11</v>
      </c>
      <c r="C319" t="s">
        <v>103</v>
      </c>
      <c r="D319" t="s">
        <v>828</v>
      </c>
      <c r="E319">
        <v>13950000</v>
      </c>
      <c r="F319">
        <v>14258868.15</v>
      </c>
      <c r="G319">
        <v>1</v>
      </c>
    </row>
    <row r="320" spans="1:8" x14ac:dyDescent="0.2">
      <c r="A320">
        <v>101</v>
      </c>
      <c r="B320" t="s">
        <v>102</v>
      </c>
      <c r="C320" t="s">
        <v>748</v>
      </c>
      <c r="D320" t="s">
        <v>828</v>
      </c>
      <c r="E320">
        <v>35560934.149999999</v>
      </c>
      <c r="F320">
        <v>35560934.149999999</v>
      </c>
      <c r="H320">
        <v>1</v>
      </c>
    </row>
    <row r="321" spans="1:8" x14ac:dyDescent="0.2">
      <c r="A321">
        <v>27</v>
      </c>
      <c r="B321" t="s">
        <v>11</v>
      </c>
      <c r="C321" t="s">
        <v>11</v>
      </c>
      <c r="D321" t="s">
        <v>102</v>
      </c>
      <c r="E321">
        <v>6230000</v>
      </c>
      <c r="F321">
        <v>55585000</v>
      </c>
      <c r="G321">
        <v>1</v>
      </c>
    </row>
    <row r="322" spans="1:8" x14ac:dyDescent="0.2">
      <c r="A322">
        <v>117</v>
      </c>
      <c r="B322" t="s">
        <v>11</v>
      </c>
      <c r="C322" t="s">
        <v>823</v>
      </c>
      <c r="D322" t="s">
        <v>102</v>
      </c>
      <c r="E322">
        <v>13950000</v>
      </c>
      <c r="F322">
        <v>14258868.15</v>
      </c>
      <c r="G322">
        <v>1</v>
      </c>
    </row>
    <row r="323" spans="1:8" x14ac:dyDescent="0.2">
      <c r="A323">
        <v>117</v>
      </c>
      <c r="B323" t="s">
        <v>11</v>
      </c>
      <c r="C323" t="s">
        <v>832</v>
      </c>
      <c r="D323" t="s">
        <v>102</v>
      </c>
      <c r="E323">
        <v>9208000</v>
      </c>
      <c r="F323">
        <v>9511293.75</v>
      </c>
      <c r="G323">
        <v>1</v>
      </c>
    </row>
    <row r="324" spans="1:8" x14ac:dyDescent="0.2">
      <c r="A324">
        <v>32</v>
      </c>
      <c r="B324" t="s">
        <v>11</v>
      </c>
      <c r="C324" t="s">
        <v>103</v>
      </c>
      <c r="D324" t="s">
        <v>830</v>
      </c>
      <c r="E324">
        <v>9260000</v>
      </c>
      <c r="F324">
        <v>17806841.649999999</v>
      </c>
      <c r="G324">
        <v>1</v>
      </c>
    </row>
    <row r="325" spans="1:8" x14ac:dyDescent="0.2">
      <c r="A325">
        <v>96</v>
      </c>
      <c r="B325" t="s">
        <v>11</v>
      </c>
      <c r="C325" t="s">
        <v>103</v>
      </c>
      <c r="D325" t="s">
        <v>830</v>
      </c>
      <c r="E325">
        <v>9300000</v>
      </c>
      <c r="F325">
        <v>9604557.5099999998</v>
      </c>
      <c r="G325">
        <v>1</v>
      </c>
    </row>
    <row r="326" spans="1:8" x14ac:dyDescent="0.2">
      <c r="A326">
        <v>4</v>
      </c>
      <c r="B326" t="s">
        <v>74</v>
      </c>
      <c r="C326" t="s">
        <v>72</v>
      </c>
      <c r="D326" t="s">
        <v>72</v>
      </c>
      <c r="E326">
        <v>9280000</v>
      </c>
      <c r="F326">
        <v>9729435.3800000008</v>
      </c>
      <c r="G326">
        <v>1</v>
      </c>
    </row>
    <row r="327" spans="1:8" x14ac:dyDescent="0.2">
      <c r="A327">
        <v>4</v>
      </c>
      <c r="B327" t="s">
        <v>74</v>
      </c>
      <c r="C327" t="s">
        <v>72</v>
      </c>
      <c r="D327" t="s">
        <v>72</v>
      </c>
      <c r="E327">
        <v>12244666.6666667</v>
      </c>
      <c r="F327">
        <v>12700000</v>
      </c>
      <c r="G327">
        <v>3</v>
      </c>
    </row>
    <row r="328" spans="1:8" x14ac:dyDescent="0.2">
      <c r="A328">
        <v>4</v>
      </c>
      <c r="B328" t="s">
        <v>74</v>
      </c>
      <c r="C328" t="s">
        <v>72</v>
      </c>
      <c r="D328" t="s">
        <v>72</v>
      </c>
      <c r="E328">
        <v>20364385.370000001</v>
      </c>
      <c r="F328">
        <v>20415983.75</v>
      </c>
      <c r="H328">
        <v>1</v>
      </c>
    </row>
    <row r="329" spans="1:8" x14ac:dyDescent="0.2">
      <c r="A329">
        <v>87</v>
      </c>
      <c r="B329" t="s">
        <v>74</v>
      </c>
      <c r="C329" t="s">
        <v>72</v>
      </c>
      <c r="D329" t="s">
        <v>72</v>
      </c>
      <c r="E329">
        <v>9285000</v>
      </c>
      <c r="F329">
        <v>9372252.3000000007</v>
      </c>
      <c r="G329">
        <v>1</v>
      </c>
    </row>
    <row r="330" spans="1:8" x14ac:dyDescent="0.2">
      <c r="A330">
        <v>93</v>
      </c>
      <c r="B330" t="s">
        <v>74</v>
      </c>
      <c r="C330" t="s">
        <v>72</v>
      </c>
      <c r="D330" t="s">
        <v>72</v>
      </c>
      <c r="E330">
        <v>10206250</v>
      </c>
      <c r="F330">
        <v>14483750</v>
      </c>
      <c r="G330">
        <v>4</v>
      </c>
    </row>
    <row r="331" spans="1:8" x14ac:dyDescent="0.2">
      <c r="A331">
        <v>93</v>
      </c>
      <c r="B331" t="s">
        <v>74</v>
      </c>
      <c r="C331" t="s">
        <v>72</v>
      </c>
      <c r="D331" t="s">
        <v>72</v>
      </c>
      <c r="E331">
        <v>9679000</v>
      </c>
      <c r="F331">
        <v>9900000</v>
      </c>
      <c r="G331">
        <v>1</v>
      </c>
    </row>
    <row r="332" spans="1:8" x14ac:dyDescent="0.2">
      <c r="A332">
        <v>101</v>
      </c>
      <c r="B332" t="s">
        <v>74</v>
      </c>
      <c r="C332" t="s">
        <v>72</v>
      </c>
      <c r="D332" t="s">
        <v>72</v>
      </c>
      <c r="E332">
        <v>9357142.8571428601</v>
      </c>
      <c r="F332">
        <v>9601285.7142857108</v>
      </c>
      <c r="G332">
        <v>7</v>
      </c>
    </row>
    <row r="333" spans="1:8" x14ac:dyDescent="0.2">
      <c r="A333">
        <v>122</v>
      </c>
      <c r="B333" t="s">
        <v>74</v>
      </c>
      <c r="C333" t="s">
        <v>72</v>
      </c>
      <c r="D333" t="s">
        <v>72</v>
      </c>
      <c r="E333">
        <v>7812000</v>
      </c>
      <c r="F333">
        <v>22198086</v>
      </c>
      <c r="G333">
        <v>1</v>
      </c>
    </row>
    <row r="334" spans="1:8" x14ac:dyDescent="0.2">
      <c r="A334">
        <v>4</v>
      </c>
      <c r="B334" t="s">
        <v>11</v>
      </c>
      <c r="C334" t="s">
        <v>94</v>
      </c>
      <c r="D334" t="s">
        <v>833</v>
      </c>
      <c r="E334">
        <v>9001000</v>
      </c>
      <c r="F334">
        <v>9600000</v>
      </c>
      <c r="G334">
        <v>1</v>
      </c>
    </row>
    <row r="335" spans="1:8" x14ac:dyDescent="0.2">
      <c r="A335">
        <v>4</v>
      </c>
      <c r="B335" t="s">
        <v>11</v>
      </c>
      <c r="C335" t="s">
        <v>94</v>
      </c>
      <c r="D335" t="s">
        <v>833</v>
      </c>
      <c r="E335">
        <v>9743250</v>
      </c>
      <c r="F335">
        <v>10181250</v>
      </c>
      <c r="G335">
        <v>8</v>
      </c>
    </row>
    <row r="336" spans="1:8" x14ac:dyDescent="0.2">
      <c r="A336">
        <v>4</v>
      </c>
      <c r="B336" t="s">
        <v>11</v>
      </c>
      <c r="C336" t="s">
        <v>94</v>
      </c>
      <c r="D336" t="s">
        <v>833</v>
      </c>
      <c r="E336">
        <v>18743145.484999999</v>
      </c>
      <c r="F336">
        <v>18853931.859999999</v>
      </c>
      <c r="H336">
        <v>2</v>
      </c>
    </row>
    <row r="337" spans="1:8" x14ac:dyDescent="0.2">
      <c r="A337">
        <v>4</v>
      </c>
      <c r="B337" t="s">
        <v>11</v>
      </c>
      <c r="C337" t="s">
        <v>94</v>
      </c>
      <c r="D337" t="s">
        <v>833</v>
      </c>
      <c r="E337">
        <v>20721206.100000001</v>
      </c>
      <c r="F337">
        <v>20906035.466666698</v>
      </c>
      <c r="H337">
        <v>3</v>
      </c>
    </row>
    <row r="338" spans="1:8" x14ac:dyDescent="0.2">
      <c r="A338">
        <v>87</v>
      </c>
      <c r="B338" t="s">
        <v>11</v>
      </c>
      <c r="C338" t="s">
        <v>94</v>
      </c>
      <c r="D338" t="s">
        <v>833</v>
      </c>
      <c r="E338">
        <v>8875000</v>
      </c>
      <c r="F338">
        <v>9896043.7699999996</v>
      </c>
      <c r="G338">
        <v>1</v>
      </c>
    </row>
    <row r="339" spans="1:8" x14ac:dyDescent="0.2">
      <c r="A339">
        <v>93</v>
      </c>
      <c r="B339" t="s">
        <v>11</v>
      </c>
      <c r="C339" t="s">
        <v>94</v>
      </c>
      <c r="D339" t="s">
        <v>833</v>
      </c>
      <c r="E339">
        <v>9254000</v>
      </c>
      <c r="F339">
        <v>16391758.029999999</v>
      </c>
      <c r="G339">
        <v>1</v>
      </c>
    </row>
    <row r="340" spans="1:8" x14ac:dyDescent="0.2">
      <c r="A340">
        <v>93</v>
      </c>
      <c r="B340" t="s">
        <v>11</v>
      </c>
      <c r="C340" t="s">
        <v>94</v>
      </c>
      <c r="D340" t="s">
        <v>833</v>
      </c>
      <c r="E340">
        <v>9377666.6666666698</v>
      </c>
      <c r="F340">
        <v>14875380.8766667</v>
      </c>
      <c r="G340">
        <v>3</v>
      </c>
    </row>
    <row r="341" spans="1:8" x14ac:dyDescent="0.2">
      <c r="A341">
        <v>4</v>
      </c>
      <c r="B341" t="s">
        <v>11</v>
      </c>
      <c r="C341" t="s">
        <v>94</v>
      </c>
      <c r="D341" t="s">
        <v>834</v>
      </c>
      <c r="E341">
        <v>9280200</v>
      </c>
      <c r="F341">
        <v>9605400</v>
      </c>
      <c r="G341">
        <v>5</v>
      </c>
    </row>
    <row r="342" spans="1:8" x14ac:dyDescent="0.2">
      <c r="A342">
        <v>4</v>
      </c>
      <c r="B342" t="s">
        <v>11</v>
      </c>
      <c r="C342" t="s">
        <v>94</v>
      </c>
      <c r="D342" t="s">
        <v>834</v>
      </c>
      <c r="E342">
        <v>13950000</v>
      </c>
      <c r="F342">
        <v>14250000</v>
      </c>
      <c r="G342">
        <v>1</v>
      </c>
    </row>
    <row r="343" spans="1:8" x14ac:dyDescent="0.2">
      <c r="A343">
        <v>4</v>
      </c>
      <c r="B343" t="s">
        <v>11</v>
      </c>
      <c r="C343" t="s">
        <v>94</v>
      </c>
      <c r="D343" t="s">
        <v>834</v>
      </c>
      <c r="E343">
        <v>21220054.600000001</v>
      </c>
      <c r="F343">
        <v>21400078</v>
      </c>
      <c r="H343">
        <v>1</v>
      </c>
    </row>
    <row r="344" spans="1:8" x14ac:dyDescent="0.2">
      <c r="A344">
        <v>4</v>
      </c>
      <c r="B344" t="s">
        <v>11</v>
      </c>
      <c r="C344" t="s">
        <v>94</v>
      </c>
      <c r="D344" t="s">
        <v>834</v>
      </c>
      <c r="E344">
        <v>17227821.370000001</v>
      </c>
      <c r="F344">
        <v>17279801.52</v>
      </c>
      <c r="H344">
        <v>1</v>
      </c>
    </row>
    <row r="345" spans="1:8" x14ac:dyDescent="0.2">
      <c r="A345">
        <v>28</v>
      </c>
      <c r="B345" t="s">
        <v>11</v>
      </c>
      <c r="C345" t="s">
        <v>94</v>
      </c>
      <c r="D345" t="s">
        <v>834</v>
      </c>
      <c r="E345">
        <v>11160000</v>
      </c>
      <c r="F345">
        <v>11555570.890000001</v>
      </c>
      <c r="G345">
        <v>5</v>
      </c>
    </row>
    <row r="346" spans="1:8" x14ac:dyDescent="0.2">
      <c r="A346">
        <v>87</v>
      </c>
      <c r="B346" t="s">
        <v>11</v>
      </c>
      <c r="C346" t="s">
        <v>94</v>
      </c>
      <c r="D346" t="s">
        <v>834</v>
      </c>
      <c r="E346">
        <v>13950000</v>
      </c>
      <c r="F346">
        <v>14340252.5</v>
      </c>
      <c r="G346">
        <v>1</v>
      </c>
    </row>
    <row r="347" spans="1:8" x14ac:dyDescent="0.2">
      <c r="A347">
        <v>93</v>
      </c>
      <c r="B347" t="s">
        <v>11</v>
      </c>
      <c r="C347" t="s">
        <v>94</v>
      </c>
      <c r="D347" t="s">
        <v>834</v>
      </c>
      <c r="E347">
        <v>7913000</v>
      </c>
      <c r="F347">
        <v>15737467.045</v>
      </c>
      <c r="G347">
        <v>2</v>
      </c>
    </row>
    <row r="348" spans="1:8" x14ac:dyDescent="0.2">
      <c r="A348">
        <v>93</v>
      </c>
      <c r="B348" t="s">
        <v>11</v>
      </c>
      <c r="C348" t="s">
        <v>94</v>
      </c>
      <c r="D348" t="s">
        <v>834</v>
      </c>
      <c r="E348">
        <v>8393500</v>
      </c>
      <c r="F348">
        <v>20505000</v>
      </c>
      <c r="G348">
        <v>2</v>
      </c>
    </row>
    <row r="349" spans="1:8" x14ac:dyDescent="0.2">
      <c r="A349">
        <v>27</v>
      </c>
      <c r="B349" t="s">
        <v>11</v>
      </c>
      <c r="C349" t="s">
        <v>94</v>
      </c>
      <c r="D349" t="s">
        <v>834</v>
      </c>
      <c r="E349">
        <v>8287000</v>
      </c>
      <c r="F349">
        <v>20468000</v>
      </c>
      <c r="G349">
        <v>1</v>
      </c>
    </row>
    <row r="350" spans="1:8" x14ac:dyDescent="0.2">
      <c r="A350">
        <v>22</v>
      </c>
      <c r="B350" t="s">
        <v>11</v>
      </c>
      <c r="C350" t="s">
        <v>94</v>
      </c>
      <c r="D350" t="s">
        <v>834</v>
      </c>
      <c r="E350">
        <v>9227000</v>
      </c>
      <c r="F350">
        <v>17027000</v>
      </c>
      <c r="G350">
        <v>1</v>
      </c>
    </row>
    <row r="351" spans="1:8" x14ac:dyDescent="0.2">
      <c r="A351">
        <v>121</v>
      </c>
      <c r="B351" t="s">
        <v>11</v>
      </c>
      <c r="C351" t="s">
        <v>94</v>
      </c>
      <c r="D351" t="s">
        <v>834</v>
      </c>
      <c r="E351">
        <v>9300000</v>
      </c>
      <c r="F351">
        <v>9656225</v>
      </c>
      <c r="G351">
        <v>1</v>
      </c>
    </row>
    <row r="352" spans="1:8" x14ac:dyDescent="0.2">
      <c r="A352">
        <v>121</v>
      </c>
      <c r="B352" t="s">
        <v>11</v>
      </c>
      <c r="C352" t="s">
        <v>94</v>
      </c>
      <c r="D352" t="s">
        <v>834</v>
      </c>
      <c r="E352">
        <v>9700000</v>
      </c>
      <c r="F352">
        <v>10068305</v>
      </c>
      <c r="G352">
        <v>1</v>
      </c>
    </row>
    <row r="353" spans="1:8" x14ac:dyDescent="0.2">
      <c r="A353">
        <v>120</v>
      </c>
      <c r="B353" t="s">
        <v>11</v>
      </c>
      <c r="C353" t="s">
        <v>94</v>
      </c>
      <c r="D353" t="s">
        <v>834</v>
      </c>
      <c r="E353">
        <v>9300000</v>
      </c>
      <c r="F353">
        <v>10641971.890000001</v>
      </c>
      <c r="G353">
        <v>1</v>
      </c>
    </row>
    <row r="354" spans="1:8" x14ac:dyDescent="0.2">
      <c r="A354">
        <v>120</v>
      </c>
      <c r="B354" t="s">
        <v>11</v>
      </c>
      <c r="C354" t="s">
        <v>94</v>
      </c>
      <c r="D354" t="s">
        <v>834</v>
      </c>
      <c r="E354">
        <v>17143094</v>
      </c>
      <c r="F354">
        <v>17264660</v>
      </c>
      <c r="H354">
        <v>2</v>
      </c>
    </row>
    <row r="355" spans="1:8" x14ac:dyDescent="0.2">
      <c r="A355">
        <v>117</v>
      </c>
      <c r="B355" t="s">
        <v>11</v>
      </c>
      <c r="C355" t="s">
        <v>94</v>
      </c>
      <c r="D355" t="s">
        <v>834</v>
      </c>
      <c r="E355">
        <v>9300000</v>
      </c>
      <c r="F355">
        <v>9511293.75</v>
      </c>
      <c r="G355">
        <v>1</v>
      </c>
    </row>
    <row r="356" spans="1:8" x14ac:dyDescent="0.2">
      <c r="A356">
        <v>117</v>
      </c>
      <c r="B356" t="s">
        <v>11</v>
      </c>
      <c r="C356" t="s">
        <v>94</v>
      </c>
      <c r="D356" t="s">
        <v>834</v>
      </c>
      <c r="E356">
        <v>18065934.890000001</v>
      </c>
      <c r="F356">
        <v>18065934.890000001</v>
      </c>
      <c r="H356">
        <v>1</v>
      </c>
    </row>
    <row r="357" spans="1:8" x14ac:dyDescent="0.2">
      <c r="A357">
        <v>4</v>
      </c>
      <c r="B357" t="s">
        <v>11</v>
      </c>
      <c r="C357" t="s">
        <v>84</v>
      </c>
      <c r="D357" t="s">
        <v>835</v>
      </c>
      <c r="E357">
        <v>9234000</v>
      </c>
      <c r="F357">
        <v>9600000</v>
      </c>
      <c r="G357">
        <v>1</v>
      </c>
    </row>
    <row r="358" spans="1:8" x14ac:dyDescent="0.2">
      <c r="A358">
        <v>4</v>
      </c>
      <c r="B358" t="s">
        <v>11</v>
      </c>
      <c r="C358" t="s">
        <v>84</v>
      </c>
      <c r="D358" t="s">
        <v>835</v>
      </c>
      <c r="E358">
        <v>9280000</v>
      </c>
      <c r="F358">
        <v>9600000</v>
      </c>
      <c r="G358">
        <v>1</v>
      </c>
    </row>
    <row r="359" spans="1:8" x14ac:dyDescent="0.2">
      <c r="A359">
        <v>28</v>
      </c>
      <c r="B359" t="s">
        <v>11</v>
      </c>
      <c r="C359" t="s">
        <v>84</v>
      </c>
      <c r="D359" t="s">
        <v>835</v>
      </c>
      <c r="E359">
        <v>9208000</v>
      </c>
      <c r="F359">
        <v>9570802.9299999997</v>
      </c>
      <c r="G359">
        <v>1</v>
      </c>
    </row>
    <row r="360" spans="1:8" x14ac:dyDescent="0.2">
      <c r="A360">
        <v>121</v>
      </c>
      <c r="B360" t="s">
        <v>11</v>
      </c>
      <c r="C360" t="s">
        <v>84</v>
      </c>
      <c r="D360" t="s">
        <v>835</v>
      </c>
      <c r="E360">
        <v>9700000</v>
      </c>
      <c r="F360">
        <v>10068305</v>
      </c>
      <c r="G360">
        <v>1</v>
      </c>
    </row>
    <row r="361" spans="1:8" x14ac:dyDescent="0.2">
      <c r="A361">
        <v>4</v>
      </c>
      <c r="B361" t="s">
        <v>11</v>
      </c>
      <c r="C361" t="s">
        <v>94</v>
      </c>
      <c r="D361" t="s">
        <v>836</v>
      </c>
      <c r="E361">
        <v>9234000</v>
      </c>
      <c r="F361">
        <v>9600000.2699999996</v>
      </c>
      <c r="G361">
        <v>1</v>
      </c>
    </row>
    <row r="362" spans="1:8" x14ac:dyDescent="0.2">
      <c r="A362">
        <v>4</v>
      </c>
      <c r="B362" t="s">
        <v>11</v>
      </c>
      <c r="C362" t="s">
        <v>94</v>
      </c>
      <c r="D362" t="s">
        <v>836</v>
      </c>
      <c r="E362">
        <v>9103800</v>
      </c>
      <c r="F362">
        <v>13051000</v>
      </c>
      <c r="G362">
        <v>5</v>
      </c>
    </row>
    <row r="363" spans="1:8" x14ac:dyDescent="0.2">
      <c r="A363">
        <v>93</v>
      </c>
      <c r="B363" t="s">
        <v>11</v>
      </c>
      <c r="C363" t="s">
        <v>94</v>
      </c>
      <c r="D363" t="s">
        <v>836</v>
      </c>
      <c r="E363">
        <v>9247000</v>
      </c>
      <c r="F363">
        <v>25680479.809999999</v>
      </c>
      <c r="G363">
        <v>1</v>
      </c>
    </row>
    <row r="364" spans="1:8" x14ac:dyDescent="0.2">
      <c r="A364">
        <v>93</v>
      </c>
      <c r="B364" t="s">
        <v>11</v>
      </c>
      <c r="C364" t="s">
        <v>94</v>
      </c>
      <c r="D364" t="s">
        <v>836</v>
      </c>
      <c r="E364">
        <v>9241000</v>
      </c>
      <c r="F364">
        <v>12862333.42</v>
      </c>
      <c r="G364">
        <v>1</v>
      </c>
    </row>
    <row r="365" spans="1:8" x14ac:dyDescent="0.2">
      <c r="A365">
        <v>27</v>
      </c>
      <c r="B365" t="s">
        <v>11</v>
      </c>
      <c r="C365" t="s">
        <v>94</v>
      </c>
      <c r="D365" t="s">
        <v>836</v>
      </c>
      <c r="E365">
        <v>8623000</v>
      </c>
      <c r="F365">
        <v>22183000</v>
      </c>
      <c r="G365">
        <v>1</v>
      </c>
    </row>
    <row r="366" spans="1:8" x14ac:dyDescent="0.2">
      <c r="A366">
        <v>96</v>
      </c>
      <c r="B366" t="s">
        <v>11</v>
      </c>
      <c r="C366" t="s">
        <v>94</v>
      </c>
      <c r="D366" t="s">
        <v>836</v>
      </c>
      <c r="E366">
        <v>9273000</v>
      </c>
      <c r="F366">
        <v>9604252.5099999998</v>
      </c>
      <c r="G366">
        <v>1</v>
      </c>
    </row>
    <row r="367" spans="1:8" x14ac:dyDescent="0.2">
      <c r="A367">
        <v>117</v>
      </c>
      <c r="B367" t="s">
        <v>11</v>
      </c>
      <c r="C367" t="s">
        <v>94</v>
      </c>
      <c r="D367" t="s">
        <v>836</v>
      </c>
      <c r="E367">
        <v>9300000</v>
      </c>
      <c r="F367">
        <v>9511293.75</v>
      </c>
      <c r="G367">
        <v>1</v>
      </c>
    </row>
    <row r="368" spans="1:8" x14ac:dyDescent="0.2">
      <c r="A368">
        <v>4</v>
      </c>
      <c r="B368" t="s">
        <v>74</v>
      </c>
      <c r="C368" t="s">
        <v>75</v>
      </c>
      <c r="D368" t="s">
        <v>837</v>
      </c>
      <c r="E368">
        <v>13950000</v>
      </c>
      <c r="F368">
        <v>14250000</v>
      </c>
      <c r="G368">
        <v>1</v>
      </c>
    </row>
    <row r="369" spans="1:8" x14ac:dyDescent="0.2">
      <c r="A369">
        <v>87</v>
      </c>
      <c r="B369" t="s">
        <v>74</v>
      </c>
      <c r="C369" t="s">
        <v>75</v>
      </c>
      <c r="D369" t="s">
        <v>837</v>
      </c>
      <c r="E369">
        <v>19223722.760000002</v>
      </c>
      <c r="F369">
        <v>19319856.375</v>
      </c>
      <c r="H369">
        <v>2</v>
      </c>
    </row>
    <row r="370" spans="1:8" x14ac:dyDescent="0.2">
      <c r="A370">
        <v>93</v>
      </c>
      <c r="B370" t="s">
        <v>74</v>
      </c>
      <c r="C370" t="s">
        <v>75</v>
      </c>
      <c r="D370" t="s">
        <v>837</v>
      </c>
      <c r="E370">
        <v>10850000</v>
      </c>
      <c r="F370">
        <v>11150000</v>
      </c>
      <c r="G370">
        <v>3</v>
      </c>
    </row>
    <row r="371" spans="1:8" x14ac:dyDescent="0.2">
      <c r="A371">
        <v>4</v>
      </c>
      <c r="B371" t="s">
        <v>104</v>
      </c>
      <c r="C371" t="s">
        <v>818</v>
      </c>
      <c r="D371" t="s">
        <v>838</v>
      </c>
      <c r="E371">
        <v>13950000</v>
      </c>
      <c r="F371">
        <v>14300000</v>
      </c>
      <c r="G371">
        <v>1</v>
      </c>
    </row>
    <row r="372" spans="1:8" x14ac:dyDescent="0.2">
      <c r="A372">
        <v>4</v>
      </c>
      <c r="B372" t="s">
        <v>104</v>
      </c>
      <c r="C372" t="s">
        <v>818</v>
      </c>
      <c r="D372" t="s">
        <v>838</v>
      </c>
      <c r="E372">
        <v>9280000</v>
      </c>
      <c r="F372">
        <v>9600000</v>
      </c>
      <c r="G372">
        <v>1</v>
      </c>
    </row>
    <row r="373" spans="1:8" x14ac:dyDescent="0.2">
      <c r="A373">
        <v>4</v>
      </c>
      <c r="B373" t="s">
        <v>104</v>
      </c>
      <c r="C373" t="s">
        <v>818</v>
      </c>
      <c r="D373" t="s">
        <v>838</v>
      </c>
      <c r="E373">
        <v>21988039.539999999</v>
      </c>
      <c r="F373">
        <v>22050043.93</v>
      </c>
      <c r="H373">
        <v>1</v>
      </c>
    </row>
    <row r="374" spans="1:8" x14ac:dyDescent="0.2">
      <c r="A374">
        <v>28</v>
      </c>
      <c r="B374" t="s">
        <v>104</v>
      </c>
      <c r="C374" t="s">
        <v>482</v>
      </c>
      <c r="D374" t="s">
        <v>839</v>
      </c>
      <c r="E374">
        <v>9300000</v>
      </c>
      <c r="F374">
        <v>9587840</v>
      </c>
      <c r="G374">
        <v>4</v>
      </c>
    </row>
    <row r="375" spans="1:8" x14ac:dyDescent="0.2">
      <c r="A375">
        <v>87</v>
      </c>
      <c r="B375" t="s">
        <v>104</v>
      </c>
      <c r="C375" t="s">
        <v>482</v>
      </c>
      <c r="D375" t="s">
        <v>839</v>
      </c>
      <c r="E375">
        <v>8791600</v>
      </c>
      <c r="F375">
        <v>9411323.3399999999</v>
      </c>
      <c r="G375">
        <v>5</v>
      </c>
    </row>
    <row r="376" spans="1:8" x14ac:dyDescent="0.2">
      <c r="A376">
        <v>4</v>
      </c>
      <c r="B376" t="s">
        <v>73</v>
      </c>
      <c r="C376" t="s">
        <v>822</v>
      </c>
      <c r="D376" t="s">
        <v>840</v>
      </c>
      <c r="E376">
        <v>11621500</v>
      </c>
      <c r="F376">
        <v>11925000</v>
      </c>
      <c r="G376">
        <v>2</v>
      </c>
    </row>
    <row r="377" spans="1:8" x14ac:dyDescent="0.2">
      <c r="A377">
        <v>87</v>
      </c>
      <c r="B377" t="s">
        <v>73</v>
      </c>
      <c r="C377" t="s">
        <v>822</v>
      </c>
      <c r="D377" t="s">
        <v>840</v>
      </c>
      <c r="E377">
        <v>9254000</v>
      </c>
      <c r="F377">
        <v>9567607.5</v>
      </c>
      <c r="G377">
        <v>1</v>
      </c>
    </row>
    <row r="378" spans="1:8" x14ac:dyDescent="0.2">
      <c r="A378">
        <v>116</v>
      </c>
      <c r="B378" t="s">
        <v>73</v>
      </c>
      <c r="C378" t="s">
        <v>822</v>
      </c>
      <c r="D378" t="s">
        <v>840</v>
      </c>
      <c r="E378">
        <v>9700000</v>
      </c>
      <c r="F378">
        <v>9873878.3200000003</v>
      </c>
      <c r="G378">
        <v>1</v>
      </c>
    </row>
    <row r="379" spans="1:8" x14ac:dyDescent="0.2">
      <c r="A379">
        <v>32</v>
      </c>
      <c r="B379" t="s">
        <v>104</v>
      </c>
      <c r="C379" t="s">
        <v>104</v>
      </c>
      <c r="D379" t="s">
        <v>841</v>
      </c>
      <c r="E379">
        <v>20325937.790952399</v>
      </c>
      <c r="F379">
        <v>20325937.790952399</v>
      </c>
      <c r="H379">
        <v>42</v>
      </c>
    </row>
    <row r="380" spans="1:8" x14ac:dyDescent="0.2">
      <c r="A380">
        <v>4</v>
      </c>
      <c r="B380" t="s">
        <v>74</v>
      </c>
      <c r="C380" t="s">
        <v>735</v>
      </c>
      <c r="D380" t="s">
        <v>842</v>
      </c>
      <c r="E380">
        <v>9300000</v>
      </c>
      <c r="F380">
        <v>9600000</v>
      </c>
      <c r="G380">
        <v>1</v>
      </c>
    </row>
    <row r="381" spans="1:8" x14ac:dyDescent="0.2">
      <c r="A381">
        <v>4</v>
      </c>
      <c r="B381" t="s">
        <v>74</v>
      </c>
      <c r="C381" t="s">
        <v>735</v>
      </c>
      <c r="D381" t="s">
        <v>842</v>
      </c>
      <c r="E381">
        <v>9810777.7777777798</v>
      </c>
      <c r="F381">
        <v>10116666.6666667</v>
      </c>
      <c r="G381">
        <v>9</v>
      </c>
    </row>
    <row r="382" spans="1:8" x14ac:dyDescent="0.2">
      <c r="A382">
        <v>87</v>
      </c>
      <c r="B382" t="s">
        <v>74</v>
      </c>
      <c r="C382" t="s">
        <v>735</v>
      </c>
      <c r="D382" t="s">
        <v>842</v>
      </c>
      <c r="E382">
        <v>9287000</v>
      </c>
      <c r="F382">
        <v>9421091.0999999996</v>
      </c>
      <c r="G382">
        <v>4</v>
      </c>
    </row>
    <row r="383" spans="1:8" x14ac:dyDescent="0.2">
      <c r="A383">
        <v>4</v>
      </c>
      <c r="B383" t="s">
        <v>104</v>
      </c>
      <c r="C383" t="s">
        <v>104</v>
      </c>
      <c r="D383" t="s">
        <v>843</v>
      </c>
      <c r="E383">
        <v>9300000</v>
      </c>
      <c r="F383">
        <v>9600000</v>
      </c>
      <c r="G383">
        <v>1</v>
      </c>
    </row>
    <row r="384" spans="1:8" x14ac:dyDescent="0.2">
      <c r="A384">
        <v>101</v>
      </c>
      <c r="B384" t="s">
        <v>104</v>
      </c>
      <c r="C384" t="s">
        <v>104</v>
      </c>
      <c r="D384" t="s">
        <v>843</v>
      </c>
      <c r="E384">
        <v>9241000</v>
      </c>
      <c r="F384">
        <v>9557000</v>
      </c>
      <c r="G384">
        <v>1</v>
      </c>
    </row>
    <row r="385" spans="1:8" x14ac:dyDescent="0.2">
      <c r="A385">
        <v>4</v>
      </c>
      <c r="B385" t="s">
        <v>11</v>
      </c>
      <c r="C385" t="s">
        <v>94</v>
      </c>
      <c r="D385" t="s">
        <v>844</v>
      </c>
      <c r="E385">
        <v>13950000</v>
      </c>
      <c r="F385">
        <v>14250000</v>
      </c>
      <c r="G385">
        <v>1</v>
      </c>
    </row>
    <row r="386" spans="1:8" x14ac:dyDescent="0.2">
      <c r="A386">
        <v>4</v>
      </c>
      <c r="B386" t="s">
        <v>11</v>
      </c>
      <c r="C386" t="s">
        <v>94</v>
      </c>
      <c r="D386" t="s">
        <v>844</v>
      </c>
      <c r="E386">
        <v>9300000</v>
      </c>
      <c r="F386">
        <v>9600000</v>
      </c>
      <c r="G386">
        <v>1</v>
      </c>
    </row>
    <row r="387" spans="1:8" x14ac:dyDescent="0.2">
      <c r="A387">
        <v>28</v>
      </c>
      <c r="B387" t="s">
        <v>11</v>
      </c>
      <c r="C387" t="s">
        <v>94</v>
      </c>
      <c r="D387" t="s">
        <v>844</v>
      </c>
      <c r="E387">
        <v>9195000</v>
      </c>
      <c r="F387">
        <v>18730938.260000002</v>
      </c>
      <c r="G387">
        <v>1</v>
      </c>
    </row>
    <row r="388" spans="1:8" x14ac:dyDescent="0.2">
      <c r="A388">
        <v>93</v>
      </c>
      <c r="B388" t="s">
        <v>11</v>
      </c>
      <c r="C388" t="s">
        <v>94</v>
      </c>
      <c r="D388" t="s">
        <v>844</v>
      </c>
      <c r="E388">
        <v>26174997.393333301</v>
      </c>
      <c r="F388">
        <v>26224471.285</v>
      </c>
      <c r="H388">
        <v>6</v>
      </c>
    </row>
    <row r="389" spans="1:8" x14ac:dyDescent="0.2">
      <c r="A389">
        <v>105</v>
      </c>
      <c r="B389" t="s">
        <v>11</v>
      </c>
      <c r="C389" t="s">
        <v>94</v>
      </c>
      <c r="D389" t="s">
        <v>844</v>
      </c>
      <c r="E389">
        <v>35720223.030000001</v>
      </c>
      <c r="F389">
        <v>35720223.030000001</v>
      </c>
      <c r="H389">
        <v>1</v>
      </c>
    </row>
    <row r="390" spans="1:8" x14ac:dyDescent="0.2">
      <c r="A390">
        <v>122</v>
      </c>
      <c r="B390" t="s">
        <v>11</v>
      </c>
      <c r="C390" t="s">
        <v>94</v>
      </c>
      <c r="D390" t="s">
        <v>844</v>
      </c>
      <c r="E390">
        <v>5978000</v>
      </c>
      <c r="F390">
        <v>20295253.760000002</v>
      </c>
      <c r="G390">
        <v>1</v>
      </c>
    </row>
    <row r="391" spans="1:8" x14ac:dyDescent="0.2">
      <c r="A391">
        <v>4</v>
      </c>
      <c r="B391" t="s">
        <v>104</v>
      </c>
      <c r="C391" t="s">
        <v>818</v>
      </c>
      <c r="D391" t="s">
        <v>845</v>
      </c>
      <c r="E391">
        <v>9296500</v>
      </c>
      <c r="F391">
        <v>9600000</v>
      </c>
      <c r="G391">
        <v>2</v>
      </c>
    </row>
    <row r="392" spans="1:8" x14ac:dyDescent="0.2">
      <c r="A392">
        <v>4</v>
      </c>
      <c r="B392" t="s">
        <v>104</v>
      </c>
      <c r="C392" t="s">
        <v>818</v>
      </c>
      <c r="D392" t="s">
        <v>845</v>
      </c>
      <c r="E392">
        <v>10736333.3333333</v>
      </c>
      <c r="F392">
        <v>14696666.6666667</v>
      </c>
      <c r="G392">
        <v>3</v>
      </c>
    </row>
    <row r="393" spans="1:8" x14ac:dyDescent="0.2">
      <c r="A393">
        <v>93</v>
      </c>
      <c r="B393" t="s">
        <v>104</v>
      </c>
      <c r="C393" t="s">
        <v>818</v>
      </c>
      <c r="D393" t="s">
        <v>845</v>
      </c>
      <c r="E393">
        <v>9254000</v>
      </c>
      <c r="F393">
        <v>26950000</v>
      </c>
      <c r="G393">
        <v>1</v>
      </c>
    </row>
    <row r="394" spans="1:8" x14ac:dyDescent="0.2">
      <c r="A394">
        <v>93</v>
      </c>
      <c r="B394" t="s">
        <v>11</v>
      </c>
      <c r="C394" t="s">
        <v>103</v>
      </c>
      <c r="D394" t="s">
        <v>863</v>
      </c>
      <c r="E394">
        <v>9300000</v>
      </c>
      <c r="F394">
        <v>9550005.6999999993</v>
      </c>
      <c r="G394">
        <v>1</v>
      </c>
    </row>
    <row r="395" spans="1:8" x14ac:dyDescent="0.2">
      <c r="A395">
        <v>93</v>
      </c>
      <c r="B395" t="s">
        <v>73</v>
      </c>
      <c r="C395" t="s">
        <v>607</v>
      </c>
      <c r="D395" t="s">
        <v>863</v>
      </c>
      <c r="E395">
        <v>9300000</v>
      </c>
      <c r="F395">
        <v>9650000</v>
      </c>
      <c r="G395">
        <v>1</v>
      </c>
    </row>
    <row r="396" spans="1:8" x14ac:dyDescent="0.2">
      <c r="A396">
        <v>96</v>
      </c>
      <c r="B396" t="s">
        <v>73</v>
      </c>
      <c r="C396" t="s">
        <v>607</v>
      </c>
      <c r="D396" t="s">
        <v>863</v>
      </c>
      <c r="E396">
        <v>9300000</v>
      </c>
      <c r="F396">
        <v>9604557.5099999998</v>
      </c>
      <c r="G396">
        <v>1</v>
      </c>
    </row>
    <row r="397" spans="1:8" x14ac:dyDescent="0.2">
      <c r="A397">
        <v>117</v>
      </c>
      <c r="B397" t="s">
        <v>11</v>
      </c>
      <c r="C397" t="s">
        <v>832</v>
      </c>
      <c r="D397" t="s">
        <v>863</v>
      </c>
      <c r="E397">
        <v>9300000</v>
      </c>
      <c r="F397">
        <v>9511293.75</v>
      </c>
      <c r="G397">
        <v>1</v>
      </c>
    </row>
    <row r="398" spans="1:8" x14ac:dyDescent="0.2">
      <c r="A398">
        <v>93</v>
      </c>
      <c r="B398" t="s">
        <v>13</v>
      </c>
      <c r="C398" t="s">
        <v>1187</v>
      </c>
      <c r="D398" t="s">
        <v>863</v>
      </c>
      <c r="E398">
        <v>6020000</v>
      </c>
      <c r="F398">
        <v>8951321.8699999992</v>
      </c>
      <c r="G398">
        <v>1</v>
      </c>
    </row>
    <row r="399" spans="1:8" x14ac:dyDescent="0.2">
      <c r="A399">
        <v>4</v>
      </c>
      <c r="B399" t="s">
        <v>11</v>
      </c>
      <c r="C399" t="s">
        <v>84</v>
      </c>
      <c r="D399" t="s">
        <v>864</v>
      </c>
      <c r="E399">
        <v>9289000</v>
      </c>
      <c r="F399">
        <v>9600000</v>
      </c>
      <c r="G399">
        <v>3</v>
      </c>
    </row>
    <row r="400" spans="1:8" x14ac:dyDescent="0.2">
      <c r="A400">
        <v>4</v>
      </c>
      <c r="B400" t="s">
        <v>11</v>
      </c>
      <c r="C400" t="s">
        <v>84</v>
      </c>
      <c r="D400" t="s">
        <v>864</v>
      </c>
      <c r="E400">
        <v>9239400</v>
      </c>
      <c r="F400">
        <v>9600000</v>
      </c>
      <c r="G400">
        <v>5</v>
      </c>
    </row>
    <row r="401" spans="1:8" x14ac:dyDescent="0.2">
      <c r="A401">
        <v>4</v>
      </c>
      <c r="B401" t="s">
        <v>11</v>
      </c>
      <c r="C401" t="s">
        <v>84</v>
      </c>
      <c r="D401" t="s">
        <v>864</v>
      </c>
      <c r="E401">
        <v>21123861.059999999</v>
      </c>
      <c r="F401">
        <v>21279801.52</v>
      </c>
      <c r="H401">
        <v>1</v>
      </c>
    </row>
    <row r="402" spans="1:8" x14ac:dyDescent="0.2">
      <c r="A402">
        <v>28</v>
      </c>
      <c r="B402" t="s">
        <v>11</v>
      </c>
      <c r="C402" t="s">
        <v>84</v>
      </c>
      <c r="D402" t="s">
        <v>864</v>
      </c>
      <c r="E402">
        <v>13950000</v>
      </c>
      <c r="F402">
        <v>14322152.5</v>
      </c>
      <c r="G402">
        <v>1</v>
      </c>
    </row>
    <row r="403" spans="1:8" x14ac:dyDescent="0.2">
      <c r="A403">
        <v>93</v>
      </c>
      <c r="B403" t="s">
        <v>11</v>
      </c>
      <c r="C403" t="s">
        <v>84</v>
      </c>
      <c r="D403" t="s">
        <v>864</v>
      </c>
      <c r="E403">
        <v>11585500</v>
      </c>
      <c r="F403">
        <v>11885500</v>
      </c>
      <c r="G403">
        <v>2</v>
      </c>
    </row>
    <row r="404" spans="1:8" x14ac:dyDescent="0.2">
      <c r="A404">
        <v>96</v>
      </c>
      <c r="B404" t="s">
        <v>11</v>
      </c>
      <c r="C404" t="s">
        <v>84</v>
      </c>
      <c r="D404" t="s">
        <v>864</v>
      </c>
      <c r="E404">
        <v>9182000</v>
      </c>
      <c r="F404">
        <v>9603224.5099999998</v>
      </c>
      <c r="G404">
        <v>1</v>
      </c>
    </row>
    <row r="405" spans="1:8" x14ac:dyDescent="0.2">
      <c r="A405">
        <v>121</v>
      </c>
      <c r="B405" t="s">
        <v>11</v>
      </c>
      <c r="C405" t="s">
        <v>84</v>
      </c>
      <c r="D405" t="s">
        <v>864</v>
      </c>
      <c r="E405">
        <v>9700000</v>
      </c>
      <c r="F405">
        <v>10068305</v>
      </c>
      <c r="G405">
        <v>1</v>
      </c>
    </row>
    <row r="406" spans="1:8" x14ac:dyDescent="0.2">
      <c r="A406">
        <v>28</v>
      </c>
      <c r="B406" t="s">
        <v>73</v>
      </c>
      <c r="C406" t="s">
        <v>824</v>
      </c>
      <c r="D406" t="s">
        <v>867</v>
      </c>
      <c r="E406">
        <v>13950000</v>
      </c>
      <c r="F406">
        <v>14360824.2166667</v>
      </c>
      <c r="G406">
        <v>3</v>
      </c>
    </row>
    <row r="407" spans="1:8" x14ac:dyDescent="0.2">
      <c r="A407">
        <v>32</v>
      </c>
      <c r="B407" t="s">
        <v>73</v>
      </c>
      <c r="C407" t="s">
        <v>824</v>
      </c>
      <c r="D407" t="s">
        <v>867</v>
      </c>
      <c r="E407">
        <v>8329000</v>
      </c>
      <c r="F407">
        <v>23644899.91</v>
      </c>
      <c r="G407">
        <v>1</v>
      </c>
    </row>
    <row r="408" spans="1:8" x14ac:dyDescent="0.2">
      <c r="A408">
        <v>4</v>
      </c>
      <c r="B408" t="s">
        <v>74</v>
      </c>
      <c r="C408" t="s">
        <v>735</v>
      </c>
      <c r="D408" t="s">
        <v>869</v>
      </c>
      <c r="E408">
        <v>6200000</v>
      </c>
      <c r="F408">
        <v>9583333.3333333302</v>
      </c>
      <c r="G408">
        <v>3</v>
      </c>
    </row>
    <row r="409" spans="1:8" x14ac:dyDescent="0.2">
      <c r="A409">
        <v>4</v>
      </c>
      <c r="B409" t="s">
        <v>74</v>
      </c>
      <c r="C409" t="s">
        <v>735</v>
      </c>
      <c r="D409" t="s">
        <v>869</v>
      </c>
      <c r="E409">
        <v>9300000</v>
      </c>
      <c r="F409">
        <v>9600000</v>
      </c>
      <c r="G409">
        <v>1</v>
      </c>
    </row>
    <row r="410" spans="1:8" x14ac:dyDescent="0.2">
      <c r="A410">
        <v>28</v>
      </c>
      <c r="B410" t="s">
        <v>74</v>
      </c>
      <c r="C410" t="s">
        <v>735</v>
      </c>
      <c r="D410" t="s">
        <v>869</v>
      </c>
      <c r="E410">
        <v>9001000</v>
      </c>
      <c r="F410">
        <v>9567989.2300000004</v>
      </c>
      <c r="G410">
        <v>1</v>
      </c>
    </row>
    <row r="411" spans="1:8" x14ac:dyDescent="0.2">
      <c r="A411">
        <v>93</v>
      </c>
      <c r="B411" t="s">
        <v>74</v>
      </c>
      <c r="C411" t="s">
        <v>735</v>
      </c>
      <c r="D411" t="s">
        <v>869</v>
      </c>
      <c r="E411">
        <v>9300000</v>
      </c>
      <c r="F411">
        <v>9951846.9800000004</v>
      </c>
      <c r="G411">
        <v>3</v>
      </c>
    </row>
    <row r="412" spans="1:8" x14ac:dyDescent="0.2">
      <c r="A412">
        <v>116</v>
      </c>
      <c r="B412" t="s">
        <v>74</v>
      </c>
      <c r="C412" t="s">
        <v>735</v>
      </c>
      <c r="D412" t="s">
        <v>869</v>
      </c>
      <c r="E412">
        <v>13950000</v>
      </c>
      <c r="F412">
        <v>14245262.119999999</v>
      </c>
      <c r="G412">
        <v>1</v>
      </c>
    </row>
    <row r="413" spans="1:8" x14ac:dyDescent="0.2">
      <c r="A413">
        <v>4</v>
      </c>
      <c r="B413" t="s">
        <v>104</v>
      </c>
      <c r="C413" t="s">
        <v>818</v>
      </c>
      <c r="D413" t="s">
        <v>870</v>
      </c>
      <c r="E413">
        <v>13950000</v>
      </c>
      <c r="F413">
        <v>14250000</v>
      </c>
      <c r="G413">
        <v>1</v>
      </c>
    </row>
    <row r="414" spans="1:8" x14ac:dyDescent="0.2">
      <c r="A414">
        <v>4</v>
      </c>
      <c r="B414" t="s">
        <v>104</v>
      </c>
      <c r="C414" t="s">
        <v>818</v>
      </c>
      <c r="D414" t="s">
        <v>870</v>
      </c>
      <c r="E414">
        <v>9201000</v>
      </c>
      <c r="F414">
        <v>9600000</v>
      </c>
      <c r="G414">
        <v>1</v>
      </c>
    </row>
    <row r="415" spans="1:8" x14ac:dyDescent="0.2">
      <c r="A415">
        <v>4</v>
      </c>
      <c r="B415" t="s">
        <v>104</v>
      </c>
      <c r="C415" t="s">
        <v>818</v>
      </c>
      <c r="D415" t="s">
        <v>870</v>
      </c>
      <c r="E415">
        <v>21633351.710000001</v>
      </c>
      <c r="F415">
        <v>21819073.870000001</v>
      </c>
      <c r="H415">
        <v>1</v>
      </c>
    </row>
    <row r="416" spans="1:8" x14ac:dyDescent="0.2">
      <c r="A416">
        <v>87</v>
      </c>
      <c r="B416" t="s">
        <v>104</v>
      </c>
      <c r="C416" t="s">
        <v>818</v>
      </c>
      <c r="D416" t="s">
        <v>870</v>
      </c>
      <c r="E416">
        <v>9300000</v>
      </c>
      <c r="F416">
        <v>9567607.5</v>
      </c>
      <c r="G416">
        <v>1</v>
      </c>
    </row>
    <row r="417" spans="1:8" x14ac:dyDescent="0.2">
      <c r="A417">
        <v>4</v>
      </c>
      <c r="B417" t="s">
        <v>104</v>
      </c>
      <c r="C417" t="s">
        <v>107</v>
      </c>
      <c r="D417" t="s">
        <v>871</v>
      </c>
      <c r="E417">
        <v>13950000</v>
      </c>
      <c r="F417">
        <v>14250000</v>
      </c>
      <c r="G417">
        <v>3</v>
      </c>
    </row>
    <row r="418" spans="1:8" x14ac:dyDescent="0.2">
      <c r="A418">
        <v>4</v>
      </c>
      <c r="B418" t="s">
        <v>104</v>
      </c>
      <c r="C418" t="s">
        <v>107</v>
      </c>
      <c r="D418" t="s">
        <v>871</v>
      </c>
      <c r="E418">
        <v>18162304.890000001</v>
      </c>
      <c r="F418">
        <v>18324765.329999998</v>
      </c>
      <c r="H418">
        <v>1</v>
      </c>
    </row>
    <row r="419" spans="1:8" x14ac:dyDescent="0.2">
      <c r="A419">
        <v>93</v>
      </c>
      <c r="B419" t="s">
        <v>104</v>
      </c>
      <c r="C419" t="s">
        <v>107</v>
      </c>
      <c r="D419" t="s">
        <v>871</v>
      </c>
      <c r="E419">
        <v>9127000</v>
      </c>
      <c r="F419">
        <v>9700000</v>
      </c>
      <c r="G419">
        <v>1</v>
      </c>
    </row>
    <row r="420" spans="1:8" x14ac:dyDescent="0.2">
      <c r="A420">
        <v>93</v>
      </c>
      <c r="B420" t="s">
        <v>11</v>
      </c>
      <c r="C420" t="s">
        <v>832</v>
      </c>
      <c r="D420" t="s">
        <v>832</v>
      </c>
      <c r="E420">
        <v>9227500</v>
      </c>
      <c r="F420">
        <v>12312159.810000001</v>
      </c>
      <c r="G420">
        <v>2</v>
      </c>
    </row>
    <row r="421" spans="1:8" x14ac:dyDescent="0.2">
      <c r="A421">
        <v>4</v>
      </c>
      <c r="B421" t="s">
        <v>11</v>
      </c>
      <c r="C421" t="s">
        <v>515</v>
      </c>
      <c r="D421" t="s">
        <v>875</v>
      </c>
      <c r="E421">
        <v>8245000</v>
      </c>
      <c r="F421">
        <v>9600000</v>
      </c>
      <c r="G421">
        <v>1</v>
      </c>
    </row>
    <row r="422" spans="1:8" x14ac:dyDescent="0.2">
      <c r="A422">
        <v>28</v>
      </c>
      <c r="B422" t="s">
        <v>11</v>
      </c>
      <c r="C422" t="s">
        <v>515</v>
      </c>
      <c r="D422" t="s">
        <v>875</v>
      </c>
      <c r="E422">
        <v>11628666.6666667</v>
      </c>
      <c r="F422">
        <v>12741393.9433333</v>
      </c>
      <c r="G422">
        <v>3</v>
      </c>
    </row>
    <row r="423" spans="1:8" x14ac:dyDescent="0.2">
      <c r="A423">
        <v>120</v>
      </c>
      <c r="B423" t="s">
        <v>11</v>
      </c>
      <c r="C423" t="s">
        <v>515</v>
      </c>
      <c r="D423" t="s">
        <v>875</v>
      </c>
      <c r="E423">
        <v>9300000</v>
      </c>
      <c r="F423">
        <v>9765460</v>
      </c>
      <c r="G423">
        <v>1</v>
      </c>
    </row>
    <row r="424" spans="1:8" x14ac:dyDescent="0.2">
      <c r="A424">
        <v>120</v>
      </c>
      <c r="B424" t="s">
        <v>11</v>
      </c>
      <c r="C424" t="s">
        <v>515</v>
      </c>
      <c r="D424" t="s">
        <v>875</v>
      </c>
      <c r="E424">
        <v>18093174.579999998</v>
      </c>
      <c r="F424">
        <v>18158527.309999999</v>
      </c>
      <c r="H424">
        <v>1</v>
      </c>
    </row>
    <row r="425" spans="1:8" x14ac:dyDescent="0.2">
      <c r="A425">
        <v>93</v>
      </c>
      <c r="B425" t="s">
        <v>11</v>
      </c>
      <c r="C425" t="s">
        <v>83</v>
      </c>
      <c r="D425" t="s">
        <v>876</v>
      </c>
      <c r="E425">
        <v>9295500</v>
      </c>
      <c r="F425">
        <v>9571171.1750000007</v>
      </c>
      <c r="G425">
        <v>2</v>
      </c>
    </row>
    <row r="426" spans="1:8" x14ac:dyDescent="0.2">
      <c r="A426">
        <v>27</v>
      </c>
      <c r="B426" t="s">
        <v>11</v>
      </c>
      <c r="C426" t="s">
        <v>84</v>
      </c>
      <c r="D426" t="s">
        <v>888</v>
      </c>
      <c r="E426">
        <v>9195000</v>
      </c>
      <c r="F426">
        <v>23655000</v>
      </c>
      <c r="G426">
        <v>1</v>
      </c>
    </row>
    <row r="427" spans="1:8" x14ac:dyDescent="0.2">
      <c r="A427">
        <v>121</v>
      </c>
      <c r="B427" t="s">
        <v>11</v>
      </c>
      <c r="C427" t="s">
        <v>84</v>
      </c>
      <c r="D427" t="s">
        <v>888</v>
      </c>
      <c r="E427">
        <v>9700000</v>
      </c>
      <c r="F427">
        <v>10068305</v>
      </c>
      <c r="G427">
        <v>2</v>
      </c>
    </row>
    <row r="428" spans="1:8" x14ac:dyDescent="0.2">
      <c r="A428">
        <v>4</v>
      </c>
      <c r="B428" t="s">
        <v>104</v>
      </c>
      <c r="C428" t="s">
        <v>106</v>
      </c>
      <c r="D428" t="s">
        <v>889</v>
      </c>
      <c r="E428">
        <v>9300000</v>
      </c>
      <c r="F428">
        <v>9600000</v>
      </c>
      <c r="G428">
        <v>1</v>
      </c>
    </row>
    <row r="429" spans="1:8" x14ac:dyDescent="0.2">
      <c r="A429">
        <v>4</v>
      </c>
      <c r="B429" t="s">
        <v>104</v>
      </c>
      <c r="C429" t="s">
        <v>106</v>
      </c>
      <c r="D429" t="s">
        <v>889</v>
      </c>
      <c r="E429">
        <v>9300000</v>
      </c>
      <c r="F429">
        <v>9600000</v>
      </c>
      <c r="G429">
        <v>1</v>
      </c>
    </row>
    <row r="430" spans="1:8" x14ac:dyDescent="0.2">
      <c r="A430">
        <v>87</v>
      </c>
      <c r="B430" t="s">
        <v>104</v>
      </c>
      <c r="C430" t="s">
        <v>106</v>
      </c>
      <c r="D430" t="s">
        <v>889</v>
      </c>
      <c r="E430">
        <v>9241000</v>
      </c>
      <c r="F430">
        <v>18638108.649999999</v>
      </c>
      <c r="G430">
        <v>1</v>
      </c>
    </row>
    <row r="431" spans="1:8" x14ac:dyDescent="0.2">
      <c r="A431">
        <v>93</v>
      </c>
      <c r="B431" t="s">
        <v>104</v>
      </c>
      <c r="C431" t="s">
        <v>106</v>
      </c>
      <c r="D431" t="s">
        <v>889</v>
      </c>
      <c r="E431">
        <v>8562000</v>
      </c>
      <c r="F431">
        <v>8862729.3599999994</v>
      </c>
      <c r="G431">
        <v>1</v>
      </c>
    </row>
    <row r="432" spans="1:8" x14ac:dyDescent="0.2">
      <c r="A432">
        <v>93</v>
      </c>
      <c r="B432" t="s">
        <v>11</v>
      </c>
      <c r="C432" t="s">
        <v>103</v>
      </c>
      <c r="D432" t="s">
        <v>890</v>
      </c>
      <c r="E432">
        <v>9214000</v>
      </c>
      <c r="F432">
        <v>26061061.760000002</v>
      </c>
      <c r="G432">
        <v>1</v>
      </c>
    </row>
    <row r="433" spans="1:8" x14ac:dyDescent="0.2">
      <c r="A433">
        <v>28</v>
      </c>
      <c r="B433" t="s">
        <v>74</v>
      </c>
      <c r="C433" t="s">
        <v>72</v>
      </c>
      <c r="D433" t="s">
        <v>893</v>
      </c>
      <c r="E433">
        <v>9300000</v>
      </c>
      <c r="F433">
        <v>9587840</v>
      </c>
      <c r="G433">
        <v>2</v>
      </c>
    </row>
    <row r="434" spans="1:8" x14ac:dyDescent="0.2">
      <c r="A434">
        <v>87</v>
      </c>
      <c r="B434" t="s">
        <v>74</v>
      </c>
      <c r="C434" t="s">
        <v>72</v>
      </c>
      <c r="D434" t="s">
        <v>893</v>
      </c>
      <c r="E434">
        <v>9285000</v>
      </c>
      <c r="F434">
        <v>9372252.3000000007</v>
      </c>
      <c r="G434">
        <v>1</v>
      </c>
    </row>
    <row r="435" spans="1:8" x14ac:dyDescent="0.2">
      <c r="A435">
        <v>14</v>
      </c>
      <c r="B435" t="s">
        <v>11</v>
      </c>
      <c r="C435" t="s">
        <v>94</v>
      </c>
      <c r="D435" t="s">
        <v>894</v>
      </c>
      <c r="E435">
        <v>17213034.609999999</v>
      </c>
      <c r="F435">
        <v>17263971.789999999</v>
      </c>
      <c r="H435">
        <v>1</v>
      </c>
    </row>
    <row r="436" spans="1:8" x14ac:dyDescent="0.2">
      <c r="A436">
        <v>93</v>
      </c>
      <c r="B436" t="s">
        <v>11</v>
      </c>
      <c r="C436" t="s">
        <v>94</v>
      </c>
      <c r="D436" t="s">
        <v>894</v>
      </c>
      <c r="E436">
        <v>9257000</v>
      </c>
      <c r="F436">
        <v>22498478.170000002</v>
      </c>
      <c r="G436">
        <v>2</v>
      </c>
    </row>
    <row r="437" spans="1:8" x14ac:dyDescent="0.2">
      <c r="A437">
        <v>116</v>
      </c>
      <c r="B437" t="s">
        <v>11</v>
      </c>
      <c r="C437" t="s">
        <v>94</v>
      </c>
      <c r="D437" t="s">
        <v>894</v>
      </c>
      <c r="E437">
        <v>18800807.850000001</v>
      </c>
      <c r="F437">
        <v>18800807.850000001</v>
      </c>
      <c r="H437">
        <v>1</v>
      </c>
    </row>
    <row r="438" spans="1:8" x14ac:dyDescent="0.2">
      <c r="A438">
        <v>4</v>
      </c>
      <c r="B438" t="s">
        <v>11</v>
      </c>
      <c r="C438" t="s">
        <v>84</v>
      </c>
      <c r="D438" t="s">
        <v>895</v>
      </c>
      <c r="E438">
        <v>12400000</v>
      </c>
      <c r="F438">
        <v>12700000</v>
      </c>
      <c r="G438">
        <v>3</v>
      </c>
    </row>
    <row r="439" spans="1:8" x14ac:dyDescent="0.2">
      <c r="A439">
        <v>28</v>
      </c>
      <c r="B439" t="s">
        <v>11</v>
      </c>
      <c r="C439" t="s">
        <v>84</v>
      </c>
      <c r="D439" t="s">
        <v>895</v>
      </c>
      <c r="E439">
        <v>9300000</v>
      </c>
      <c r="F439">
        <v>9606025.0299999993</v>
      </c>
      <c r="G439">
        <v>1</v>
      </c>
    </row>
    <row r="440" spans="1:8" x14ac:dyDescent="0.2">
      <c r="A440">
        <v>101</v>
      </c>
      <c r="B440" t="s">
        <v>11</v>
      </c>
      <c r="C440" t="s">
        <v>84</v>
      </c>
      <c r="D440" t="s">
        <v>895</v>
      </c>
      <c r="E440">
        <v>19439544.350000001</v>
      </c>
      <c r="F440">
        <v>19439544.350000001</v>
      </c>
      <c r="H440">
        <v>1</v>
      </c>
    </row>
    <row r="441" spans="1:8" x14ac:dyDescent="0.2">
      <c r="A441">
        <v>96</v>
      </c>
      <c r="B441" t="s">
        <v>11</v>
      </c>
      <c r="C441" t="s">
        <v>84</v>
      </c>
      <c r="D441" t="s">
        <v>895</v>
      </c>
      <c r="E441">
        <v>9300000</v>
      </c>
      <c r="F441">
        <v>9604557.5099999998</v>
      </c>
      <c r="G441">
        <v>1</v>
      </c>
    </row>
    <row r="442" spans="1:8" x14ac:dyDescent="0.2">
      <c r="A442">
        <v>105</v>
      </c>
      <c r="B442" t="s">
        <v>11</v>
      </c>
      <c r="C442" t="s">
        <v>84</v>
      </c>
      <c r="D442" t="s">
        <v>895</v>
      </c>
      <c r="E442">
        <v>9300000</v>
      </c>
      <c r="F442">
        <v>9599973.5399999991</v>
      </c>
      <c r="G442">
        <v>1</v>
      </c>
    </row>
    <row r="443" spans="1:8" x14ac:dyDescent="0.2">
      <c r="A443">
        <v>4</v>
      </c>
      <c r="B443" t="s">
        <v>11</v>
      </c>
      <c r="C443" t="s">
        <v>84</v>
      </c>
      <c r="D443" t="s">
        <v>896</v>
      </c>
      <c r="E443">
        <v>9289000</v>
      </c>
      <c r="F443">
        <v>9600000</v>
      </c>
      <c r="G443">
        <v>3</v>
      </c>
    </row>
    <row r="444" spans="1:8" x14ac:dyDescent="0.2">
      <c r="A444">
        <v>4</v>
      </c>
      <c r="B444" t="s">
        <v>11</v>
      </c>
      <c r="C444" t="s">
        <v>84</v>
      </c>
      <c r="D444" t="s">
        <v>896</v>
      </c>
      <c r="E444">
        <v>11617500</v>
      </c>
      <c r="F444">
        <v>11925000</v>
      </c>
      <c r="G444">
        <v>8</v>
      </c>
    </row>
    <row r="445" spans="1:8" x14ac:dyDescent="0.2">
      <c r="A445">
        <v>4</v>
      </c>
      <c r="B445" t="s">
        <v>11</v>
      </c>
      <c r="C445" t="s">
        <v>84</v>
      </c>
      <c r="D445" t="s">
        <v>896</v>
      </c>
      <c r="E445">
        <v>21889159.77</v>
      </c>
      <c r="F445">
        <v>21889159.77</v>
      </c>
      <c r="H445">
        <v>1</v>
      </c>
    </row>
    <row r="446" spans="1:8" x14ac:dyDescent="0.2">
      <c r="A446">
        <v>28</v>
      </c>
      <c r="B446" t="s">
        <v>11</v>
      </c>
      <c r="C446" t="s">
        <v>84</v>
      </c>
      <c r="D446" t="s">
        <v>896</v>
      </c>
      <c r="E446">
        <v>13891000</v>
      </c>
      <c r="F446">
        <v>14348930.029999999</v>
      </c>
      <c r="G446">
        <v>2</v>
      </c>
    </row>
    <row r="447" spans="1:8" x14ac:dyDescent="0.2">
      <c r="A447">
        <v>96</v>
      </c>
      <c r="B447" t="s">
        <v>11</v>
      </c>
      <c r="C447" t="s">
        <v>84</v>
      </c>
      <c r="D447" t="s">
        <v>896</v>
      </c>
      <c r="E447">
        <v>9293000</v>
      </c>
      <c r="F447">
        <v>9604557.5099999998</v>
      </c>
      <c r="G447">
        <v>1</v>
      </c>
    </row>
    <row r="448" spans="1:8" x14ac:dyDescent="0.2">
      <c r="A448">
        <v>121</v>
      </c>
      <c r="B448" t="s">
        <v>11</v>
      </c>
      <c r="C448" t="s">
        <v>84</v>
      </c>
      <c r="D448" t="s">
        <v>896</v>
      </c>
      <c r="E448">
        <v>9300000</v>
      </c>
      <c r="F448">
        <v>9671521.4399999995</v>
      </c>
      <c r="G448">
        <v>1</v>
      </c>
    </row>
    <row r="449" spans="1:8" x14ac:dyDescent="0.2">
      <c r="A449">
        <v>121</v>
      </c>
      <c r="B449" t="s">
        <v>11</v>
      </c>
      <c r="C449" t="s">
        <v>84</v>
      </c>
      <c r="D449" t="s">
        <v>896</v>
      </c>
      <c r="E449">
        <v>9628800</v>
      </c>
      <c r="F449">
        <v>10067500.439999999</v>
      </c>
      <c r="G449">
        <v>5</v>
      </c>
    </row>
    <row r="450" spans="1:8" x14ac:dyDescent="0.2">
      <c r="A450">
        <v>4</v>
      </c>
      <c r="B450" t="s">
        <v>11</v>
      </c>
      <c r="C450" t="s">
        <v>84</v>
      </c>
      <c r="D450" t="s">
        <v>897</v>
      </c>
      <c r="E450">
        <v>13950000</v>
      </c>
      <c r="F450">
        <v>14250000</v>
      </c>
      <c r="G450">
        <v>1</v>
      </c>
    </row>
    <row r="451" spans="1:8" x14ac:dyDescent="0.2">
      <c r="A451">
        <v>4</v>
      </c>
      <c r="B451" t="s">
        <v>11</v>
      </c>
      <c r="C451" t="s">
        <v>84</v>
      </c>
      <c r="D451" t="s">
        <v>897</v>
      </c>
      <c r="E451">
        <v>9267000</v>
      </c>
      <c r="F451">
        <v>9600000</v>
      </c>
      <c r="G451">
        <v>2</v>
      </c>
    </row>
    <row r="452" spans="1:8" x14ac:dyDescent="0.2">
      <c r="A452">
        <v>4</v>
      </c>
      <c r="B452" t="s">
        <v>11</v>
      </c>
      <c r="C452" t="s">
        <v>84</v>
      </c>
      <c r="D452" t="s">
        <v>897</v>
      </c>
      <c r="E452">
        <v>19645516.460000001</v>
      </c>
      <c r="F452">
        <v>19936537.550000001</v>
      </c>
      <c r="H452">
        <v>1</v>
      </c>
    </row>
    <row r="453" spans="1:8" x14ac:dyDescent="0.2">
      <c r="A453">
        <v>93</v>
      </c>
      <c r="B453" t="s">
        <v>11</v>
      </c>
      <c r="C453" t="s">
        <v>84</v>
      </c>
      <c r="D453" t="s">
        <v>897</v>
      </c>
      <c r="E453">
        <v>13950000</v>
      </c>
      <c r="F453">
        <v>14400000</v>
      </c>
      <c r="G453">
        <v>1</v>
      </c>
    </row>
    <row r="454" spans="1:8" x14ac:dyDescent="0.2">
      <c r="A454">
        <v>117</v>
      </c>
      <c r="B454" t="s">
        <v>11</v>
      </c>
      <c r="C454" t="s">
        <v>84</v>
      </c>
      <c r="D454" t="s">
        <v>897</v>
      </c>
      <c r="E454">
        <v>9300000</v>
      </c>
      <c r="F454">
        <v>9511293.75</v>
      </c>
      <c r="G454">
        <v>1</v>
      </c>
    </row>
    <row r="455" spans="1:8" x14ac:dyDescent="0.2">
      <c r="A455">
        <v>4</v>
      </c>
      <c r="B455" t="s">
        <v>11</v>
      </c>
      <c r="C455" t="s">
        <v>515</v>
      </c>
      <c r="D455" t="s">
        <v>898</v>
      </c>
      <c r="E455">
        <v>9290000</v>
      </c>
      <c r="F455">
        <v>9600000</v>
      </c>
      <c r="G455">
        <v>2</v>
      </c>
    </row>
    <row r="456" spans="1:8" x14ac:dyDescent="0.2">
      <c r="A456">
        <v>4</v>
      </c>
      <c r="B456" t="s">
        <v>11</v>
      </c>
      <c r="C456" t="s">
        <v>515</v>
      </c>
      <c r="D456" t="s">
        <v>898</v>
      </c>
      <c r="E456">
        <v>10843000</v>
      </c>
      <c r="F456">
        <v>11150000</v>
      </c>
      <c r="G456">
        <v>3</v>
      </c>
    </row>
    <row r="457" spans="1:8" x14ac:dyDescent="0.2">
      <c r="A457">
        <v>4</v>
      </c>
      <c r="B457" t="s">
        <v>11</v>
      </c>
      <c r="C457" t="s">
        <v>515</v>
      </c>
      <c r="D457" t="s">
        <v>898</v>
      </c>
      <c r="E457">
        <v>23838316.890000001</v>
      </c>
      <c r="F457">
        <v>23904185.43</v>
      </c>
      <c r="H457">
        <v>1</v>
      </c>
    </row>
    <row r="458" spans="1:8" x14ac:dyDescent="0.2">
      <c r="A458">
        <v>4</v>
      </c>
      <c r="B458" t="s">
        <v>11</v>
      </c>
      <c r="C458" t="s">
        <v>515</v>
      </c>
      <c r="D458" t="s">
        <v>898</v>
      </c>
      <c r="E458">
        <v>17227821.370000001</v>
      </c>
      <c r="F458">
        <v>17279801.52</v>
      </c>
      <c r="H458">
        <v>1</v>
      </c>
    </row>
    <row r="459" spans="1:8" x14ac:dyDescent="0.2">
      <c r="A459">
        <v>28</v>
      </c>
      <c r="B459" t="s">
        <v>11</v>
      </c>
      <c r="C459" t="s">
        <v>515</v>
      </c>
      <c r="D459" t="s">
        <v>898</v>
      </c>
      <c r="E459">
        <v>9293000</v>
      </c>
      <c r="F459">
        <v>9605945.9299999997</v>
      </c>
      <c r="G459">
        <v>1</v>
      </c>
    </row>
    <row r="460" spans="1:8" x14ac:dyDescent="0.2">
      <c r="A460">
        <v>87</v>
      </c>
      <c r="B460" t="s">
        <v>11</v>
      </c>
      <c r="C460" t="s">
        <v>515</v>
      </c>
      <c r="D460" t="s">
        <v>898</v>
      </c>
      <c r="E460">
        <v>9300000</v>
      </c>
      <c r="F460">
        <v>9567607.5</v>
      </c>
      <c r="G460">
        <v>1</v>
      </c>
    </row>
    <row r="461" spans="1:8" x14ac:dyDescent="0.2">
      <c r="A461">
        <v>32</v>
      </c>
      <c r="B461" t="s">
        <v>11</v>
      </c>
      <c r="C461" t="s">
        <v>515</v>
      </c>
      <c r="D461" t="s">
        <v>898</v>
      </c>
      <c r="E461">
        <v>9195000</v>
      </c>
      <c r="F461">
        <v>15829420.18</v>
      </c>
      <c r="G461">
        <v>1</v>
      </c>
    </row>
    <row r="462" spans="1:8" x14ac:dyDescent="0.2">
      <c r="A462">
        <v>117</v>
      </c>
      <c r="B462" t="s">
        <v>11</v>
      </c>
      <c r="C462" t="s">
        <v>515</v>
      </c>
      <c r="D462" t="s">
        <v>898</v>
      </c>
      <c r="E462">
        <v>9300000</v>
      </c>
      <c r="F462">
        <v>9511293.75</v>
      </c>
      <c r="G462">
        <v>1</v>
      </c>
    </row>
    <row r="463" spans="1:8" x14ac:dyDescent="0.2">
      <c r="A463">
        <v>117</v>
      </c>
      <c r="B463" t="s">
        <v>11</v>
      </c>
      <c r="C463" t="s">
        <v>515</v>
      </c>
      <c r="D463" t="s">
        <v>898</v>
      </c>
      <c r="E463">
        <v>9300000</v>
      </c>
      <c r="F463">
        <v>9511293.75</v>
      </c>
      <c r="G463">
        <v>1</v>
      </c>
    </row>
    <row r="464" spans="1:8" x14ac:dyDescent="0.2">
      <c r="A464">
        <v>4</v>
      </c>
      <c r="B464" t="s">
        <v>11</v>
      </c>
      <c r="C464" t="s">
        <v>98</v>
      </c>
      <c r="D464" t="s">
        <v>899</v>
      </c>
      <c r="E464">
        <v>10850000</v>
      </c>
      <c r="F464">
        <v>11150000</v>
      </c>
      <c r="G464">
        <v>3</v>
      </c>
    </row>
    <row r="465" spans="1:8" x14ac:dyDescent="0.2">
      <c r="A465">
        <v>4</v>
      </c>
      <c r="B465" t="s">
        <v>11</v>
      </c>
      <c r="C465" t="s">
        <v>98</v>
      </c>
      <c r="D465" t="s">
        <v>899</v>
      </c>
      <c r="E465">
        <v>9300000</v>
      </c>
      <c r="F465">
        <v>9600000</v>
      </c>
      <c r="G465">
        <v>1</v>
      </c>
    </row>
    <row r="466" spans="1:8" x14ac:dyDescent="0.2">
      <c r="A466">
        <v>4</v>
      </c>
      <c r="B466" t="s">
        <v>11</v>
      </c>
      <c r="C466" t="s">
        <v>98</v>
      </c>
      <c r="D466" t="s">
        <v>899</v>
      </c>
      <c r="E466">
        <v>20207032.920000002</v>
      </c>
      <c r="F466">
        <v>20381475.600000001</v>
      </c>
      <c r="H466">
        <v>1</v>
      </c>
    </row>
    <row r="467" spans="1:8" x14ac:dyDescent="0.2">
      <c r="A467">
        <v>28</v>
      </c>
      <c r="B467" t="s">
        <v>11</v>
      </c>
      <c r="C467" t="s">
        <v>98</v>
      </c>
      <c r="D467" t="s">
        <v>899</v>
      </c>
      <c r="E467">
        <v>12961000</v>
      </c>
      <c r="F467">
        <v>14375230.779999999</v>
      </c>
      <c r="G467">
        <v>1</v>
      </c>
    </row>
    <row r="468" spans="1:8" x14ac:dyDescent="0.2">
      <c r="A468">
        <v>101</v>
      </c>
      <c r="B468" t="s">
        <v>11</v>
      </c>
      <c r="C468" t="s">
        <v>98</v>
      </c>
      <c r="D468" t="s">
        <v>899</v>
      </c>
      <c r="E468">
        <v>18930363.100000001</v>
      </c>
      <c r="F468">
        <v>18930363.100000001</v>
      </c>
      <c r="H468">
        <v>1</v>
      </c>
    </row>
    <row r="469" spans="1:8" x14ac:dyDescent="0.2">
      <c r="A469">
        <v>4</v>
      </c>
      <c r="B469" t="s">
        <v>73</v>
      </c>
      <c r="C469" t="s">
        <v>648</v>
      </c>
      <c r="D469" t="s">
        <v>900</v>
      </c>
      <c r="E469">
        <v>6975000</v>
      </c>
      <c r="F469">
        <v>11825000</v>
      </c>
      <c r="G469">
        <v>2</v>
      </c>
    </row>
    <row r="470" spans="1:8" x14ac:dyDescent="0.2">
      <c r="A470">
        <v>4</v>
      </c>
      <c r="B470" t="s">
        <v>11</v>
      </c>
      <c r="C470" t="s">
        <v>865</v>
      </c>
      <c r="D470" t="s">
        <v>900</v>
      </c>
      <c r="E470">
        <v>9260000</v>
      </c>
      <c r="F470">
        <v>9600000</v>
      </c>
      <c r="G470">
        <v>1</v>
      </c>
    </row>
    <row r="471" spans="1:8" x14ac:dyDescent="0.2">
      <c r="A471">
        <v>27</v>
      </c>
      <c r="B471" t="s">
        <v>11</v>
      </c>
      <c r="C471" t="s">
        <v>865</v>
      </c>
      <c r="D471" t="s">
        <v>900</v>
      </c>
      <c r="E471">
        <v>9267000</v>
      </c>
      <c r="F471">
        <v>14485000</v>
      </c>
      <c r="G471">
        <v>1</v>
      </c>
    </row>
    <row r="472" spans="1:8" x14ac:dyDescent="0.2">
      <c r="A472">
        <v>4</v>
      </c>
      <c r="B472" t="s">
        <v>12</v>
      </c>
      <c r="C472" t="s">
        <v>85</v>
      </c>
      <c r="D472" t="s">
        <v>901</v>
      </c>
      <c r="E472">
        <v>7280000</v>
      </c>
      <c r="F472">
        <v>9600000.0700000003</v>
      </c>
      <c r="G472">
        <v>1</v>
      </c>
    </row>
    <row r="473" spans="1:8" x14ac:dyDescent="0.2">
      <c r="A473">
        <v>93</v>
      </c>
      <c r="B473" t="s">
        <v>12</v>
      </c>
      <c r="C473" t="s">
        <v>85</v>
      </c>
      <c r="D473" t="s">
        <v>901</v>
      </c>
      <c r="E473">
        <v>8959000</v>
      </c>
      <c r="F473">
        <v>9550019.7200000007</v>
      </c>
      <c r="G473">
        <v>1</v>
      </c>
    </row>
    <row r="474" spans="1:8" x14ac:dyDescent="0.2">
      <c r="A474">
        <v>4</v>
      </c>
      <c r="B474" t="s">
        <v>74</v>
      </c>
      <c r="C474" t="s">
        <v>75</v>
      </c>
      <c r="D474" t="s">
        <v>902</v>
      </c>
      <c r="E474">
        <v>9300000</v>
      </c>
      <c r="F474">
        <v>9600000</v>
      </c>
      <c r="G474">
        <v>1</v>
      </c>
    </row>
    <row r="475" spans="1:8" x14ac:dyDescent="0.2">
      <c r="A475">
        <v>93</v>
      </c>
      <c r="B475" t="s">
        <v>74</v>
      </c>
      <c r="C475" t="s">
        <v>75</v>
      </c>
      <c r="D475" t="s">
        <v>902</v>
      </c>
      <c r="E475">
        <v>7337666.6666666698</v>
      </c>
      <c r="F475">
        <v>10553233.3333333</v>
      </c>
      <c r="G475">
        <v>3</v>
      </c>
    </row>
    <row r="476" spans="1:8" x14ac:dyDescent="0.2">
      <c r="A476">
        <v>88</v>
      </c>
      <c r="B476" t="s">
        <v>74</v>
      </c>
      <c r="C476" t="s">
        <v>75</v>
      </c>
      <c r="D476" t="s">
        <v>902</v>
      </c>
      <c r="E476">
        <v>4630000</v>
      </c>
      <c r="F476">
        <v>9618198.6349999998</v>
      </c>
      <c r="G476">
        <v>2</v>
      </c>
    </row>
    <row r="477" spans="1:8" x14ac:dyDescent="0.2">
      <c r="A477">
        <v>4</v>
      </c>
      <c r="B477" t="s">
        <v>74</v>
      </c>
      <c r="C477" t="s">
        <v>904</v>
      </c>
      <c r="D477" t="s">
        <v>904</v>
      </c>
      <c r="E477">
        <v>7976000</v>
      </c>
      <c r="F477">
        <v>11400000</v>
      </c>
      <c r="G477">
        <v>2</v>
      </c>
    </row>
    <row r="478" spans="1:8" x14ac:dyDescent="0.2">
      <c r="A478">
        <v>4</v>
      </c>
      <c r="B478" t="s">
        <v>104</v>
      </c>
      <c r="C478" t="s">
        <v>482</v>
      </c>
      <c r="D478" t="s">
        <v>905</v>
      </c>
      <c r="E478">
        <v>9260000</v>
      </c>
      <c r="F478">
        <v>9600000</v>
      </c>
      <c r="G478">
        <v>1</v>
      </c>
    </row>
    <row r="479" spans="1:8" x14ac:dyDescent="0.2">
      <c r="A479">
        <v>28</v>
      </c>
      <c r="B479" t="s">
        <v>104</v>
      </c>
      <c r="C479" t="s">
        <v>482</v>
      </c>
      <c r="D479" t="s">
        <v>905</v>
      </c>
      <c r="E479">
        <v>13833000</v>
      </c>
      <c r="F479">
        <v>14348438.48</v>
      </c>
      <c r="G479">
        <v>1</v>
      </c>
    </row>
    <row r="480" spans="1:8" x14ac:dyDescent="0.2">
      <c r="A480">
        <v>4</v>
      </c>
      <c r="B480" t="s">
        <v>104</v>
      </c>
      <c r="C480" t="s">
        <v>107</v>
      </c>
      <c r="D480" t="s">
        <v>906</v>
      </c>
      <c r="E480">
        <v>10439500</v>
      </c>
      <c r="F480">
        <v>10777500</v>
      </c>
      <c r="G480">
        <v>4</v>
      </c>
    </row>
    <row r="481" spans="1:8" x14ac:dyDescent="0.2">
      <c r="A481">
        <v>4</v>
      </c>
      <c r="B481" t="s">
        <v>104</v>
      </c>
      <c r="C481" t="s">
        <v>107</v>
      </c>
      <c r="D481" t="s">
        <v>906</v>
      </c>
      <c r="E481">
        <v>19620682.809999999</v>
      </c>
      <c r="F481">
        <v>19676869.789999999</v>
      </c>
      <c r="H481">
        <v>2</v>
      </c>
    </row>
    <row r="482" spans="1:8" x14ac:dyDescent="0.2">
      <c r="A482">
        <v>93</v>
      </c>
      <c r="B482" t="s">
        <v>104</v>
      </c>
      <c r="C482" t="s">
        <v>107</v>
      </c>
      <c r="D482" t="s">
        <v>906</v>
      </c>
      <c r="E482">
        <v>8960000</v>
      </c>
      <c r="F482">
        <v>16290666.6666667</v>
      </c>
      <c r="G482">
        <v>3</v>
      </c>
    </row>
    <row r="483" spans="1:8" x14ac:dyDescent="0.2">
      <c r="A483">
        <v>4</v>
      </c>
      <c r="B483" t="s">
        <v>102</v>
      </c>
      <c r="C483" t="s">
        <v>811</v>
      </c>
      <c r="D483" t="s">
        <v>907</v>
      </c>
      <c r="E483">
        <v>9300000</v>
      </c>
      <c r="F483">
        <v>9600000</v>
      </c>
      <c r="G483">
        <v>1</v>
      </c>
    </row>
    <row r="484" spans="1:8" x14ac:dyDescent="0.2">
      <c r="A484">
        <v>93</v>
      </c>
      <c r="B484" t="s">
        <v>102</v>
      </c>
      <c r="C484" t="s">
        <v>811</v>
      </c>
      <c r="D484" t="s">
        <v>907</v>
      </c>
      <c r="E484">
        <v>7238000</v>
      </c>
      <c r="F484">
        <v>49170000</v>
      </c>
      <c r="G484">
        <v>1</v>
      </c>
    </row>
    <row r="485" spans="1:8" x14ac:dyDescent="0.2">
      <c r="A485">
        <v>101</v>
      </c>
      <c r="B485" t="s">
        <v>73</v>
      </c>
      <c r="C485" t="s">
        <v>908</v>
      </c>
      <c r="D485" t="s">
        <v>907</v>
      </c>
      <c r="E485">
        <v>17737244.289999999</v>
      </c>
      <c r="F485">
        <v>17737244.289999999</v>
      </c>
      <c r="H485">
        <v>1</v>
      </c>
    </row>
    <row r="486" spans="1:8" x14ac:dyDescent="0.2">
      <c r="A486">
        <v>93</v>
      </c>
      <c r="B486" t="s">
        <v>73</v>
      </c>
      <c r="C486" t="s">
        <v>908</v>
      </c>
      <c r="D486" t="s">
        <v>908</v>
      </c>
      <c r="E486">
        <v>9234000</v>
      </c>
      <c r="F486">
        <v>21000000</v>
      </c>
      <c r="G486">
        <v>1</v>
      </c>
    </row>
    <row r="487" spans="1:8" x14ac:dyDescent="0.2">
      <c r="A487">
        <v>93</v>
      </c>
      <c r="B487" t="s">
        <v>73</v>
      </c>
      <c r="C487" t="s">
        <v>908</v>
      </c>
      <c r="D487" t="s">
        <v>908</v>
      </c>
      <c r="E487">
        <v>9300000</v>
      </c>
      <c r="F487">
        <v>9700000</v>
      </c>
      <c r="G487">
        <v>1</v>
      </c>
    </row>
    <row r="488" spans="1:8" x14ac:dyDescent="0.2">
      <c r="A488">
        <v>27</v>
      </c>
      <c r="B488" t="s">
        <v>73</v>
      </c>
      <c r="C488" t="s">
        <v>908</v>
      </c>
      <c r="D488" t="s">
        <v>908</v>
      </c>
      <c r="E488">
        <v>9195000</v>
      </c>
      <c r="F488">
        <v>30243000</v>
      </c>
      <c r="G488">
        <v>1</v>
      </c>
    </row>
    <row r="489" spans="1:8" x14ac:dyDescent="0.2">
      <c r="A489">
        <v>32</v>
      </c>
      <c r="B489" t="s">
        <v>73</v>
      </c>
      <c r="C489" t="s">
        <v>908</v>
      </c>
      <c r="D489" t="s">
        <v>908</v>
      </c>
      <c r="E489">
        <v>9300000</v>
      </c>
      <c r="F489">
        <v>9429524.1699999999</v>
      </c>
      <c r="G489">
        <v>1</v>
      </c>
    </row>
    <row r="490" spans="1:8" x14ac:dyDescent="0.2">
      <c r="A490">
        <v>22</v>
      </c>
      <c r="B490" t="s">
        <v>73</v>
      </c>
      <c r="C490" t="s">
        <v>908</v>
      </c>
      <c r="D490" t="s">
        <v>908</v>
      </c>
      <c r="E490">
        <v>7489500</v>
      </c>
      <c r="F490">
        <v>29614500</v>
      </c>
      <c r="G490">
        <v>2</v>
      </c>
    </row>
    <row r="491" spans="1:8" x14ac:dyDescent="0.2">
      <c r="A491">
        <v>122</v>
      </c>
      <c r="B491" t="s">
        <v>73</v>
      </c>
      <c r="C491" t="s">
        <v>908</v>
      </c>
      <c r="D491" t="s">
        <v>908</v>
      </c>
      <c r="E491">
        <v>9273000</v>
      </c>
      <c r="F491">
        <v>21180452.670000002</v>
      </c>
      <c r="G491">
        <v>1</v>
      </c>
    </row>
    <row r="492" spans="1:8" x14ac:dyDescent="0.2">
      <c r="A492">
        <v>32</v>
      </c>
      <c r="B492" t="s">
        <v>102</v>
      </c>
      <c r="C492" t="s">
        <v>748</v>
      </c>
      <c r="D492" t="s">
        <v>910</v>
      </c>
      <c r="E492">
        <v>9127000</v>
      </c>
      <c r="F492">
        <v>16416181.560000001</v>
      </c>
      <c r="G492">
        <v>1</v>
      </c>
    </row>
    <row r="493" spans="1:8" x14ac:dyDescent="0.2">
      <c r="A493">
        <v>28</v>
      </c>
      <c r="B493" t="s">
        <v>73</v>
      </c>
      <c r="C493" t="s">
        <v>824</v>
      </c>
      <c r="D493" t="s">
        <v>910</v>
      </c>
      <c r="E493">
        <v>6456142.8571428601</v>
      </c>
      <c r="F493">
        <v>9589197.7157142907</v>
      </c>
      <c r="G493">
        <v>7</v>
      </c>
    </row>
    <row r="494" spans="1:8" x14ac:dyDescent="0.2">
      <c r="A494">
        <v>116</v>
      </c>
      <c r="B494" t="s">
        <v>73</v>
      </c>
      <c r="C494" t="s">
        <v>824</v>
      </c>
      <c r="D494" t="s">
        <v>910</v>
      </c>
      <c r="E494">
        <v>21503647.260000002</v>
      </c>
      <c r="F494">
        <v>21503647.260000002</v>
      </c>
      <c r="H494">
        <v>1</v>
      </c>
    </row>
    <row r="495" spans="1:8" x14ac:dyDescent="0.2">
      <c r="A495">
        <v>32</v>
      </c>
      <c r="B495" t="s">
        <v>73</v>
      </c>
      <c r="C495" t="s">
        <v>824</v>
      </c>
      <c r="D495" t="s">
        <v>910</v>
      </c>
      <c r="E495">
        <v>9127000</v>
      </c>
      <c r="F495">
        <v>12660582.52</v>
      </c>
      <c r="G495">
        <v>1</v>
      </c>
    </row>
    <row r="496" spans="1:8" x14ac:dyDescent="0.2">
      <c r="A496">
        <v>96</v>
      </c>
      <c r="B496" t="s">
        <v>73</v>
      </c>
      <c r="C496" t="s">
        <v>824</v>
      </c>
      <c r="D496" t="s">
        <v>910</v>
      </c>
      <c r="E496">
        <v>9247000</v>
      </c>
      <c r="F496">
        <v>9603959.5099999998</v>
      </c>
      <c r="G496">
        <v>1</v>
      </c>
    </row>
    <row r="497" spans="1:8" x14ac:dyDescent="0.2">
      <c r="A497">
        <v>92</v>
      </c>
      <c r="B497" t="s">
        <v>102</v>
      </c>
      <c r="C497" t="s">
        <v>916</v>
      </c>
      <c r="D497" t="s">
        <v>910</v>
      </c>
      <c r="E497">
        <v>15300000</v>
      </c>
      <c r="F497">
        <v>15796500</v>
      </c>
      <c r="H497">
        <v>1</v>
      </c>
    </row>
    <row r="498" spans="1:8" x14ac:dyDescent="0.2">
      <c r="A498">
        <v>87</v>
      </c>
      <c r="B498" t="s">
        <v>73</v>
      </c>
      <c r="C498" t="s">
        <v>86</v>
      </c>
      <c r="D498" t="s">
        <v>912</v>
      </c>
      <c r="E498">
        <v>9188000</v>
      </c>
      <c r="F498">
        <v>9601790</v>
      </c>
      <c r="G498">
        <v>1</v>
      </c>
    </row>
    <row r="499" spans="1:8" x14ac:dyDescent="0.2">
      <c r="A499">
        <v>93</v>
      </c>
      <c r="B499" t="s">
        <v>73</v>
      </c>
      <c r="C499" t="s">
        <v>86</v>
      </c>
      <c r="D499" t="s">
        <v>912</v>
      </c>
      <c r="E499">
        <v>9293000</v>
      </c>
      <c r="F499">
        <v>9600000</v>
      </c>
      <c r="G499">
        <v>1</v>
      </c>
    </row>
    <row r="500" spans="1:8" x14ac:dyDescent="0.2">
      <c r="A500">
        <v>4</v>
      </c>
      <c r="B500" t="s">
        <v>74</v>
      </c>
      <c r="C500" t="s">
        <v>74</v>
      </c>
      <c r="D500" t="s">
        <v>915</v>
      </c>
      <c r="E500">
        <v>11130500</v>
      </c>
      <c r="F500">
        <v>11925000</v>
      </c>
      <c r="G500">
        <v>2</v>
      </c>
    </row>
    <row r="501" spans="1:8" x14ac:dyDescent="0.2">
      <c r="A501">
        <v>93</v>
      </c>
      <c r="B501" t="s">
        <v>74</v>
      </c>
      <c r="C501" t="s">
        <v>74</v>
      </c>
      <c r="D501" t="s">
        <v>915</v>
      </c>
      <c r="E501">
        <v>7280000</v>
      </c>
      <c r="F501">
        <v>26550612.140000001</v>
      </c>
      <c r="G501">
        <v>1</v>
      </c>
    </row>
    <row r="502" spans="1:8" x14ac:dyDescent="0.2">
      <c r="A502">
        <v>32</v>
      </c>
      <c r="B502" t="s">
        <v>74</v>
      </c>
      <c r="C502" t="s">
        <v>74</v>
      </c>
      <c r="D502" t="s">
        <v>915</v>
      </c>
      <c r="E502">
        <v>9597000</v>
      </c>
      <c r="F502">
        <v>11124492.289999999</v>
      </c>
      <c r="G502">
        <v>1</v>
      </c>
    </row>
    <row r="503" spans="1:8" x14ac:dyDescent="0.2">
      <c r="A503">
        <v>22</v>
      </c>
      <c r="B503" t="s">
        <v>74</v>
      </c>
      <c r="C503" t="s">
        <v>74</v>
      </c>
      <c r="D503" t="s">
        <v>915</v>
      </c>
      <c r="E503">
        <v>8080000</v>
      </c>
      <c r="F503">
        <v>17589331.210000001</v>
      </c>
      <c r="G503">
        <v>2</v>
      </c>
    </row>
    <row r="504" spans="1:8" x14ac:dyDescent="0.2">
      <c r="A504">
        <v>22</v>
      </c>
      <c r="B504" t="s">
        <v>74</v>
      </c>
      <c r="C504" t="s">
        <v>74</v>
      </c>
      <c r="D504" t="s">
        <v>915</v>
      </c>
      <c r="E504">
        <v>9300000</v>
      </c>
      <c r="F504">
        <v>27917000</v>
      </c>
      <c r="G504">
        <v>1</v>
      </c>
    </row>
    <row r="505" spans="1:8" x14ac:dyDescent="0.2">
      <c r="A505">
        <v>22</v>
      </c>
      <c r="B505" t="s">
        <v>74</v>
      </c>
      <c r="C505" t="s">
        <v>74</v>
      </c>
      <c r="D505" t="s">
        <v>915</v>
      </c>
      <c r="E505">
        <v>23342825.289999999</v>
      </c>
      <c r="F505">
        <v>23403709.495000001</v>
      </c>
      <c r="H505">
        <v>2</v>
      </c>
    </row>
    <row r="506" spans="1:8" x14ac:dyDescent="0.2">
      <c r="A506">
        <v>4</v>
      </c>
      <c r="B506" t="s">
        <v>73</v>
      </c>
      <c r="C506" t="s">
        <v>743</v>
      </c>
      <c r="D506" t="s">
        <v>919</v>
      </c>
      <c r="E506">
        <v>9300000</v>
      </c>
      <c r="F506">
        <v>9600000</v>
      </c>
      <c r="G506">
        <v>1</v>
      </c>
    </row>
    <row r="507" spans="1:8" x14ac:dyDescent="0.2">
      <c r="A507">
        <v>28</v>
      </c>
      <c r="B507" t="s">
        <v>73</v>
      </c>
      <c r="C507" t="s">
        <v>743</v>
      </c>
      <c r="D507" t="s">
        <v>919</v>
      </c>
      <c r="E507">
        <v>9300000</v>
      </c>
      <c r="F507">
        <v>9606025.0299999993</v>
      </c>
      <c r="G507">
        <v>1</v>
      </c>
    </row>
    <row r="508" spans="1:8" x14ac:dyDescent="0.2">
      <c r="A508">
        <v>93</v>
      </c>
      <c r="B508" t="s">
        <v>73</v>
      </c>
      <c r="C508" t="s">
        <v>743</v>
      </c>
      <c r="D508" t="s">
        <v>919</v>
      </c>
      <c r="E508">
        <v>9241000</v>
      </c>
      <c r="F508">
        <v>9650000</v>
      </c>
      <c r="G508">
        <v>1</v>
      </c>
    </row>
    <row r="509" spans="1:8" x14ac:dyDescent="0.2">
      <c r="A509">
        <v>4</v>
      </c>
      <c r="B509" t="s">
        <v>73</v>
      </c>
      <c r="C509" t="s">
        <v>648</v>
      </c>
      <c r="D509" t="s">
        <v>920</v>
      </c>
      <c r="E509">
        <v>6975000</v>
      </c>
      <c r="F509">
        <v>11825000</v>
      </c>
      <c r="G509">
        <v>2</v>
      </c>
    </row>
    <row r="510" spans="1:8" x14ac:dyDescent="0.2">
      <c r="A510">
        <v>32</v>
      </c>
      <c r="B510" t="s">
        <v>73</v>
      </c>
      <c r="C510" t="s">
        <v>648</v>
      </c>
      <c r="D510" t="s">
        <v>920</v>
      </c>
      <c r="E510">
        <v>9234000</v>
      </c>
      <c r="F510">
        <v>9992575.7799999993</v>
      </c>
      <c r="G510">
        <v>1</v>
      </c>
    </row>
    <row r="511" spans="1:8" x14ac:dyDescent="0.2">
      <c r="A511">
        <v>93</v>
      </c>
      <c r="B511" t="s">
        <v>74</v>
      </c>
      <c r="C511" t="s">
        <v>74</v>
      </c>
      <c r="D511" t="s">
        <v>921</v>
      </c>
      <c r="E511">
        <v>8035000</v>
      </c>
      <c r="F511">
        <v>9700000</v>
      </c>
      <c r="G511">
        <v>1</v>
      </c>
    </row>
    <row r="512" spans="1:8" x14ac:dyDescent="0.2">
      <c r="A512">
        <v>4</v>
      </c>
      <c r="B512" t="s">
        <v>104</v>
      </c>
      <c r="C512" t="s">
        <v>507</v>
      </c>
      <c r="D512" t="s">
        <v>922</v>
      </c>
      <c r="E512">
        <v>9300000</v>
      </c>
      <c r="F512">
        <v>9600000</v>
      </c>
      <c r="G512">
        <v>1</v>
      </c>
    </row>
    <row r="513" spans="1:8" x14ac:dyDescent="0.2">
      <c r="A513">
        <v>4</v>
      </c>
      <c r="B513" t="s">
        <v>104</v>
      </c>
      <c r="C513" t="s">
        <v>507</v>
      </c>
      <c r="D513" t="s">
        <v>922</v>
      </c>
      <c r="E513">
        <v>10841000</v>
      </c>
      <c r="F513">
        <v>11211000</v>
      </c>
      <c r="G513">
        <v>3</v>
      </c>
    </row>
    <row r="514" spans="1:8" x14ac:dyDescent="0.2">
      <c r="A514">
        <v>4</v>
      </c>
      <c r="B514" t="s">
        <v>104</v>
      </c>
      <c r="C514" t="s">
        <v>507</v>
      </c>
      <c r="D514" t="s">
        <v>922</v>
      </c>
      <c r="E514">
        <v>19291604.539999999</v>
      </c>
      <c r="F514">
        <v>19347893.93</v>
      </c>
      <c r="H514">
        <v>1</v>
      </c>
    </row>
    <row r="515" spans="1:8" x14ac:dyDescent="0.2">
      <c r="A515">
        <v>4</v>
      </c>
      <c r="B515" t="s">
        <v>104</v>
      </c>
      <c r="C515" t="s">
        <v>507</v>
      </c>
      <c r="D515" t="s">
        <v>922</v>
      </c>
      <c r="E515">
        <v>20946411.145</v>
      </c>
      <c r="F515">
        <v>21133985.379999999</v>
      </c>
      <c r="H515">
        <v>2</v>
      </c>
    </row>
    <row r="516" spans="1:8" x14ac:dyDescent="0.2">
      <c r="A516">
        <v>93</v>
      </c>
      <c r="B516" t="s">
        <v>104</v>
      </c>
      <c r="C516" t="s">
        <v>507</v>
      </c>
      <c r="D516" t="s">
        <v>922</v>
      </c>
      <c r="E516">
        <v>22562611.18</v>
      </c>
      <c r="F516">
        <v>22562611.18</v>
      </c>
      <c r="H516">
        <v>1</v>
      </c>
    </row>
    <row r="517" spans="1:8" x14ac:dyDescent="0.2">
      <c r="A517">
        <v>121</v>
      </c>
      <c r="B517" t="s">
        <v>104</v>
      </c>
      <c r="C517" t="s">
        <v>507</v>
      </c>
      <c r="D517" t="s">
        <v>922</v>
      </c>
      <c r="E517">
        <v>9700000</v>
      </c>
      <c r="F517">
        <v>10068305</v>
      </c>
      <c r="G517">
        <v>1</v>
      </c>
    </row>
    <row r="518" spans="1:8" x14ac:dyDescent="0.2">
      <c r="A518">
        <v>117</v>
      </c>
      <c r="B518" t="s">
        <v>104</v>
      </c>
      <c r="C518" t="s">
        <v>507</v>
      </c>
      <c r="D518" t="s">
        <v>922</v>
      </c>
      <c r="E518">
        <v>13950000</v>
      </c>
      <c r="F518">
        <v>14283743.15</v>
      </c>
      <c r="G518">
        <v>1</v>
      </c>
    </row>
    <row r="519" spans="1:8" x14ac:dyDescent="0.2">
      <c r="A519">
        <v>27</v>
      </c>
      <c r="B519" t="s">
        <v>12</v>
      </c>
      <c r="C519" t="s">
        <v>12</v>
      </c>
      <c r="D519" t="s">
        <v>926</v>
      </c>
      <c r="E519">
        <v>7741000</v>
      </c>
      <c r="F519">
        <v>53071000</v>
      </c>
      <c r="G519">
        <v>1</v>
      </c>
    </row>
    <row r="520" spans="1:8" x14ac:dyDescent="0.2">
      <c r="A520">
        <v>22</v>
      </c>
      <c r="B520" t="s">
        <v>12</v>
      </c>
      <c r="C520" t="s">
        <v>12</v>
      </c>
      <c r="D520" t="s">
        <v>926</v>
      </c>
      <c r="E520">
        <v>6454000</v>
      </c>
      <c r="F520">
        <v>58588000</v>
      </c>
      <c r="G520">
        <v>1</v>
      </c>
    </row>
    <row r="521" spans="1:8" x14ac:dyDescent="0.2">
      <c r="A521">
        <v>108</v>
      </c>
      <c r="B521" t="s">
        <v>12</v>
      </c>
      <c r="C521" t="s">
        <v>12</v>
      </c>
      <c r="D521" t="s">
        <v>926</v>
      </c>
      <c r="E521">
        <v>9293000</v>
      </c>
      <c r="F521">
        <v>9293000</v>
      </c>
      <c r="G521">
        <v>1</v>
      </c>
    </row>
    <row r="522" spans="1:8" x14ac:dyDescent="0.2">
      <c r="A522">
        <v>93</v>
      </c>
      <c r="B522" t="s">
        <v>73</v>
      </c>
      <c r="C522" t="s">
        <v>513</v>
      </c>
      <c r="D522" t="s">
        <v>927</v>
      </c>
      <c r="E522">
        <v>6650000</v>
      </c>
      <c r="F522">
        <v>33800000</v>
      </c>
      <c r="G522">
        <v>1</v>
      </c>
    </row>
    <row r="523" spans="1:8" x14ac:dyDescent="0.2">
      <c r="A523">
        <v>4</v>
      </c>
      <c r="B523" t="s">
        <v>74</v>
      </c>
      <c r="C523" t="s">
        <v>72</v>
      </c>
      <c r="D523" t="s">
        <v>928</v>
      </c>
      <c r="E523">
        <v>9300000</v>
      </c>
      <c r="F523">
        <v>9864153.8300000001</v>
      </c>
      <c r="G523">
        <v>1</v>
      </c>
    </row>
    <row r="524" spans="1:8" x14ac:dyDescent="0.2">
      <c r="A524">
        <v>87</v>
      </c>
      <c r="B524" t="s">
        <v>74</v>
      </c>
      <c r="C524" t="s">
        <v>72</v>
      </c>
      <c r="D524" t="s">
        <v>928</v>
      </c>
      <c r="E524">
        <v>13947000</v>
      </c>
      <c r="F524">
        <v>14089542</v>
      </c>
      <c r="G524">
        <v>1</v>
      </c>
    </row>
    <row r="525" spans="1:8" x14ac:dyDescent="0.2">
      <c r="A525">
        <v>88</v>
      </c>
      <c r="B525" t="s">
        <v>74</v>
      </c>
      <c r="C525" t="s">
        <v>72</v>
      </c>
      <c r="D525" t="s">
        <v>928</v>
      </c>
      <c r="E525">
        <v>20253311.219999999</v>
      </c>
      <c r="F525">
        <v>20419730.309999999</v>
      </c>
      <c r="H525">
        <v>1</v>
      </c>
    </row>
    <row r="526" spans="1:8" x14ac:dyDescent="0.2">
      <c r="A526">
        <v>32</v>
      </c>
      <c r="B526" t="s">
        <v>102</v>
      </c>
      <c r="C526" t="s">
        <v>923</v>
      </c>
      <c r="D526" t="s">
        <v>930</v>
      </c>
      <c r="E526">
        <v>8791000</v>
      </c>
      <c r="F526">
        <v>15696451.52</v>
      </c>
      <c r="G526">
        <v>1</v>
      </c>
    </row>
    <row r="527" spans="1:8" x14ac:dyDescent="0.2">
      <c r="A527">
        <v>117</v>
      </c>
      <c r="B527" t="s">
        <v>102</v>
      </c>
      <c r="C527" t="s">
        <v>923</v>
      </c>
      <c r="D527" t="s">
        <v>930</v>
      </c>
      <c r="E527">
        <v>7615000</v>
      </c>
      <c r="F527">
        <v>9511293.75</v>
      </c>
      <c r="G527">
        <v>1</v>
      </c>
    </row>
    <row r="528" spans="1:8" x14ac:dyDescent="0.2">
      <c r="A528">
        <v>4</v>
      </c>
      <c r="B528" t="s">
        <v>104</v>
      </c>
      <c r="C528" t="s">
        <v>106</v>
      </c>
      <c r="D528" t="s">
        <v>932</v>
      </c>
      <c r="E528">
        <v>9300000</v>
      </c>
      <c r="F528">
        <v>9600000.2699999996</v>
      </c>
      <c r="G528">
        <v>1</v>
      </c>
    </row>
    <row r="529" spans="1:8" x14ac:dyDescent="0.2">
      <c r="A529">
        <v>32</v>
      </c>
      <c r="B529" t="s">
        <v>104</v>
      </c>
      <c r="C529" t="s">
        <v>106</v>
      </c>
      <c r="D529" t="s">
        <v>932</v>
      </c>
      <c r="E529">
        <v>25734273.969999999</v>
      </c>
      <c r="F529">
        <v>25734273.969999999</v>
      </c>
      <c r="H529">
        <v>1</v>
      </c>
    </row>
    <row r="530" spans="1:8" x14ac:dyDescent="0.2">
      <c r="A530">
        <v>4</v>
      </c>
      <c r="B530" t="s">
        <v>104</v>
      </c>
      <c r="C530" t="s">
        <v>507</v>
      </c>
      <c r="D530" t="s">
        <v>507</v>
      </c>
      <c r="E530">
        <v>8749000</v>
      </c>
      <c r="F530">
        <v>9049000</v>
      </c>
      <c r="G530">
        <v>1</v>
      </c>
    </row>
    <row r="531" spans="1:8" x14ac:dyDescent="0.2">
      <c r="A531">
        <v>4</v>
      </c>
      <c r="B531" t="s">
        <v>104</v>
      </c>
      <c r="C531" t="s">
        <v>507</v>
      </c>
      <c r="D531" t="s">
        <v>507</v>
      </c>
      <c r="E531">
        <v>9300000</v>
      </c>
      <c r="F531">
        <v>9600000</v>
      </c>
      <c r="G531">
        <v>1</v>
      </c>
    </row>
    <row r="532" spans="1:8" x14ac:dyDescent="0.2">
      <c r="A532">
        <v>4</v>
      </c>
      <c r="B532" t="s">
        <v>104</v>
      </c>
      <c r="C532" t="s">
        <v>507</v>
      </c>
      <c r="D532" t="s">
        <v>507</v>
      </c>
      <c r="E532">
        <v>18191493.350000001</v>
      </c>
      <c r="F532">
        <v>18354990.5</v>
      </c>
      <c r="H532">
        <v>2</v>
      </c>
    </row>
    <row r="533" spans="1:8" x14ac:dyDescent="0.2">
      <c r="A533">
        <v>4</v>
      </c>
      <c r="B533" t="s">
        <v>104</v>
      </c>
      <c r="C533" t="s">
        <v>507</v>
      </c>
      <c r="D533" t="s">
        <v>507</v>
      </c>
      <c r="E533">
        <v>19616819.16</v>
      </c>
      <c r="F533">
        <v>19715555.223333299</v>
      </c>
      <c r="H533">
        <v>3</v>
      </c>
    </row>
    <row r="534" spans="1:8" x14ac:dyDescent="0.2">
      <c r="A534">
        <v>101</v>
      </c>
      <c r="B534" t="s">
        <v>104</v>
      </c>
      <c r="C534" t="s">
        <v>507</v>
      </c>
      <c r="D534" t="s">
        <v>507</v>
      </c>
      <c r="E534">
        <v>9300000</v>
      </c>
      <c r="F534">
        <v>9542000</v>
      </c>
      <c r="G534">
        <v>4</v>
      </c>
    </row>
    <row r="535" spans="1:8" x14ac:dyDescent="0.2">
      <c r="A535">
        <v>96</v>
      </c>
      <c r="B535" t="s">
        <v>104</v>
      </c>
      <c r="C535" t="s">
        <v>507</v>
      </c>
      <c r="D535" t="s">
        <v>507</v>
      </c>
      <c r="E535">
        <v>9300000</v>
      </c>
      <c r="F535">
        <v>9932685.9299999997</v>
      </c>
      <c r="G535">
        <v>1</v>
      </c>
    </row>
    <row r="536" spans="1:8" x14ac:dyDescent="0.2">
      <c r="A536">
        <v>121</v>
      </c>
      <c r="B536" t="s">
        <v>104</v>
      </c>
      <c r="C536" t="s">
        <v>507</v>
      </c>
      <c r="D536" t="s">
        <v>507</v>
      </c>
      <c r="E536">
        <v>9300000</v>
      </c>
      <c r="F536">
        <v>9656225</v>
      </c>
      <c r="G536">
        <v>1</v>
      </c>
    </row>
    <row r="537" spans="1:8" x14ac:dyDescent="0.2">
      <c r="A537">
        <v>121</v>
      </c>
      <c r="B537" t="s">
        <v>104</v>
      </c>
      <c r="C537" t="s">
        <v>507</v>
      </c>
      <c r="D537" t="s">
        <v>507</v>
      </c>
      <c r="E537">
        <v>9700000</v>
      </c>
      <c r="F537">
        <v>10068305</v>
      </c>
      <c r="G537">
        <v>3</v>
      </c>
    </row>
    <row r="538" spans="1:8" x14ac:dyDescent="0.2">
      <c r="A538">
        <v>101</v>
      </c>
      <c r="B538" t="s">
        <v>12</v>
      </c>
      <c r="C538" t="s">
        <v>815</v>
      </c>
      <c r="D538" t="s">
        <v>966</v>
      </c>
      <c r="E538">
        <v>35577898.049999997</v>
      </c>
      <c r="F538">
        <v>35577898.049999997</v>
      </c>
      <c r="H538">
        <v>1</v>
      </c>
    </row>
    <row r="539" spans="1:8" x14ac:dyDescent="0.2">
      <c r="A539">
        <v>32</v>
      </c>
      <c r="B539" t="s">
        <v>11</v>
      </c>
      <c r="C539" t="s">
        <v>832</v>
      </c>
      <c r="D539" t="s">
        <v>967</v>
      </c>
      <c r="E539">
        <v>9208000</v>
      </c>
      <c r="F539">
        <v>14401821.48</v>
      </c>
      <c r="G539">
        <v>1</v>
      </c>
    </row>
    <row r="540" spans="1:8" x14ac:dyDescent="0.2">
      <c r="A540">
        <v>116</v>
      </c>
      <c r="B540" t="s">
        <v>74</v>
      </c>
      <c r="C540" t="s">
        <v>74</v>
      </c>
      <c r="D540" t="s">
        <v>968</v>
      </c>
      <c r="E540">
        <v>9280000</v>
      </c>
      <c r="F540">
        <v>9466708.0800000001</v>
      </c>
      <c r="G540">
        <v>1</v>
      </c>
    </row>
    <row r="541" spans="1:8" x14ac:dyDescent="0.2">
      <c r="A541">
        <v>93</v>
      </c>
      <c r="B541" t="s">
        <v>74</v>
      </c>
      <c r="C541" t="s">
        <v>74</v>
      </c>
      <c r="D541" t="s">
        <v>986</v>
      </c>
      <c r="E541">
        <v>6986000</v>
      </c>
      <c r="F541">
        <v>24386058.82</v>
      </c>
      <c r="G541">
        <v>1</v>
      </c>
    </row>
    <row r="542" spans="1:8" x14ac:dyDescent="0.2">
      <c r="A542">
        <v>101</v>
      </c>
      <c r="B542" t="s">
        <v>74</v>
      </c>
      <c r="C542" t="s">
        <v>74</v>
      </c>
      <c r="D542" t="s">
        <v>986</v>
      </c>
      <c r="E542">
        <v>13950000</v>
      </c>
      <c r="F542">
        <v>14321000</v>
      </c>
      <c r="G542">
        <v>1</v>
      </c>
    </row>
    <row r="543" spans="1:8" x14ac:dyDescent="0.2">
      <c r="A543">
        <v>93</v>
      </c>
      <c r="B543" t="s">
        <v>11</v>
      </c>
      <c r="C543" t="s">
        <v>103</v>
      </c>
      <c r="D543" t="s">
        <v>990</v>
      </c>
      <c r="E543">
        <v>9273000</v>
      </c>
      <c r="F543">
        <v>19701271.649999999</v>
      </c>
      <c r="G543">
        <v>1</v>
      </c>
    </row>
    <row r="544" spans="1:8" x14ac:dyDescent="0.2">
      <c r="A544">
        <v>93</v>
      </c>
      <c r="B544" t="s">
        <v>11</v>
      </c>
      <c r="C544" t="s">
        <v>103</v>
      </c>
      <c r="D544" t="s">
        <v>990</v>
      </c>
      <c r="E544">
        <v>9300000</v>
      </c>
      <c r="F544">
        <v>19238905.68</v>
      </c>
      <c r="G544">
        <v>1</v>
      </c>
    </row>
    <row r="545" spans="1:8" x14ac:dyDescent="0.2">
      <c r="A545">
        <v>121</v>
      </c>
      <c r="B545" t="s">
        <v>11</v>
      </c>
      <c r="C545" t="s">
        <v>103</v>
      </c>
      <c r="D545" t="s">
        <v>990</v>
      </c>
      <c r="E545">
        <v>9700000</v>
      </c>
      <c r="F545">
        <v>10755201.140000001</v>
      </c>
      <c r="G545">
        <v>1</v>
      </c>
    </row>
    <row r="546" spans="1:8" x14ac:dyDescent="0.2">
      <c r="A546">
        <v>4</v>
      </c>
      <c r="B546" t="s">
        <v>74</v>
      </c>
      <c r="C546" t="s">
        <v>868</v>
      </c>
      <c r="D546" t="s">
        <v>868</v>
      </c>
      <c r="E546">
        <v>8863750</v>
      </c>
      <c r="F546">
        <v>10090566.345000001</v>
      </c>
      <c r="G546">
        <v>4</v>
      </c>
    </row>
    <row r="547" spans="1:8" x14ac:dyDescent="0.2">
      <c r="A547">
        <v>4</v>
      </c>
      <c r="B547" t="s">
        <v>74</v>
      </c>
      <c r="C547" t="s">
        <v>868</v>
      </c>
      <c r="D547" t="s">
        <v>868</v>
      </c>
      <c r="E547">
        <v>9300000</v>
      </c>
      <c r="F547">
        <v>9600000</v>
      </c>
      <c r="G547">
        <v>1</v>
      </c>
    </row>
    <row r="548" spans="1:8" x14ac:dyDescent="0.2">
      <c r="A548">
        <v>4</v>
      </c>
      <c r="B548" t="s">
        <v>73</v>
      </c>
      <c r="C548" t="s">
        <v>824</v>
      </c>
      <c r="D548" t="s">
        <v>997</v>
      </c>
      <c r="E548">
        <v>9300000</v>
      </c>
      <c r="F548">
        <v>9600000</v>
      </c>
      <c r="G548">
        <v>1</v>
      </c>
    </row>
    <row r="549" spans="1:8" x14ac:dyDescent="0.2">
      <c r="A549">
        <v>28</v>
      </c>
      <c r="B549" t="s">
        <v>73</v>
      </c>
      <c r="C549" t="s">
        <v>824</v>
      </c>
      <c r="D549" t="s">
        <v>997</v>
      </c>
      <c r="E549">
        <v>4650000</v>
      </c>
      <c r="F549">
        <v>9606032.6300000008</v>
      </c>
      <c r="G549">
        <v>4</v>
      </c>
    </row>
    <row r="550" spans="1:8" x14ac:dyDescent="0.2">
      <c r="A550">
        <v>28</v>
      </c>
      <c r="B550" t="s">
        <v>73</v>
      </c>
      <c r="C550" t="s">
        <v>732</v>
      </c>
      <c r="D550" t="s">
        <v>732</v>
      </c>
      <c r="E550">
        <v>11625000</v>
      </c>
      <c r="F550">
        <v>11985726.275</v>
      </c>
      <c r="G550">
        <v>2</v>
      </c>
    </row>
    <row r="551" spans="1:8" x14ac:dyDescent="0.2">
      <c r="A551">
        <v>28</v>
      </c>
      <c r="B551" t="s">
        <v>73</v>
      </c>
      <c r="C551" t="s">
        <v>825</v>
      </c>
      <c r="D551" t="s">
        <v>825</v>
      </c>
      <c r="E551">
        <v>9296500</v>
      </c>
      <c r="F551">
        <v>9570709.1999999993</v>
      </c>
      <c r="G551">
        <v>4</v>
      </c>
    </row>
    <row r="552" spans="1:8" x14ac:dyDescent="0.2">
      <c r="A552">
        <v>32</v>
      </c>
      <c r="B552" t="s">
        <v>73</v>
      </c>
      <c r="C552" t="s">
        <v>825</v>
      </c>
      <c r="D552" t="s">
        <v>825</v>
      </c>
      <c r="E552">
        <v>9300000</v>
      </c>
      <c r="F552">
        <v>11591021.619999999</v>
      </c>
      <c r="G552">
        <v>1</v>
      </c>
    </row>
    <row r="553" spans="1:8" x14ac:dyDescent="0.2">
      <c r="A553">
        <v>4</v>
      </c>
      <c r="B553" t="s">
        <v>11</v>
      </c>
      <c r="C553" t="s">
        <v>865</v>
      </c>
      <c r="D553" t="s">
        <v>1006</v>
      </c>
      <c r="E553">
        <v>9175000</v>
      </c>
      <c r="F553">
        <v>9600000</v>
      </c>
      <c r="G553">
        <v>1</v>
      </c>
    </row>
    <row r="554" spans="1:8" x14ac:dyDescent="0.2">
      <c r="A554">
        <v>4</v>
      </c>
      <c r="B554" t="s">
        <v>11</v>
      </c>
      <c r="C554" t="s">
        <v>865</v>
      </c>
      <c r="D554" t="s">
        <v>1006</v>
      </c>
      <c r="E554">
        <v>9296500</v>
      </c>
      <c r="F554">
        <v>9600000.1349999998</v>
      </c>
      <c r="G554">
        <v>2</v>
      </c>
    </row>
    <row r="555" spans="1:8" x14ac:dyDescent="0.2">
      <c r="A555">
        <v>27</v>
      </c>
      <c r="B555" t="s">
        <v>11</v>
      </c>
      <c r="C555" t="s">
        <v>83</v>
      </c>
      <c r="D555" t="s">
        <v>1008</v>
      </c>
      <c r="E555">
        <v>9195000</v>
      </c>
      <c r="F555">
        <v>32109000</v>
      </c>
      <c r="G555">
        <v>1</v>
      </c>
    </row>
    <row r="556" spans="1:8" x14ac:dyDescent="0.2">
      <c r="A556">
        <v>93</v>
      </c>
      <c r="B556" t="s">
        <v>102</v>
      </c>
      <c r="C556" t="s">
        <v>739</v>
      </c>
      <c r="D556" t="s">
        <v>1009</v>
      </c>
      <c r="E556">
        <v>9188000</v>
      </c>
      <c r="F556">
        <v>29265690.649999999</v>
      </c>
      <c r="G556">
        <v>1</v>
      </c>
    </row>
    <row r="557" spans="1:8" x14ac:dyDescent="0.2">
      <c r="A557">
        <v>26</v>
      </c>
      <c r="B557" t="s">
        <v>102</v>
      </c>
      <c r="C557" t="s">
        <v>739</v>
      </c>
      <c r="D557" t="s">
        <v>1009</v>
      </c>
      <c r="E557">
        <v>6650000</v>
      </c>
      <c r="F557">
        <v>42837687.960000001</v>
      </c>
      <c r="G557">
        <v>1</v>
      </c>
    </row>
    <row r="558" spans="1:8" x14ac:dyDescent="0.2">
      <c r="A558">
        <v>92</v>
      </c>
      <c r="B558" t="s">
        <v>102</v>
      </c>
      <c r="C558" t="s">
        <v>739</v>
      </c>
      <c r="D558" t="s">
        <v>1009</v>
      </c>
      <c r="E558">
        <v>21690724.375</v>
      </c>
      <c r="F558">
        <v>22211570.75</v>
      </c>
      <c r="H558">
        <v>4</v>
      </c>
    </row>
    <row r="559" spans="1:8" x14ac:dyDescent="0.2">
      <c r="A559">
        <v>22</v>
      </c>
      <c r="B559" t="s">
        <v>73</v>
      </c>
      <c r="C559" t="s">
        <v>751</v>
      </c>
      <c r="D559" t="s">
        <v>751</v>
      </c>
      <c r="E559">
        <v>9175000</v>
      </c>
      <c r="F559">
        <v>25475000</v>
      </c>
      <c r="G559">
        <v>1</v>
      </c>
    </row>
    <row r="560" spans="1:8" x14ac:dyDescent="0.2">
      <c r="A560">
        <v>22</v>
      </c>
      <c r="B560" t="s">
        <v>11</v>
      </c>
      <c r="C560" t="s">
        <v>741</v>
      </c>
      <c r="D560" t="s">
        <v>1018</v>
      </c>
      <c r="E560">
        <v>8455000</v>
      </c>
      <c r="F560">
        <v>35705000</v>
      </c>
      <c r="G560">
        <v>1</v>
      </c>
    </row>
    <row r="561" spans="1:8" x14ac:dyDescent="0.2">
      <c r="A561">
        <v>22</v>
      </c>
      <c r="B561" t="s">
        <v>102</v>
      </c>
      <c r="C561" t="s">
        <v>102</v>
      </c>
      <c r="D561" t="s">
        <v>1023</v>
      </c>
      <c r="E561">
        <v>8245000</v>
      </c>
      <c r="F561">
        <v>33245000</v>
      </c>
      <c r="G561">
        <v>1</v>
      </c>
    </row>
    <row r="562" spans="1:8" x14ac:dyDescent="0.2">
      <c r="A562">
        <v>122</v>
      </c>
      <c r="B562" t="s">
        <v>102</v>
      </c>
      <c r="C562" t="s">
        <v>102</v>
      </c>
      <c r="D562" t="s">
        <v>1023</v>
      </c>
      <c r="E562">
        <v>8434500</v>
      </c>
      <c r="F562">
        <v>44362550</v>
      </c>
      <c r="G562">
        <v>2</v>
      </c>
    </row>
    <row r="563" spans="1:8" x14ac:dyDescent="0.2">
      <c r="A563">
        <v>4</v>
      </c>
      <c r="B563" t="s">
        <v>104</v>
      </c>
      <c r="C563" t="s">
        <v>482</v>
      </c>
      <c r="D563" t="s">
        <v>1025</v>
      </c>
      <c r="E563">
        <v>9300000</v>
      </c>
      <c r="F563">
        <v>9600000</v>
      </c>
      <c r="G563">
        <v>1</v>
      </c>
    </row>
    <row r="564" spans="1:8" x14ac:dyDescent="0.2">
      <c r="A564">
        <v>4</v>
      </c>
      <c r="B564" t="s">
        <v>74</v>
      </c>
      <c r="C564" t="s">
        <v>72</v>
      </c>
      <c r="D564" t="s">
        <v>1027</v>
      </c>
      <c r="E564">
        <v>9263500</v>
      </c>
      <c r="F564">
        <v>9600000</v>
      </c>
      <c r="G564">
        <v>2</v>
      </c>
    </row>
    <row r="565" spans="1:8" x14ac:dyDescent="0.2">
      <c r="A565">
        <v>4</v>
      </c>
      <c r="B565" t="s">
        <v>74</v>
      </c>
      <c r="C565" t="s">
        <v>72</v>
      </c>
      <c r="D565" t="s">
        <v>1027</v>
      </c>
      <c r="E565">
        <v>9267000</v>
      </c>
      <c r="F565">
        <v>9600000</v>
      </c>
      <c r="G565">
        <v>1</v>
      </c>
    </row>
    <row r="566" spans="1:8" x14ac:dyDescent="0.2">
      <c r="A566">
        <v>88</v>
      </c>
      <c r="B566" t="s">
        <v>74</v>
      </c>
      <c r="C566" t="s">
        <v>72</v>
      </c>
      <c r="D566" t="s">
        <v>1027</v>
      </c>
      <c r="E566">
        <v>9043000</v>
      </c>
      <c r="F566">
        <v>9618074.5</v>
      </c>
      <c r="G566">
        <v>1</v>
      </c>
    </row>
    <row r="567" spans="1:8" x14ac:dyDescent="0.2">
      <c r="A567">
        <v>105</v>
      </c>
      <c r="B567" t="s">
        <v>74</v>
      </c>
      <c r="C567" t="s">
        <v>72</v>
      </c>
      <c r="D567" t="s">
        <v>1027</v>
      </c>
      <c r="E567">
        <v>9300000</v>
      </c>
      <c r="F567">
        <v>9599973.5399999991</v>
      </c>
      <c r="G567">
        <v>1</v>
      </c>
    </row>
    <row r="568" spans="1:8" x14ac:dyDescent="0.2">
      <c r="A568">
        <v>32</v>
      </c>
      <c r="B568" t="s">
        <v>12</v>
      </c>
      <c r="C568" t="s">
        <v>85</v>
      </c>
      <c r="D568" t="s">
        <v>1030</v>
      </c>
      <c r="E568">
        <v>19849300.7115</v>
      </c>
      <c r="F568">
        <v>19850071.342500001</v>
      </c>
      <c r="H568">
        <v>40</v>
      </c>
    </row>
    <row r="569" spans="1:8" x14ac:dyDescent="0.2">
      <c r="A569">
        <v>101</v>
      </c>
      <c r="B569" t="s">
        <v>12</v>
      </c>
      <c r="C569" t="s">
        <v>85</v>
      </c>
      <c r="D569" t="s">
        <v>1030</v>
      </c>
      <c r="E569">
        <v>9500000</v>
      </c>
      <c r="F569">
        <v>9749500</v>
      </c>
      <c r="G569">
        <v>2</v>
      </c>
    </row>
    <row r="570" spans="1:8" x14ac:dyDescent="0.2">
      <c r="A570">
        <v>32</v>
      </c>
      <c r="B570" t="s">
        <v>73</v>
      </c>
      <c r="C570" t="s">
        <v>825</v>
      </c>
      <c r="D570" t="s">
        <v>1031</v>
      </c>
      <c r="E570">
        <v>9263500</v>
      </c>
      <c r="F570">
        <v>13225087.904999999</v>
      </c>
      <c r="G570">
        <v>2</v>
      </c>
    </row>
    <row r="571" spans="1:8" x14ac:dyDescent="0.2">
      <c r="A571">
        <v>4</v>
      </c>
      <c r="B571" t="s">
        <v>102</v>
      </c>
      <c r="C571" t="s">
        <v>1044</v>
      </c>
      <c r="D571" t="s">
        <v>1045</v>
      </c>
      <c r="E571">
        <v>9201000</v>
      </c>
      <c r="F571">
        <v>9600000</v>
      </c>
      <c r="G571">
        <v>1</v>
      </c>
    </row>
    <row r="572" spans="1:8" x14ac:dyDescent="0.2">
      <c r="A572">
        <v>87</v>
      </c>
      <c r="B572" t="s">
        <v>102</v>
      </c>
      <c r="C572" t="s">
        <v>1044</v>
      </c>
      <c r="D572" t="s">
        <v>1045</v>
      </c>
      <c r="E572">
        <v>34364133.899999999</v>
      </c>
      <c r="F572">
        <v>34557134.140000001</v>
      </c>
      <c r="H572">
        <v>1</v>
      </c>
    </row>
    <row r="573" spans="1:8" x14ac:dyDescent="0.2">
      <c r="A573">
        <v>32</v>
      </c>
      <c r="B573" t="s">
        <v>102</v>
      </c>
      <c r="C573" t="s">
        <v>1044</v>
      </c>
      <c r="D573" t="s">
        <v>1045</v>
      </c>
      <c r="E573">
        <v>9208000</v>
      </c>
      <c r="F573">
        <v>12333528.35</v>
      </c>
      <c r="G573">
        <v>1</v>
      </c>
    </row>
    <row r="574" spans="1:8" x14ac:dyDescent="0.2">
      <c r="A574">
        <v>4</v>
      </c>
      <c r="B574" t="s">
        <v>102</v>
      </c>
      <c r="C574" t="s">
        <v>746</v>
      </c>
      <c r="D574" t="s">
        <v>1046</v>
      </c>
      <c r="E574">
        <v>6975000</v>
      </c>
      <c r="F574">
        <v>11825000</v>
      </c>
      <c r="G574">
        <v>2</v>
      </c>
    </row>
    <row r="575" spans="1:8" x14ac:dyDescent="0.2">
      <c r="A575">
        <v>32</v>
      </c>
      <c r="B575" t="s">
        <v>102</v>
      </c>
      <c r="C575" t="s">
        <v>746</v>
      </c>
      <c r="D575" t="s">
        <v>1047</v>
      </c>
      <c r="E575">
        <v>7615000</v>
      </c>
      <c r="F575">
        <v>13930083.390000001</v>
      </c>
      <c r="G575">
        <v>1</v>
      </c>
    </row>
    <row r="576" spans="1:8" x14ac:dyDescent="0.2">
      <c r="A576">
        <v>32</v>
      </c>
      <c r="B576" t="s">
        <v>102</v>
      </c>
      <c r="C576" t="s">
        <v>746</v>
      </c>
      <c r="D576" t="s">
        <v>1047</v>
      </c>
      <c r="E576">
        <v>9300000</v>
      </c>
      <c r="F576">
        <v>11646992</v>
      </c>
      <c r="G576">
        <v>1</v>
      </c>
    </row>
    <row r="577" spans="1:8" x14ac:dyDescent="0.2">
      <c r="A577">
        <v>4</v>
      </c>
      <c r="B577" t="s">
        <v>11</v>
      </c>
      <c r="C577" t="s">
        <v>84</v>
      </c>
      <c r="D577" t="s">
        <v>1048</v>
      </c>
      <c r="E577">
        <v>8562500</v>
      </c>
      <c r="F577">
        <v>9600000</v>
      </c>
      <c r="G577">
        <v>2</v>
      </c>
    </row>
    <row r="578" spans="1:8" x14ac:dyDescent="0.2">
      <c r="A578">
        <v>4</v>
      </c>
      <c r="B578" t="s">
        <v>11</v>
      </c>
      <c r="C578" t="s">
        <v>84</v>
      </c>
      <c r="D578" t="s">
        <v>1048</v>
      </c>
      <c r="E578">
        <v>10832333.3333333</v>
      </c>
      <c r="F578">
        <v>11150000</v>
      </c>
      <c r="G578">
        <v>3</v>
      </c>
    </row>
    <row r="579" spans="1:8" x14ac:dyDescent="0.2">
      <c r="A579">
        <v>121</v>
      </c>
      <c r="B579" t="s">
        <v>11</v>
      </c>
      <c r="C579" t="s">
        <v>84</v>
      </c>
      <c r="D579" t="s">
        <v>1048</v>
      </c>
      <c r="E579">
        <v>9700000</v>
      </c>
      <c r="F579">
        <v>10068305</v>
      </c>
      <c r="G579">
        <v>1</v>
      </c>
    </row>
    <row r="580" spans="1:8" x14ac:dyDescent="0.2">
      <c r="A580">
        <v>4</v>
      </c>
      <c r="B580" t="s">
        <v>12</v>
      </c>
      <c r="C580" t="s">
        <v>816</v>
      </c>
      <c r="D580" t="s">
        <v>1051</v>
      </c>
      <c r="E580">
        <v>9300000</v>
      </c>
      <c r="F580">
        <v>9600000</v>
      </c>
      <c r="G580">
        <v>1</v>
      </c>
    </row>
    <row r="581" spans="1:8" x14ac:dyDescent="0.2">
      <c r="A581">
        <v>4</v>
      </c>
      <c r="B581" t="s">
        <v>13</v>
      </c>
      <c r="C581" t="s">
        <v>105</v>
      </c>
      <c r="D581" t="s">
        <v>1052</v>
      </c>
      <c r="E581">
        <v>9295000</v>
      </c>
      <c r="F581">
        <v>9600000.0675000008</v>
      </c>
      <c r="G581">
        <v>4</v>
      </c>
    </row>
    <row r="582" spans="1:8" x14ac:dyDescent="0.2">
      <c r="A582">
        <v>4</v>
      </c>
      <c r="B582" t="s">
        <v>13</v>
      </c>
      <c r="C582" t="s">
        <v>105</v>
      </c>
      <c r="D582" t="s">
        <v>1052</v>
      </c>
      <c r="E582">
        <v>11709500</v>
      </c>
      <c r="F582">
        <v>12025000</v>
      </c>
      <c r="G582">
        <v>4</v>
      </c>
    </row>
    <row r="583" spans="1:8" x14ac:dyDescent="0.2">
      <c r="A583">
        <v>4</v>
      </c>
      <c r="B583" t="s">
        <v>13</v>
      </c>
      <c r="C583" t="s">
        <v>105</v>
      </c>
      <c r="D583" t="s">
        <v>1052</v>
      </c>
      <c r="E583">
        <v>18323655.280000001</v>
      </c>
      <c r="F583">
        <v>18323655.280000001</v>
      </c>
      <c r="H583">
        <v>1</v>
      </c>
    </row>
    <row r="584" spans="1:8" x14ac:dyDescent="0.2">
      <c r="A584">
        <v>4</v>
      </c>
      <c r="B584" t="s">
        <v>13</v>
      </c>
      <c r="C584" t="s">
        <v>105</v>
      </c>
      <c r="D584" t="s">
        <v>1052</v>
      </c>
      <c r="E584">
        <v>21973240.43</v>
      </c>
      <c r="F584">
        <v>22034711.59</v>
      </c>
      <c r="H584">
        <v>1</v>
      </c>
    </row>
    <row r="585" spans="1:8" x14ac:dyDescent="0.2">
      <c r="A585">
        <v>28</v>
      </c>
      <c r="B585" t="s">
        <v>13</v>
      </c>
      <c r="C585" t="s">
        <v>105</v>
      </c>
      <c r="D585" t="s">
        <v>1052</v>
      </c>
      <c r="E585">
        <v>9293000</v>
      </c>
      <c r="F585">
        <v>9605945.9299999997</v>
      </c>
      <c r="G585">
        <v>1</v>
      </c>
    </row>
    <row r="586" spans="1:8" x14ac:dyDescent="0.2">
      <c r="A586">
        <v>93</v>
      </c>
      <c r="B586" t="s">
        <v>13</v>
      </c>
      <c r="C586" t="s">
        <v>105</v>
      </c>
      <c r="D586" t="s">
        <v>1052</v>
      </c>
      <c r="E586">
        <v>9201000</v>
      </c>
      <c r="F586">
        <v>9750000</v>
      </c>
      <c r="G586">
        <v>1</v>
      </c>
    </row>
    <row r="587" spans="1:8" x14ac:dyDescent="0.2">
      <c r="A587">
        <v>93</v>
      </c>
      <c r="B587" t="s">
        <v>13</v>
      </c>
      <c r="C587" t="s">
        <v>105</v>
      </c>
      <c r="D587" t="s">
        <v>1052</v>
      </c>
      <c r="E587">
        <v>9280000</v>
      </c>
      <c r="F587">
        <v>9625000</v>
      </c>
      <c r="G587">
        <v>2</v>
      </c>
    </row>
    <row r="588" spans="1:8" x14ac:dyDescent="0.2">
      <c r="A588">
        <v>22</v>
      </c>
      <c r="B588" t="s">
        <v>13</v>
      </c>
      <c r="C588" t="s">
        <v>105</v>
      </c>
      <c r="D588" t="s">
        <v>1052</v>
      </c>
      <c r="E588">
        <v>8293000</v>
      </c>
      <c r="F588">
        <v>39112000</v>
      </c>
      <c r="G588">
        <v>1</v>
      </c>
    </row>
    <row r="589" spans="1:8" x14ac:dyDescent="0.2">
      <c r="A589">
        <v>96</v>
      </c>
      <c r="B589" t="s">
        <v>13</v>
      </c>
      <c r="C589" t="s">
        <v>105</v>
      </c>
      <c r="D589" t="s">
        <v>1052</v>
      </c>
      <c r="E589">
        <v>9700000</v>
      </c>
      <c r="F589">
        <v>10054867</v>
      </c>
      <c r="G589">
        <v>1</v>
      </c>
    </row>
    <row r="590" spans="1:8" x14ac:dyDescent="0.2">
      <c r="A590">
        <v>4</v>
      </c>
      <c r="B590" t="s">
        <v>74</v>
      </c>
      <c r="C590" t="s">
        <v>96</v>
      </c>
      <c r="D590" t="s">
        <v>1055</v>
      </c>
      <c r="E590">
        <v>9300000</v>
      </c>
      <c r="F590">
        <v>9600000</v>
      </c>
      <c r="G590">
        <v>2</v>
      </c>
    </row>
    <row r="591" spans="1:8" x14ac:dyDescent="0.2">
      <c r="A591">
        <v>93</v>
      </c>
      <c r="B591" t="s">
        <v>74</v>
      </c>
      <c r="C591" t="s">
        <v>96</v>
      </c>
      <c r="D591" t="s">
        <v>1055</v>
      </c>
      <c r="E591">
        <v>9300000</v>
      </c>
      <c r="F591">
        <v>9550000</v>
      </c>
      <c r="G591">
        <v>1</v>
      </c>
    </row>
    <row r="592" spans="1:8" x14ac:dyDescent="0.2">
      <c r="A592">
        <v>4</v>
      </c>
      <c r="B592" t="s">
        <v>74</v>
      </c>
      <c r="C592" t="s">
        <v>735</v>
      </c>
      <c r="D592" t="s">
        <v>1056</v>
      </c>
      <c r="E592">
        <v>9196600</v>
      </c>
      <c r="F592">
        <v>9600000</v>
      </c>
      <c r="G592">
        <v>5</v>
      </c>
    </row>
    <row r="593" spans="1:8" x14ac:dyDescent="0.2">
      <c r="A593">
        <v>4</v>
      </c>
      <c r="B593" t="s">
        <v>74</v>
      </c>
      <c r="C593" t="s">
        <v>735</v>
      </c>
      <c r="D593" t="s">
        <v>1056</v>
      </c>
      <c r="E593">
        <v>10160400</v>
      </c>
      <c r="F593">
        <v>10530000</v>
      </c>
      <c r="G593">
        <v>5</v>
      </c>
    </row>
    <row r="594" spans="1:8" x14ac:dyDescent="0.2">
      <c r="A594">
        <v>4</v>
      </c>
      <c r="B594" t="s">
        <v>74</v>
      </c>
      <c r="C594" t="s">
        <v>735</v>
      </c>
      <c r="D594" t="s">
        <v>1056</v>
      </c>
      <c r="E594">
        <v>19260873.870000001</v>
      </c>
      <c r="F594">
        <v>19316526.52</v>
      </c>
      <c r="H594">
        <v>2</v>
      </c>
    </row>
    <row r="595" spans="1:8" x14ac:dyDescent="0.2">
      <c r="A595">
        <v>28</v>
      </c>
      <c r="B595" t="s">
        <v>74</v>
      </c>
      <c r="C595" t="s">
        <v>735</v>
      </c>
      <c r="D595" t="s">
        <v>1056</v>
      </c>
      <c r="E595">
        <v>9300000</v>
      </c>
      <c r="F595">
        <v>9588933.7799999993</v>
      </c>
      <c r="G595">
        <v>2</v>
      </c>
    </row>
    <row r="596" spans="1:8" x14ac:dyDescent="0.2">
      <c r="A596">
        <v>105</v>
      </c>
      <c r="B596" t="s">
        <v>74</v>
      </c>
      <c r="C596" t="s">
        <v>735</v>
      </c>
      <c r="D596" t="s">
        <v>1056</v>
      </c>
      <c r="E596">
        <v>9300000</v>
      </c>
      <c r="F596">
        <v>9599973.5399999991</v>
      </c>
      <c r="G596">
        <v>1</v>
      </c>
    </row>
    <row r="597" spans="1:8" x14ac:dyDescent="0.2">
      <c r="A597">
        <v>4</v>
      </c>
      <c r="B597" t="s">
        <v>104</v>
      </c>
      <c r="C597" t="s">
        <v>818</v>
      </c>
      <c r="D597" t="s">
        <v>1058</v>
      </c>
      <c r="E597">
        <v>10839000</v>
      </c>
      <c r="F597">
        <v>11139000</v>
      </c>
      <c r="G597">
        <v>3</v>
      </c>
    </row>
    <row r="598" spans="1:8" x14ac:dyDescent="0.2">
      <c r="A598">
        <v>117</v>
      </c>
      <c r="B598" t="s">
        <v>104</v>
      </c>
      <c r="C598" t="s">
        <v>818</v>
      </c>
      <c r="D598" t="s">
        <v>1058</v>
      </c>
      <c r="E598">
        <v>9267000</v>
      </c>
      <c r="F598">
        <v>9511293.75</v>
      </c>
      <c r="G598">
        <v>1</v>
      </c>
    </row>
    <row r="599" spans="1:8" x14ac:dyDescent="0.2">
      <c r="A599">
        <v>4</v>
      </c>
      <c r="B599" t="s">
        <v>104</v>
      </c>
      <c r="C599" t="s">
        <v>818</v>
      </c>
      <c r="D599" t="s">
        <v>1059</v>
      </c>
      <c r="E599">
        <v>9286000</v>
      </c>
      <c r="F599">
        <v>9600000</v>
      </c>
      <c r="G599">
        <v>1</v>
      </c>
    </row>
    <row r="600" spans="1:8" x14ac:dyDescent="0.2">
      <c r="A600">
        <v>4</v>
      </c>
      <c r="B600" t="s">
        <v>104</v>
      </c>
      <c r="C600" t="s">
        <v>818</v>
      </c>
      <c r="D600" t="s">
        <v>1060</v>
      </c>
      <c r="E600">
        <v>13950000</v>
      </c>
      <c r="F600">
        <v>14469131.359999999</v>
      </c>
      <c r="G600">
        <v>1</v>
      </c>
    </row>
    <row r="601" spans="1:8" x14ac:dyDescent="0.2">
      <c r="A601">
        <v>94</v>
      </c>
      <c r="B601" t="s">
        <v>102</v>
      </c>
      <c r="C601" t="s">
        <v>811</v>
      </c>
      <c r="D601" t="s">
        <v>1061</v>
      </c>
      <c r="E601">
        <v>8381000</v>
      </c>
      <c r="F601">
        <v>45661326</v>
      </c>
      <c r="G601">
        <v>1</v>
      </c>
    </row>
    <row r="602" spans="1:8" x14ac:dyDescent="0.2">
      <c r="A602">
        <v>27</v>
      </c>
      <c r="B602" t="s">
        <v>102</v>
      </c>
      <c r="C602" t="s">
        <v>93</v>
      </c>
      <c r="D602" t="s">
        <v>1063</v>
      </c>
      <c r="E602">
        <v>7364000</v>
      </c>
      <c r="F602">
        <v>57106000</v>
      </c>
      <c r="G602">
        <v>1</v>
      </c>
    </row>
    <row r="603" spans="1:8" x14ac:dyDescent="0.2">
      <c r="A603">
        <v>87</v>
      </c>
      <c r="B603" t="s">
        <v>73</v>
      </c>
      <c r="C603" t="s">
        <v>607</v>
      </c>
      <c r="D603" t="s">
        <v>1071</v>
      </c>
      <c r="E603">
        <v>9300000</v>
      </c>
      <c r="F603">
        <v>9406434.8000000007</v>
      </c>
      <c r="G603">
        <v>1</v>
      </c>
    </row>
    <row r="604" spans="1:8" x14ac:dyDescent="0.2">
      <c r="A604">
        <v>93</v>
      </c>
      <c r="B604" t="s">
        <v>73</v>
      </c>
      <c r="C604" t="s">
        <v>607</v>
      </c>
      <c r="D604" t="s">
        <v>1071</v>
      </c>
      <c r="E604">
        <v>4850000</v>
      </c>
      <c r="F604">
        <v>9925000</v>
      </c>
      <c r="G604">
        <v>2</v>
      </c>
    </row>
    <row r="605" spans="1:8" x14ac:dyDescent="0.2">
      <c r="A605">
        <v>28</v>
      </c>
      <c r="B605" t="s">
        <v>11</v>
      </c>
      <c r="C605" t="s">
        <v>1074</v>
      </c>
      <c r="D605" t="s">
        <v>1074</v>
      </c>
      <c r="E605">
        <v>9300000</v>
      </c>
      <c r="F605">
        <v>9816109.3599999994</v>
      </c>
      <c r="G605">
        <v>1</v>
      </c>
    </row>
    <row r="606" spans="1:8" x14ac:dyDescent="0.2">
      <c r="A606">
        <v>116</v>
      </c>
      <c r="B606" t="s">
        <v>11</v>
      </c>
      <c r="C606" t="s">
        <v>1074</v>
      </c>
      <c r="D606" t="s">
        <v>1074</v>
      </c>
      <c r="E606">
        <v>14550000</v>
      </c>
      <c r="F606">
        <v>14856017.48</v>
      </c>
      <c r="G606">
        <v>1</v>
      </c>
    </row>
    <row r="607" spans="1:8" x14ac:dyDescent="0.2">
      <c r="A607">
        <v>28</v>
      </c>
      <c r="B607" t="s">
        <v>73</v>
      </c>
      <c r="C607" t="s">
        <v>86</v>
      </c>
      <c r="D607" t="s">
        <v>1082</v>
      </c>
      <c r="E607">
        <v>9300000</v>
      </c>
      <c r="F607">
        <v>9606025.0299999993</v>
      </c>
      <c r="G607">
        <v>1</v>
      </c>
    </row>
    <row r="608" spans="1:8" x14ac:dyDescent="0.2">
      <c r="A608">
        <v>87</v>
      </c>
      <c r="B608" t="s">
        <v>73</v>
      </c>
      <c r="C608" t="s">
        <v>86</v>
      </c>
      <c r="D608" t="s">
        <v>1082</v>
      </c>
      <c r="E608">
        <v>9300000</v>
      </c>
      <c r="F608">
        <v>9406434.8000000007</v>
      </c>
      <c r="G608">
        <v>1</v>
      </c>
    </row>
    <row r="609" spans="1:8" x14ac:dyDescent="0.2">
      <c r="A609">
        <v>93</v>
      </c>
      <c r="B609" t="s">
        <v>73</v>
      </c>
      <c r="C609" t="s">
        <v>86</v>
      </c>
      <c r="D609" t="s">
        <v>1082</v>
      </c>
      <c r="E609">
        <v>9300000</v>
      </c>
      <c r="F609">
        <v>9600000</v>
      </c>
      <c r="G609">
        <v>1</v>
      </c>
    </row>
    <row r="610" spans="1:8" x14ac:dyDescent="0.2">
      <c r="A610">
        <v>32</v>
      </c>
      <c r="B610" t="s">
        <v>11</v>
      </c>
      <c r="C610" t="s">
        <v>103</v>
      </c>
      <c r="D610" t="s">
        <v>1085</v>
      </c>
      <c r="E610">
        <v>9300000</v>
      </c>
      <c r="F610">
        <v>9862631.9700000007</v>
      </c>
      <c r="G610">
        <v>1</v>
      </c>
    </row>
    <row r="611" spans="1:8" x14ac:dyDescent="0.2">
      <c r="A611">
        <v>22</v>
      </c>
      <c r="B611" t="s">
        <v>11</v>
      </c>
      <c r="C611" t="s">
        <v>103</v>
      </c>
      <c r="D611" t="s">
        <v>1085</v>
      </c>
      <c r="E611">
        <v>8161000</v>
      </c>
      <c r="F611">
        <v>46591000</v>
      </c>
      <c r="G611">
        <v>1</v>
      </c>
    </row>
    <row r="612" spans="1:8" x14ac:dyDescent="0.2">
      <c r="A612">
        <v>93</v>
      </c>
      <c r="B612" t="s">
        <v>73</v>
      </c>
      <c r="C612" t="s">
        <v>908</v>
      </c>
      <c r="D612" t="s">
        <v>1086</v>
      </c>
      <c r="E612">
        <v>9300000</v>
      </c>
      <c r="F612">
        <v>9650000</v>
      </c>
      <c r="G612">
        <v>1</v>
      </c>
    </row>
    <row r="613" spans="1:8" x14ac:dyDescent="0.2">
      <c r="A613">
        <v>116</v>
      </c>
      <c r="B613" t="s">
        <v>74</v>
      </c>
      <c r="C613" t="s">
        <v>74</v>
      </c>
      <c r="D613" t="s">
        <v>1087</v>
      </c>
      <c r="E613">
        <v>12125000</v>
      </c>
      <c r="F613">
        <v>12387547.9</v>
      </c>
      <c r="G613">
        <v>2</v>
      </c>
    </row>
    <row r="614" spans="1:8" x14ac:dyDescent="0.2">
      <c r="A614">
        <v>96</v>
      </c>
      <c r="B614" t="s">
        <v>74</v>
      </c>
      <c r="C614" t="s">
        <v>74</v>
      </c>
      <c r="D614" t="s">
        <v>1087</v>
      </c>
      <c r="E614">
        <v>9241000</v>
      </c>
      <c r="F614">
        <v>9604557.5099999998</v>
      </c>
      <c r="G614">
        <v>1</v>
      </c>
    </row>
    <row r="615" spans="1:8" x14ac:dyDescent="0.2">
      <c r="A615">
        <v>93</v>
      </c>
      <c r="B615" t="s">
        <v>102</v>
      </c>
      <c r="C615" t="s">
        <v>93</v>
      </c>
      <c r="D615" t="s">
        <v>1089</v>
      </c>
      <c r="E615">
        <v>8497000</v>
      </c>
      <c r="F615">
        <v>38300000</v>
      </c>
      <c r="G615">
        <v>1</v>
      </c>
    </row>
    <row r="616" spans="1:8" x14ac:dyDescent="0.2">
      <c r="A616">
        <v>93</v>
      </c>
      <c r="B616" t="s">
        <v>102</v>
      </c>
      <c r="C616" t="s">
        <v>93</v>
      </c>
      <c r="D616" t="s">
        <v>1089</v>
      </c>
      <c r="E616">
        <v>8749000</v>
      </c>
      <c r="F616">
        <v>38300000</v>
      </c>
      <c r="G616">
        <v>1</v>
      </c>
    </row>
    <row r="617" spans="1:8" x14ac:dyDescent="0.2">
      <c r="A617">
        <v>108</v>
      </c>
      <c r="B617" t="s">
        <v>102</v>
      </c>
      <c r="C617" t="s">
        <v>93</v>
      </c>
      <c r="D617" t="s">
        <v>1089</v>
      </c>
      <c r="E617">
        <v>9043000</v>
      </c>
      <c r="F617">
        <v>9273000</v>
      </c>
      <c r="G617">
        <v>1</v>
      </c>
    </row>
    <row r="618" spans="1:8" x14ac:dyDescent="0.2">
      <c r="A618">
        <v>32</v>
      </c>
      <c r="B618" t="s">
        <v>104</v>
      </c>
      <c r="C618" t="s">
        <v>482</v>
      </c>
      <c r="D618" t="s">
        <v>1100</v>
      </c>
      <c r="E618">
        <v>22139062.687272701</v>
      </c>
      <c r="F618">
        <v>22139062.687272701</v>
      </c>
      <c r="H618">
        <v>11</v>
      </c>
    </row>
    <row r="619" spans="1:8" x14ac:dyDescent="0.2">
      <c r="A619">
        <v>32</v>
      </c>
      <c r="B619" t="s">
        <v>102</v>
      </c>
      <c r="C619" t="s">
        <v>746</v>
      </c>
      <c r="D619" t="s">
        <v>1102</v>
      </c>
      <c r="E619">
        <v>9300000</v>
      </c>
      <c r="F619">
        <v>11646992</v>
      </c>
      <c r="G619">
        <v>1</v>
      </c>
    </row>
    <row r="620" spans="1:8" x14ac:dyDescent="0.2">
      <c r="A620">
        <v>4</v>
      </c>
      <c r="B620" t="s">
        <v>12</v>
      </c>
      <c r="C620" t="s">
        <v>523</v>
      </c>
      <c r="D620" t="s">
        <v>1107</v>
      </c>
      <c r="E620">
        <v>21701234.010000002</v>
      </c>
      <c r="F620">
        <v>21761371.149999999</v>
      </c>
      <c r="H620">
        <v>1</v>
      </c>
    </row>
    <row r="621" spans="1:8" x14ac:dyDescent="0.2">
      <c r="A621">
        <v>4</v>
      </c>
      <c r="B621" t="s">
        <v>12</v>
      </c>
      <c r="C621" t="s">
        <v>372</v>
      </c>
      <c r="D621" t="s">
        <v>1124</v>
      </c>
      <c r="E621">
        <v>7070000</v>
      </c>
      <c r="F621">
        <v>50270000</v>
      </c>
      <c r="G621">
        <v>1</v>
      </c>
    </row>
    <row r="622" spans="1:8" x14ac:dyDescent="0.2">
      <c r="A622">
        <v>4</v>
      </c>
      <c r="B622" t="s">
        <v>102</v>
      </c>
      <c r="C622" t="s">
        <v>1121</v>
      </c>
      <c r="D622" t="s">
        <v>1121</v>
      </c>
      <c r="E622">
        <v>8687000</v>
      </c>
      <c r="F622">
        <v>36750000</v>
      </c>
      <c r="G622">
        <v>1</v>
      </c>
    </row>
    <row r="623" spans="1:8" x14ac:dyDescent="0.2">
      <c r="A623">
        <v>28</v>
      </c>
      <c r="B623" t="s">
        <v>74</v>
      </c>
      <c r="C623" t="s">
        <v>72</v>
      </c>
      <c r="D623" t="s">
        <v>1128</v>
      </c>
      <c r="E623">
        <v>9300000</v>
      </c>
      <c r="F623">
        <v>9587840</v>
      </c>
      <c r="G623">
        <v>1</v>
      </c>
    </row>
    <row r="624" spans="1:8" x14ac:dyDescent="0.2">
      <c r="A624">
        <v>32</v>
      </c>
      <c r="B624" t="s">
        <v>73</v>
      </c>
      <c r="C624" t="s">
        <v>648</v>
      </c>
      <c r="D624" t="s">
        <v>1142</v>
      </c>
      <c r="E624">
        <v>9300000</v>
      </c>
      <c r="F624">
        <v>9586264.25</v>
      </c>
      <c r="G624">
        <v>1</v>
      </c>
    </row>
    <row r="625" spans="1:8" x14ac:dyDescent="0.2">
      <c r="A625">
        <v>4</v>
      </c>
      <c r="B625" t="s">
        <v>73</v>
      </c>
      <c r="C625" t="s">
        <v>648</v>
      </c>
      <c r="D625" t="s">
        <v>1143</v>
      </c>
      <c r="E625">
        <v>7615000</v>
      </c>
      <c r="F625">
        <v>14225308.869999999</v>
      </c>
      <c r="G625">
        <v>1</v>
      </c>
    </row>
    <row r="626" spans="1:8" x14ac:dyDescent="0.2">
      <c r="A626">
        <v>32</v>
      </c>
      <c r="B626" t="s">
        <v>73</v>
      </c>
      <c r="C626" t="s">
        <v>648</v>
      </c>
      <c r="D626" t="s">
        <v>1143</v>
      </c>
      <c r="E626">
        <v>8539000</v>
      </c>
      <c r="F626">
        <v>18433689.48</v>
      </c>
      <c r="G626">
        <v>1</v>
      </c>
    </row>
    <row r="627" spans="1:8" x14ac:dyDescent="0.2">
      <c r="A627">
        <v>108</v>
      </c>
      <c r="B627" t="s">
        <v>12</v>
      </c>
      <c r="C627" t="s">
        <v>12</v>
      </c>
      <c r="D627" t="s">
        <v>1149</v>
      </c>
      <c r="E627">
        <v>9221000</v>
      </c>
      <c r="F627">
        <v>9530000</v>
      </c>
      <c r="G627">
        <v>1</v>
      </c>
    </row>
    <row r="628" spans="1:8" x14ac:dyDescent="0.2">
      <c r="A628">
        <v>4</v>
      </c>
      <c r="B628" t="s">
        <v>74</v>
      </c>
      <c r="C628" t="s">
        <v>735</v>
      </c>
      <c r="D628" t="s">
        <v>1161</v>
      </c>
      <c r="E628">
        <v>13950000</v>
      </c>
      <c r="F628">
        <v>14250000</v>
      </c>
      <c r="G628">
        <v>1</v>
      </c>
    </row>
    <row r="629" spans="1:8" x14ac:dyDescent="0.2">
      <c r="A629">
        <v>4</v>
      </c>
      <c r="B629" t="s">
        <v>12</v>
      </c>
      <c r="C629" t="s">
        <v>372</v>
      </c>
      <c r="D629" t="s">
        <v>1170</v>
      </c>
      <c r="E629">
        <v>9200000</v>
      </c>
      <c r="F629">
        <v>9500000</v>
      </c>
      <c r="G629">
        <v>1</v>
      </c>
    </row>
    <row r="630" spans="1:8" x14ac:dyDescent="0.2">
      <c r="A630">
        <v>4</v>
      </c>
      <c r="B630" t="s">
        <v>74</v>
      </c>
      <c r="C630" t="s">
        <v>868</v>
      </c>
      <c r="D630" t="s">
        <v>1185</v>
      </c>
      <c r="E630">
        <v>9300000</v>
      </c>
      <c r="F630">
        <v>9600000</v>
      </c>
      <c r="G630">
        <v>1</v>
      </c>
    </row>
    <row r="631" spans="1:8" x14ac:dyDescent="0.2">
      <c r="A631">
        <v>105</v>
      </c>
      <c r="B631" t="s">
        <v>74</v>
      </c>
      <c r="C631" t="s">
        <v>868</v>
      </c>
      <c r="D631" t="s">
        <v>1185</v>
      </c>
      <c r="E631">
        <v>9300000</v>
      </c>
      <c r="F631">
        <v>9599973.5399999991</v>
      </c>
      <c r="G631">
        <v>1</v>
      </c>
    </row>
    <row r="632" spans="1:8" x14ac:dyDescent="0.2">
      <c r="A632">
        <v>87</v>
      </c>
      <c r="B632" t="s">
        <v>12</v>
      </c>
      <c r="C632" t="s">
        <v>85</v>
      </c>
      <c r="D632" t="s">
        <v>918</v>
      </c>
      <c r="E632">
        <v>21135067.649999999</v>
      </c>
      <c r="F632">
        <v>21297758.789999999</v>
      </c>
      <c r="H632">
        <v>1</v>
      </c>
    </row>
    <row r="633" spans="1:8" x14ac:dyDescent="0.2">
      <c r="A633">
        <v>116</v>
      </c>
      <c r="B633" t="s">
        <v>12</v>
      </c>
      <c r="C633" t="s">
        <v>85</v>
      </c>
      <c r="D633" t="s">
        <v>918</v>
      </c>
      <c r="E633">
        <v>9658000</v>
      </c>
      <c r="F633">
        <v>9873878.3200000003</v>
      </c>
      <c r="G633">
        <v>1</v>
      </c>
    </row>
    <row r="634" spans="1:8" x14ac:dyDescent="0.2">
      <c r="A634">
        <v>93</v>
      </c>
      <c r="B634" t="s">
        <v>11</v>
      </c>
      <c r="C634" t="s">
        <v>812</v>
      </c>
      <c r="D634" t="s">
        <v>1032</v>
      </c>
      <c r="E634">
        <v>8987000</v>
      </c>
      <c r="F634">
        <v>9337738.2100000009</v>
      </c>
      <c r="G634">
        <v>1</v>
      </c>
    </row>
    <row r="635" spans="1:8" x14ac:dyDescent="0.2">
      <c r="A635">
        <v>22</v>
      </c>
      <c r="B635" t="s">
        <v>102</v>
      </c>
      <c r="C635" t="s">
        <v>1121</v>
      </c>
      <c r="D635" t="s">
        <v>1122</v>
      </c>
      <c r="E635">
        <v>7531000</v>
      </c>
      <c r="F635">
        <v>52031000</v>
      </c>
      <c r="G635">
        <v>1</v>
      </c>
    </row>
    <row r="636" spans="1:8" x14ac:dyDescent="0.2">
      <c r="A636">
        <v>93</v>
      </c>
      <c r="B636" t="s">
        <v>102</v>
      </c>
      <c r="C636" t="s">
        <v>102</v>
      </c>
      <c r="D636" t="s">
        <v>1270</v>
      </c>
      <c r="E636">
        <v>13950000</v>
      </c>
      <c r="F636">
        <v>14274694.65</v>
      </c>
      <c r="G636">
        <v>1</v>
      </c>
    </row>
    <row r="637" spans="1:8" x14ac:dyDescent="0.2">
      <c r="A637">
        <v>93</v>
      </c>
      <c r="B637" t="s">
        <v>11</v>
      </c>
      <c r="C637" t="s">
        <v>965</v>
      </c>
      <c r="D637" t="s">
        <v>1095</v>
      </c>
      <c r="E637">
        <v>8539000</v>
      </c>
      <c r="F637">
        <v>36351920</v>
      </c>
      <c r="G637">
        <v>1</v>
      </c>
    </row>
    <row r="638" spans="1:8" x14ac:dyDescent="0.2">
      <c r="A638">
        <v>4</v>
      </c>
      <c r="B638" t="s">
        <v>11</v>
      </c>
      <c r="C638" t="s">
        <v>83</v>
      </c>
      <c r="D638" t="s">
        <v>83</v>
      </c>
      <c r="E638">
        <v>9271333.3333333302</v>
      </c>
      <c r="F638">
        <v>9600000</v>
      </c>
      <c r="G638">
        <v>3</v>
      </c>
    </row>
    <row r="639" spans="1:8" x14ac:dyDescent="0.2">
      <c r="A639">
        <v>108</v>
      </c>
      <c r="B639" t="s">
        <v>12</v>
      </c>
      <c r="C639" t="s">
        <v>815</v>
      </c>
      <c r="D639" t="s">
        <v>991</v>
      </c>
      <c r="E639">
        <v>9300000</v>
      </c>
      <c r="F639">
        <v>9530000</v>
      </c>
      <c r="G639">
        <v>1</v>
      </c>
    </row>
    <row r="640" spans="1:8" x14ac:dyDescent="0.2">
      <c r="A640">
        <v>93</v>
      </c>
      <c r="B640" t="s">
        <v>73</v>
      </c>
      <c r="C640" t="s">
        <v>751</v>
      </c>
      <c r="D640" t="s">
        <v>1271</v>
      </c>
      <c r="E640">
        <v>9300000</v>
      </c>
      <c r="F640">
        <v>9650000</v>
      </c>
      <c r="G640">
        <v>1</v>
      </c>
    </row>
    <row r="641" spans="1:8" x14ac:dyDescent="0.2">
      <c r="A641">
        <v>28</v>
      </c>
      <c r="B641" t="s">
        <v>73</v>
      </c>
      <c r="C641" t="s">
        <v>825</v>
      </c>
      <c r="D641" t="s">
        <v>1013</v>
      </c>
      <c r="E641">
        <v>9300000</v>
      </c>
      <c r="F641">
        <v>9587840</v>
      </c>
      <c r="G641">
        <v>3</v>
      </c>
    </row>
    <row r="642" spans="1:8" x14ac:dyDescent="0.2">
      <c r="A642">
        <v>4</v>
      </c>
      <c r="B642" t="s">
        <v>102</v>
      </c>
      <c r="C642" t="s">
        <v>748</v>
      </c>
      <c r="D642" t="s">
        <v>962</v>
      </c>
      <c r="E642">
        <v>9300000</v>
      </c>
      <c r="F642">
        <v>9600000</v>
      </c>
      <c r="G642">
        <v>1</v>
      </c>
    </row>
    <row r="643" spans="1:8" x14ac:dyDescent="0.2">
      <c r="A643">
        <v>93</v>
      </c>
      <c r="B643" t="s">
        <v>102</v>
      </c>
      <c r="C643" t="s">
        <v>748</v>
      </c>
      <c r="D643" t="s">
        <v>962</v>
      </c>
      <c r="E643">
        <v>25219900</v>
      </c>
      <c r="F643">
        <v>25319900</v>
      </c>
      <c r="H643">
        <v>1</v>
      </c>
    </row>
    <row r="644" spans="1:8" x14ac:dyDescent="0.2">
      <c r="A644">
        <v>32</v>
      </c>
      <c r="B644" t="s">
        <v>102</v>
      </c>
      <c r="C644" t="s">
        <v>748</v>
      </c>
      <c r="D644" t="s">
        <v>962</v>
      </c>
      <c r="E644">
        <v>9192500</v>
      </c>
      <c r="F644">
        <v>14338270.695</v>
      </c>
      <c r="G644">
        <v>2</v>
      </c>
    </row>
    <row r="645" spans="1:8" x14ac:dyDescent="0.2">
      <c r="A645">
        <v>32</v>
      </c>
      <c r="B645" t="s">
        <v>102</v>
      </c>
      <c r="C645" t="s">
        <v>748</v>
      </c>
      <c r="D645" t="s">
        <v>962</v>
      </c>
      <c r="E645">
        <v>9227000</v>
      </c>
      <c r="F645">
        <v>11453039.33</v>
      </c>
      <c r="G645">
        <v>1</v>
      </c>
    </row>
    <row r="646" spans="1:8" x14ac:dyDescent="0.2">
      <c r="A646">
        <v>4</v>
      </c>
      <c r="B646" t="s">
        <v>102</v>
      </c>
      <c r="C646" t="s">
        <v>108</v>
      </c>
      <c r="D646" t="s">
        <v>931</v>
      </c>
      <c r="E646">
        <v>9300000</v>
      </c>
      <c r="F646">
        <v>9600000</v>
      </c>
      <c r="G646">
        <v>2</v>
      </c>
    </row>
    <row r="647" spans="1:8" x14ac:dyDescent="0.2">
      <c r="A647">
        <v>93</v>
      </c>
      <c r="B647" t="s">
        <v>102</v>
      </c>
      <c r="C647" t="s">
        <v>108</v>
      </c>
      <c r="D647" t="s">
        <v>931</v>
      </c>
      <c r="E647">
        <v>9265250</v>
      </c>
      <c r="F647">
        <v>12382513.1775</v>
      </c>
      <c r="G647">
        <v>4</v>
      </c>
    </row>
    <row r="648" spans="1:8" x14ac:dyDescent="0.2">
      <c r="A648">
        <v>4</v>
      </c>
      <c r="B648" t="s">
        <v>11</v>
      </c>
      <c r="C648" t="s">
        <v>11</v>
      </c>
      <c r="D648" t="s">
        <v>105</v>
      </c>
      <c r="E648">
        <v>13950000</v>
      </c>
      <c r="F648">
        <v>14250000</v>
      </c>
      <c r="G648">
        <v>1</v>
      </c>
    </row>
    <row r="649" spans="1:8" x14ac:dyDescent="0.2">
      <c r="A649">
        <v>28</v>
      </c>
      <c r="B649" t="s">
        <v>11</v>
      </c>
      <c r="C649" t="s">
        <v>11</v>
      </c>
      <c r="D649" t="s">
        <v>105</v>
      </c>
      <c r="E649">
        <v>8917000</v>
      </c>
      <c r="F649">
        <v>9601697.1300000008</v>
      </c>
      <c r="G649">
        <v>1</v>
      </c>
    </row>
    <row r="650" spans="1:8" x14ac:dyDescent="0.2">
      <c r="A650">
        <v>22</v>
      </c>
      <c r="B650" t="s">
        <v>11</v>
      </c>
      <c r="C650" t="s">
        <v>11</v>
      </c>
      <c r="D650" t="s">
        <v>105</v>
      </c>
      <c r="E650">
        <v>23306403.379999999</v>
      </c>
      <c r="F650">
        <v>23612806.760000002</v>
      </c>
      <c r="H650">
        <v>1</v>
      </c>
    </row>
    <row r="651" spans="1:8" x14ac:dyDescent="0.2">
      <c r="A651">
        <v>4</v>
      </c>
      <c r="B651" t="s">
        <v>74</v>
      </c>
      <c r="C651" t="s">
        <v>75</v>
      </c>
      <c r="D651" t="s">
        <v>903</v>
      </c>
      <c r="E651">
        <v>9300000</v>
      </c>
      <c r="F651">
        <v>10518793.08</v>
      </c>
      <c r="G651">
        <v>1</v>
      </c>
    </row>
    <row r="652" spans="1:8" x14ac:dyDescent="0.2">
      <c r="A652">
        <v>93</v>
      </c>
      <c r="B652" t="s">
        <v>74</v>
      </c>
      <c r="C652" t="s">
        <v>75</v>
      </c>
      <c r="D652" t="s">
        <v>903</v>
      </c>
      <c r="E652">
        <v>9247000</v>
      </c>
      <c r="F652">
        <v>22032000</v>
      </c>
      <c r="G652">
        <v>1</v>
      </c>
    </row>
    <row r="653" spans="1:8" x14ac:dyDescent="0.2">
      <c r="A653">
        <v>28</v>
      </c>
      <c r="B653" t="s">
        <v>13</v>
      </c>
      <c r="C653" t="s">
        <v>105</v>
      </c>
      <c r="D653" t="s">
        <v>1272</v>
      </c>
      <c r="E653">
        <v>9300000</v>
      </c>
      <c r="F653">
        <v>9606025.0299999993</v>
      </c>
      <c r="G653">
        <v>1</v>
      </c>
    </row>
    <row r="654" spans="1:8" x14ac:dyDescent="0.2">
      <c r="A654">
        <v>4</v>
      </c>
      <c r="B654" t="s">
        <v>102</v>
      </c>
      <c r="C654" t="s">
        <v>811</v>
      </c>
      <c r="D654" t="s">
        <v>1286</v>
      </c>
      <c r="E654">
        <v>8413000</v>
      </c>
      <c r="F654">
        <v>8713000</v>
      </c>
      <c r="G654">
        <v>1</v>
      </c>
    </row>
    <row r="655" spans="1:8" x14ac:dyDescent="0.2">
      <c r="A655">
        <v>4</v>
      </c>
      <c r="B655" t="s">
        <v>102</v>
      </c>
      <c r="C655" t="s">
        <v>1010</v>
      </c>
      <c r="D655" t="s">
        <v>1020</v>
      </c>
      <c r="E655">
        <v>9300000</v>
      </c>
      <c r="F655">
        <v>9600000</v>
      </c>
      <c r="G655">
        <v>1</v>
      </c>
    </row>
    <row r="656" spans="1:8" x14ac:dyDescent="0.2">
      <c r="A656">
        <v>117</v>
      </c>
      <c r="B656" t="s">
        <v>102</v>
      </c>
      <c r="C656" t="s">
        <v>1010</v>
      </c>
      <c r="D656" t="s">
        <v>1020</v>
      </c>
      <c r="E656">
        <v>9300000</v>
      </c>
      <c r="F656">
        <v>9511293.75</v>
      </c>
      <c r="G656">
        <v>1</v>
      </c>
    </row>
    <row r="657" spans="1:8" x14ac:dyDescent="0.2">
      <c r="A657">
        <v>4</v>
      </c>
      <c r="B657" t="s">
        <v>102</v>
      </c>
      <c r="C657" t="s">
        <v>108</v>
      </c>
      <c r="D657" t="s">
        <v>872</v>
      </c>
      <c r="E657">
        <v>9234500</v>
      </c>
      <c r="F657">
        <v>9675000</v>
      </c>
      <c r="G657">
        <v>2</v>
      </c>
    </row>
    <row r="658" spans="1:8" x14ac:dyDescent="0.2">
      <c r="A658">
        <v>4</v>
      </c>
      <c r="B658" t="s">
        <v>102</v>
      </c>
      <c r="C658" t="s">
        <v>108</v>
      </c>
      <c r="D658" t="s">
        <v>872</v>
      </c>
      <c r="E658">
        <v>9175000</v>
      </c>
      <c r="F658">
        <v>9600000</v>
      </c>
      <c r="G658">
        <v>1</v>
      </c>
    </row>
    <row r="659" spans="1:8" x14ac:dyDescent="0.2">
      <c r="A659">
        <v>87</v>
      </c>
      <c r="B659" t="s">
        <v>102</v>
      </c>
      <c r="C659" t="s">
        <v>108</v>
      </c>
      <c r="D659" t="s">
        <v>872</v>
      </c>
      <c r="E659">
        <v>9658000</v>
      </c>
      <c r="F659">
        <v>10013300</v>
      </c>
      <c r="G659">
        <v>1</v>
      </c>
    </row>
    <row r="660" spans="1:8" x14ac:dyDescent="0.2">
      <c r="A660">
        <v>87</v>
      </c>
      <c r="B660" t="s">
        <v>102</v>
      </c>
      <c r="C660" t="s">
        <v>108</v>
      </c>
      <c r="D660" t="s">
        <v>872</v>
      </c>
      <c r="E660">
        <v>9300000</v>
      </c>
      <c r="F660">
        <v>9406434.8000000007</v>
      </c>
      <c r="G660">
        <v>2</v>
      </c>
    </row>
    <row r="661" spans="1:8" x14ac:dyDescent="0.2">
      <c r="A661">
        <v>93</v>
      </c>
      <c r="B661" t="s">
        <v>102</v>
      </c>
      <c r="C661" t="s">
        <v>108</v>
      </c>
      <c r="D661" t="s">
        <v>872</v>
      </c>
      <c r="E661">
        <v>9300000</v>
      </c>
      <c r="F661">
        <v>9550000</v>
      </c>
      <c r="G661">
        <v>1</v>
      </c>
    </row>
    <row r="662" spans="1:8" x14ac:dyDescent="0.2">
      <c r="A662">
        <v>88</v>
      </c>
      <c r="B662" t="s">
        <v>102</v>
      </c>
      <c r="C662" t="s">
        <v>108</v>
      </c>
      <c r="D662" t="s">
        <v>872</v>
      </c>
      <c r="E662">
        <v>13244631.42</v>
      </c>
      <c r="F662">
        <v>13369702.029999999</v>
      </c>
      <c r="H662">
        <v>1</v>
      </c>
    </row>
    <row r="663" spans="1:8" x14ac:dyDescent="0.2">
      <c r="A663">
        <v>32</v>
      </c>
      <c r="B663" t="s">
        <v>102</v>
      </c>
      <c r="C663" t="s">
        <v>108</v>
      </c>
      <c r="D663" t="s">
        <v>872</v>
      </c>
      <c r="E663">
        <v>9300000</v>
      </c>
      <c r="F663">
        <v>9586264.25</v>
      </c>
      <c r="G663">
        <v>1</v>
      </c>
    </row>
    <row r="664" spans="1:8" x14ac:dyDescent="0.2">
      <c r="A664">
        <v>4</v>
      </c>
      <c r="B664" t="s">
        <v>102</v>
      </c>
      <c r="C664" t="s">
        <v>108</v>
      </c>
      <c r="D664" t="s">
        <v>1090</v>
      </c>
      <c r="E664">
        <v>9300000</v>
      </c>
      <c r="F664">
        <v>9600000</v>
      </c>
      <c r="G664">
        <v>1</v>
      </c>
    </row>
    <row r="665" spans="1:8" x14ac:dyDescent="0.2">
      <c r="A665">
        <v>4</v>
      </c>
      <c r="B665" t="s">
        <v>102</v>
      </c>
      <c r="C665" t="s">
        <v>108</v>
      </c>
      <c r="D665" t="s">
        <v>1090</v>
      </c>
      <c r="E665">
        <v>9300000</v>
      </c>
      <c r="F665">
        <v>9600000</v>
      </c>
      <c r="G665">
        <v>1</v>
      </c>
    </row>
    <row r="666" spans="1:8" x14ac:dyDescent="0.2">
      <c r="A666">
        <v>93</v>
      </c>
      <c r="B666" t="s">
        <v>102</v>
      </c>
      <c r="C666" t="s">
        <v>108</v>
      </c>
      <c r="D666" t="s">
        <v>1090</v>
      </c>
      <c r="E666">
        <v>9273000</v>
      </c>
      <c r="F666">
        <v>18736131.84</v>
      </c>
      <c r="G666">
        <v>1</v>
      </c>
    </row>
    <row r="667" spans="1:8" x14ac:dyDescent="0.2">
      <c r="A667">
        <v>88</v>
      </c>
      <c r="B667" t="s">
        <v>102</v>
      </c>
      <c r="C667" t="s">
        <v>108</v>
      </c>
      <c r="D667" t="s">
        <v>1090</v>
      </c>
      <c r="E667">
        <v>9300000</v>
      </c>
      <c r="F667">
        <v>9620978.5999999996</v>
      </c>
      <c r="G667">
        <v>1</v>
      </c>
    </row>
    <row r="668" spans="1:8" x14ac:dyDescent="0.2">
      <c r="A668">
        <v>4</v>
      </c>
      <c r="B668" t="s">
        <v>11</v>
      </c>
      <c r="C668" t="s">
        <v>94</v>
      </c>
      <c r="D668" t="s">
        <v>1005</v>
      </c>
      <c r="E668">
        <v>9182000</v>
      </c>
      <c r="F668">
        <v>19000000</v>
      </c>
      <c r="G668">
        <v>1</v>
      </c>
    </row>
    <row r="669" spans="1:8" x14ac:dyDescent="0.2">
      <c r="A669">
        <v>28</v>
      </c>
      <c r="B669" t="s">
        <v>11</v>
      </c>
      <c r="C669" t="s">
        <v>94</v>
      </c>
      <c r="D669" t="s">
        <v>1005</v>
      </c>
      <c r="E669">
        <v>4650000</v>
      </c>
      <c r="F669">
        <v>9435921.7650000006</v>
      </c>
      <c r="G669">
        <v>2</v>
      </c>
    </row>
    <row r="670" spans="1:8" x14ac:dyDescent="0.2">
      <c r="A670">
        <v>4</v>
      </c>
      <c r="B670" t="s">
        <v>11</v>
      </c>
      <c r="C670" t="s">
        <v>98</v>
      </c>
      <c r="D670" t="s">
        <v>1078</v>
      </c>
      <c r="E670">
        <v>9293000</v>
      </c>
      <c r="F670">
        <v>9600000</v>
      </c>
      <c r="G670">
        <v>2</v>
      </c>
    </row>
    <row r="671" spans="1:8" x14ac:dyDescent="0.2">
      <c r="A671">
        <v>28</v>
      </c>
      <c r="B671" t="s">
        <v>11</v>
      </c>
      <c r="C671" t="s">
        <v>98</v>
      </c>
      <c r="D671" t="s">
        <v>1078</v>
      </c>
      <c r="E671">
        <v>9300000</v>
      </c>
      <c r="F671">
        <v>9606025.0299999993</v>
      </c>
      <c r="G671">
        <v>1</v>
      </c>
    </row>
    <row r="672" spans="1:8" x14ac:dyDescent="0.2">
      <c r="A672">
        <v>4</v>
      </c>
      <c r="B672" t="s">
        <v>12</v>
      </c>
      <c r="C672" t="s">
        <v>12</v>
      </c>
      <c r="D672" t="s">
        <v>1105</v>
      </c>
      <c r="E672">
        <v>6975000</v>
      </c>
      <c r="F672">
        <v>14250000</v>
      </c>
      <c r="G672">
        <v>2</v>
      </c>
    </row>
    <row r="673" spans="1:7" x14ac:dyDescent="0.2">
      <c r="A673">
        <v>4</v>
      </c>
      <c r="B673" t="s">
        <v>12</v>
      </c>
      <c r="C673" t="s">
        <v>12</v>
      </c>
      <c r="D673" t="s">
        <v>873</v>
      </c>
      <c r="E673">
        <v>9169000</v>
      </c>
      <c r="F673">
        <v>9550000.0099999998</v>
      </c>
      <c r="G673">
        <v>1</v>
      </c>
    </row>
    <row r="674" spans="1:7" x14ac:dyDescent="0.2">
      <c r="A674">
        <v>27</v>
      </c>
      <c r="B674" t="s">
        <v>12</v>
      </c>
      <c r="C674" t="s">
        <v>12</v>
      </c>
      <c r="D674" t="s">
        <v>873</v>
      </c>
      <c r="E674">
        <v>7028000</v>
      </c>
      <c r="F674">
        <v>58607000</v>
      </c>
      <c r="G674">
        <v>1</v>
      </c>
    </row>
    <row r="675" spans="1:7" x14ac:dyDescent="0.2">
      <c r="A675">
        <v>4</v>
      </c>
      <c r="B675" t="s">
        <v>12</v>
      </c>
      <c r="C675" t="s">
        <v>12</v>
      </c>
      <c r="D675" t="s">
        <v>1106</v>
      </c>
      <c r="E675">
        <v>9073500</v>
      </c>
      <c r="F675">
        <v>10529500</v>
      </c>
      <c r="G675">
        <v>2</v>
      </c>
    </row>
    <row r="676" spans="1:7" x14ac:dyDescent="0.2">
      <c r="A676">
        <v>4</v>
      </c>
      <c r="B676" t="s">
        <v>12</v>
      </c>
      <c r="C676" t="s">
        <v>12</v>
      </c>
      <c r="D676" t="s">
        <v>1106</v>
      </c>
      <c r="E676">
        <v>9300000</v>
      </c>
      <c r="F676">
        <v>9600000</v>
      </c>
      <c r="G676">
        <v>1</v>
      </c>
    </row>
    <row r="677" spans="1:7" x14ac:dyDescent="0.2">
      <c r="A677">
        <v>4</v>
      </c>
      <c r="B677" t="s">
        <v>12</v>
      </c>
      <c r="C677" t="s">
        <v>12</v>
      </c>
      <c r="D677" t="s">
        <v>1287</v>
      </c>
      <c r="E677">
        <v>9267000</v>
      </c>
      <c r="F677">
        <v>9567000</v>
      </c>
      <c r="G677">
        <v>1</v>
      </c>
    </row>
    <row r="678" spans="1:7" x14ac:dyDescent="0.2">
      <c r="A678">
        <v>4</v>
      </c>
      <c r="B678" t="s">
        <v>73</v>
      </c>
      <c r="C678" t="s">
        <v>513</v>
      </c>
      <c r="D678" t="s">
        <v>1114</v>
      </c>
      <c r="E678">
        <v>9260000</v>
      </c>
      <c r="F678">
        <v>9600000</v>
      </c>
      <c r="G678">
        <v>1</v>
      </c>
    </row>
    <row r="679" spans="1:7" x14ac:dyDescent="0.2">
      <c r="A679">
        <v>116</v>
      </c>
      <c r="B679" t="s">
        <v>73</v>
      </c>
      <c r="C679" t="s">
        <v>513</v>
      </c>
      <c r="D679" t="s">
        <v>1114</v>
      </c>
      <c r="E679">
        <v>9300000</v>
      </c>
      <c r="F679">
        <v>9466708.0800000001</v>
      </c>
      <c r="G679">
        <v>1</v>
      </c>
    </row>
    <row r="680" spans="1:7" x14ac:dyDescent="0.2">
      <c r="A680">
        <v>4</v>
      </c>
      <c r="B680" t="s">
        <v>73</v>
      </c>
      <c r="C680" t="s">
        <v>822</v>
      </c>
      <c r="D680" t="s">
        <v>992</v>
      </c>
      <c r="E680">
        <v>9290000</v>
      </c>
      <c r="F680">
        <v>9600000</v>
      </c>
      <c r="G680">
        <v>2</v>
      </c>
    </row>
    <row r="681" spans="1:7" x14ac:dyDescent="0.2">
      <c r="A681">
        <v>87</v>
      </c>
      <c r="B681" t="s">
        <v>73</v>
      </c>
      <c r="C681" t="s">
        <v>822</v>
      </c>
      <c r="D681" t="s">
        <v>992</v>
      </c>
      <c r="E681">
        <v>9300000</v>
      </c>
      <c r="F681">
        <v>9406434.8000000007</v>
      </c>
      <c r="G681">
        <v>1</v>
      </c>
    </row>
    <row r="682" spans="1:7" x14ac:dyDescent="0.2">
      <c r="A682">
        <v>116</v>
      </c>
      <c r="B682" t="s">
        <v>73</v>
      </c>
      <c r="C682" t="s">
        <v>822</v>
      </c>
      <c r="D682" t="s">
        <v>992</v>
      </c>
      <c r="E682">
        <v>9300000</v>
      </c>
      <c r="F682">
        <v>9466708.0800000001</v>
      </c>
      <c r="G682">
        <v>1</v>
      </c>
    </row>
    <row r="683" spans="1:7" x14ac:dyDescent="0.2">
      <c r="A683">
        <v>96</v>
      </c>
      <c r="B683" t="s">
        <v>73</v>
      </c>
      <c r="C683" t="s">
        <v>822</v>
      </c>
      <c r="D683" t="s">
        <v>992</v>
      </c>
      <c r="E683">
        <v>9201000</v>
      </c>
      <c r="F683">
        <v>9603438.8100000005</v>
      </c>
      <c r="G683">
        <v>1</v>
      </c>
    </row>
    <row r="684" spans="1:7" x14ac:dyDescent="0.2">
      <c r="A684">
        <v>4</v>
      </c>
      <c r="B684" t="s">
        <v>74</v>
      </c>
      <c r="C684" t="s">
        <v>96</v>
      </c>
      <c r="D684" t="s">
        <v>96</v>
      </c>
      <c r="E684">
        <v>9300000</v>
      </c>
      <c r="F684">
        <v>9703607.7949999999</v>
      </c>
      <c r="G684">
        <v>2</v>
      </c>
    </row>
    <row r="685" spans="1:7" x14ac:dyDescent="0.2">
      <c r="A685">
        <v>4</v>
      </c>
      <c r="B685" t="s">
        <v>74</v>
      </c>
      <c r="C685" t="s">
        <v>96</v>
      </c>
      <c r="D685" t="s">
        <v>96</v>
      </c>
      <c r="E685">
        <v>9300000</v>
      </c>
      <c r="F685">
        <v>9600000</v>
      </c>
      <c r="G685">
        <v>1</v>
      </c>
    </row>
    <row r="686" spans="1:7" x14ac:dyDescent="0.2">
      <c r="A686">
        <v>4</v>
      </c>
      <c r="B686" t="s">
        <v>74</v>
      </c>
      <c r="C686" t="s">
        <v>87</v>
      </c>
      <c r="D686" t="s">
        <v>913</v>
      </c>
      <c r="E686">
        <v>9280000</v>
      </c>
      <c r="F686">
        <v>9600000</v>
      </c>
      <c r="G686">
        <v>1</v>
      </c>
    </row>
    <row r="687" spans="1:7" x14ac:dyDescent="0.2">
      <c r="A687">
        <v>28</v>
      </c>
      <c r="B687" t="s">
        <v>74</v>
      </c>
      <c r="C687" t="s">
        <v>87</v>
      </c>
      <c r="D687" t="s">
        <v>913</v>
      </c>
      <c r="E687">
        <v>4630000</v>
      </c>
      <c r="F687">
        <v>9571390.5299999993</v>
      </c>
      <c r="G687">
        <v>4</v>
      </c>
    </row>
    <row r="688" spans="1:7" x14ac:dyDescent="0.2">
      <c r="A688">
        <v>87</v>
      </c>
      <c r="B688" t="s">
        <v>74</v>
      </c>
      <c r="C688" t="s">
        <v>87</v>
      </c>
      <c r="D688" t="s">
        <v>913</v>
      </c>
      <c r="E688">
        <v>9300000</v>
      </c>
      <c r="F688">
        <v>9406434.8000000007</v>
      </c>
      <c r="G688">
        <v>1</v>
      </c>
    </row>
    <row r="689" spans="1:8" x14ac:dyDescent="0.2">
      <c r="A689">
        <v>87</v>
      </c>
      <c r="B689" t="s">
        <v>74</v>
      </c>
      <c r="C689" t="s">
        <v>87</v>
      </c>
      <c r="D689" t="s">
        <v>913</v>
      </c>
      <c r="E689">
        <v>19968877.350000001</v>
      </c>
      <c r="F689">
        <v>20049498.27</v>
      </c>
      <c r="H689">
        <v>2</v>
      </c>
    </row>
    <row r="690" spans="1:8" x14ac:dyDescent="0.2">
      <c r="A690">
        <v>88</v>
      </c>
      <c r="B690" t="s">
        <v>74</v>
      </c>
      <c r="C690" t="s">
        <v>87</v>
      </c>
      <c r="D690" t="s">
        <v>913</v>
      </c>
      <c r="E690">
        <v>13950000</v>
      </c>
      <c r="F690">
        <v>14513377.936666699</v>
      </c>
      <c r="G690">
        <v>3</v>
      </c>
    </row>
    <row r="691" spans="1:8" x14ac:dyDescent="0.2">
      <c r="A691">
        <v>4</v>
      </c>
      <c r="B691" t="s">
        <v>104</v>
      </c>
      <c r="C691" t="s">
        <v>818</v>
      </c>
      <c r="D691" t="s">
        <v>818</v>
      </c>
      <c r="E691">
        <v>11592000</v>
      </c>
      <c r="F691">
        <v>11892000</v>
      </c>
      <c r="G691">
        <v>2</v>
      </c>
    </row>
    <row r="692" spans="1:8" x14ac:dyDescent="0.2">
      <c r="A692">
        <v>4</v>
      </c>
      <c r="B692" t="s">
        <v>104</v>
      </c>
      <c r="C692" t="s">
        <v>818</v>
      </c>
      <c r="D692" t="s">
        <v>818</v>
      </c>
      <c r="E692">
        <v>9293333.3333333302</v>
      </c>
      <c r="F692">
        <v>9630000</v>
      </c>
      <c r="G692">
        <v>3</v>
      </c>
    </row>
    <row r="693" spans="1:8" x14ac:dyDescent="0.2">
      <c r="A693">
        <v>87</v>
      </c>
      <c r="B693" t="s">
        <v>104</v>
      </c>
      <c r="C693" t="s">
        <v>818</v>
      </c>
      <c r="D693" t="s">
        <v>818</v>
      </c>
      <c r="E693">
        <v>26656874.719999999</v>
      </c>
      <c r="F693">
        <v>26723194.129999999</v>
      </c>
      <c r="H693">
        <v>1</v>
      </c>
    </row>
    <row r="694" spans="1:8" x14ac:dyDescent="0.2">
      <c r="A694">
        <v>22</v>
      </c>
      <c r="B694" t="s">
        <v>102</v>
      </c>
      <c r="C694" t="s">
        <v>93</v>
      </c>
      <c r="D694" t="s">
        <v>1288</v>
      </c>
      <c r="E694">
        <v>8917000</v>
      </c>
      <c r="F694">
        <v>45117000</v>
      </c>
      <c r="G694">
        <v>1</v>
      </c>
    </row>
    <row r="695" spans="1:8" x14ac:dyDescent="0.2">
      <c r="A695">
        <v>22</v>
      </c>
      <c r="B695" t="s">
        <v>102</v>
      </c>
      <c r="C695" t="s">
        <v>964</v>
      </c>
      <c r="D695" t="s">
        <v>1289</v>
      </c>
      <c r="E695">
        <v>8623000</v>
      </c>
      <c r="F695">
        <v>26501000</v>
      </c>
      <c r="G695">
        <v>1</v>
      </c>
    </row>
    <row r="696" spans="1:8" x14ac:dyDescent="0.2">
      <c r="A696">
        <v>22</v>
      </c>
      <c r="B696" t="s">
        <v>102</v>
      </c>
      <c r="C696" t="s">
        <v>1072</v>
      </c>
      <c r="D696" t="s">
        <v>1290</v>
      </c>
      <c r="E696">
        <v>13950000</v>
      </c>
      <c r="F696">
        <v>14084065.74</v>
      </c>
      <c r="G696">
        <v>1</v>
      </c>
    </row>
    <row r="697" spans="1:8" x14ac:dyDescent="0.2">
      <c r="A697">
        <v>22</v>
      </c>
      <c r="B697" t="s">
        <v>11</v>
      </c>
      <c r="C697" t="s">
        <v>832</v>
      </c>
      <c r="D697" t="s">
        <v>1123</v>
      </c>
      <c r="E697">
        <v>25311608.489999998</v>
      </c>
      <c r="F697">
        <v>25723216.989999998</v>
      </c>
      <c r="H697">
        <v>1</v>
      </c>
    </row>
    <row r="698" spans="1:8" x14ac:dyDescent="0.2">
      <c r="A698">
        <v>27</v>
      </c>
      <c r="B698" t="s">
        <v>102</v>
      </c>
      <c r="C698" t="s">
        <v>1016</v>
      </c>
      <c r="D698" t="s">
        <v>1123</v>
      </c>
      <c r="E698">
        <v>7699000</v>
      </c>
      <c r="F698">
        <v>72171000</v>
      </c>
      <c r="G698">
        <v>1</v>
      </c>
    </row>
    <row r="699" spans="1:8" x14ac:dyDescent="0.2">
      <c r="A699">
        <v>27</v>
      </c>
      <c r="B699" t="s">
        <v>11</v>
      </c>
      <c r="C699" t="s">
        <v>11</v>
      </c>
      <c r="D699" t="s">
        <v>11</v>
      </c>
      <c r="E699">
        <v>7322000</v>
      </c>
      <c r="F699">
        <v>47144000</v>
      </c>
      <c r="G699">
        <v>1</v>
      </c>
    </row>
    <row r="700" spans="1:8" x14ac:dyDescent="0.2">
      <c r="A700">
        <v>93</v>
      </c>
      <c r="B700" t="s">
        <v>11</v>
      </c>
      <c r="C700" t="s">
        <v>11</v>
      </c>
      <c r="D700" t="s">
        <v>1011</v>
      </c>
      <c r="E700">
        <v>7490000</v>
      </c>
      <c r="F700">
        <v>42800000</v>
      </c>
      <c r="G700">
        <v>1</v>
      </c>
    </row>
    <row r="701" spans="1:8" x14ac:dyDescent="0.2">
      <c r="A701">
        <v>27</v>
      </c>
      <c r="B701" t="s">
        <v>11</v>
      </c>
      <c r="C701" t="s">
        <v>11</v>
      </c>
      <c r="D701" t="s">
        <v>1011</v>
      </c>
      <c r="E701">
        <v>8718500</v>
      </c>
      <c r="F701">
        <v>49190500</v>
      </c>
      <c r="G701">
        <v>2</v>
      </c>
    </row>
    <row r="702" spans="1:8" x14ac:dyDescent="0.2">
      <c r="A702">
        <v>27</v>
      </c>
      <c r="B702" t="s">
        <v>13</v>
      </c>
      <c r="C702" t="s">
        <v>13</v>
      </c>
      <c r="D702" t="s">
        <v>1141</v>
      </c>
      <c r="E702">
        <v>8455000</v>
      </c>
      <c r="F702">
        <v>42342000</v>
      </c>
      <c r="G702">
        <v>1</v>
      </c>
    </row>
    <row r="703" spans="1:8" x14ac:dyDescent="0.2">
      <c r="A703">
        <v>27</v>
      </c>
      <c r="B703" t="s">
        <v>73</v>
      </c>
      <c r="C703" t="s">
        <v>751</v>
      </c>
      <c r="D703" t="s">
        <v>1022</v>
      </c>
      <c r="E703">
        <v>7909000</v>
      </c>
      <c r="F703">
        <v>13957000</v>
      </c>
      <c r="G703">
        <v>1</v>
      </c>
    </row>
    <row r="704" spans="1:8" x14ac:dyDescent="0.2">
      <c r="A704">
        <v>116</v>
      </c>
      <c r="B704" t="s">
        <v>73</v>
      </c>
      <c r="C704" t="s">
        <v>751</v>
      </c>
      <c r="D704" t="s">
        <v>1022</v>
      </c>
      <c r="E704">
        <v>9300000</v>
      </c>
      <c r="F704">
        <v>9466708.0800000001</v>
      </c>
      <c r="G704">
        <v>1</v>
      </c>
    </row>
    <row r="705" spans="1:8" x14ac:dyDescent="0.2">
      <c r="A705">
        <v>22</v>
      </c>
      <c r="B705" t="s">
        <v>73</v>
      </c>
      <c r="C705" t="s">
        <v>751</v>
      </c>
      <c r="D705" t="s">
        <v>1022</v>
      </c>
      <c r="E705">
        <v>9392500</v>
      </c>
      <c r="F705">
        <v>29412500</v>
      </c>
      <c r="G705">
        <v>2</v>
      </c>
    </row>
    <row r="706" spans="1:8" x14ac:dyDescent="0.2">
      <c r="A706">
        <v>32</v>
      </c>
      <c r="B706" t="s">
        <v>102</v>
      </c>
      <c r="C706" t="s">
        <v>748</v>
      </c>
      <c r="D706" t="s">
        <v>1291</v>
      </c>
      <c r="E706">
        <v>8413000</v>
      </c>
      <c r="F706">
        <v>18276468.059999999</v>
      </c>
      <c r="G706">
        <v>1</v>
      </c>
    </row>
    <row r="707" spans="1:8" x14ac:dyDescent="0.2">
      <c r="A707">
        <v>32</v>
      </c>
      <c r="B707" t="s">
        <v>102</v>
      </c>
      <c r="C707" t="s">
        <v>748</v>
      </c>
      <c r="D707" t="s">
        <v>1291</v>
      </c>
      <c r="E707">
        <v>9167500</v>
      </c>
      <c r="F707">
        <v>12596089.074999999</v>
      </c>
      <c r="G707">
        <v>2</v>
      </c>
    </row>
    <row r="708" spans="1:8" x14ac:dyDescent="0.2">
      <c r="A708">
        <v>4</v>
      </c>
      <c r="B708" t="s">
        <v>12</v>
      </c>
      <c r="C708" t="s">
        <v>1068</v>
      </c>
      <c r="D708" t="s">
        <v>1146</v>
      </c>
      <c r="E708">
        <v>9300000</v>
      </c>
      <c r="F708">
        <v>9600000</v>
      </c>
      <c r="G708">
        <v>1</v>
      </c>
    </row>
    <row r="709" spans="1:8" x14ac:dyDescent="0.2">
      <c r="A709">
        <v>93</v>
      </c>
      <c r="B709" t="s">
        <v>12</v>
      </c>
      <c r="C709" t="s">
        <v>1068</v>
      </c>
      <c r="D709" t="s">
        <v>1146</v>
      </c>
      <c r="E709">
        <v>9300000</v>
      </c>
      <c r="F709">
        <v>9650000</v>
      </c>
      <c r="G709">
        <v>1</v>
      </c>
    </row>
    <row r="710" spans="1:8" x14ac:dyDescent="0.2">
      <c r="A710">
        <v>32</v>
      </c>
      <c r="B710" t="s">
        <v>12</v>
      </c>
      <c r="C710" t="s">
        <v>1068</v>
      </c>
      <c r="D710" t="s">
        <v>1146</v>
      </c>
      <c r="E710">
        <v>9273000</v>
      </c>
      <c r="F710">
        <v>21541203.07</v>
      </c>
      <c r="G710">
        <v>1</v>
      </c>
    </row>
    <row r="711" spans="1:8" x14ac:dyDescent="0.2">
      <c r="A711">
        <v>28</v>
      </c>
      <c r="B711" t="s">
        <v>73</v>
      </c>
      <c r="C711" t="s">
        <v>822</v>
      </c>
      <c r="D711" t="s">
        <v>891</v>
      </c>
      <c r="E711">
        <v>5218000</v>
      </c>
      <c r="F711">
        <v>9479524.818</v>
      </c>
      <c r="G711">
        <v>5</v>
      </c>
    </row>
    <row r="712" spans="1:8" x14ac:dyDescent="0.2">
      <c r="A712">
        <v>32</v>
      </c>
      <c r="B712" t="s">
        <v>73</v>
      </c>
      <c r="C712" t="s">
        <v>822</v>
      </c>
      <c r="D712" t="s">
        <v>891</v>
      </c>
      <c r="E712">
        <v>9221000</v>
      </c>
      <c r="F712">
        <v>18473976.219999999</v>
      </c>
      <c r="G712">
        <v>1</v>
      </c>
    </row>
    <row r="713" spans="1:8" x14ac:dyDescent="0.2">
      <c r="A713">
        <v>93</v>
      </c>
      <c r="B713" t="s">
        <v>73</v>
      </c>
      <c r="C713" t="s">
        <v>751</v>
      </c>
      <c r="D713" t="s">
        <v>1116</v>
      </c>
      <c r="E713">
        <v>8329000</v>
      </c>
      <c r="F713">
        <v>9650000</v>
      </c>
      <c r="G713">
        <v>1</v>
      </c>
    </row>
    <row r="714" spans="1:8" x14ac:dyDescent="0.2">
      <c r="A714">
        <v>32</v>
      </c>
      <c r="B714" t="s">
        <v>73</v>
      </c>
      <c r="C714" t="s">
        <v>751</v>
      </c>
      <c r="D714" t="s">
        <v>1116</v>
      </c>
      <c r="E714">
        <v>9276500</v>
      </c>
      <c r="F714">
        <v>13811804.765000001</v>
      </c>
      <c r="G714">
        <v>2</v>
      </c>
    </row>
    <row r="715" spans="1:8" x14ac:dyDescent="0.2">
      <c r="A715">
        <v>28</v>
      </c>
      <c r="B715" t="s">
        <v>11</v>
      </c>
      <c r="C715" t="s">
        <v>1074</v>
      </c>
      <c r="D715" t="s">
        <v>1075</v>
      </c>
      <c r="E715">
        <v>8917000</v>
      </c>
      <c r="F715">
        <v>12745002.779999999</v>
      </c>
      <c r="G715">
        <v>1</v>
      </c>
    </row>
    <row r="716" spans="1:8" x14ac:dyDescent="0.2">
      <c r="A716">
        <v>87</v>
      </c>
      <c r="B716" t="s">
        <v>11</v>
      </c>
      <c r="C716" t="s">
        <v>1074</v>
      </c>
      <c r="D716" t="s">
        <v>1075</v>
      </c>
      <c r="E716">
        <v>9300000</v>
      </c>
      <c r="F716">
        <v>9601790</v>
      </c>
      <c r="G716">
        <v>1</v>
      </c>
    </row>
    <row r="717" spans="1:8" x14ac:dyDescent="0.2">
      <c r="A717">
        <v>22</v>
      </c>
      <c r="B717" t="s">
        <v>11</v>
      </c>
      <c r="C717" t="s">
        <v>1074</v>
      </c>
      <c r="D717" t="s">
        <v>1075</v>
      </c>
      <c r="E717">
        <v>9175000</v>
      </c>
      <c r="F717">
        <v>40375000</v>
      </c>
      <c r="G717">
        <v>2</v>
      </c>
    </row>
    <row r="718" spans="1:8" x14ac:dyDescent="0.2">
      <c r="A718">
        <v>88</v>
      </c>
      <c r="B718" t="s">
        <v>102</v>
      </c>
      <c r="C718" t="s">
        <v>108</v>
      </c>
      <c r="D718" t="s">
        <v>924</v>
      </c>
      <c r="E718">
        <v>9300000</v>
      </c>
      <c r="F718">
        <v>12812669.67</v>
      </c>
      <c r="G718">
        <v>1</v>
      </c>
    </row>
    <row r="719" spans="1:8" x14ac:dyDescent="0.2">
      <c r="A719">
        <v>87</v>
      </c>
      <c r="B719" t="s">
        <v>74</v>
      </c>
      <c r="C719" t="s">
        <v>87</v>
      </c>
      <c r="D719" t="s">
        <v>1083</v>
      </c>
      <c r="E719">
        <v>13940068.050000001</v>
      </c>
      <c r="F719">
        <v>14055811.5</v>
      </c>
      <c r="H719">
        <v>1</v>
      </c>
    </row>
    <row r="720" spans="1:8" x14ac:dyDescent="0.2">
      <c r="A720">
        <v>88</v>
      </c>
      <c r="B720" t="s">
        <v>74</v>
      </c>
      <c r="C720" t="s">
        <v>87</v>
      </c>
      <c r="D720" t="s">
        <v>1083</v>
      </c>
      <c r="E720">
        <v>13950000</v>
      </c>
      <c r="F720">
        <v>14406767.9</v>
      </c>
      <c r="G720">
        <v>1</v>
      </c>
    </row>
    <row r="721" spans="1:8" x14ac:dyDescent="0.2">
      <c r="A721">
        <v>88</v>
      </c>
      <c r="B721" t="s">
        <v>74</v>
      </c>
      <c r="C721" t="s">
        <v>87</v>
      </c>
      <c r="D721" t="s">
        <v>1083</v>
      </c>
      <c r="E721">
        <v>16356905.83</v>
      </c>
      <c r="F721">
        <v>16405673.15</v>
      </c>
      <c r="H721">
        <v>1</v>
      </c>
    </row>
    <row r="722" spans="1:8" x14ac:dyDescent="0.2">
      <c r="A722">
        <v>93</v>
      </c>
      <c r="B722" t="s">
        <v>102</v>
      </c>
      <c r="C722" t="s">
        <v>102</v>
      </c>
      <c r="D722" t="s">
        <v>1162</v>
      </c>
      <c r="E722">
        <v>8161000</v>
      </c>
      <c r="F722">
        <v>43575000</v>
      </c>
      <c r="G722">
        <v>1</v>
      </c>
    </row>
    <row r="723" spans="1:8" x14ac:dyDescent="0.2">
      <c r="A723">
        <v>93</v>
      </c>
      <c r="B723" t="s">
        <v>102</v>
      </c>
      <c r="C723" t="s">
        <v>102</v>
      </c>
      <c r="D723" t="s">
        <v>892</v>
      </c>
      <c r="E723">
        <v>7741000</v>
      </c>
      <c r="F723">
        <v>36800000</v>
      </c>
      <c r="G723">
        <v>1</v>
      </c>
    </row>
    <row r="724" spans="1:8" x14ac:dyDescent="0.2">
      <c r="A724">
        <v>116</v>
      </c>
      <c r="B724" t="s">
        <v>102</v>
      </c>
      <c r="C724" t="s">
        <v>102</v>
      </c>
      <c r="D724" t="s">
        <v>892</v>
      </c>
      <c r="E724">
        <v>7899000</v>
      </c>
      <c r="F724">
        <v>9873878.3200000003</v>
      </c>
      <c r="G724">
        <v>1</v>
      </c>
    </row>
    <row r="725" spans="1:8" x14ac:dyDescent="0.2">
      <c r="A725">
        <v>26</v>
      </c>
      <c r="B725" t="s">
        <v>102</v>
      </c>
      <c r="C725" t="s">
        <v>102</v>
      </c>
      <c r="D725" t="s">
        <v>892</v>
      </c>
      <c r="E725">
        <v>6356000</v>
      </c>
      <c r="F725">
        <v>71565000</v>
      </c>
      <c r="G725">
        <v>1</v>
      </c>
    </row>
    <row r="726" spans="1:8" x14ac:dyDescent="0.2">
      <c r="A726">
        <v>93</v>
      </c>
      <c r="B726" t="s">
        <v>102</v>
      </c>
      <c r="C726" t="s">
        <v>1292</v>
      </c>
      <c r="D726" t="s">
        <v>1293</v>
      </c>
      <c r="E726">
        <v>7280000</v>
      </c>
      <c r="F726">
        <v>37000000</v>
      </c>
      <c r="G726">
        <v>1</v>
      </c>
    </row>
    <row r="727" spans="1:8" x14ac:dyDescent="0.2">
      <c r="A727">
        <v>93</v>
      </c>
      <c r="B727" t="s">
        <v>102</v>
      </c>
      <c r="C727" t="s">
        <v>108</v>
      </c>
      <c r="D727" t="s">
        <v>874</v>
      </c>
      <c r="E727">
        <v>8791000</v>
      </c>
      <c r="F727">
        <v>9933982.9600000009</v>
      </c>
      <c r="G727">
        <v>1</v>
      </c>
    </row>
    <row r="728" spans="1:8" x14ac:dyDescent="0.2">
      <c r="A728">
        <v>93</v>
      </c>
      <c r="B728" t="s">
        <v>102</v>
      </c>
      <c r="C728" t="s">
        <v>108</v>
      </c>
      <c r="D728" t="s">
        <v>874</v>
      </c>
      <c r="E728">
        <v>9260000</v>
      </c>
      <c r="F728">
        <v>16600000</v>
      </c>
      <c r="G728">
        <v>1</v>
      </c>
    </row>
    <row r="729" spans="1:8" x14ac:dyDescent="0.2">
      <c r="A729">
        <v>93</v>
      </c>
      <c r="B729" t="s">
        <v>11</v>
      </c>
      <c r="C729" t="s">
        <v>83</v>
      </c>
      <c r="D729" t="s">
        <v>925</v>
      </c>
      <c r="E729">
        <v>8520000</v>
      </c>
      <c r="F729">
        <v>8770000</v>
      </c>
      <c r="G729">
        <v>1</v>
      </c>
    </row>
    <row r="730" spans="1:8" x14ac:dyDescent="0.2">
      <c r="A730">
        <v>28</v>
      </c>
      <c r="B730" t="s">
        <v>11</v>
      </c>
      <c r="C730" t="s">
        <v>1074</v>
      </c>
      <c r="D730" t="s">
        <v>1076</v>
      </c>
      <c r="E730">
        <v>13891000</v>
      </c>
      <c r="F730">
        <v>14383112.529999999</v>
      </c>
      <c r="G730">
        <v>1</v>
      </c>
    </row>
    <row r="731" spans="1:8" x14ac:dyDescent="0.2">
      <c r="A731">
        <v>93</v>
      </c>
      <c r="B731" t="s">
        <v>11</v>
      </c>
      <c r="C731" t="s">
        <v>1074</v>
      </c>
      <c r="D731" t="s">
        <v>1076</v>
      </c>
      <c r="E731">
        <v>6356000</v>
      </c>
      <c r="F731">
        <v>38596000</v>
      </c>
      <c r="G731">
        <v>1</v>
      </c>
    </row>
    <row r="732" spans="1:8" x14ac:dyDescent="0.2">
      <c r="A732">
        <v>28</v>
      </c>
      <c r="B732" t="s">
        <v>11</v>
      </c>
      <c r="C732" t="s">
        <v>747</v>
      </c>
      <c r="D732" t="s">
        <v>747</v>
      </c>
      <c r="E732">
        <v>10792333.3333333</v>
      </c>
      <c r="F732">
        <v>11197902.57</v>
      </c>
      <c r="G732">
        <v>3</v>
      </c>
    </row>
    <row r="733" spans="1:8" x14ac:dyDescent="0.2">
      <c r="A733">
        <v>93</v>
      </c>
      <c r="B733" t="s">
        <v>11</v>
      </c>
      <c r="C733" t="s">
        <v>747</v>
      </c>
      <c r="D733" t="s">
        <v>747</v>
      </c>
      <c r="E733">
        <v>8617400</v>
      </c>
      <c r="F733">
        <v>30842624.476</v>
      </c>
      <c r="G733">
        <v>5</v>
      </c>
    </row>
    <row r="734" spans="1:8" x14ac:dyDescent="0.2">
      <c r="A734">
        <v>116</v>
      </c>
      <c r="B734" t="s">
        <v>11</v>
      </c>
      <c r="C734" t="s">
        <v>747</v>
      </c>
      <c r="D734" t="s">
        <v>747</v>
      </c>
      <c r="E734">
        <v>13950000</v>
      </c>
      <c r="F734">
        <v>14200062.119999999</v>
      </c>
      <c r="G734">
        <v>1</v>
      </c>
    </row>
    <row r="735" spans="1:8" x14ac:dyDescent="0.2">
      <c r="A735">
        <v>93</v>
      </c>
      <c r="B735" t="s">
        <v>11</v>
      </c>
      <c r="C735" t="s">
        <v>965</v>
      </c>
      <c r="D735" t="s">
        <v>1066</v>
      </c>
      <c r="E735">
        <v>8121000</v>
      </c>
      <c r="F735">
        <v>24989758.925000001</v>
      </c>
      <c r="G735">
        <v>2</v>
      </c>
    </row>
    <row r="736" spans="1:8" x14ac:dyDescent="0.2">
      <c r="A736">
        <v>121</v>
      </c>
      <c r="B736" t="s">
        <v>11</v>
      </c>
      <c r="C736" t="s">
        <v>965</v>
      </c>
      <c r="D736" t="s">
        <v>1066</v>
      </c>
      <c r="E736">
        <v>9300000</v>
      </c>
      <c r="F736">
        <v>9656225</v>
      </c>
      <c r="G736">
        <v>1</v>
      </c>
    </row>
    <row r="737" spans="1:8" x14ac:dyDescent="0.2">
      <c r="A737">
        <v>117</v>
      </c>
      <c r="B737" t="s">
        <v>11</v>
      </c>
      <c r="C737" t="s">
        <v>965</v>
      </c>
      <c r="D737" t="s">
        <v>1066</v>
      </c>
      <c r="E737">
        <v>13950000</v>
      </c>
      <c r="F737">
        <v>14283743.15</v>
      </c>
      <c r="G737">
        <v>1</v>
      </c>
    </row>
    <row r="738" spans="1:8" x14ac:dyDescent="0.2">
      <c r="A738">
        <v>93</v>
      </c>
      <c r="B738" t="s">
        <v>11</v>
      </c>
      <c r="C738" t="s">
        <v>965</v>
      </c>
      <c r="D738" t="s">
        <v>1182</v>
      </c>
      <c r="E738">
        <v>8833000</v>
      </c>
      <c r="F738">
        <v>11431597.48</v>
      </c>
      <c r="G738">
        <v>1</v>
      </c>
    </row>
    <row r="739" spans="1:8" x14ac:dyDescent="0.2">
      <c r="A739">
        <v>93</v>
      </c>
      <c r="B739" t="s">
        <v>12</v>
      </c>
      <c r="C739" t="s">
        <v>372</v>
      </c>
      <c r="D739" t="s">
        <v>1049</v>
      </c>
      <c r="E739">
        <v>9293000</v>
      </c>
      <c r="F739">
        <v>9550019.7200000007</v>
      </c>
      <c r="G739">
        <v>1</v>
      </c>
    </row>
    <row r="740" spans="1:8" x14ac:dyDescent="0.2">
      <c r="A740">
        <v>4</v>
      </c>
      <c r="B740" t="s">
        <v>12</v>
      </c>
      <c r="C740" t="s">
        <v>85</v>
      </c>
      <c r="D740" t="s">
        <v>1096</v>
      </c>
      <c r="E740">
        <v>9300000</v>
      </c>
      <c r="F740">
        <v>9600000</v>
      </c>
      <c r="G740">
        <v>1</v>
      </c>
    </row>
    <row r="741" spans="1:8" x14ac:dyDescent="0.2">
      <c r="A741">
        <v>4</v>
      </c>
      <c r="B741" t="s">
        <v>12</v>
      </c>
      <c r="C741" t="s">
        <v>85</v>
      </c>
      <c r="D741" t="s">
        <v>1096</v>
      </c>
      <c r="E741">
        <v>21475000.899999999</v>
      </c>
      <c r="F741">
        <v>21591877.559999999</v>
      </c>
      <c r="H741">
        <v>2</v>
      </c>
    </row>
    <row r="742" spans="1:8" x14ac:dyDescent="0.2">
      <c r="A742">
        <v>93</v>
      </c>
      <c r="B742" t="s">
        <v>12</v>
      </c>
      <c r="C742" t="s">
        <v>85</v>
      </c>
      <c r="D742" t="s">
        <v>1096</v>
      </c>
      <c r="E742">
        <v>9300000</v>
      </c>
      <c r="F742">
        <v>9650019.7200000007</v>
      </c>
      <c r="G742">
        <v>1</v>
      </c>
    </row>
    <row r="743" spans="1:8" x14ac:dyDescent="0.2">
      <c r="A743">
        <v>93</v>
      </c>
      <c r="B743" t="s">
        <v>12</v>
      </c>
      <c r="C743" t="s">
        <v>85</v>
      </c>
      <c r="D743" t="s">
        <v>1096</v>
      </c>
      <c r="E743">
        <v>11625000</v>
      </c>
      <c r="F743">
        <v>11875009.859999999</v>
      </c>
      <c r="G743">
        <v>2</v>
      </c>
    </row>
    <row r="744" spans="1:8" x14ac:dyDescent="0.2">
      <c r="A744">
        <v>22</v>
      </c>
      <c r="B744" t="s">
        <v>12</v>
      </c>
      <c r="C744" t="s">
        <v>85</v>
      </c>
      <c r="D744" t="s">
        <v>1096</v>
      </c>
      <c r="E744">
        <v>25340976.16</v>
      </c>
      <c r="F744">
        <v>25632869.280000001</v>
      </c>
      <c r="H744">
        <v>1</v>
      </c>
    </row>
    <row r="745" spans="1:8" x14ac:dyDescent="0.2">
      <c r="A745">
        <v>121</v>
      </c>
      <c r="B745" t="s">
        <v>12</v>
      </c>
      <c r="C745" t="s">
        <v>85</v>
      </c>
      <c r="D745" t="s">
        <v>1096</v>
      </c>
      <c r="E745">
        <v>9300000</v>
      </c>
      <c r="F745">
        <v>9656225</v>
      </c>
      <c r="G745">
        <v>1</v>
      </c>
    </row>
    <row r="746" spans="1:8" x14ac:dyDescent="0.2">
      <c r="A746">
        <v>4</v>
      </c>
      <c r="B746" t="s">
        <v>13</v>
      </c>
      <c r="C746" t="s">
        <v>13</v>
      </c>
      <c r="D746" t="s">
        <v>1140</v>
      </c>
      <c r="E746">
        <v>8200000</v>
      </c>
      <c r="F746">
        <v>8500000</v>
      </c>
      <c r="G746">
        <v>1</v>
      </c>
    </row>
    <row r="747" spans="1:8" x14ac:dyDescent="0.2">
      <c r="A747">
        <v>93</v>
      </c>
      <c r="B747" t="s">
        <v>13</v>
      </c>
      <c r="C747" t="s">
        <v>13</v>
      </c>
      <c r="D747" t="s">
        <v>1140</v>
      </c>
      <c r="E747">
        <v>6356000</v>
      </c>
      <c r="F747">
        <v>60650000</v>
      </c>
      <c r="G747">
        <v>1</v>
      </c>
    </row>
    <row r="748" spans="1:8" x14ac:dyDescent="0.2">
      <c r="A748">
        <v>96</v>
      </c>
      <c r="B748" t="s">
        <v>13</v>
      </c>
      <c r="C748" t="s">
        <v>13</v>
      </c>
      <c r="D748" t="s">
        <v>1140</v>
      </c>
      <c r="E748">
        <v>7230000</v>
      </c>
      <c r="F748">
        <v>7489125.75</v>
      </c>
      <c r="G748">
        <v>1</v>
      </c>
    </row>
    <row r="749" spans="1:8" x14ac:dyDescent="0.2">
      <c r="A749">
        <v>117</v>
      </c>
      <c r="B749" t="s">
        <v>13</v>
      </c>
      <c r="C749" t="s">
        <v>13</v>
      </c>
      <c r="D749" t="s">
        <v>1140</v>
      </c>
      <c r="E749">
        <v>9300000</v>
      </c>
      <c r="F749">
        <v>9511293.75</v>
      </c>
      <c r="G749">
        <v>1</v>
      </c>
    </row>
    <row r="750" spans="1:8" x14ac:dyDescent="0.2">
      <c r="A750">
        <v>93</v>
      </c>
      <c r="B750" t="s">
        <v>73</v>
      </c>
      <c r="C750" t="s">
        <v>86</v>
      </c>
      <c r="D750" t="s">
        <v>961</v>
      </c>
      <c r="E750">
        <v>9300000</v>
      </c>
      <c r="F750">
        <v>9550000</v>
      </c>
      <c r="G750">
        <v>1</v>
      </c>
    </row>
    <row r="751" spans="1:8" x14ac:dyDescent="0.2">
      <c r="A751">
        <v>93</v>
      </c>
      <c r="B751" t="s">
        <v>73</v>
      </c>
      <c r="C751" t="s">
        <v>751</v>
      </c>
      <c r="D751" t="s">
        <v>1183</v>
      </c>
      <c r="E751">
        <v>9300000</v>
      </c>
      <c r="F751">
        <v>9650000</v>
      </c>
      <c r="G751">
        <v>1</v>
      </c>
    </row>
    <row r="752" spans="1:8" x14ac:dyDescent="0.2">
      <c r="A752">
        <v>93</v>
      </c>
      <c r="B752" t="s">
        <v>73</v>
      </c>
      <c r="C752" t="s">
        <v>751</v>
      </c>
      <c r="D752" t="s">
        <v>1183</v>
      </c>
      <c r="E752">
        <v>15639636.49</v>
      </c>
      <c r="F752">
        <v>15639636.49</v>
      </c>
      <c r="H752">
        <v>1</v>
      </c>
    </row>
    <row r="753" spans="1:7" x14ac:dyDescent="0.2">
      <c r="A753">
        <v>93</v>
      </c>
      <c r="B753" t="s">
        <v>74</v>
      </c>
      <c r="C753" t="s">
        <v>752</v>
      </c>
      <c r="D753" t="s">
        <v>1147</v>
      </c>
      <c r="E753">
        <v>9127000</v>
      </c>
      <c r="F753">
        <v>27824037.5</v>
      </c>
      <c r="G753">
        <v>1</v>
      </c>
    </row>
    <row r="754" spans="1:7" x14ac:dyDescent="0.2">
      <c r="A754">
        <v>116</v>
      </c>
      <c r="B754" t="s">
        <v>74</v>
      </c>
      <c r="C754" t="s">
        <v>752</v>
      </c>
      <c r="D754" t="s">
        <v>1147</v>
      </c>
      <c r="E754">
        <v>7448000</v>
      </c>
      <c r="F754">
        <v>9466708.0800000001</v>
      </c>
      <c r="G754">
        <v>1</v>
      </c>
    </row>
    <row r="755" spans="1:7" x14ac:dyDescent="0.2">
      <c r="A755">
        <v>116</v>
      </c>
      <c r="B755" t="s">
        <v>74</v>
      </c>
      <c r="C755" t="s">
        <v>752</v>
      </c>
      <c r="D755" t="s">
        <v>1147</v>
      </c>
      <c r="E755">
        <v>9700000</v>
      </c>
      <c r="F755">
        <v>9873878.3200000003</v>
      </c>
      <c r="G755">
        <v>1</v>
      </c>
    </row>
    <row r="756" spans="1:7" x14ac:dyDescent="0.2">
      <c r="A756">
        <v>117</v>
      </c>
      <c r="B756" t="s">
        <v>102</v>
      </c>
      <c r="C756" t="s">
        <v>811</v>
      </c>
      <c r="D756" t="s">
        <v>1042</v>
      </c>
      <c r="E756">
        <v>13950000</v>
      </c>
      <c r="F756">
        <v>14283743.15</v>
      </c>
      <c r="G756">
        <v>1</v>
      </c>
    </row>
    <row r="757" spans="1:7" x14ac:dyDescent="0.2">
      <c r="A757">
        <v>117</v>
      </c>
      <c r="B757" t="s">
        <v>11</v>
      </c>
      <c r="C757" t="s">
        <v>823</v>
      </c>
      <c r="D757" t="s">
        <v>1131</v>
      </c>
      <c r="E757">
        <v>13950000</v>
      </c>
      <c r="F757">
        <v>14283743.15</v>
      </c>
      <c r="G757">
        <v>1</v>
      </c>
    </row>
    <row r="758" spans="1:7" x14ac:dyDescent="0.2">
      <c r="A758">
        <v>117</v>
      </c>
      <c r="B758" t="s">
        <v>73</v>
      </c>
      <c r="C758" t="s">
        <v>607</v>
      </c>
      <c r="D758" t="s">
        <v>1024</v>
      </c>
      <c r="E758">
        <v>8749000</v>
      </c>
      <c r="F758">
        <v>9511293.75</v>
      </c>
      <c r="G758">
        <v>1</v>
      </c>
    </row>
    <row r="759" spans="1:7" x14ac:dyDescent="0.2">
      <c r="A759">
        <v>121</v>
      </c>
      <c r="B759" t="s">
        <v>11</v>
      </c>
      <c r="C759" t="s">
        <v>515</v>
      </c>
      <c r="D759" t="s">
        <v>996</v>
      </c>
      <c r="E759">
        <v>9214000</v>
      </c>
      <c r="F759">
        <v>9655253.1999999993</v>
      </c>
      <c r="G759">
        <v>1</v>
      </c>
    </row>
    <row r="760" spans="1:7" x14ac:dyDescent="0.2">
      <c r="A760">
        <v>28</v>
      </c>
      <c r="B760" t="s">
        <v>74</v>
      </c>
      <c r="C760" t="s">
        <v>74</v>
      </c>
      <c r="D760" t="s">
        <v>74</v>
      </c>
      <c r="E760">
        <v>9300000</v>
      </c>
      <c r="F760">
        <v>9606025.0299999993</v>
      </c>
      <c r="G760">
        <v>1</v>
      </c>
    </row>
    <row r="761" spans="1:7" x14ac:dyDescent="0.2">
      <c r="A761">
        <v>122</v>
      </c>
      <c r="B761" t="s">
        <v>74</v>
      </c>
      <c r="C761" t="s">
        <v>74</v>
      </c>
      <c r="D761" t="s">
        <v>74</v>
      </c>
      <c r="E761">
        <v>7342000</v>
      </c>
      <c r="F761">
        <v>7568637.5700000003</v>
      </c>
      <c r="G761">
        <v>1</v>
      </c>
    </row>
    <row r="762" spans="1:7" x14ac:dyDescent="0.2">
      <c r="A762">
        <v>4</v>
      </c>
      <c r="B762" t="s">
        <v>102</v>
      </c>
      <c r="C762" t="s">
        <v>739</v>
      </c>
      <c r="D762" t="s">
        <v>94</v>
      </c>
      <c r="E762">
        <v>9300000</v>
      </c>
      <c r="F762">
        <v>9600000</v>
      </c>
      <c r="G762">
        <v>1</v>
      </c>
    </row>
    <row r="763" spans="1:7" x14ac:dyDescent="0.2">
      <c r="A763">
        <v>4</v>
      </c>
      <c r="B763" t="s">
        <v>102</v>
      </c>
      <c r="C763" t="s">
        <v>746</v>
      </c>
      <c r="D763" t="s">
        <v>1177</v>
      </c>
      <c r="E763">
        <v>10384000</v>
      </c>
      <c r="F763">
        <v>11825000</v>
      </c>
      <c r="G763">
        <v>2</v>
      </c>
    </row>
    <row r="764" spans="1:7" x14ac:dyDescent="0.2">
      <c r="A764">
        <v>4</v>
      </c>
      <c r="B764" t="s">
        <v>102</v>
      </c>
      <c r="C764" t="s">
        <v>1153</v>
      </c>
      <c r="D764" t="s">
        <v>1164</v>
      </c>
      <c r="E764">
        <v>9300000</v>
      </c>
      <c r="F764">
        <v>9600000</v>
      </c>
      <c r="G764">
        <v>1</v>
      </c>
    </row>
    <row r="765" spans="1:7" x14ac:dyDescent="0.2">
      <c r="A765">
        <v>4</v>
      </c>
      <c r="B765" t="s">
        <v>102</v>
      </c>
      <c r="C765" t="s">
        <v>108</v>
      </c>
      <c r="D765" t="s">
        <v>993</v>
      </c>
      <c r="E765">
        <v>9300000</v>
      </c>
      <c r="F765">
        <v>9699057.6899999995</v>
      </c>
      <c r="G765">
        <v>1</v>
      </c>
    </row>
    <row r="766" spans="1:7" x14ac:dyDescent="0.2">
      <c r="A766">
        <v>4</v>
      </c>
      <c r="B766" t="s">
        <v>11</v>
      </c>
      <c r="C766" t="s">
        <v>11</v>
      </c>
      <c r="D766" t="s">
        <v>829</v>
      </c>
      <c r="E766">
        <v>5978000</v>
      </c>
      <c r="F766">
        <v>66913000</v>
      </c>
      <c r="G766">
        <v>1</v>
      </c>
    </row>
    <row r="767" spans="1:7" x14ac:dyDescent="0.2">
      <c r="A767">
        <v>4</v>
      </c>
      <c r="B767" t="s">
        <v>11</v>
      </c>
      <c r="C767" t="s">
        <v>823</v>
      </c>
      <c r="D767" t="s">
        <v>1064</v>
      </c>
      <c r="E767">
        <v>6975000</v>
      </c>
      <c r="F767">
        <v>11825000</v>
      </c>
      <c r="G767">
        <v>2</v>
      </c>
    </row>
    <row r="768" spans="1:7" x14ac:dyDescent="0.2">
      <c r="A768">
        <v>4</v>
      </c>
      <c r="B768" t="s">
        <v>11</v>
      </c>
      <c r="C768" t="s">
        <v>94</v>
      </c>
      <c r="D768" t="s">
        <v>998</v>
      </c>
      <c r="E768">
        <v>13950000</v>
      </c>
      <c r="F768">
        <v>14250000</v>
      </c>
      <c r="G768">
        <v>1</v>
      </c>
    </row>
    <row r="769" spans="1:7" x14ac:dyDescent="0.2">
      <c r="A769">
        <v>4</v>
      </c>
      <c r="B769" t="s">
        <v>12</v>
      </c>
      <c r="C769" t="s">
        <v>12</v>
      </c>
      <c r="D769" t="s">
        <v>1104</v>
      </c>
      <c r="E769">
        <v>6104000</v>
      </c>
      <c r="F769">
        <v>59150000</v>
      </c>
      <c r="G769">
        <v>1</v>
      </c>
    </row>
    <row r="770" spans="1:7" x14ac:dyDescent="0.2">
      <c r="A770">
        <v>4</v>
      </c>
      <c r="B770" t="s">
        <v>73</v>
      </c>
      <c r="C770" t="s">
        <v>743</v>
      </c>
      <c r="D770" t="s">
        <v>1167</v>
      </c>
      <c r="E770">
        <v>13077000</v>
      </c>
      <c r="F770">
        <v>14250000</v>
      </c>
      <c r="G770">
        <v>1</v>
      </c>
    </row>
    <row r="771" spans="1:7" x14ac:dyDescent="0.2">
      <c r="A771">
        <v>4</v>
      </c>
      <c r="B771" t="s">
        <v>73</v>
      </c>
      <c r="C771" t="s">
        <v>648</v>
      </c>
      <c r="D771" t="s">
        <v>1132</v>
      </c>
      <c r="E771">
        <v>9300000</v>
      </c>
      <c r="F771">
        <v>9600000</v>
      </c>
      <c r="G771">
        <v>1</v>
      </c>
    </row>
    <row r="772" spans="1:7" x14ac:dyDescent="0.2">
      <c r="A772">
        <v>4</v>
      </c>
      <c r="B772" t="s">
        <v>73</v>
      </c>
      <c r="C772" t="s">
        <v>732</v>
      </c>
      <c r="D772" t="s">
        <v>1054</v>
      </c>
      <c r="E772">
        <v>13950000</v>
      </c>
      <c r="F772">
        <v>14250000</v>
      </c>
      <c r="G772">
        <v>1</v>
      </c>
    </row>
    <row r="773" spans="1:7" x14ac:dyDescent="0.2">
      <c r="A773">
        <v>28</v>
      </c>
      <c r="B773" t="s">
        <v>73</v>
      </c>
      <c r="C773" t="s">
        <v>732</v>
      </c>
      <c r="D773" t="s">
        <v>1054</v>
      </c>
      <c r="E773">
        <v>9300000</v>
      </c>
      <c r="F773">
        <v>9606025.0299999993</v>
      </c>
      <c r="G773">
        <v>1</v>
      </c>
    </row>
    <row r="774" spans="1:7" x14ac:dyDescent="0.2">
      <c r="A774">
        <v>4</v>
      </c>
      <c r="B774" t="s">
        <v>74</v>
      </c>
      <c r="C774" t="s">
        <v>75</v>
      </c>
      <c r="D774" t="s">
        <v>1099</v>
      </c>
      <c r="E774">
        <v>9300000</v>
      </c>
      <c r="F774">
        <v>9600000</v>
      </c>
      <c r="G774">
        <v>1</v>
      </c>
    </row>
    <row r="775" spans="1:7" x14ac:dyDescent="0.2">
      <c r="A775">
        <v>22</v>
      </c>
      <c r="B775" t="s">
        <v>12</v>
      </c>
      <c r="C775" t="s">
        <v>12</v>
      </c>
      <c r="D775" t="s">
        <v>1294</v>
      </c>
      <c r="E775">
        <v>8287000</v>
      </c>
      <c r="F775">
        <v>30987000</v>
      </c>
      <c r="G775">
        <v>1</v>
      </c>
    </row>
    <row r="776" spans="1:7" x14ac:dyDescent="0.2">
      <c r="A776">
        <v>108</v>
      </c>
      <c r="B776" t="s">
        <v>12</v>
      </c>
      <c r="C776" t="s">
        <v>12</v>
      </c>
      <c r="D776" t="s">
        <v>1294</v>
      </c>
      <c r="E776">
        <v>8329000</v>
      </c>
      <c r="F776">
        <v>8559000</v>
      </c>
      <c r="G776">
        <v>1</v>
      </c>
    </row>
    <row r="777" spans="1:7" x14ac:dyDescent="0.2">
      <c r="A777">
        <v>28</v>
      </c>
      <c r="B777" t="s">
        <v>11</v>
      </c>
      <c r="C777" t="s">
        <v>747</v>
      </c>
      <c r="D777" t="s">
        <v>909</v>
      </c>
      <c r="E777">
        <v>8938500</v>
      </c>
      <c r="F777">
        <v>10418978.445</v>
      </c>
      <c r="G777">
        <v>2</v>
      </c>
    </row>
    <row r="778" spans="1:7" x14ac:dyDescent="0.2">
      <c r="A778">
        <v>28</v>
      </c>
      <c r="B778" t="s">
        <v>73</v>
      </c>
      <c r="C778" t="s">
        <v>824</v>
      </c>
      <c r="D778" t="s">
        <v>1080</v>
      </c>
      <c r="E778">
        <v>13950000</v>
      </c>
      <c r="F778">
        <v>14349430.050000001</v>
      </c>
      <c r="G778">
        <v>1</v>
      </c>
    </row>
    <row r="779" spans="1:7" x14ac:dyDescent="0.2">
      <c r="A779">
        <v>32</v>
      </c>
      <c r="B779" t="s">
        <v>73</v>
      </c>
      <c r="C779" t="s">
        <v>824</v>
      </c>
      <c r="D779" t="s">
        <v>1080</v>
      </c>
      <c r="E779">
        <v>9260000</v>
      </c>
      <c r="F779">
        <v>9942026.7200000007</v>
      </c>
      <c r="G779">
        <v>1</v>
      </c>
    </row>
    <row r="780" spans="1:7" x14ac:dyDescent="0.2">
      <c r="A780">
        <v>28</v>
      </c>
      <c r="B780" t="s">
        <v>74</v>
      </c>
      <c r="C780" t="s">
        <v>87</v>
      </c>
      <c r="D780" t="s">
        <v>929</v>
      </c>
      <c r="E780">
        <v>9300000</v>
      </c>
      <c r="F780">
        <v>9606025.0299999993</v>
      </c>
      <c r="G780">
        <v>1</v>
      </c>
    </row>
    <row r="781" spans="1:7" x14ac:dyDescent="0.2">
      <c r="A781">
        <v>93</v>
      </c>
      <c r="B781" t="s">
        <v>74</v>
      </c>
      <c r="C781" t="s">
        <v>87</v>
      </c>
      <c r="D781" t="s">
        <v>929</v>
      </c>
      <c r="E781">
        <v>9300000</v>
      </c>
      <c r="F781">
        <v>9550000</v>
      </c>
      <c r="G781">
        <v>1</v>
      </c>
    </row>
    <row r="782" spans="1:7" x14ac:dyDescent="0.2">
      <c r="A782">
        <v>28</v>
      </c>
      <c r="B782" t="s">
        <v>74</v>
      </c>
      <c r="C782" t="s">
        <v>914</v>
      </c>
      <c r="D782" t="s">
        <v>1084</v>
      </c>
      <c r="E782">
        <v>9280000</v>
      </c>
      <c r="F782">
        <v>10006919.960000001</v>
      </c>
      <c r="G782">
        <v>1</v>
      </c>
    </row>
    <row r="783" spans="1:7" x14ac:dyDescent="0.2">
      <c r="A783">
        <v>32</v>
      </c>
      <c r="B783" t="s">
        <v>102</v>
      </c>
      <c r="C783" t="s">
        <v>1044</v>
      </c>
      <c r="D783" t="s">
        <v>1120</v>
      </c>
      <c r="E783">
        <v>9300000</v>
      </c>
      <c r="F783">
        <v>12333901.25</v>
      </c>
      <c r="G783">
        <v>1</v>
      </c>
    </row>
    <row r="784" spans="1:7" x14ac:dyDescent="0.2">
      <c r="A784">
        <v>32</v>
      </c>
      <c r="B784" t="s">
        <v>73</v>
      </c>
      <c r="C784" t="s">
        <v>825</v>
      </c>
      <c r="D784" t="s">
        <v>1015</v>
      </c>
      <c r="E784">
        <v>9286000</v>
      </c>
      <c r="F784">
        <v>16120165.77</v>
      </c>
      <c r="G784">
        <v>1</v>
      </c>
    </row>
    <row r="785" spans="1:8" x14ac:dyDescent="0.2">
      <c r="A785">
        <v>87</v>
      </c>
      <c r="B785" t="s">
        <v>102</v>
      </c>
      <c r="C785" t="s">
        <v>811</v>
      </c>
      <c r="D785" t="s">
        <v>1101</v>
      </c>
      <c r="E785">
        <v>9273000</v>
      </c>
      <c r="F785">
        <v>9584224.8000000007</v>
      </c>
      <c r="G785">
        <v>1</v>
      </c>
    </row>
    <row r="786" spans="1:8" x14ac:dyDescent="0.2">
      <c r="A786">
        <v>87</v>
      </c>
      <c r="B786" t="s">
        <v>13</v>
      </c>
      <c r="C786" t="s">
        <v>1069</v>
      </c>
      <c r="D786" t="s">
        <v>1295</v>
      </c>
      <c r="E786">
        <v>9175000</v>
      </c>
      <c r="F786">
        <v>23032460</v>
      </c>
      <c r="G786">
        <v>1</v>
      </c>
    </row>
    <row r="787" spans="1:8" x14ac:dyDescent="0.2">
      <c r="A787">
        <v>87</v>
      </c>
      <c r="B787" t="s">
        <v>73</v>
      </c>
      <c r="C787" t="s">
        <v>86</v>
      </c>
      <c r="D787" t="s">
        <v>1296</v>
      </c>
      <c r="E787">
        <v>9241000</v>
      </c>
      <c r="F787">
        <v>9567607.5</v>
      </c>
      <c r="G787">
        <v>1</v>
      </c>
    </row>
    <row r="788" spans="1:8" x14ac:dyDescent="0.2">
      <c r="A788">
        <v>93</v>
      </c>
      <c r="B788" t="s">
        <v>102</v>
      </c>
      <c r="C788" t="s">
        <v>643</v>
      </c>
      <c r="D788" t="s">
        <v>1065</v>
      </c>
      <c r="E788">
        <v>9175000</v>
      </c>
      <c r="F788">
        <v>32250000</v>
      </c>
      <c r="G788">
        <v>1</v>
      </c>
    </row>
    <row r="789" spans="1:8" x14ac:dyDescent="0.2">
      <c r="A789">
        <v>93</v>
      </c>
      <c r="B789" t="s">
        <v>11</v>
      </c>
      <c r="C789" t="s">
        <v>832</v>
      </c>
      <c r="D789" t="s">
        <v>1166</v>
      </c>
      <c r="E789">
        <v>9267000</v>
      </c>
      <c r="F789">
        <v>26226843.940000001</v>
      </c>
      <c r="G789">
        <v>1</v>
      </c>
    </row>
    <row r="790" spans="1:8" x14ac:dyDescent="0.2">
      <c r="A790">
        <v>93</v>
      </c>
      <c r="B790" t="s">
        <v>11</v>
      </c>
      <c r="C790" t="s">
        <v>741</v>
      </c>
      <c r="D790" t="s">
        <v>1160</v>
      </c>
      <c r="E790">
        <v>9300000</v>
      </c>
      <c r="F790">
        <v>9550868.4100000001</v>
      </c>
      <c r="G790">
        <v>1</v>
      </c>
    </row>
    <row r="791" spans="1:8" x14ac:dyDescent="0.2">
      <c r="A791">
        <v>93</v>
      </c>
      <c r="B791" t="s">
        <v>73</v>
      </c>
      <c r="C791" t="s">
        <v>824</v>
      </c>
      <c r="D791" t="s">
        <v>1081</v>
      </c>
      <c r="E791">
        <v>9300000</v>
      </c>
      <c r="F791">
        <v>9750000</v>
      </c>
      <c r="G791">
        <v>1</v>
      </c>
    </row>
    <row r="792" spans="1:8" x14ac:dyDescent="0.2">
      <c r="A792">
        <v>96</v>
      </c>
      <c r="B792" t="s">
        <v>73</v>
      </c>
      <c r="C792" t="s">
        <v>824</v>
      </c>
      <c r="D792" t="s">
        <v>911</v>
      </c>
      <c r="E792">
        <v>9300000</v>
      </c>
      <c r="F792">
        <v>9604557.5099999998</v>
      </c>
      <c r="G792">
        <v>1</v>
      </c>
    </row>
    <row r="793" spans="1:8" x14ac:dyDescent="0.2">
      <c r="A793">
        <v>108</v>
      </c>
      <c r="B793" t="s">
        <v>102</v>
      </c>
      <c r="C793" t="s">
        <v>1016</v>
      </c>
      <c r="D793" t="s">
        <v>1017</v>
      </c>
      <c r="E793">
        <v>9201000</v>
      </c>
      <c r="F793">
        <v>9414168.5</v>
      </c>
      <c r="G793">
        <v>1</v>
      </c>
    </row>
    <row r="794" spans="1:8" x14ac:dyDescent="0.2">
      <c r="A794">
        <v>116</v>
      </c>
      <c r="B794" t="s">
        <v>74</v>
      </c>
      <c r="C794" t="s">
        <v>74</v>
      </c>
      <c r="D794" t="s">
        <v>1184</v>
      </c>
      <c r="E794">
        <v>9679000</v>
      </c>
      <c r="F794">
        <v>9873878.3200000003</v>
      </c>
      <c r="G794">
        <v>1</v>
      </c>
    </row>
    <row r="795" spans="1:8" x14ac:dyDescent="0.2">
      <c r="A795">
        <v>117</v>
      </c>
      <c r="B795" t="s">
        <v>102</v>
      </c>
      <c r="C795" t="s">
        <v>1010</v>
      </c>
      <c r="D795" t="s">
        <v>1190</v>
      </c>
      <c r="E795">
        <v>9300000</v>
      </c>
      <c r="F795">
        <v>9511293.75</v>
      </c>
      <c r="G795">
        <v>1</v>
      </c>
    </row>
    <row r="796" spans="1:8" x14ac:dyDescent="0.2">
      <c r="A796">
        <v>117</v>
      </c>
      <c r="B796" t="s">
        <v>11</v>
      </c>
      <c r="C796" t="s">
        <v>823</v>
      </c>
      <c r="D796" t="s">
        <v>1135</v>
      </c>
      <c r="E796">
        <v>9280000</v>
      </c>
      <c r="F796">
        <v>9511293.75</v>
      </c>
      <c r="G796">
        <v>1</v>
      </c>
    </row>
    <row r="797" spans="1:8" x14ac:dyDescent="0.2">
      <c r="A797">
        <v>4</v>
      </c>
      <c r="B797" t="s">
        <v>102</v>
      </c>
      <c r="C797" t="s">
        <v>923</v>
      </c>
      <c r="D797" t="s">
        <v>923</v>
      </c>
      <c r="E797">
        <v>24465745.350000001</v>
      </c>
      <c r="F797">
        <v>24665350.5</v>
      </c>
      <c r="H797">
        <v>1</v>
      </c>
    </row>
    <row r="798" spans="1:8" x14ac:dyDescent="0.2">
      <c r="A798">
        <v>4</v>
      </c>
      <c r="B798" t="s">
        <v>12</v>
      </c>
      <c r="C798" t="s">
        <v>85</v>
      </c>
      <c r="D798" t="s">
        <v>1050</v>
      </c>
      <c r="E798">
        <v>21284858.34</v>
      </c>
      <c r="F798">
        <v>21343175.93</v>
      </c>
      <c r="H798">
        <v>1</v>
      </c>
    </row>
    <row r="799" spans="1:8" x14ac:dyDescent="0.2">
      <c r="A799">
        <v>88</v>
      </c>
      <c r="B799" t="s">
        <v>74</v>
      </c>
      <c r="C799" t="s">
        <v>74</v>
      </c>
      <c r="D799" t="s">
        <v>1098</v>
      </c>
      <c r="E799">
        <v>19243635.489999998</v>
      </c>
      <c r="F799">
        <v>19297372.77</v>
      </c>
      <c r="H799">
        <v>1</v>
      </c>
    </row>
    <row r="800" spans="1:8" x14ac:dyDescent="0.2">
      <c r="A800">
        <v>87</v>
      </c>
      <c r="B800" t="s">
        <v>102</v>
      </c>
      <c r="C800" t="s">
        <v>748</v>
      </c>
      <c r="D800" t="s">
        <v>1181</v>
      </c>
      <c r="E800">
        <v>16582734.539999999</v>
      </c>
      <c r="F800">
        <v>16582734.539999999</v>
      </c>
      <c r="H800">
        <v>10</v>
      </c>
    </row>
    <row r="801" spans="1:8" x14ac:dyDescent="0.2">
      <c r="A801">
        <v>87</v>
      </c>
      <c r="B801" t="s">
        <v>74</v>
      </c>
      <c r="C801" t="s">
        <v>75</v>
      </c>
      <c r="D801" t="s">
        <v>1169</v>
      </c>
      <c r="E801">
        <v>15374168.93</v>
      </c>
      <c r="F801">
        <v>15374168.93</v>
      </c>
      <c r="H801">
        <v>6</v>
      </c>
    </row>
    <row r="802" spans="1:8" x14ac:dyDescent="0.2">
      <c r="A802">
        <v>101</v>
      </c>
      <c r="B802" t="s">
        <v>102</v>
      </c>
      <c r="C802" t="s">
        <v>748</v>
      </c>
      <c r="D802" t="s">
        <v>1014</v>
      </c>
      <c r="E802">
        <v>30572080.77</v>
      </c>
      <c r="F802">
        <v>30572080.77</v>
      </c>
      <c r="H802">
        <v>1</v>
      </c>
    </row>
    <row r="803" spans="1:8" x14ac:dyDescent="0.2">
      <c r="A803">
        <v>116</v>
      </c>
      <c r="B803" t="s">
        <v>74</v>
      </c>
      <c r="C803" t="s">
        <v>72</v>
      </c>
      <c r="D803" t="s">
        <v>1129</v>
      </c>
      <c r="E803">
        <v>13096555.130000001</v>
      </c>
      <c r="F803">
        <v>13096555.130000001</v>
      </c>
      <c r="H803">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5BE1-CF61-4588-AB78-76B0E351A3F1}">
  <sheetPr>
    <tabColor theme="0"/>
    <pageSetUpPr fitToPage="1"/>
  </sheetPr>
  <dimension ref="A1:XFD66"/>
  <sheetViews>
    <sheetView showGridLines="0" zoomScale="80" zoomScaleNormal="80" workbookViewId="0">
      <selection activeCell="AZ22" sqref="AZ22"/>
    </sheetView>
  </sheetViews>
  <sheetFormatPr baseColWidth="10" defaultColWidth="11.42578125" defaultRowHeight="15" x14ac:dyDescent="0.25"/>
  <cols>
    <col min="1" max="2" width="7.7109375" style="1700" customWidth="1"/>
    <col min="3" max="3" width="2.7109375" style="1700" customWidth="1"/>
    <col min="4" max="5" width="11.7109375" style="1700" hidden="1" customWidth="1"/>
    <col min="6" max="6" width="2.7109375" style="1700" hidden="1" customWidth="1"/>
    <col min="7" max="8" width="11.7109375" style="1700" hidden="1" customWidth="1"/>
    <col min="9" max="9" width="2.7109375" style="1700" hidden="1" customWidth="1"/>
    <col min="10" max="11" width="11.7109375" style="1700" hidden="1" customWidth="1"/>
    <col min="12" max="12" width="2.7109375" style="1700" hidden="1" customWidth="1"/>
    <col min="13" max="14" width="11.7109375" style="1700" hidden="1" customWidth="1"/>
    <col min="15" max="15" width="2.7109375" style="1700" hidden="1" customWidth="1"/>
    <col min="16" max="17" width="11.7109375" style="1700" hidden="1" customWidth="1"/>
    <col min="18" max="18" width="2.7109375" style="1700" hidden="1" customWidth="1"/>
    <col min="19" max="20" width="11.7109375" style="1700" hidden="1" customWidth="1"/>
    <col min="21" max="21" width="2.7109375" style="1700" hidden="1" customWidth="1"/>
    <col min="22" max="22" width="11.28515625" style="1700" hidden="1" customWidth="1"/>
    <col min="23" max="23" width="11.7109375" style="1700" hidden="1" customWidth="1"/>
    <col min="24" max="24" width="2.7109375" style="1700" hidden="1" customWidth="1"/>
    <col min="25" max="25" width="11.28515625" style="1700" hidden="1" customWidth="1"/>
    <col min="26" max="26" width="11.7109375" style="1700" hidden="1" customWidth="1"/>
    <col min="27" max="27" width="2.7109375" style="1700" hidden="1" customWidth="1"/>
    <col min="28" max="28" width="11.28515625" style="1700" hidden="1" customWidth="1"/>
    <col min="29" max="29" width="11.7109375" style="1700" hidden="1" customWidth="1"/>
    <col min="30" max="30" width="2.7109375" style="1700" customWidth="1"/>
    <col min="31" max="32" width="11.42578125" style="1700" customWidth="1"/>
    <col min="33" max="33" width="2.7109375" style="1700" customWidth="1"/>
    <col min="34" max="35" width="13.5703125" style="1700" customWidth="1"/>
    <col min="36" max="36" width="2.7109375" style="1700" customWidth="1"/>
    <col min="37" max="38" width="13.42578125" style="1700" customWidth="1"/>
    <col min="39" max="39" width="7.7109375" style="1700" customWidth="1"/>
    <col min="40" max="41" width="11.7109375" style="1700" customWidth="1"/>
    <col min="42" max="42" width="4" style="1700" customWidth="1"/>
    <col min="43" max="44" width="9.7109375" style="1700" customWidth="1"/>
    <col min="45" max="45" width="2.7109375" style="1700" customWidth="1"/>
    <col min="46" max="47" width="9.7109375" style="1700" customWidth="1"/>
    <col min="48" max="48" width="2.7109375" style="1700" customWidth="1"/>
    <col min="49" max="50" width="9.7109375" style="1700" customWidth="1"/>
    <col min="51" max="16384" width="11.42578125" style="1700"/>
  </cols>
  <sheetData>
    <row r="1" spans="1:16384" s="1050" customFormat="1" x14ac:dyDescent="0.25">
      <c r="A1" s="1896" t="s">
        <v>730</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row>
    <row r="2" spans="1:16384" s="1218" customFormat="1" x14ac:dyDescent="0.25">
      <c r="A2" s="1896" t="s">
        <v>0</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6"/>
      <c r="BF2" s="1896"/>
      <c r="BG2" s="1896"/>
      <c r="BH2" s="1896"/>
      <c r="BI2" s="1896"/>
      <c r="BJ2" s="1896"/>
      <c r="BK2" s="1896"/>
      <c r="BL2" s="1896"/>
      <c r="BM2" s="1896"/>
      <c r="BN2" s="1896"/>
      <c r="BO2" s="1896"/>
      <c r="BP2" s="1896"/>
      <c r="BQ2" s="1896"/>
      <c r="BR2" s="1896"/>
      <c r="BS2" s="1896"/>
      <c r="BT2" s="1896"/>
      <c r="BU2" s="1896"/>
      <c r="BV2" s="1896"/>
      <c r="BW2" s="1896"/>
      <c r="BX2" s="1896"/>
      <c r="BY2" s="1896"/>
      <c r="BZ2" s="1896"/>
      <c r="CA2" s="1896"/>
      <c r="CB2" s="1896"/>
      <c r="CC2" s="1896"/>
      <c r="CD2" s="1896"/>
      <c r="CE2" s="1896"/>
      <c r="CF2" s="1896"/>
      <c r="CG2" s="1896"/>
      <c r="CH2" s="1896"/>
      <c r="CI2" s="1896"/>
      <c r="CJ2" s="1896"/>
      <c r="CK2" s="1896"/>
      <c r="CL2" s="1896"/>
      <c r="CM2" s="1896"/>
      <c r="CN2" s="1896"/>
      <c r="CO2" s="1896"/>
      <c r="CP2" s="1896"/>
      <c r="CQ2" s="1896"/>
      <c r="CR2" s="1896"/>
      <c r="CS2" s="1896"/>
      <c r="CT2" s="1896"/>
      <c r="CU2" s="1896"/>
      <c r="CV2" s="1896"/>
      <c r="CW2" s="1896"/>
      <c r="CX2" s="1896"/>
      <c r="CY2" s="1896"/>
      <c r="CZ2" s="1896"/>
      <c r="DA2" s="1896"/>
      <c r="DB2" s="1896"/>
      <c r="DC2" s="1896"/>
      <c r="DD2" s="1896"/>
      <c r="DE2" s="1896"/>
      <c r="DF2" s="1896"/>
      <c r="DG2" s="1896"/>
      <c r="DH2" s="1896"/>
      <c r="DI2" s="1896"/>
      <c r="DJ2" s="1896"/>
      <c r="DK2" s="1896"/>
      <c r="DL2" s="1896"/>
      <c r="DM2" s="1896"/>
      <c r="DN2" s="1896"/>
      <c r="DO2" s="1896"/>
      <c r="DP2" s="1896"/>
      <c r="DQ2" s="1896"/>
      <c r="DR2" s="1896"/>
      <c r="DS2" s="1896"/>
      <c r="DT2" s="1896"/>
      <c r="DU2" s="1896"/>
      <c r="DV2" s="1896"/>
      <c r="DW2" s="1896"/>
      <c r="DX2" s="1896"/>
      <c r="DY2" s="1896"/>
      <c r="DZ2" s="1896"/>
      <c r="EA2" s="1896"/>
      <c r="EB2" s="1896"/>
      <c r="EC2" s="1896"/>
      <c r="ED2" s="1896"/>
      <c r="EE2" s="1896"/>
      <c r="EF2" s="1896"/>
      <c r="EG2" s="1896"/>
      <c r="EH2" s="1896"/>
      <c r="EI2" s="1896"/>
      <c r="EJ2" s="1896"/>
      <c r="EK2" s="1896"/>
      <c r="EL2" s="1896"/>
      <c r="EM2" s="1896"/>
      <c r="EN2" s="1896"/>
      <c r="EO2" s="1896"/>
      <c r="EP2" s="1896"/>
      <c r="EQ2" s="1896"/>
      <c r="ER2" s="1896"/>
      <c r="ES2" s="1896"/>
      <c r="ET2" s="1896"/>
      <c r="EU2" s="1896"/>
      <c r="EV2" s="1896"/>
      <c r="EW2" s="1896"/>
      <c r="EX2" s="1896"/>
      <c r="EY2" s="1896"/>
      <c r="EZ2" s="1896"/>
      <c r="FA2" s="1896"/>
      <c r="FB2" s="1896"/>
      <c r="FC2" s="1896"/>
      <c r="FD2" s="1896"/>
      <c r="FE2" s="1896"/>
      <c r="FF2" s="1896"/>
      <c r="FG2" s="1896"/>
      <c r="FH2" s="1896"/>
      <c r="FI2" s="1896"/>
      <c r="FJ2" s="1896"/>
      <c r="FK2" s="1896"/>
      <c r="FL2" s="1896"/>
      <c r="FM2" s="1896"/>
      <c r="FN2" s="1896"/>
      <c r="FO2" s="1896"/>
      <c r="FP2" s="1896"/>
      <c r="FQ2" s="1896"/>
      <c r="FR2" s="1896"/>
      <c r="FS2" s="1896"/>
      <c r="FT2" s="1896"/>
      <c r="FU2" s="1896"/>
      <c r="FV2" s="1896"/>
      <c r="FW2" s="1896"/>
      <c r="FX2" s="1896"/>
      <c r="FY2" s="1896"/>
      <c r="FZ2" s="1896"/>
      <c r="GA2" s="1896"/>
      <c r="GB2" s="1896"/>
      <c r="GC2" s="1896"/>
      <c r="GD2" s="1896"/>
      <c r="GE2" s="1896"/>
      <c r="GF2" s="1896"/>
      <c r="GG2" s="1896"/>
      <c r="GH2" s="1896"/>
      <c r="GI2" s="1896"/>
      <c r="GJ2" s="1896"/>
      <c r="GK2" s="1896"/>
      <c r="GL2" s="1896"/>
      <c r="GM2" s="1896"/>
      <c r="GN2" s="1896"/>
      <c r="GO2" s="1896"/>
      <c r="GP2" s="1896"/>
      <c r="GQ2" s="1896"/>
      <c r="GR2" s="1896"/>
      <c r="GS2" s="1896"/>
      <c r="GT2" s="1896"/>
      <c r="GU2" s="1896"/>
      <c r="GV2" s="1896"/>
      <c r="GW2" s="1896"/>
      <c r="GX2" s="1896"/>
      <c r="GY2" s="1896"/>
      <c r="GZ2" s="1896"/>
      <c r="HA2" s="1896"/>
      <c r="HB2" s="1896"/>
      <c r="HC2" s="1896"/>
      <c r="HD2" s="1896"/>
      <c r="HE2" s="1896"/>
      <c r="HF2" s="1896"/>
      <c r="HG2" s="1896"/>
      <c r="HH2" s="1896"/>
      <c r="HI2" s="1896"/>
      <c r="HJ2" s="1896"/>
      <c r="HK2" s="1896"/>
      <c r="HL2" s="1896"/>
      <c r="HM2" s="1896"/>
      <c r="HN2" s="1896"/>
      <c r="HO2" s="1896"/>
      <c r="HP2" s="1896"/>
      <c r="HQ2" s="1896"/>
      <c r="HR2" s="1896"/>
      <c r="HS2" s="1896"/>
      <c r="HT2" s="1896"/>
      <c r="HU2" s="1896"/>
      <c r="HV2" s="1896"/>
      <c r="HW2" s="1896"/>
      <c r="HX2" s="1896"/>
      <c r="HY2" s="1896"/>
      <c r="HZ2" s="1896"/>
      <c r="IA2" s="1896"/>
      <c r="IB2" s="1896"/>
      <c r="IC2" s="1896"/>
      <c r="ID2" s="1896"/>
      <c r="IE2" s="1896"/>
      <c r="IF2" s="1896"/>
      <c r="IG2" s="1896"/>
      <c r="IH2" s="1896"/>
      <c r="II2" s="1896"/>
      <c r="IJ2" s="1896"/>
      <c r="IK2" s="1896"/>
      <c r="IL2" s="1896"/>
      <c r="IM2" s="1896"/>
      <c r="IN2" s="1896"/>
      <c r="IO2" s="1896"/>
      <c r="IP2" s="1896"/>
      <c r="IQ2" s="1896"/>
      <c r="IR2" s="1896"/>
      <c r="IS2" s="1896"/>
      <c r="IT2" s="1896"/>
      <c r="IU2" s="1896"/>
      <c r="IV2" s="1896"/>
      <c r="IW2" s="1896"/>
      <c r="IX2" s="1896"/>
      <c r="IY2" s="1896"/>
      <c r="IZ2" s="1896"/>
      <c r="JA2" s="1896"/>
      <c r="JB2" s="1896"/>
      <c r="JC2" s="1896"/>
      <c r="JD2" s="1896"/>
      <c r="JE2" s="1896"/>
      <c r="JF2" s="1896"/>
      <c r="JG2" s="1896"/>
      <c r="JH2" s="1896"/>
      <c r="JI2" s="1896"/>
      <c r="JJ2" s="1896"/>
      <c r="JK2" s="1896"/>
      <c r="JL2" s="1896"/>
      <c r="JM2" s="1896"/>
      <c r="JN2" s="1896"/>
      <c r="JO2" s="1896"/>
      <c r="JP2" s="1896"/>
      <c r="JQ2" s="1896"/>
      <c r="JR2" s="1896"/>
      <c r="JS2" s="1896"/>
      <c r="JT2" s="1896"/>
      <c r="JU2" s="1896"/>
      <c r="JV2" s="1896"/>
      <c r="JW2" s="1896"/>
      <c r="JX2" s="1896"/>
      <c r="JY2" s="1896"/>
      <c r="JZ2" s="1896"/>
      <c r="KA2" s="1896"/>
      <c r="KB2" s="1896"/>
      <c r="KC2" s="1896"/>
      <c r="KD2" s="1896"/>
      <c r="KE2" s="1896"/>
      <c r="KF2" s="1896"/>
      <c r="KG2" s="1896"/>
      <c r="KH2" s="1896"/>
      <c r="KI2" s="1896"/>
      <c r="KJ2" s="1896"/>
      <c r="KK2" s="1896"/>
      <c r="KL2" s="1896"/>
      <c r="KM2" s="1896"/>
      <c r="KN2" s="1896"/>
      <c r="KO2" s="1896"/>
      <c r="KP2" s="1896"/>
      <c r="KQ2" s="1896"/>
      <c r="KR2" s="1896"/>
      <c r="KS2" s="1896"/>
      <c r="KT2" s="1896"/>
      <c r="KU2" s="1896"/>
      <c r="KV2" s="1896"/>
      <c r="KW2" s="1896"/>
      <c r="KX2" s="1896"/>
      <c r="KY2" s="1896"/>
      <c r="KZ2" s="1896"/>
      <c r="LA2" s="1896"/>
      <c r="LB2" s="1896"/>
      <c r="LC2" s="1896"/>
      <c r="LD2" s="1896"/>
      <c r="LE2" s="1896"/>
      <c r="LF2" s="1896"/>
      <c r="LG2" s="1896"/>
      <c r="LH2" s="1896"/>
      <c r="LI2" s="1896"/>
      <c r="LJ2" s="1896"/>
      <c r="LK2" s="1896"/>
      <c r="LL2" s="1896"/>
      <c r="LM2" s="1896"/>
      <c r="LN2" s="1896"/>
      <c r="LO2" s="1896"/>
      <c r="LP2" s="1896"/>
      <c r="LQ2" s="1896"/>
      <c r="LR2" s="1896"/>
      <c r="LS2" s="1896"/>
      <c r="LT2" s="1896"/>
      <c r="LU2" s="1896"/>
      <c r="LV2" s="1896"/>
      <c r="LW2" s="1896"/>
      <c r="LX2" s="1896"/>
      <c r="LY2" s="1896"/>
      <c r="LZ2" s="1896"/>
      <c r="MA2" s="1896"/>
      <c r="MB2" s="1896"/>
      <c r="MC2" s="1896"/>
      <c r="MD2" s="1896"/>
      <c r="ME2" s="1896"/>
      <c r="MF2" s="1896"/>
      <c r="MG2" s="1896"/>
      <c r="MH2" s="1896"/>
      <c r="MI2" s="1896"/>
      <c r="MJ2" s="1896"/>
      <c r="MK2" s="1896"/>
      <c r="ML2" s="1896"/>
      <c r="MM2" s="1896"/>
      <c r="MN2" s="1896"/>
      <c r="MO2" s="1896"/>
      <c r="MP2" s="1896"/>
      <c r="MQ2" s="1896"/>
      <c r="MR2" s="1896"/>
      <c r="MS2" s="1896"/>
      <c r="MT2" s="1896"/>
      <c r="MU2" s="1896"/>
      <c r="MV2" s="1896"/>
      <c r="MW2" s="1896"/>
      <c r="MX2" s="1896"/>
      <c r="MY2" s="1896"/>
      <c r="MZ2" s="1896"/>
      <c r="NA2" s="1896"/>
      <c r="NB2" s="1896"/>
      <c r="NC2" s="1896"/>
      <c r="ND2" s="1896"/>
      <c r="NE2" s="1896"/>
      <c r="NF2" s="1896"/>
      <c r="NG2" s="1896"/>
      <c r="NH2" s="1896"/>
      <c r="NI2" s="1896"/>
      <c r="NJ2" s="1896"/>
      <c r="NK2" s="1896"/>
      <c r="NL2" s="1896"/>
      <c r="NM2" s="1896"/>
      <c r="NN2" s="1896"/>
      <c r="NO2" s="1896"/>
      <c r="NP2" s="1896"/>
      <c r="NQ2" s="1896"/>
      <c r="NR2" s="1896"/>
      <c r="NS2" s="1896"/>
      <c r="NT2" s="1896"/>
      <c r="NU2" s="1896"/>
      <c r="NV2" s="1896"/>
      <c r="NW2" s="1896"/>
      <c r="NX2" s="1896"/>
      <c r="NY2" s="1896"/>
      <c r="NZ2" s="1896"/>
      <c r="OA2" s="1896"/>
      <c r="OB2" s="1896"/>
      <c r="OC2" s="1896"/>
      <c r="OD2" s="1896"/>
      <c r="OE2" s="1896"/>
      <c r="OF2" s="1896"/>
      <c r="OG2" s="1896"/>
      <c r="OH2" s="1896"/>
      <c r="OI2" s="1896"/>
      <c r="OJ2" s="1896"/>
      <c r="OK2" s="1896"/>
      <c r="OL2" s="1896"/>
      <c r="OM2" s="1896"/>
      <c r="ON2" s="1896"/>
      <c r="OO2" s="1896"/>
      <c r="OP2" s="1896"/>
      <c r="OQ2" s="1896"/>
      <c r="OR2" s="1896"/>
      <c r="OS2" s="1896"/>
      <c r="OT2" s="1896"/>
      <c r="OU2" s="1896"/>
      <c r="OV2" s="1896"/>
      <c r="OW2" s="1896"/>
      <c r="OX2" s="1896"/>
      <c r="OY2" s="1896"/>
      <c r="OZ2" s="1896"/>
      <c r="PA2" s="1896"/>
      <c r="PB2" s="1896"/>
      <c r="PC2" s="1896"/>
      <c r="PD2" s="1896"/>
      <c r="PE2" s="1896"/>
      <c r="PF2" s="1896"/>
      <c r="PG2" s="1896"/>
      <c r="PH2" s="1896"/>
      <c r="PI2" s="1896"/>
      <c r="PJ2" s="1896"/>
      <c r="PK2" s="1896"/>
      <c r="PL2" s="1896"/>
      <c r="PM2" s="1896"/>
      <c r="PN2" s="1896"/>
      <c r="PO2" s="1896"/>
      <c r="PP2" s="1896"/>
      <c r="PQ2" s="1896"/>
      <c r="PR2" s="1896"/>
      <c r="PS2" s="1896"/>
      <c r="PT2" s="1896"/>
      <c r="PU2" s="1896"/>
      <c r="PV2" s="1896"/>
      <c r="PW2" s="1896"/>
      <c r="PX2" s="1896"/>
      <c r="PY2" s="1896"/>
      <c r="PZ2" s="1896"/>
      <c r="QA2" s="1896"/>
      <c r="QB2" s="1896"/>
      <c r="QC2" s="1896"/>
      <c r="QD2" s="1896"/>
      <c r="QE2" s="1896"/>
      <c r="QF2" s="1896"/>
      <c r="QG2" s="1896"/>
      <c r="QH2" s="1896"/>
      <c r="QI2" s="1896"/>
      <c r="QJ2" s="1896"/>
      <c r="QK2" s="1896"/>
      <c r="QL2" s="1896"/>
      <c r="QM2" s="1896"/>
      <c r="QN2" s="1896"/>
      <c r="QO2" s="1896"/>
      <c r="QP2" s="1896"/>
      <c r="QQ2" s="1896"/>
      <c r="QR2" s="1896"/>
      <c r="QS2" s="1896"/>
      <c r="QT2" s="1896"/>
      <c r="QU2" s="1896"/>
      <c r="QV2" s="1896"/>
      <c r="QW2" s="1896"/>
      <c r="QX2" s="1896"/>
      <c r="QY2" s="1896"/>
      <c r="QZ2" s="1896"/>
      <c r="RA2" s="1896"/>
      <c r="RB2" s="1896"/>
      <c r="RC2" s="1896"/>
      <c r="RD2" s="1896"/>
      <c r="RE2" s="1896"/>
      <c r="RF2" s="1896"/>
      <c r="RG2" s="1896"/>
      <c r="RH2" s="1896"/>
      <c r="RI2" s="1896"/>
      <c r="RJ2" s="1896"/>
      <c r="RK2" s="1896"/>
      <c r="RL2" s="1896"/>
      <c r="RM2" s="1896"/>
      <c r="RN2" s="1896"/>
      <c r="RO2" s="1896"/>
      <c r="RP2" s="1896"/>
      <c r="RQ2" s="1896"/>
      <c r="RR2" s="1896"/>
      <c r="RS2" s="1896"/>
      <c r="RT2" s="1896"/>
      <c r="RU2" s="1896"/>
      <c r="RV2" s="1896"/>
      <c r="RW2" s="1896"/>
      <c r="RX2" s="1896"/>
      <c r="RY2" s="1896"/>
      <c r="RZ2" s="1896"/>
      <c r="SA2" s="1896"/>
      <c r="SB2" s="1896"/>
      <c r="SC2" s="1896"/>
      <c r="SD2" s="1896"/>
      <c r="SE2" s="1896"/>
      <c r="SF2" s="1896"/>
      <c r="SG2" s="1896"/>
      <c r="SH2" s="1896"/>
      <c r="SI2" s="1896"/>
      <c r="SJ2" s="1896"/>
      <c r="SK2" s="1896"/>
      <c r="SL2" s="1896"/>
      <c r="SM2" s="1896"/>
      <c r="SN2" s="1896"/>
      <c r="SO2" s="1896"/>
      <c r="SP2" s="1896"/>
      <c r="SQ2" s="1896"/>
      <c r="SR2" s="1896"/>
      <c r="SS2" s="1896"/>
      <c r="ST2" s="1896"/>
      <c r="SU2" s="1896"/>
      <c r="SV2" s="1896"/>
      <c r="SW2" s="1896"/>
      <c r="SX2" s="1896"/>
      <c r="SY2" s="1896"/>
      <c r="SZ2" s="1896"/>
      <c r="TA2" s="1896"/>
      <c r="TB2" s="1896"/>
      <c r="TC2" s="1896"/>
      <c r="TD2" s="1896"/>
      <c r="TE2" s="1896"/>
      <c r="TF2" s="1896"/>
      <c r="TG2" s="1896"/>
      <c r="TH2" s="1896"/>
      <c r="TI2" s="1896"/>
      <c r="TJ2" s="1896"/>
      <c r="TK2" s="1896"/>
      <c r="TL2" s="1896"/>
      <c r="TM2" s="1896"/>
      <c r="TN2" s="1896"/>
      <c r="TO2" s="1896"/>
      <c r="TP2" s="1896"/>
      <c r="TQ2" s="1896"/>
      <c r="TR2" s="1896"/>
      <c r="TS2" s="1896"/>
      <c r="TT2" s="1896"/>
      <c r="TU2" s="1896"/>
      <c r="TV2" s="1896"/>
      <c r="TW2" s="1896"/>
      <c r="TX2" s="1896"/>
      <c r="TY2" s="1896"/>
      <c r="TZ2" s="1896"/>
      <c r="UA2" s="1896"/>
      <c r="UB2" s="1896"/>
      <c r="UC2" s="1896"/>
      <c r="UD2" s="1896"/>
      <c r="UE2" s="1896"/>
      <c r="UF2" s="1896"/>
      <c r="UG2" s="1896"/>
      <c r="UH2" s="1896"/>
      <c r="UI2" s="1896"/>
      <c r="UJ2" s="1896"/>
      <c r="UK2" s="1896"/>
      <c r="UL2" s="1896"/>
      <c r="UM2" s="1896"/>
      <c r="UN2" s="1896"/>
      <c r="UO2" s="1896"/>
      <c r="UP2" s="1896"/>
      <c r="UQ2" s="1896"/>
      <c r="UR2" s="1896"/>
      <c r="US2" s="1896"/>
      <c r="UT2" s="1896"/>
      <c r="UU2" s="1896"/>
      <c r="UV2" s="1896"/>
      <c r="UW2" s="1896"/>
      <c r="UX2" s="1896"/>
      <c r="UY2" s="1896"/>
      <c r="UZ2" s="1896"/>
      <c r="VA2" s="1896"/>
      <c r="VB2" s="1896"/>
      <c r="VC2" s="1896"/>
      <c r="VD2" s="1896"/>
      <c r="VE2" s="1896"/>
      <c r="VF2" s="1896"/>
      <c r="VG2" s="1896"/>
      <c r="VH2" s="1896"/>
      <c r="VI2" s="1896"/>
      <c r="VJ2" s="1896"/>
      <c r="VK2" s="1896"/>
      <c r="VL2" s="1896"/>
      <c r="VM2" s="1896"/>
      <c r="VN2" s="1896"/>
      <c r="VO2" s="1896"/>
      <c r="VP2" s="1896"/>
      <c r="VQ2" s="1896"/>
      <c r="VR2" s="1896"/>
      <c r="VS2" s="1896"/>
      <c r="VT2" s="1896"/>
      <c r="VU2" s="1896"/>
      <c r="VV2" s="1896"/>
      <c r="VW2" s="1896"/>
      <c r="VX2" s="1896"/>
      <c r="VY2" s="1896"/>
      <c r="VZ2" s="1896"/>
      <c r="WA2" s="1896"/>
      <c r="WB2" s="1896"/>
      <c r="WC2" s="1896"/>
      <c r="WD2" s="1896"/>
      <c r="WE2" s="1896"/>
      <c r="WF2" s="1896"/>
      <c r="WG2" s="1896"/>
      <c r="WH2" s="1896"/>
      <c r="WI2" s="1896"/>
      <c r="WJ2" s="1896"/>
      <c r="WK2" s="1896"/>
      <c r="WL2" s="1896"/>
      <c r="WM2" s="1896"/>
      <c r="WN2" s="1896"/>
      <c r="WO2" s="1896"/>
      <c r="WP2" s="1896"/>
      <c r="WQ2" s="1896"/>
      <c r="WR2" s="1896"/>
      <c r="WS2" s="1896"/>
      <c r="WT2" s="1896"/>
      <c r="WU2" s="1896"/>
      <c r="WV2" s="1896"/>
      <c r="WW2" s="1896"/>
      <c r="WX2" s="1896"/>
      <c r="WY2" s="1896"/>
      <c r="WZ2" s="1896"/>
      <c r="XA2" s="1896"/>
      <c r="XB2" s="1896"/>
      <c r="XC2" s="1896"/>
      <c r="XD2" s="1896"/>
      <c r="XE2" s="1896"/>
      <c r="XF2" s="1896"/>
      <c r="XG2" s="1896"/>
      <c r="XH2" s="1896"/>
      <c r="XI2" s="1896"/>
      <c r="XJ2" s="1896"/>
      <c r="XK2" s="1896"/>
      <c r="XL2" s="1896"/>
      <c r="XM2" s="1896"/>
      <c r="XN2" s="1896"/>
      <c r="XO2" s="1896"/>
      <c r="XP2" s="1896"/>
      <c r="XQ2" s="1896"/>
      <c r="XR2" s="1896"/>
      <c r="XS2" s="1896"/>
      <c r="XT2" s="1896"/>
      <c r="XU2" s="1896"/>
      <c r="XV2" s="1896"/>
      <c r="XW2" s="1896"/>
      <c r="XX2" s="1896"/>
      <c r="XY2" s="1896"/>
      <c r="XZ2" s="1896"/>
      <c r="YA2" s="1896"/>
      <c r="YB2" s="1896"/>
      <c r="YC2" s="1896"/>
      <c r="YD2" s="1896"/>
      <c r="YE2" s="1896"/>
      <c r="YF2" s="1896"/>
      <c r="YG2" s="1896"/>
      <c r="YH2" s="1896"/>
      <c r="YI2" s="1896"/>
      <c r="YJ2" s="1896"/>
      <c r="YK2" s="1896"/>
      <c r="YL2" s="1896"/>
      <c r="YM2" s="1896"/>
      <c r="YN2" s="1896"/>
      <c r="YO2" s="1896"/>
      <c r="YP2" s="1896"/>
      <c r="YQ2" s="1896"/>
      <c r="YR2" s="1896"/>
      <c r="YS2" s="1896"/>
      <c r="YT2" s="1896"/>
      <c r="YU2" s="1896"/>
      <c r="YV2" s="1896"/>
      <c r="YW2" s="1896"/>
      <c r="YX2" s="1896"/>
      <c r="YY2" s="1896"/>
      <c r="YZ2" s="1896"/>
      <c r="ZA2" s="1896"/>
      <c r="ZB2" s="1896"/>
      <c r="ZC2" s="1896"/>
      <c r="ZD2" s="1896"/>
      <c r="ZE2" s="1896"/>
      <c r="ZF2" s="1896"/>
      <c r="ZG2" s="1896"/>
      <c r="ZH2" s="1896"/>
      <c r="ZI2" s="1896"/>
      <c r="ZJ2" s="1896"/>
      <c r="ZK2" s="1896"/>
      <c r="ZL2" s="1896"/>
      <c r="ZM2" s="1896"/>
      <c r="ZN2" s="1896"/>
      <c r="ZO2" s="1896"/>
      <c r="ZP2" s="1896"/>
      <c r="ZQ2" s="1896"/>
      <c r="ZR2" s="1896"/>
      <c r="ZS2" s="1896"/>
      <c r="ZT2" s="1896"/>
      <c r="ZU2" s="1896"/>
      <c r="ZV2" s="1896"/>
      <c r="ZW2" s="1896"/>
      <c r="ZX2" s="1896"/>
      <c r="ZY2" s="1896"/>
      <c r="ZZ2" s="1896"/>
      <c r="AAA2" s="1896"/>
      <c r="AAB2" s="1896"/>
      <c r="AAC2" s="1896"/>
      <c r="AAD2" s="1896"/>
      <c r="AAE2" s="1896"/>
      <c r="AAF2" s="1896"/>
      <c r="AAG2" s="1896"/>
      <c r="AAH2" s="1896"/>
      <c r="AAI2" s="1896"/>
      <c r="AAJ2" s="1896"/>
      <c r="AAK2" s="1896"/>
      <c r="AAL2" s="1896"/>
      <c r="AAM2" s="1896"/>
      <c r="AAN2" s="1896"/>
      <c r="AAO2" s="1896"/>
      <c r="AAP2" s="1896"/>
      <c r="AAQ2" s="1896"/>
      <c r="AAR2" s="1896"/>
      <c r="AAS2" s="1896"/>
      <c r="AAT2" s="1896"/>
      <c r="AAU2" s="1896"/>
      <c r="AAV2" s="1896"/>
      <c r="AAW2" s="1896"/>
      <c r="AAX2" s="1896"/>
      <c r="AAY2" s="1896"/>
      <c r="AAZ2" s="1896"/>
      <c r="ABA2" s="1896"/>
      <c r="ABB2" s="1896"/>
      <c r="ABC2" s="1896"/>
      <c r="ABD2" s="1896"/>
      <c r="ABE2" s="1896"/>
      <c r="ABF2" s="1896"/>
      <c r="ABG2" s="1896"/>
      <c r="ABH2" s="1896"/>
      <c r="ABI2" s="1896"/>
      <c r="ABJ2" s="1896"/>
      <c r="ABK2" s="1896"/>
      <c r="ABL2" s="1896"/>
      <c r="ABM2" s="1896"/>
      <c r="ABN2" s="1896"/>
      <c r="ABO2" s="1896"/>
      <c r="ABP2" s="1896"/>
      <c r="ABQ2" s="1896"/>
      <c r="ABR2" s="1896"/>
      <c r="ABS2" s="1896"/>
      <c r="ABT2" s="1896"/>
      <c r="ABU2" s="1896"/>
      <c r="ABV2" s="1896"/>
      <c r="ABW2" s="1896"/>
      <c r="ABX2" s="1896"/>
      <c r="ABY2" s="1896"/>
      <c r="ABZ2" s="1896"/>
      <c r="ACA2" s="1896"/>
      <c r="ACB2" s="1896"/>
      <c r="ACC2" s="1896"/>
      <c r="ACD2" s="1896"/>
      <c r="ACE2" s="1896"/>
      <c r="ACF2" s="1896"/>
      <c r="ACG2" s="1896"/>
      <c r="ACH2" s="1896"/>
      <c r="ACI2" s="1896"/>
      <c r="ACJ2" s="1896"/>
      <c r="ACK2" s="1896"/>
      <c r="ACL2" s="1896"/>
      <c r="ACM2" s="1896"/>
      <c r="ACN2" s="1896"/>
      <c r="ACO2" s="1896"/>
      <c r="ACP2" s="1896"/>
      <c r="ACQ2" s="1896"/>
      <c r="ACR2" s="1896"/>
      <c r="ACS2" s="1896"/>
      <c r="ACT2" s="1896"/>
      <c r="ACU2" s="1896"/>
      <c r="ACV2" s="1896"/>
      <c r="ACW2" s="1896"/>
      <c r="ACX2" s="1896"/>
      <c r="ACY2" s="1896"/>
      <c r="ACZ2" s="1896"/>
      <c r="ADA2" s="1896"/>
      <c r="ADB2" s="1896"/>
      <c r="ADC2" s="1896"/>
      <c r="ADD2" s="1896"/>
      <c r="ADE2" s="1896"/>
      <c r="ADF2" s="1896"/>
      <c r="ADG2" s="1896"/>
      <c r="ADH2" s="1896"/>
      <c r="ADI2" s="1896"/>
      <c r="ADJ2" s="1896"/>
      <c r="ADK2" s="1896"/>
      <c r="ADL2" s="1896"/>
      <c r="ADM2" s="1896"/>
      <c r="ADN2" s="1896"/>
      <c r="ADO2" s="1896"/>
      <c r="ADP2" s="1896"/>
      <c r="ADQ2" s="1896"/>
      <c r="ADR2" s="1896"/>
      <c r="ADS2" s="1896"/>
      <c r="ADT2" s="1896"/>
      <c r="ADU2" s="1896"/>
      <c r="ADV2" s="1896"/>
      <c r="ADW2" s="1896"/>
      <c r="ADX2" s="1896"/>
      <c r="ADY2" s="1896"/>
      <c r="ADZ2" s="1896"/>
      <c r="AEA2" s="1896"/>
      <c r="AEB2" s="1896"/>
      <c r="AEC2" s="1896"/>
      <c r="AED2" s="1896"/>
      <c r="AEE2" s="1896"/>
      <c r="AEF2" s="1896"/>
      <c r="AEG2" s="1896"/>
      <c r="AEH2" s="1896"/>
      <c r="AEI2" s="1896"/>
      <c r="AEJ2" s="1896"/>
      <c r="AEK2" s="1896"/>
      <c r="AEL2" s="1896"/>
      <c r="AEM2" s="1896"/>
      <c r="AEN2" s="1896"/>
      <c r="AEO2" s="1896"/>
      <c r="AEP2" s="1896"/>
      <c r="AEQ2" s="1896"/>
      <c r="AER2" s="1896"/>
      <c r="AES2" s="1896"/>
      <c r="AET2" s="1896"/>
      <c r="AEU2" s="1896"/>
      <c r="AEV2" s="1896"/>
      <c r="AEW2" s="1896"/>
      <c r="AEX2" s="1896"/>
      <c r="AEY2" s="1896"/>
      <c r="AEZ2" s="1896"/>
      <c r="AFA2" s="1896"/>
      <c r="AFB2" s="1896"/>
      <c r="AFC2" s="1896"/>
      <c r="AFD2" s="1896"/>
      <c r="AFE2" s="1896"/>
      <c r="AFF2" s="1896"/>
      <c r="AFG2" s="1896"/>
      <c r="AFH2" s="1896"/>
      <c r="AFI2" s="1896"/>
      <c r="AFJ2" s="1896"/>
      <c r="AFK2" s="1896"/>
      <c r="AFL2" s="1896"/>
      <c r="AFM2" s="1896"/>
      <c r="AFN2" s="1896"/>
      <c r="AFO2" s="1896"/>
      <c r="AFP2" s="1896"/>
      <c r="AFQ2" s="1896"/>
      <c r="AFR2" s="1896"/>
      <c r="AFS2" s="1896"/>
      <c r="AFT2" s="1896"/>
      <c r="AFU2" s="1896"/>
      <c r="AFV2" s="1896"/>
      <c r="AFW2" s="1896"/>
      <c r="AFX2" s="1896"/>
      <c r="AFY2" s="1896"/>
      <c r="AFZ2" s="1896"/>
      <c r="AGA2" s="1896"/>
      <c r="AGB2" s="1896"/>
      <c r="AGC2" s="1896"/>
      <c r="AGD2" s="1896"/>
      <c r="AGE2" s="1896"/>
      <c r="AGF2" s="1896"/>
      <c r="AGG2" s="1896"/>
      <c r="AGH2" s="1896"/>
      <c r="AGI2" s="1896"/>
      <c r="AGJ2" s="1896"/>
      <c r="AGK2" s="1896"/>
      <c r="AGL2" s="1896"/>
      <c r="AGM2" s="1896"/>
      <c r="AGN2" s="1896"/>
      <c r="AGO2" s="1896"/>
      <c r="AGP2" s="1896"/>
      <c r="AGQ2" s="1896"/>
      <c r="AGR2" s="1896"/>
      <c r="AGS2" s="1896"/>
      <c r="AGT2" s="1896"/>
      <c r="AGU2" s="1896"/>
      <c r="AGV2" s="1896"/>
      <c r="AGW2" s="1896"/>
      <c r="AGX2" s="1896"/>
      <c r="AGY2" s="1896"/>
      <c r="AGZ2" s="1896"/>
      <c r="AHA2" s="1896"/>
      <c r="AHB2" s="1896"/>
      <c r="AHC2" s="1896"/>
      <c r="AHD2" s="1896"/>
      <c r="AHE2" s="1896"/>
      <c r="AHF2" s="1896"/>
      <c r="AHG2" s="1896"/>
      <c r="AHH2" s="1896"/>
      <c r="AHI2" s="1896"/>
      <c r="AHJ2" s="1896"/>
      <c r="AHK2" s="1896"/>
      <c r="AHL2" s="1896"/>
      <c r="AHM2" s="1896"/>
      <c r="AHN2" s="1896"/>
      <c r="AHO2" s="1896"/>
      <c r="AHP2" s="1896"/>
      <c r="AHQ2" s="1896"/>
      <c r="AHR2" s="1896"/>
      <c r="AHS2" s="1896"/>
      <c r="AHT2" s="1896"/>
      <c r="AHU2" s="1896"/>
      <c r="AHV2" s="1896"/>
      <c r="AHW2" s="1896"/>
      <c r="AHX2" s="1896"/>
      <c r="AHY2" s="1896"/>
      <c r="AHZ2" s="1896"/>
      <c r="AIA2" s="1896"/>
      <c r="AIB2" s="1896"/>
      <c r="AIC2" s="1896"/>
      <c r="AID2" s="1896"/>
      <c r="AIE2" s="1896"/>
      <c r="AIF2" s="1896"/>
      <c r="AIG2" s="1896"/>
      <c r="AIH2" s="1896"/>
      <c r="AII2" s="1896"/>
      <c r="AIJ2" s="1896"/>
      <c r="AIK2" s="1896"/>
      <c r="AIL2" s="1896"/>
      <c r="AIM2" s="1896"/>
      <c r="AIN2" s="1896"/>
      <c r="AIO2" s="1896"/>
      <c r="AIP2" s="1896"/>
      <c r="AIQ2" s="1896"/>
      <c r="AIR2" s="1896"/>
      <c r="AIS2" s="1896"/>
      <c r="AIT2" s="1896"/>
      <c r="AIU2" s="1896"/>
      <c r="AIV2" s="1896"/>
      <c r="AIW2" s="1896"/>
      <c r="AIX2" s="1896"/>
      <c r="AIY2" s="1896"/>
      <c r="AIZ2" s="1896"/>
      <c r="AJA2" s="1896"/>
      <c r="AJB2" s="1896"/>
      <c r="AJC2" s="1896"/>
      <c r="AJD2" s="1896"/>
      <c r="AJE2" s="1896"/>
      <c r="AJF2" s="1896"/>
      <c r="AJG2" s="1896"/>
      <c r="AJH2" s="1896"/>
      <c r="AJI2" s="1896"/>
      <c r="AJJ2" s="1896"/>
      <c r="AJK2" s="1896"/>
      <c r="AJL2" s="1896"/>
      <c r="AJM2" s="1896"/>
      <c r="AJN2" s="1896"/>
      <c r="AJO2" s="1896"/>
      <c r="AJP2" s="1896"/>
      <c r="AJQ2" s="1896"/>
      <c r="AJR2" s="1896"/>
      <c r="AJS2" s="1896"/>
      <c r="AJT2" s="1896"/>
      <c r="AJU2" s="1896"/>
      <c r="AJV2" s="1896"/>
      <c r="AJW2" s="1896"/>
      <c r="AJX2" s="1896"/>
      <c r="AJY2" s="1896"/>
      <c r="AJZ2" s="1896"/>
      <c r="AKA2" s="1896"/>
      <c r="AKB2" s="1896"/>
      <c r="AKC2" s="1896"/>
      <c r="AKD2" s="1896"/>
      <c r="AKE2" s="1896"/>
      <c r="AKF2" s="1896"/>
      <c r="AKG2" s="1896"/>
      <c r="AKH2" s="1896"/>
      <c r="AKI2" s="1896"/>
      <c r="AKJ2" s="1896"/>
      <c r="AKK2" s="1896"/>
      <c r="AKL2" s="1896"/>
      <c r="AKM2" s="1896"/>
      <c r="AKN2" s="1896"/>
      <c r="AKO2" s="1896"/>
      <c r="AKP2" s="1896"/>
      <c r="AKQ2" s="1896"/>
      <c r="AKR2" s="1896"/>
      <c r="AKS2" s="1896"/>
      <c r="AKT2" s="1896"/>
      <c r="AKU2" s="1896"/>
      <c r="AKV2" s="1896"/>
      <c r="AKW2" s="1896"/>
      <c r="AKX2" s="1896"/>
      <c r="AKY2" s="1896"/>
      <c r="AKZ2" s="1896"/>
      <c r="ALA2" s="1896"/>
      <c r="ALB2" s="1896"/>
      <c r="ALC2" s="1896"/>
      <c r="ALD2" s="1896"/>
      <c r="ALE2" s="1896"/>
      <c r="ALF2" s="1896"/>
      <c r="ALG2" s="1896"/>
      <c r="ALH2" s="1896"/>
      <c r="ALI2" s="1896"/>
      <c r="ALJ2" s="1896"/>
      <c r="ALK2" s="1896"/>
      <c r="ALL2" s="1896"/>
      <c r="ALM2" s="1896"/>
      <c r="ALN2" s="1896"/>
      <c r="ALO2" s="1896"/>
      <c r="ALP2" s="1896"/>
      <c r="ALQ2" s="1896"/>
      <c r="ALR2" s="1896"/>
      <c r="ALS2" s="1896"/>
      <c r="ALT2" s="1896"/>
      <c r="ALU2" s="1896"/>
      <c r="ALV2" s="1896"/>
      <c r="ALW2" s="1896"/>
      <c r="ALX2" s="1896"/>
      <c r="ALY2" s="1896"/>
      <c r="ALZ2" s="1896"/>
      <c r="AMA2" s="1896"/>
      <c r="AMB2" s="1896"/>
      <c r="AMC2" s="1896"/>
      <c r="AMD2" s="1896"/>
      <c r="AME2" s="1896"/>
      <c r="AMF2" s="1896"/>
      <c r="AMG2" s="1896"/>
      <c r="AMH2" s="1896"/>
      <c r="AMI2" s="1896"/>
      <c r="AMJ2" s="1896"/>
      <c r="AMK2" s="1896"/>
      <c r="AML2" s="1896"/>
      <c r="AMM2" s="1896"/>
      <c r="AMN2" s="1896"/>
      <c r="AMO2" s="1896"/>
      <c r="AMP2" s="1896"/>
      <c r="AMQ2" s="1896"/>
      <c r="AMR2" s="1896"/>
      <c r="AMS2" s="1896"/>
      <c r="AMT2" s="1896"/>
      <c r="AMU2" s="1896"/>
      <c r="AMV2" s="1896"/>
      <c r="AMW2" s="1896"/>
      <c r="AMX2" s="1896"/>
      <c r="AMY2" s="1896"/>
      <c r="AMZ2" s="1896"/>
      <c r="ANA2" s="1896"/>
      <c r="ANB2" s="1896"/>
      <c r="ANC2" s="1896"/>
      <c r="AND2" s="1896"/>
      <c r="ANE2" s="1896"/>
      <c r="ANF2" s="1896"/>
      <c r="ANG2" s="1896"/>
      <c r="ANH2" s="1896"/>
      <c r="ANI2" s="1896"/>
      <c r="ANJ2" s="1896"/>
      <c r="ANK2" s="1896"/>
      <c r="ANL2" s="1896"/>
      <c r="ANM2" s="1896"/>
      <c r="ANN2" s="1896"/>
      <c r="ANO2" s="1896"/>
      <c r="ANP2" s="1896"/>
      <c r="ANQ2" s="1896"/>
      <c r="ANR2" s="1896"/>
      <c r="ANS2" s="1896"/>
      <c r="ANT2" s="1896"/>
      <c r="ANU2" s="1896"/>
      <c r="ANV2" s="1896"/>
      <c r="ANW2" s="1896"/>
      <c r="ANX2" s="1896"/>
      <c r="ANY2" s="1896"/>
      <c r="ANZ2" s="1896"/>
      <c r="AOA2" s="1896"/>
      <c r="AOB2" s="1896"/>
      <c r="AOC2" s="1896"/>
      <c r="AOD2" s="1896"/>
      <c r="AOE2" s="1896"/>
      <c r="AOF2" s="1896"/>
      <c r="AOG2" s="1896"/>
      <c r="AOH2" s="1896"/>
      <c r="AOI2" s="1896"/>
      <c r="AOJ2" s="1896"/>
      <c r="AOK2" s="1896"/>
      <c r="AOL2" s="1896"/>
      <c r="AOM2" s="1896"/>
      <c r="AON2" s="1896"/>
      <c r="AOO2" s="1896"/>
      <c r="AOP2" s="1896"/>
      <c r="AOQ2" s="1896"/>
      <c r="AOR2" s="1896"/>
      <c r="AOS2" s="1896"/>
      <c r="AOT2" s="1896"/>
      <c r="AOU2" s="1896"/>
      <c r="AOV2" s="1896"/>
      <c r="AOW2" s="1896"/>
      <c r="AOX2" s="1896"/>
      <c r="AOY2" s="1896"/>
      <c r="AOZ2" s="1896"/>
      <c r="APA2" s="1896"/>
      <c r="APB2" s="1896"/>
      <c r="APC2" s="1896"/>
      <c r="APD2" s="1896"/>
      <c r="APE2" s="1896"/>
      <c r="APF2" s="1896"/>
      <c r="APG2" s="1896"/>
      <c r="APH2" s="1896"/>
      <c r="API2" s="1896"/>
      <c r="APJ2" s="1896"/>
      <c r="APK2" s="1896"/>
      <c r="APL2" s="1896"/>
      <c r="APM2" s="1896"/>
      <c r="APN2" s="1896"/>
      <c r="APO2" s="1896"/>
      <c r="APP2" s="1896"/>
      <c r="APQ2" s="1896"/>
      <c r="APR2" s="1896"/>
      <c r="APS2" s="1896"/>
      <c r="APT2" s="1896"/>
      <c r="APU2" s="1896"/>
      <c r="APV2" s="1896"/>
      <c r="APW2" s="1896"/>
      <c r="APX2" s="1896"/>
      <c r="APY2" s="1896"/>
      <c r="APZ2" s="1896"/>
      <c r="AQA2" s="1896"/>
      <c r="AQB2" s="1896"/>
      <c r="AQC2" s="1896"/>
      <c r="AQD2" s="1896"/>
      <c r="AQE2" s="1896"/>
      <c r="AQF2" s="1896"/>
      <c r="AQG2" s="1896"/>
      <c r="AQH2" s="1896"/>
      <c r="AQI2" s="1896"/>
      <c r="AQJ2" s="1896"/>
      <c r="AQK2" s="1896"/>
      <c r="AQL2" s="1896"/>
      <c r="AQM2" s="1896"/>
      <c r="AQN2" s="1896"/>
      <c r="AQO2" s="1896"/>
      <c r="AQP2" s="1896"/>
      <c r="AQQ2" s="1896"/>
      <c r="AQR2" s="1896"/>
      <c r="AQS2" s="1896"/>
      <c r="AQT2" s="1896"/>
      <c r="AQU2" s="1896"/>
      <c r="AQV2" s="1896"/>
      <c r="AQW2" s="1896"/>
      <c r="AQX2" s="1896"/>
      <c r="AQY2" s="1896"/>
      <c r="AQZ2" s="1896"/>
      <c r="ARA2" s="1896"/>
      <c r="ARB2" s="1896"/>
      <c r="ARC2" s="1896"/>
      <c r="ARD2" s="1896"/>
      <c r="ARE2" s="1896"/>
      <c r="ARF2" s="1896"/>
      <c r="ARG2" s="1896"/>
      <c r="ARH2" s="1896"/>
      <c r="ARI2" s="1896"/>
      <c r="ARJ2" s="1896"/>
      <c r="ARK2" s="1896"/>
      <c r="ARL2" s="1896"/>
      <c r="ARM2" s="1896"/>
      <c r="ARN2" s="1896"/>
      <c r="ARO2" s="1896"/>
      <c r="ARP2" s="1896"/>
      <c r="ARQ2" s="1896"/>
      <c r="ARR2" s="1896"/>
      <c r="ARS2" s="1896"/>
      <c r="ART2" s="1896"/>
      <c r="ARU2" s="1896"/>
      <c r="ARV2" s="1896"/>
      <c r="ARW2" s="1896"/>
      <c r="ARX2" s="1896"/>
      <c r="ARY2" s="1896"/>
      <c r="ARZ2" s="1896"/>
      <c r="ASA2" s="1896"/>
      <c r="ASB2" s="1896"/>
      <c r="ASC2" s="1896"/>
      <c r="ASD2" s="1896"/>
      <c r="ASE2" s="1896"/>
      <c r="ASF2" s="1896"/>
      <c r="ASG2" s="1896"/>
      <c r="ASH2" s="1896"/>
      <c r="ASI2" s="1896"/>
      <c r="ASJ2" s="1896"/>
      <c r="ASK2" s="1896"/>
      <c r="ASL2" s="1896"/>
      <c r="ASM2" s="1896"/>
      <c r="ASN2" s="1896"/>
      <c r="ASO2" s="1896"/>
      <c r="ASP2" s="1896"/>
      <c r="ASQ2" s="1896"/>
      <c r="ASR2" s="1896"/>
      <c r="ASS2" s="1896"/>
      <c r="AST2" s="1896"/>
      <c r="ASU2" s="1896"/>
      <c r="ASV2" s="1896"/>
      <c r="ASW2" s="1896"/>
      <c r="ASX2" s="1896"/>
      <c r="ASY2" s="1896"/>
      <c r="ASZ2" s="1896"/>
      <c r="ATA2" s="1896"/>
      <c r="ATB2" s="1896"/>
      <c r="ATC2" s="1896"/>
      <c r="ATD2" s="1896"/>
      <c r="ATE2" s="1896"/>
      <c r="ATF2" s="1896"/>
      <c r="ATG2" s="1896"/>
      <c r="ATH2" s="1896"/>
      <c r="ATI2" s="1896"/>
      <c r="ATJ2" s="1896"/>
      <c r="ATK2" s="1896"/>
      <c r="ATL2" s="1896"/>
      <c r="ATM2" s="1896"/>
      <c r="ATN2" s="1896"/>
      <c r="ATO2" s="1896"/>
      <c r="ATP2" s="1896"/>
      <c r="ATQ2" s="1896"/>
      <c r="ATR2" s="1896"/>
      <c r="ATS2" s="1896"/>
      <c r="ATT2" s="1896"/>
      <c r="ATU2" s="1896"/>
      <c r="ATV2" s="1896"/>
      <c r="ATW2" s="1896"/>
      <c r="ATX2" s="1896"/>
      <c r="ATY2" s="1896"/>
      <c r="ATZ2" s="1896"/>
      <c r="AUA2" s="1896"/>
      <c r="AUB2" s="1896"/>
      <c r="AUC2" s="1896"/>
      <c r="AUD2" s="1896"/>
      <c r="AUE2" s="1896"/>
      <c r="AUF2" s="1896"/>
      <c r="AUG2" s="1896"/>
      <c r="AUH2" s="1896"/>
      <c r="AUI2" s="1896"/>
      <c r="AUJ2" s="1896"/>
      <c r="AUK2" s="1896"/>
      <c r="AUL2" s="1896"/>
      <c r="AUM2" s="1896"/>
      <c r="AUN2" s="1896"/>
      <c r="AUO2" s="1896"/>
      <c r="AUP2" s="1896"/>
      <c r="AUQ2" s="1896"/>
      <c r="AUR2" s="1896"/>
      <c r="AUS2" s="1896"/>
      <c r="AUT2" s="1896"/>
      <c r="AUU2" s="1896"/>
      <c r="AUV2" s="1896"/>
      <c r="AUW2" s="1896"/>
      <c r="AUX2" s="1896"/>
      <c r="AUY2" s="1896"/>
      <c r="AUZ2" s="1896"/>
      <c r="AVA2" s="1896"/>
      <c r="AVB2" s="1896"/>
      <c r="AVC2" s="1896"/>
      <c r="AVD2" s="1896"/>
      <c r="AVE2" s="1896"/>
      <c r="AVF2" s="1896"/>
      <c r="AVG2" s="1896"/>
      <c r="AVH2" s="1896"/>
      <c r="AVI2" s="1896"/>
      <c r="AVJ2" s="1896"/>
      <c r="AVK2" s="1896"/>
      <c r="AVL2" s="1896"/>
      <c r="AVM2" s="1896"/>
      <c r="AVN2" s="1896"/>
      <c r="AVO2" s="1896"/>
      <c r="AVP2" s="1896"/>
      <c r="AVQ2" s="1896"/>
      <c r="AVR2" s="1896"/>
      <c r="AVS2" s="1896"/>
      <c r="AVT2" s="1896"/>
      <c r="AVU2" s="1896"/>
      <c r="AVV2" s="1896"/>
      <c r="AVW2" s="1896"/>
      <c r="AVX2" s="1896"/>
      <c r="AVY2" s="1896"/>
      <c r="AVZ2" s="1896"/>
      <c r="AWA2" s="1896"/>
      <c r="AWB2" s="1896"/>
      <c r="AWC2" s="1896"/>
      <c r="AWD2" s="1896"/>
      <c r="AWE2" s="1896"/>
      <c r="AWF2" s="1896"/>
      <c r="AWG2" s="1896"/>
      <c r="AWH2" s="1896"/>
      <c r="AWI2" s="1896"/>
      <c r="AWJ2" s="1896"/>
      <c r="AWK2" s="1896"/>
      <c r="AWL2" s="1896"/>
      <c r="AWM2" s="1896"/>
      <c r="AWN2" s="1896"/>
      <c r="AWO2" s="1896"/>
      <c r="AWP2" s="1896"/>
      <c r="AWQ2" s="1896"/>
      <c r="AWR2" s="1896"/>
      <c r="AWS2" s="1896"/>
      <c r="AWT2" s="1896"/>
      <c r="AWU2" s="1896"/>
      <c r="AWV2" s="1896"/>
      <c r="AWW2" s="1896"/>
      <c r="AWX2" s="1896"/>
      <c r="AWY2" s="1896"/>
      <c r="AWZ2" s="1896"/>
      <c r="AXA2" s="1896"/>
      <c r="AXB2" s="1896"/>
      <c r="AXC2" s="1896"/>
      <c r="AXD2" s="1896"/>
      <c r="AXE2" s="1896"/>
      <c r="AXF2" s="1896"/>
      <c r="AXG2" s="1896"/>
      <c r="AXH2" s="1896"/>
      <c r="AXI2" s="1896"/>
      <c r="AXJ2" s="1896"/>
      <c r="AXK2" s="1896"/>
      <c r="AXL2" s="1896"/>
      <c r="AXM2" s="1896"/>
      <c r="AXN2" s="1896"/>
      <c r="AXO2" s="1896"/>
      <c r="AXP2" s="1896"/>
      <c r="AXQ2" s="1896"/>
      <c r="AXR2" s="1896"/>
      <c r="AXS2" s="1896"/>
      <c r="AXT2" s="1896"/>
      <c r="AXU2" s="1896"/>
      <c r="AXV2" s="1896"/>
      <c r="AXW2" s="1896"/>
      <c r="AXX2" s="1896"/>
      <c r="AXY2" s="1896"/>
      <c r="AXZ2" s="1896"/>
      <c r="AYA2" s="1896"/>
      <c r="AYB2" s="1896"/>
      <c r="AYC2" s="1896"/>
      <c r="AYD2" s="1896"/>
      <c r="AYE2" s="1896"/>
      <c r="AYF2" s="1896"/>
      <c r="AYG2" s="1896"/>
      <c r="AYH2" s="1896"/>
      <c r="AYI2" s="1896"/>
      <c r="AYJ2" s="1896"/>
      <c r="AYK2" s="1896"/>
      <c r="AYL2" s="1896"/>
      <c r="AYM2" s="1896"/>
      <c r="AYN2" s="1896"/>
      <c r="AYO2" s="1896"/>
      <c r="AYP2" s="1896"/>
      <c r="AYQ2" s="1896"/>
      <c r="AYR2" s="1896"/>
      <c r="AYS2" s="1896"/>
      <c r="AYT2" s="1896"/>
      <c r="AYU2" s="1896"/>
      <c r="AYV2" s="1896"/>
      <c r="AYW2" s="1896"/>
      <c r="AYX2" s="1896"/>
      <c r="AYY2" s="1896"/>
      <c r="AYZ2" s="1896"/>
      <c r="AZA2" s="1896"/>
      <c r="AZB2" s="1896"/>
      <c r="AZC2" s="1896"/>
      <c r="AZD2" s="1896"/>
      <c r="AZE2" s="1896"/>
      <c r="AZF2" s="1896"/>
      <c r="AZG2" s="1896"/>
      <c r="AZH2" s="1896"/>
      <c r="AZI2" s="1896"/>
      <c r="AZJ2" s="1896"/>
      <c r="AZK2" s="1896"/>
      <c r="AZL2" s="1896"/>
      <c r="AZM2" s="1896"/>
      <c r="AZN2" s="1896"/>
      <c r="AZO2" s="1896"/>
      <c r="AZP2" s="1896"/>
      <c r="AZQ2" s="1896"/>
      <c r="AZR2" s="1896"/>
      <c r="AZS2" s="1896"/>
      <c r="AZT2" s="1896"/>
      <c r="AZU2" s="1896"/>
      <c r="AZV2" s="1896"/>
      <c r="AZW2" s="1896"/>
      <c r="AZX2" s="1896"/>
      <c r="AZY2" s="1896"/>
      <c r="AZZ2" s="1896"/>
      <c r="BAA2" s="1896"/>
      <c r="BAB2" s="1896"/>
      <c r="BAC2" s="1896"/>
      <c r="BAD2" s="1896"/>
      <c r="BAE2" s="1896"/>
      <c r="BAF2" s="1896"/>
      <c r="BAG2" s="1896"/>
      <c r="BAH2" s="1896"/>
      <c r="BAI2" s="1896"/>
      <c r="BAJ2" s="1896"/>
      <c r="BAK2" s="1896"/>
      <c r="BAL2" s="1896"/>
      <c r="BAM2" s="1896"/>
      <c r="BAN2" s="1896"/>
      <c r="BAO2" s="1896"/>
      <c r="BAP2" s="1896"/>
      <c r="BAQ2" s="1896"/>
      <c r="BAR2" s="1896"/>
      <c r="BAS2" s="1896"/>
      <c r="BAT2" s="1896"/>
      <c r="BAU2" s="1896"/>
      <c r="BAV2" s="1896"/>
      <c r="BAW2" s="1896"/>
      <c r="BAX2" s="1896"/>
      <c r="BAY2" s="1896"/>
      <c r="BAZ2" s="1896"/>
      <c r="BBA2" s="1896"/>
      <c r="BBB2" s="1896"/>
      <c r="BBC2" s="1896"/>
      <c r="BBD2" s="1896"/>
      <c r="BBE2" s="1896"/>
      <c r="BBF2" s="1896"/>
      <c r="BBG2" s="1896"/>
      <c r="BBH2" s="1896"/>
      <c r="BBI2" s="1896"/>
      <c r="BBJ2" s="1896"/>
      <c r="BBK2" s="1896"/>
      <c r="BBL2" s="1896"/>
      <c r="BBM2" s="1896"/>
      <c r="BBN2" s="1896"/>
      <c r="BBO2" s="1896"/>
      <c r="BBP2" s="1896"/>
      <c r="BBQ2" s="1896"/>
      <c r="BBR2" s="1896"/>
      <c r="BBS2" s="1896"/>
      <c r="BBT2" s="1896"/>
      <c r="BBU2" s="1896"/>
      <c r="BBV2" s="1896"/>
      <c r="BBW2" s="1896"/>
      <c r="BBX2" s="1896"/>
      <c r="BBY2" s="1896"/>
      <c r="BBZ2" s="1896"/>
      <c r="BCA2" s="1896"/>
      <c r="BCB2" s="1896"/>
      <c r="BCC2" s="1896"/>
      <c r="BCD2" s="1896"/>
      <c r="BCE2" s="1896"/>
      <c r="BCF2" s="1896"/>
      <c r="BCG2" s="1896"/>
      <c r="BCH2" s="1896"/>
      <c r="BCI2" s="1896"/>
      <c r="BCJ2" s="1896"/>
      <c r="BCK2" s="1896"/>
      <c r="BCL2" s="1896"/>
      <c r="BCM2" s="1896"/>
      <c r="BCN2" s="1896"/>
      <c r="BCO2" s="1896"/>
      <c r="BCP2" s="1896"/>
      <c r="BCQ2" s="1896"/>
      <c r="BCR2" s="1896"/>
      <c r="BCS2" s="1896"/>
      <c r="BCT2" s="1896"/>
      <c r="BCU2" s="1896"/>
      <c r="BCV2" s="1896"/>
      <c r="BCW2" s="1896"/>
      <c r="BCX2" s="1896"/>
      <c r="BCY2" s="1896"/>
      <c r="BCZ2" s="1896"/>
      <c r="BDA2" s="1896"/>
      <c r="BDB2" s="1896"/>
      <c r="BDC2" s="1896"/>
      <c r="BDD2" s="1896"/>
      <c r="BDE2" s="1896"/>
      <c r="BDF2" s="1896"/>
      <c r="BDG2" s="1896"/>
      <c r="BDH2" s="1896"/>
      <c r="BDI2" s="1896"/>
      <c r="BDJ2" s="1896"/>
      <c r="BDK2" s="1896"/>
      <c r="BDL2" s="1896"/>
      <c r="BDM2" s="1896"/>
      <c r="BDN2" s="1896"/>
      <c r="BDO2" s="1896"/>
      <c r="BDP2" s="1896"/>
      <c r="BDQ2" s="1896"/>
      <c r="BDR2" s="1896"/>
      <c r="BDS2" s="1896"/>
      <c r="BDT2" s="1896"/>
      <c r="BDU2" s="1896"/>
      <c r="BDV2" s="1896"/>
      <c r="BDW2" s="1896"/>
      <c r="BDX2" s="1896"/>
      <c r="BDY2" s="1896"/>
      <c r="BDZ2" s="1896"/>
      <c r="BEA2" s="1896"/>
      <c r="BEB2" s="1896"/>
      <c r="BEC2" s="1896"/>
      <c r="BED2" s="1896"/>
      <c r="BEE2" s="1896"/>
      <c r="BEF2" s="1896"/>
      <c r="BEG2" s="1896"/>
      <c r="BEH2" s="1896"/>
      <c r="BEI2" s="1896"/>
      <c r="BEJ2" s="1896"/>
      <c r="BEK2" s="1896"/>
      <c r="BEL2" s="1896"/>
      <c r="BEM2" s="1896"/>
      <c r="BEN2" s="1896"/>
      <c r="BEO2" s="1896"/>
      <c r="BEP2" s="1896"/>
      <c r="BEQ2" s="1896"/>
      <c r="BER2" s="1896"/>
      <c r="BES2" s="1896"/>
      <c r="BET2" s="1896"/>
      <c r="BEU2" s="1896"/>
      <c r="BEV2" s="1896"/>
      <c r="BEW2" s="1896"/>
      <c r="BEX2" s="1896"/>
      <c r="BEY2" s="1896"/>
      <c r="BEZ2" s="1896"/>
      <c r="BFA2" s="1896"/>
      <c r="BFB2" s="1896"/>
      <c r="BFC2" s="1896"/>
      <c r="BFD2" s="1896"/>
      <c r="BFE2" s="1896"/>
      <c r="BFF2" s="1896"/>
      <c r="BFG2" s="1896"/>
      <c r="BFH2" s="1896"/>
      <c r="BFI2" s="1896"/>
      <c r="BFJ2" s="1896"/>
      <c r="BFK2" s="1896"/>
      <c r="BFL2" s="1896"/>
      <c r="BFM2" s="1896"/>
      <c r="BFN2" s="1896"/>
      <c r="BFO2" s="1896"/>
      <c r="BFP2" s="1896"/>
      <c r="BFQ2" s="1896"/>
      <c r="BFR2" s="1896"/>
      <c r="BFS2" s="1896"/>
      <c r="BFT2" s="1896"/>
      <c r="BFU2" s="1896"/>
      <c r="BFV2" s="1896"/>
      <c r="BFW2" s="1896"/>
      <c r="BFX2" s="1896"/>
      <c r="BFY2" s="1896"/>
      <c r="BFZ2" s="1896"/>
      <c r="BGA2" s="1896"/>
      <c r="BGB2" s="1896"/>
      <c r="BGC2" s="1896"/>
      <c r="BGD2" s="1896"/>
      <c r="BGE2" s="1896"/>
      <c r="BGF2" s="1896"/>
      <c r="BGG2" s="1896"/>
      <c r="BGH2" s="1896"/>
      <c r="BGI2" s="1896"/>
      <c r="BGJ2" s="1896"/>
      <c r="BGK2" s="1896"/>
      <c r="BGL2" s="1896"/>
      <c r="BGM2" s="1896"/>
      <c r="BGN2" s="1896"/>
      <c r="BGO2" s="1896"/>
      <c r="BGP2" s="1896"/>
      <c r="BGQ2" s="1896"/>
      <c r="BGR2" s="1896"/>
      <c r="BGS2" s="1896"/>
      <c r="BGT2" s="1896"/>
      <c r="BGU2" s="1896"/>
      <c r="BGV2" s="1896"/>
      <c r="BGW2" s="1896"/>
      <c r="BGX2" s="1896"/>
      <c r="BGY2" s="1896"/>
      <c r="BGZ2" s="1896"/>
      <c r="BHA2" s="1896"/>
      <c r="BHB2" s="1896"/>
      <c r="BHC2" s="1896"/>
      <c r="BHD2" s="1896"/>
      <c r="BHE2" s="1896"/>
      <c r="BHF2" s="1896"/>
      <c r="BHG2" s="1896"/>
      <c r="BHH2" s="1896"/>
      <c r="BHI2" s="1896"/>
      <c r="BHJ2" s="1896"/>
      <c r="BHK2" s="1896"/>
      <c r="BHL2" s="1896"/>
      <c r="BHM2" s="1896"/>
      <c r="BHN2" s="1896"/>
      <c r="BHO2" s="1896"/>
      <c r="BHP2" s="1896"/>
      <c r="BHQ2" s="1896"/>
      <c r="BHR2" s="1896"/>
      <c r="BHS2" s="1896"/>
      <c r="BHT2" s="1896"/>
      <c r="BHU2" s="1896"/>
      <c r="BHV2" s="1896"/>
      <c r="BHW2" s="1896"/>
      <c r="BHX2" s="1896"/>
      <c r="BHY2" s="1896"/>
      <c r="BHZ2" s="1896"/>
      <c r="BIA2" s="1896"/>
      <c r="BIB2" s="1896"/>
      <c r="BIC2" s="1896"/>
      <c r="BID2" s="1896"/>
      <c r="BIE2" s="1896"/>
      <c r="BIF2" s="1896"/>
      <c r="BIG2" s="1896"/>
      <c r="BIH2" s="1896"/>
      <c r="BII2" s="1896"/>
      <c r="BIJ2" s="1896"/>
      <c r="BIK2" s="1896"/>
      <c r="BIL2" s="1896"/>
      <c r="BIM2" s="1896"/>
      <c r="BIN2" s="1896"/>
      <c r="BIO2" s="1896"/>
      <c r="BIP2" s="1896"/>
      <c r="BIQ2" s="1896"/>
      <c r="BIR2" s="1896"/>
      <c r="BIS2" s="1896"/>
      <c r="BIT2" s="1896"/>
      <c r="BIU2" s="1896"/>
      <c r="BIV2" s="1896"/>
      <c r="BIW2" s="1896"/>
      <c r="BIX2" s="1896"/>
      <c r="BIY2" s="1896"/>
      <c r="BIZ2" s="1896"/>
      <c r="BJA2" s="1896"/>
      <c r="BJB2" s="1896"/>
      <c r="BJC2" s="1896"/>
      <c r="BJD2" s="1896"/>
      <c r="BJE2" s="1896"/>
      <c r="BJF2" s="1896"/>
      <c r="BJG2" s="1896"/>
      <c r="BJH2" s="1896"/>
      <c r="BJI2" s="1896"/>
      <c r="BJJ2" s="1896"/>
      <c r="BJK2" s="1896"/>
      <c r="BJL2" s="1896"/>
      <c r="BJM2" s="1896"/>
      <c r="BJN2" s="1896"/>
      <c r="BJO2" s="1896"/>
      <c r="BJP2" s="1896"/>
      <c r="BJQ2" s="1896"/>
      <c r="BJR2" s="1896"/>
      <c r="BJS2" s="1896"/>
      <c r="BJT2" s="1896"/>
      <c r="BJU2" s="1896"/>
      <c r="BJV2" s="1896"/>
      <c r="BJW2" s="1896"/>
      <c r="BJX2" s="1896"/>
      <c r="BJY2" s="1896"/>
      <c r="BJZ2" s="1896"/>
      <c r="BKA2" s="1896"/>
      <c r="BKB2" s="1896"/>
      <c r="BKC2" s="1896"/>
      <c r="BKD2" s="1896"/>
      <c r="BKE2" s="1896"/>
      <c r="BKF2" s="1896"/>
      <c r="BKG2" s="1896"/>
      <c r="BKH2" s="1896"/>
      <c r="BKI2" s="1896"/>
      <c r="BKJ2" s="1896"/>
      <c r="BKK2" s="1896"/>
      <c r="BKL2" s="1896"/>
      <c r="BKM2" s="1896"/>
      <c r="BKN2" s="1896"/>
      <c r="BKO2" s="1896"/>
      <c r="BKP2" s="1896"/>
      <c r="BKQ2" s="1896"/>
      <c r="BKR2" s="1896"/>
      <c r="BKS2" s="1896"/>
      <c r="BKT2" s="1896"/>
      <c r="BKU2" s="1896"/>
      <c r="BKV2" s="1896"/>
      <c r="BKW2" s="1896"/>
      <c r="BKX2" s="1896"/>
      <c r="BKY2" s="1896"/>
      <c r="BKZ2" s="1896"/>
      <c r="BLA2" s="1896"/>
      <c r="BLB2" s="1896"/>
      <c r="BLC2" s="1896"/>
      <c r="BLD2" s="1896"/>
      <c r="BLE2" s="1896"/>
      <c r="BLF2" s="1896"/>
      <c r="BLG2" s="1896"/>
      <c r="BLH2" s="1896"/>
      <c r="BLI2" s="1896"/>
      <c r="BLJ2" s="1896"/>
      <c r="BLK2" s="1896"/>
      <c r="BLL2" s="1896"/>
      <c r="BLM2" s="1896"/>
      <c r="BLN2" s="1896"/>
      <c r="BLO2" s="1896"/>
      <c r="BLP2" s="1896"/>
      <c r="BLQ2" s="1896"/>
      <c r="BLR2" s="1896"/>
      <c r="BLS2" s="1896"/>
      <c r="BLT2" s="1896"/>
      <c r="BLU2" s="1896"/>
      <c r="BLV2" s="1896"/>
      <c r="BLW2" s="1896"/>
      <c r="BLX2" s="1896"/>
      <c r="BLY2" s="1896"/>
      <c r="BLZ2" s="1896"/>
      <c r="BMA2" s="1896"/>
      <c r="BMB2" s="1896"/>
      <c r="BMC2" s="1896"/>
      <c r="BMD2" s="1896"/>
      <c r="BME2" s="1896"/>
      <c r="BMF2" s="1896"/>
      <c r="BMG2" s="1896"/>
      <c r="BMH2" s="1896"/>
      <c r="BMI2" s="1896"/>
      <c r="BMJ2" s="1896"/>
      <c r="BMK2" s="1896"/>
      <c r="BML2" s="1896"/>
      <c r="BMM2" s="1896"/>
      <c r="BMN2" s="1896"/>
      <c r="BMO2" s="1896"/>
      <c r="BMP2" s="1896"/>
      <c r="BMQ2" s="1896"/>
      <c r="BMR2" s="1896"/>
      <c r="BMS2" s="1896"/>
      <c r="BMT2" s="1896"/>
      <c r="BMU2" s="1896"/>
      <c r="BMV2" s="1896"/>
      <c r="BMW2" s="1896"/>
      <c r="BMX2" s="1896"/>
      <c r="BMY2" s="1896"/>
      <c r="BMZ2" s="1896"/>
      <c r="BNA2" s="1896"/>
      <c r="BNB2" s="1896"/>
      <c r="BNC2" s="1896"/>
      <c r="BND2" s="1896"/>
      <c r="BNE2" s="1896"/>
      <c r="BNF2" s="1896"/>
      <c r="BNG2" s="1896"/>
      <c r="BNH2" s="1896"/>
      <c r="BNI2" s="1896"/>
      <c r="BNJ2" s="1896"/>
      <c r="BNK2" s="1896"/>
      <c r="BNL2" s="1896"/>
      <c r="BNM2" s="1896"/>
      <c r="BNN2" s="1896"/>
      <c r="BNO2" s="1896"/>
      <c r="BNP2" s="1896"/>
      <c r="BNQ2" s="1896"/>
      <c r="BNR2" s="1896"/>
      <c r="BNS2" s="1896"/>
      <c r="BNT2" s="1896"/>
      <c r="BNU2" s="1896"/>
      <c r="BNV2" s="1896"/>
      <c r="BNW2" s="1896"/>
      <c r="BNX2" s="1896"/>
      <c r="BNY2" s="1896"/>
      <c r="BNZ2" s="1896"/>
      <c r="BOA2" s="1896"/>
      <c r="BOB2" s="1896"/>
      <c r="BOC2" s="1896"/>
      <c r="BOD2" s="1896"/>
      <c r="BOE2" s="1896"/>
      <c r="BOF2" s="1896"/>
      <c r="BOG2" s="1896"/>
      <c r="BOH2" s="1896"/>
      <c r="BOI2" s="1896"/>
      <c r="BOJ2" s="1896"/>
      <c r="BOK2" s="1896"/>
      <c r="BOL2" s="1896"/>
      <c r="BOM2" s="1896"/>
      <c r="BON2" s="1896"/>
      <c r="BOO2" s="1896"/>
      <c r="BOP2" s="1896"/>
      <c r="BOQ2" s="1896"/>
      <c r="BOR2" s="1896"/>
      <c r="BOS2" s="1896"/>
      <c r="BOT2" s="1896"/>
      <c r="BOU2" s="1896"/>
      <c r="BOV2" s="1896"/>
      <c r="BOW2" s="1896"/>
      <c r="BOX2" s="1896"/>
      <c r="BOY2" s="1896"/>
      <c r="BOZ2" s="1896"/>
      <c r="BPA2" s="1896"/>
      <c r="BPB2" s="1896"/>
      <c r="BPC2" s="1896"/>
      <c r="BPD2" s="1896"/>
      <c r="BPE2" s="1896"/>
      <c r="BPF2" s="1896"/>
      <c r="BPG2" s="1896"/>
      <c r="BPH2" s="1896"/>
      <c r="BPI2" s="1896"/>
      <c r="BPJ2" s="1896"/>
      <c r="BPK2" s="1896"/>
      <c r="BPL2" s="1896"/>
      <c r="BPM2" s="1896"/>
      <c r="BPN2" s="1896"/>
      <c r="BPO2" s="1896"/>
      <c r="BPP2" s="1896"/>
      <c r="BPQ2" s="1896"/>
      <c r="BPR2" s="1896"/>
      <c r="BPS2" s="1896"/>
      <c r="BPT2" s="1896"/>
      <c r="BPU2" s="1896"/>
      <c r="BPV2" s="1896"/>
      <c r="BPW2" s="1896"/>
      <c r="BPX2" s="1896"/>
      <c r="BPY2" s="1896"/>
      <c r="BPZ2" s="1896"/>
      <c r="BQA2" s="1896"/>
      <c r="BQB2" s="1896"/>
      <c r="BQC2" s="1896"/>
      <c r="BQD2" s="1896"/>
      <c r="BQE2" s="1896"/>
      <c r="BQF2" s="1896"/>
      <c r="BQG2" s="1896"/>
      <c r="BQH2" s="1896"/>
      <c r="BQI2" s="1896"/>
      <c r="BQJ2" s="1896"/>
      <c r="BQK2" s="1896"/>
      <c r="BQL2" s="1896"/>
      <c r="BQM2" s="1896"/>
      <c r="BQN2" s="1896"/>
      <c r="BQO2" s="1896"/>
      <c r="BQP2" s="1896"/>
      <c r="BQQ2" s="1896"/>
      <c r="BQR2" s="1896"/>
      <c r="BQS2" s="1896"/>
      <c r="BQT2" s="1896"/>
      <c r="BQU2" s="1896"/>
      <c r="BQV2" s="1896"/>
      <c r="BQW2" s="1896"/>
      <c r="BQX2" s="1896"/>
      <c r="BQY2" s="1896"/>
      <c r="BQZ2" s="1896"/>
      <c r="BRA2" s="1896"/>
      <c r="BRB2" s="1896"/>
      <c r="BRC2" s="1896"/>
      <c r="BRD2" s="1896"/>
      <c r="BRE2" s="1896"/>
      <c r="BRF2" s="1896"/>
      <c r="BRG2" s="1896"/>
      <c r="BRH2" s="1896"/>
      <c r="BRI2" s="1896"/>
      <c r="BRJ2" s="1896"/>
      <c r="BRK2" s="1896"/>
      <c r="BRL2" s="1896"/>
      <c r="BRM2" s="1896"/>
      <c r="BRN2" s="1896"/>
      <c r="BRO2" s="1896"/>
      <c r="BRP2" s="1896"/>
      <c r="BRQ2" s="1896"/>
      <c r="BRR2" s="1896"/>
      <c r="BRS2" s="1896"/>
      <c r="BRT2" s="1896"/>
      <c r="BRU2" s="1896"/>
      <c r="BRV2" s="1896"/>
      <c r="BRW2" s="1896"/>
      <c r="BRX2" s="1896"/>
      <c r="BRY2" s="1896"/>
      <c r="BRZ2" s="1896"/>
      <c r="BSA2" s="1896"/>
      <c r="BSB2" s="1896"/>
      <c r="BSC2" s="1896"/>
      <c r="BSD2" s="1896"/>
      <c r="BSE2" s="1896"/>
      <c r="BSF2" s="1896"/>
      <c r="BSG2" s="1896"/>
      <c r="BSH2" s="1896"/>
      <c r="BSI2" s="1896"/>
      <c r="BSJ2" s="1896"/>
      <c r="BSK2" s="1896"/>
      <c r="BSL2" s="1896"/>
      <c r="BSM2" s="1896"/>
      <c r="BSN2" s="1896"/>
      <c r="BSO2" s="1896"/>
      <c r="BSP2" s="1896"/>
      <c r="BSQ2" s="1896"/>
      <c r="BSR2" s="1896"/>
      <c r="BSS2" s="1896"/>
      <c r="BST2" s="1896"/>
      <c r="BSU2" s="1896"/>
      <c r="BSV2" s="1896"/>
      <c r="BSW2" s="1896"/>
      <c r="BSX2" s="1896"/>
      <c r="BSY2" s="1896"/>
      <c r="BSZ2" s="1896"/>
      <c r="BTA2" s="1896"/>
      <c r="BTB2" s="1896"/>
      <c r="BTC2" s="1896"/>
      <c r="BTD2" s="1896"/>
      <c r="BTE2" s="1896"/>
      <c r="BTF2" s="1896"/>
      <c r="BTG2" s="1896"/>
      <c r="BTH2" s="1896"/>
      <c r="BTI2" s="1896"/>
      <c r="BTJ2" s="1896"/>
      <c r="BTK2" s="1896"/>
      <c r="BTL2" s="1896"/>
      <c r="BTM2" s="1896"/>
      <c r="BTN2" s="1896"/>
      <c r="BTO2" s="1896"/>
      <c r="BTP2" s="1896"/>
      <c r="BTQ2" s="1896"/>
      <c r="BTR2" s="1896"/>
      <c r="BTS2" s="1896"/>
      <c r="BTT2" s="1896"/>
      <c r="BTU2" s="1896"/>
      <c r="BTV2" s="1896"/>
      <c r="BTW2" s="1896"/>
      <c r="BTX2" s="1896"/>
      <c r="BTY2" s="1896"/>
      <c r="BTZ2" s="1896"/>
      <c r="BUA2" s="1896"/>
      <c r="BUB2" s="1896"/>
      <c r="BUC2" s="1896"/>
      <c r="BUD2" s="1896"/>
      <c r="BUE2" s="1896"/>
      <c r="BUF2" s="1896"/>
      <c r="BUG2" s="1896"/>
      <c r="BUH2" s="1896"/>
      <c r="BUI2" s="1896"/>
      <c r="BUJ2" s="1896"/>
      <c r="BUK2" s="1896"/>
      <c r="BUL2" s="1896"/>
      <c r="BUM2" s="1896"/>
      <c r="BUN2" s="1896"/>
      <c r="BUO2" s="1896"/>
      <c r="BUP2" s="1896"/>
      <c r="BUQ2" s="1896"/>
      <c r="BUR2" s="1896"/>
      <c r="BUS2" s="1896"/>
      <c r="BUT2" s="1896"/>
      <c r="BUU2" s="1896"/>
      <c r="BUV2" s="1896"/>
      <c r="BUW2" s="1896"/>
      <c r="BUX2" s="1896"/>
      <c r="BUY2" s="1896"/>
      <c r="BUZ2" s="1896"/>
      <c r="BVA2" s="1896"/>
      <c r="BVB2" s="1896"/>
      <c r="BVC2" s="1896"/>
      <c r="BVD2" s="1896"/>
      <c r="BVE2" s="1896"/>
      <c r="BVF2" s="1896"/>
      <c r="BVG2" s="1896"/>
      <c r="BVH2" s="1896"/>
      <c r="BVI2" s="1896"/>
      <c r="BVJ2" s="1896"/>
      <c r="BVK2" s="1896"/>
      <c r="BVL2" s="1896"/>
      <c r="BVM2" s="1896"/>
      <c r="BVN2" s="1896"/>
      <c r="BVO2" s="1896"/>
      <c r="BVP2" s="1896"/>
      <c r="BVQ2" s="1896"/>
      <c r="BVR2" s="1896"/>
      <c r="BVS2" s="1896"/>
      <c r="BVT2" s="1896"/>
      <c r="BVU2" s="1896"/>
      <c r="BVV2" s="1896"/>
      <c r="BVW2" s="1896"/>
      <c r="BVX2" s="1896"/>
      <c r="BVY2" s="1896"/>
      <c r="BVZ2" s="1896"/>
      <c r="BWA2" s="1896"/>
      <c r="BWB2" s="1896"/>
      <c r="BWC2" s="1896"/>
      <c r="BWD2" s="1896"/>
      <c r="BWE2" s="1896"/>
      <c r="BWF2" s="1896"/>
      <c r="BWG2" s="1896"/>
      <c r="BWH2" s="1896"/>
      <c r="BWI2" s="1896"/>
      <c r="BWJ2" s="1896"/>
      <c r="BWK2" s="1896"/>
      <c r="BWL2" s="1896"/>
      <c r="BWM2" s="1896"/>
      <c r="BWN2" s="1896"/>
      <c r="BWO2" s="1896"/>
      <c r="BWP2" s="1896"/>
      <c r="BWQ2" s="1896"/>
      <c r="BWR2" s="1896"/>
      <c r="BWS2" s="1896"/>
      <c r="BWT2" s="1896"/>
      <c r="BWU2" s="1896"/>
      <c r="BWV2" s="1896"/>
      <c r="BWW2" s="1896"/>
      <c r="BWX2" s="1896"/>
      <c r="BWY2" s="1896"/>
      <c r="BWZ2" s="1896"/>
      <c r="BXA2" s="1896"/>
      <c r="BXB2" s="1896"/>
      <c r="BXC2" s="1896"/>
      <c r="BXD2" s="1896"/>
      <c r="BXE2" s="1896"/>
      <c r="BXF2" s="1896"/>
      <c r="BXG2" s="1896"/>
      <c r="BXH2" s="1896"/>
      <c r="BXI2" s="1896"/>
      <c r="BXJ2" s="1896"/>
      <c r="BXK2" s="1896"/>
      <c r="BXL2" s="1896"/>
      <c r="BXM2" s="1896"/>
      <c r="BXN2" s="1896"/>
      <c r="BXO2" s="1896"/>
      <c r="BXP2" s="1896"/>
      <c r="BXQ2" s="1896"/>
      <c r="BXR2" s="1896"/>
      <c r="BXS2" s="1896"/>
      <c r="BXT2" s="1896"/>
      <c r="BXU2" s="1896"/>
      <c r="BXV2" s="1896"/>
      <c r="BXW2" s="1896"/>
      <c r="BXX2" s="1896"/>
      <c r="BXY2" s="1896"/>
      <c r="BXZ2" s="1896"/>
      <c r="BYA2" s="1896"/>
      <c r="BYB2" s="1896"/>
      <c r="BYC2" s="1896"/>
      <c r="BYD2" s="1896"/>
      <c r="BYE2" s="1896"/>
      <c r="BYF2" s="1896"/>
      <c r="BYG2" s="1896"/>
      <c r="BYH2" s="1896"/>
      <c r="BYI2" s="1896"/>
      <c r="BYJ2" s="1896"/>
      <c r="BYK2" s="1896"/>
      <c r="BYL2" s="1896"/>
      <c r="BYM2" s="1896"/>
      <c r="BYN2" s="1896"/>
      <c r="BYO2" s="1896"/>
      <c r="BYP2" s="1896"/>
      <c r="BYQ2" s="1896"/>
      <c r="BYR2" s="1896"/>
      <c r="BYS2" s="1896"/>
      <c r="BYT2" s="1896"/>
      <c r="BYU2" s="1896"/>
      <c r="BYV2" s="1896"/>
      <c r="BYW2" s="1896"/>
      <c r="BYX2" s="1896"/>
      <c r="BYY2" s="1896"/>
      <c r="BYZ2" s="1896"/>
      <c r="BZA2" s="1896"/>
      <c r="BZB2" s="1896"/>
      <c r="BZC2" s="1896"/>
      <c r="BZD2" s="1896"/>
      <c r="BZE2" s="1896"/>
      <c r="BZF2" s="1896"/>
      <c r="BZG2" s="1896"/>
      <c r="BZH2" s="1896"/>
      <c r="BZI2" s="1896"/>
      <c r="BZJ2" s="1896"/>
      <c r="BZK2" s="1896"/>
      <c r="BZL2" s="1896"/>
      <c r="BZM2" s="1896"/>
      <c r="BZN2" s="1896"/>
      <c r="BZO2" s="1896"/>
      <c r="BZP2" s="1896"/>
      <c r="BZQ2" s="1896"/>
      <c r="BZR2" s="1896"/>
      <c r="BZS2" s="1896"/>
      <c r="BZT2" s="1896"/>
      <c r="BZU2" s="1896"/>
      <c r="BZV2" s="1896"/>
      <c r="BZW2" s="1896"/>
      <c r="BZX2" s="1896"/>
      <c r="BZY2" s="1896"/>
      <c r="BZZ2" s="1896"/>
      <c r="CAA2" s="1896"/>
      <c r="CAB2" s="1896"/>
      <c r="CAC2" s="1896"/>
      <c r="CAD2" s="1896"/>
      <c r="CAE2" s="1896"/>
      <c r="CAF2" s="1896"/>
      <c r="CAG2" s="1896"/>
      <c r="CAH2" s="1896"/>
      <c r="CAI2" s="1896"/>
      <c r="CAJ2" s="1896"/>
      <c r="CAK2" s="1896"/>
      <c r="CAL2" s="1896"/>
      <c r="CAM2" s="1896"/>
      <c r="CAN2" s="1896"/>
      <c r="CAO2" s="1896"/>
      <c r="CAP2" s="1896"/>
      <c r="CAQ2" s="1896"/>
      <c r="CAR2" s="1896"/>
      <c r="CAS2" s="1896"/>
      <c r="CAT2" s="1896"/>
      <c r="CAU2" s="1896"/>
      <c r="CAV2" s="1896"/>
      <c r="CAW2" s="1896"/>
      <c r="CAX2" s="1896"/>
      <c r="CAY2" s="1896"/>
      <c r="CAZ2" s="1896"/>
      <c r="CBA2" s="1896"/>
      <c r="CBB2" s="1896"/>
      <c r="CBC2" s="1896"/>
      <c r="CBD2" s="1896"/>
      <c r="CBE2" s="1896"/>
      <c r="CBF2" s="1896"/>
      <c r="CBG2" s="1896"/>
      <c r="CBH2" s="1896"/>
      <c r="CBI2" s="1896"/>
      <c r="CBJ2" s="1896"/>
      <c r="CBK2" s="1896"/>
      <c r="CBL2" s="1896"/>
      <c r="CBM2" s="1896"/>
      <c r="CBN2" s="1896"/>
      <c r="CBO2" s="1896"/>
      <c r="CBP2" s="1896"/>
      <c r="CBQ2" s="1896"/>
      <c r="CBR2" s="1896"/>
      <c r="CBS2" s="1896"/>
      <c r="CBT2" s="1896"/>
      <c r="CBU2" s="1896"/>
      <c r="CBV2" s="1896"/>
      <c r="CBW2" s="1896"/>
      <c r="CBX2" s="1896"/>
      <c r="CBY2" s="1896"/>
      <c r="CBZ2" s="1896"/>
      <c r="CCA2" s="1896"/>
      <c r="CCB2" s="1896"/>
      <c r="CCC2" s="1896"/>
      <c r="CCD2" s="1896"/>
      <c r="CCE2" s="1896"/>
      <c r="CCF2" s="1896"/>
      <c r="CCG2" s="1896"/>
      <c r="CCH2" s="1896"/>
      <c r="CCI2" s="1896"/>
      <c r="CCJ2" s="1896"/>
      <c r="CCK2" s="1896"/>
      <c r="CCL2" s="1896"/>
      <c r="CCM2" s="1896"/>
      <c r="CCN2" s="1896"/>
      <c r="CCO2" s="1896"/>
      <c r="CCP2" s="1896"/>
      <c r="CCQ2" s="1896"/>
      <c r="CCR2" s="1896"/>
      <c r="CCS2" s="1896"/>
      <c r="CCT2" s="1896"/>
      <c r="CCU2" s="1896"/>
      <c r="CCV2" s="1896"/>
      <c r="CCW2" s="1896"/>
      <c r="CCX2" s="1896"/>
      <c r="CCY2" s="1896"/>
      <c r="CCZ2" s="1896"/>
      <c r="CDA2" s="1896"/>
      <c r="CDB2" s="1896"/>
      <c r="CDC2" s="1896"/>
      <c r="CDD2" s="1896"/>
      <c r="CDE2" s="1896"/>
      <c r="CDF2" s="1896"/>
      <c r="CDG2" s="1896"/>
      <c r="CDH2" s="1896"/>
      <c r="CDI2" s="1896"/>
      <c r="CDJ2" s="1896"/>
      <c r="CDK2" s="1896"/>
      <c r="CDL2" s="1896"/>
      <c r="CDM2" s="1896"/>
      <c r="CDN2" s="1896"/>
      <c r="CDO2" s="1896"/>
      <c r="CDP2" s="1896"/>
      <c r="CDQ2" s="1896"/>
      <c r="CDR2" s="1896"/>
      <c r="CDS2" s="1896"/>
      <c r="CDT2" s="1896"/>
      <c r="CDU2" s="1896"/>
      <c r="CDV2" s="1896"/>
      <c r="CDW2" s="1896"/>
      <c r="CDX2" s="1896"/>
      <c r="CDY2" s="1896"/>
      <c r="CDZ2" s="1896"/>
      <c r="CEA2" s="1896"/>
      <c r="CEB2" s="1896"/>
      <c r="CEC2" s="1896"/>
      <c r="CED2" s="1896"/>
      <c r="CEE2" s="1896"/>
      <c r="CEF2" s="1896"/>
      <c r="CEG2" s="1896"/>
      <c r="CEH2" s="1896"/>
      <c r="CEI2" s="1896"/>
      <c r="CEJ2" s="1896"/>
      <c r="CEK2" s="1896"/>
      <c r="CEL2" s="1896"/>
      <c r="CEM2" s="1896"/>
      <c r="CEN2" s="1896"/>
      <c r="CEO2" s="1896"/>
      <c r="CEP2" s="1896"/>
      <c r="CEQ2" s="1896"/>
      <c r="CER2" s="1896"/>
      <c r="CES2" s="1896"/>
      <c r="CET2" s="1896"/>
      <c r="CEU2" s="1896"/>
      <c r="CEV2" s="1896"/>
      <c r="CEW2" s="1896"/>
      <c r="CEX2" s="1896"/>
      <c r="CEY2" s="1896"/>
      <c r="CEZ2" s="1896"/>
      <c r="CFA2" s="1896"/>
      <c r="CFB2" s="1896"/>
      <c r="CFC2" s="1896"/>
      <c r="CFD2" s="1896"/>
      <c r="CFE2" s="1896"/>
      <c r="CFF2" s="1896"/>
      <c r="CFG2" s="1896"/>
      <c r="CFH2" s="1896"/>
      <c r="CFI2" s="1896"/>
      <c r="CFJ2" s="1896"/>
      <c r="CFK2" s="1896"/>
      <c r="CFL2" s="1896"/>
      <c r="CFM2" s="1896"/>
      <c r="CFN2" s="1896"/>
      <c r="CFO2" s="1896"/>
      <c r="CFP2" s="1896"/>
      <c r="CFQ2" s="1896"/>
      <c r="CFR2" s="1896"/>
      <c r="CFS2" s="1896"/>
      <c r="CFT2" s="1896"/>
      <c r="CFU2" s="1896"/>
      <c r="CFV2" s="1896"/>
      <c r="CFW2" s="1896"/>
      <c r="CFX2" s="1896"/>
      <c r="CFY2" s="1896"/>
      <c r="CFZ2" s="1896"/>
      <c r="CGA2" s="1896"/>
      <c r="CGB2" s="1896"/>
      <c r="CGC2" s="1896"/>
      <c r="CGD2" s="1896"/>
      <c r="CGE2" s="1896"/>
      <c r="CGF2" s="1896"/>
      <c r="CGG2" s="1896"/>
      <c r="CGH2" s="1896"/>
      <c r="CGI2" s="1896"/>
      <c r="CGJ2" s="1896"/>
      <c r="CGK2" s="1896"/>
      <c r="CGL2" s="1896"/>
      <c r="CGM2" s="1896"/>
      <c r="CGN2" s="1896"/>
      <c r="CGO2" s="1896"/>
      <c r="CGP2" s="1896"/>
      <c r="CGQ2" s="1896"/>
      <c r="CGR2" s="1896"/>
      <c r="CGS2" s="1896"/>
      <c r="CGT2" s="1896"/>
      <c r="CGU2" s="1896"/>
      <c r="CGV2" s="1896"/>
      <c r="CGW2" s="1896"/>
      <c r="CGX2" s="1896"/>
      <c r="CGY2" s="1896"/>
      <c r="CGZ2" s="1896"/>
      <c r="CHA2" s="1896"/>
      <c r="CHB2" s="1896"/>
      <c r="CHC2" s="1896"/>
      <c r="CHD2" s="1896"/>
      <c r="CHE2" s="1896"/>
      <c r="CHF2" s="1896"/>
      <c r="CHG2" s="1896"/>
      <c r="CHH2" s="1896"/>
      <c r="CHI2" s="1896"/>
      <c r="CHJ2" s="1896"/>
      <c r="CHK2" s="1896"/>
      <c r="CHL2" s="1896"/>
      <c r="CHM2" s="1896"/>
      <c r="CHN2" s="1896"/>
      <c r="CHO2" s="1896"/>
      <c r="CHP2" s="1896"/>
      <c r="CHQ2" s="1896"/>
      <c r="CHR2" s="1896"/>
      <c r="CHS2" s="1896"/>
      <c r="CHT2" s="1896"/>
      <c r="CHU2" s="1896"/>
      <c r="CHV2" s="1896"/>
      <c r="CHW2" s="1896"/>
      <c r="CHX2" s="1896"/>
      <c r="CHY2" s="1896"/>
      <c r="CHZ2" s="1896"/>
      <c r="CIA2" s="1896"/>
      <c r="CIB2" s="1896"/>
      <c r="CIC2" s="1896"/>
      <c r="CID2" s="1896"/>
      <c r="CIE2" s="1896"/>
      <c r="CIF2" s="1896"/>
      <c r="CIG2" s="1896"/>
      <c r="CIH2" s="1896"/>
      <c r="CII2" s="1896"/>
      <c r="CIJ2" s="1896"/>
      <c r="CIK2" s="1896"/>
      <c r="CIL2" s="1896"/>
      <c r="CIM2" s="1896"/>
      <c r="CIN2" s="1896"/>
      <c r="CIO2" s="1896"/>
      <c r="CIP2" s="1896"/>
      <c r="CIQ2" s="1896"/>
      <c r="CIR2" s="1896"/>
      <c r="CIS2" s="1896"/>
      <c r="CIT2" s="1896"/>
      <c r="CIU2" s="1896"/>
      <c r="CIV2" s="1896"/>
      <c r="CIW2" s="1896"/>
      <c r="CIX2" s="1896"/>
      <c r="CIY2" s="1896"/>
      <c r="CIZ2" s="1896"/>
      <c r="CJA2" s="1896"/>
      <c r="CJB2" s="1896"/>
      <c r="CJC2" s="1896"/>
      <c r="CJD2" s="1896"/>
      <c r="CJE2" s="1896"/>
      <c r="CJF2" s="1896"/>
      <c r="CJG2" s="1896"/>
      <c r="CJH2" s="1896"/>
      <c r="CJI2" s="1896"/>
      <c r="CJJ2" s="1896"/>
      <c r="CJK2" s="1896"/>
      <c r="CJL2" s="1896"/>
      <c r="CJM2" s="1896"/>
      <c r="CJN2" s="1896"/>
      <c r="CJO2" s="1896"/>
      <c r="CJP2" s="1896"/>
      <c r="CJQ2" s="1896"/>
      <c r="CJR2" s="1896"/>
      <c r="CJS2" s="1896"/>
      <c r="CJT2" s="1896"/>
      <c r="CJU2" s="1896"/>
      <c r="CJV2" s="1896"/>
      <c r="CJW2" s="1896"/>
      <c r="CJX2" s="1896"/>
      <c r="CJY2" s="1896"/>
      <c r="CJZ2" s="1896"/>
      <c r="CKA2" s="1896"/>
      <c r="CKB2" s="1896"/>
      <c r="CKC2" s="1896"/>
      <c r="CKD2" s="1896"/>
      <c r="CKE2" s="1896"/>
      <c r="CKF2" s="1896"/>
      <c r="CKG2" s="1896"/>
      <c r="CKH2" s="1896"/>
      <c r="CKI2" s="1896"/>
      <c r="CKJ2" s="1896"/>
      <c r="CKK2" s="1896"/>
      <c r="CKL2" s="1896"/>
      <c r="CKM2" s="1896"/>
      <c r="CKN2" s="1896"/>
      <c r="CKO2" s="1896"/>
      <c r="CKP2" s="1896"/>
      <c r="CKQ2" s="1896"/>
      <c r="CKR2" s="1896"/>
      <c r="CKS2" s="1896"/>
      <c r="CKT2" s="1896"/>
      <c r="CKU2" s="1896"/>
      <c r="CKV2" s="1896"/>
      <c r="CKW2" s="1896"/>
      <c r="CKX2" s="1896"/>
      <c r="CKY2" s="1896"/>
      <c r="CKZ2" s="1896"/>
      <c r="CLA2" s="1896"/>
      <c r="CLB2" s="1896"/>
      <c r="CLC2" s="1896"/>
      <c r="CLD2" s="1896"/>
      <c r="CLE2" s="1896"/>
      <c r="CLF2" s="1896"/>
      <c r="CLG2" s="1896"/>
      <c r="CLH2" s="1896"/>
      <c r="CLI2" s="1896"/>
      <c r="CLJ2" s="1896"/>
      <c r="CLK2" s="1896"/>
      <c r="CLL2" s="1896"/>
      <c r="CLM2" s="1896"/>
      <c r="CLN2" s="1896"/>
      <c r="CLO2" s="1896"/>
      <c r="CLP2" s="1896"/>
      <c r="CLQ2" s="1896"/>
      <c r="CLR2" s="1896"/>
      <c r="CLS2" s="1896"/>
      <c r="CLT2" s="1896"/>
      <c r="CLU2" s="1896"/>
      <c r="CLV2" s="1896"/>
      <c r="CLW2" s="1896"/>
      <c r="CLX2" s="1896"/>
      <c r="CLY2" s="1896"/>
      <c r="CLZ2" s="1896"/>
      <c r="CMA2" s="1896"/>
      <c r="CMB2" s="1896"/>
      <c r="CMC2" s="1896"/>
      <c r="CMD2" s="1896"/>
      <c r="CME2" s="1896"/>
      <c r="CMF2" s="1896"/>
      <c r="CMG2" s="1896"/>
      <c r="CMH2" s="1896"/>
      <c r="CMI2" s="1896"/>
      <c r="CMJ2" s="1896"/>
      <c r="CMK2" s="1896"/>
      <c r="CML2" s="1896"/>
      <c r="CMM2" s="1896"/>
      <c r="CMN2" s="1896"/>
      <c r="CMO2" s="1896"/>
      <c r="CMP2" s="1896"/>
      <c r="CMQ2" s="1896"/>
      <c r="CMR2" s="1896"/>
      <c r="CMS2" s="1896"/>
      <c r="CMT2" s="1896"/>
      <c r="CMU2" s="1896"/>
      <c r="CMV2" s="1896"/>
      <c r="CMW2" s="1896"/>
      <c r="CMX2" s="1896"/>
      <c r="CMY2" s="1896"/>
      <c r="CMZ2" s="1896"/>
      <c r="CNA2" s="1896"/>
      <c r="CNB2" s="1896"/>
      <c r="CNC2" s="1896"/>
      <c r="CND2" s="1896"/>
      <c r="CNE2" s="1896"/>
      <c r="CNF2" s="1896"/>
      <c r="CNG2" s="1896"/>
      <c r="CNH2" s="1896"/>
      <c r="CNI2" s="1896"/>
      <c r="CNJ2" s="1896"/>
      <c r="CNK2" s="1896"/>
      <c r="CNL2" s="1896"/>
      <c r="CNM2" s="1896"/>
      <c r="CNN2" s="1896"/>
      <c r="CNO2" s="1896"/>
      <c r="CNP2" s="1896"/>
      <c r="CNQ2" s="1896"/>
      <c r="CNR2" s="1896"/>
      <c r="CNS2" s="1896"/>
      <c r="CNT2" s="1896"/>
      <c r="CNU2" s="1896"/>
      <c r="CNV2" s="1896"/>
      <c r="CNW2" s="1896"/>
      <c r="CNX2" s="1896"/>
      <c r="CNY2" s="1896"/>
      <c r="CNZ2" s="1896"/>
      <c r="COA2" s="1896"/>
      <c r="COB2" s="1896"/>
      <c r="COC2" s="1896"/>
      <c r="COD2" s="1896"/>
      <c r="COE2" s="1896"/>
      <c r="COF2" s="1896"/>
      <c r="COG2" s="1896"/>
      <c r="COH2" s="1896"/>
      <c r="COI2" s="1896"/>
      <c r="COJ2" s="1896"/>
      <c r="COK2" s="1896"/>
      <c r="COL2" s="1896"/>
      <c r="COM2" s="1896"/>
      <c r="CON2" s="1896"/>
      <c r="COO2" s="1896"/>
      <c r="COP2" s="1896"/>
      <c r="COQ2" s="1896"/>
      <c r="COR2" s="1896"/>
      <c r="COS2" s="1896"/>
      <c r="COT2" s="1896"/>
      <c r="COU2" s="1896"/>
      <c r="COV2" s="1896"/>
      <c r="COW2" s="1896"/>
      <c r="COX2" s="1896"/>
      <c r="COY2" s="1896"/>
      <c r="COZ2" s="1896"/>
      <c r="CPA2" s="1896"/>
      <c r="CPB2" s="1896"/>
      <c r="CPC2" s="1896"/>
      <c r="CPD2" s="1896"/>
      <c r="CPE2" s="1896"/>
      <c r="CPF2" s="1896"/>
      <c r="CPG2" s="1896"/>
      <c r="CPH2" s="1896"/>
      <c r="CPI2" s="1896"/>
      <c r="CPJ2" s="1896"/>
      <c r="CPK2" s="1896"/>
      <c r="CPL2" s="1896"/>
      <c r="CPM2" s="1896"/>
      <c r="CPN2" s="1896"/>
      <c r="CPO2" s="1896"/>
      <c r="CPP2" s="1896"/>
      <c r="CPQ2" s="1896"/>
      <c r="CPR2" s="1896"/>
      <c r="CPS2" s="1896"/>
      <c r="CPT2" s="1896"/>
      <c r="CPU2" s="1896"/>
      <c r="CPV2" s="1896"/>
      <c r="CPW2" s="1896"/>
      <c r="CPX2" s="1896"/>
      <c r="CPY2" s="1896"/>
      <c r="CPZ2" s="1896"/>
      <c r="CQA2" s="1896"/>
      <c r="CQB2" s="1896"/>
      <c r="CQC2" s="1896"/>
      <c r="CQD2" s="1896"/>
      <c r="CQE2" s="1896"/>
      <c r="CQF2" s="1896"/>
      <c r="CQG2" s="1896"/>
      <c r="CQH2" s="1896"/>
      <c r="CQI2" s="1896"/>
      <c r="CQJ2" s="1896"/>
      <c r="CQK2" s="1896"/>
      <c r="CQL2" s="1896"/>
      <c r="CQM2" s="1896"/>
      <c r="CQN2" s="1896"/>
      <c r="CQO2" s="1896"/>
      <c r="CQP2" s="1896"/>
      <c r="CQQ2" s="1896"/>
      <c r="CQR2" s="1896"/>
      <c r="CQS2" s="1896"/>
      <c r="CQT2" s="1896"/>
      <c r="CQU2" s="1896"/>
      <c r="CQV2" s="1896"/>
      <c r="CQW2" s="1896"/>
      <c r="CQX2" s="1896"/>
      <c r="CQY2" s="1896"/>
      <c r="CQZ2" s="1896"/>
      <c r="CRA2" s="1896"/>
      <c r="CRB2" s="1896"/>
      <c r="CRC2" s="1896"/>
      <c r="CRD2" s="1896"/>
      <c r="CRE2" s="1896"/>
      <c r="CRF2" s="1896"/>
      <c r="CRG2" s="1896"/>
      <c r="CRH2" s="1896"/>
      <c r="CRI2" s="1896"/>
      <c r="CRJ2" s="1896"/>
      <c r="CRK2" s="1896"/>
      <c r="CRL2" s="1896"/>
      <c r="CRM2" s="1896"/>
      <c r="CRN2" s="1896"/>
      <c r="CRO2" s="1896"/>
      <c r="CRP2" s="1896"/>
      <c r="CRQ2" s="1896"/>
      <c r="CRR2" s="1896"/>
      <c r="CRS2" s="1896"/>
      <c r="CRT2" s="1896"/>
      <c r="CRU2" s="1896"/>
      <c r="CRV2" s="1896"/>
      <c r="CRW2" s="1896"/>
      <c r="CRX2" s="1896"/>
      <c r="CRY2" s="1896"/>
      <c r="CRZ2" s="1896"/>
      <c r="CSA2" s="1896"/>
      <c r="CSB2" s="1896"/>
      <c r="CSC2" s="1896"/>
      <c r="CSD2" s="1896"/>
      <c r="CSE2" s="1896"/>
      <c r="CSF2" s="1896"/>
      <c r="CSG2" s="1896"/>
      <c r="CSH2" s="1896"/>
      <c r="CSI2" s="1896"/>
      <c r="CSJ2" s="1896"/>
      <c r="CSK2" s="1896"/>
      <c r="CSL2" s="1896"/>
      <c r="CSM2" s="1896"/>
      <c r="CSN2" s="1896"/>
      <c r="CSO2" s="1896"/>
      <c r="CSP2" s="1896"/>
      <c r="CSQ2" s="1896"/>
      <c r="CSR2" s="1896"/>
      <c r="CSS2" s="1896"/>
      <c r="CST2" s="1896"/>
      <c r="CSU2" s="1896"/>
      <c r="CSV2" s="1896"/>
      <c r="CSW2" s="1896"/>
      <c r="CSX2" s="1896"/>
      <c r="CSY2" s="1896"/>
      <c r="CSZ2" s="1896"/>
      <c r="CTA2" s="1896"/>
      <c r="CTB2" s="1896"/>
      <c r="CTC2" s="1896"/>
      <c r="CTD2" s="1896"/>
      <c r="CTE2" s="1896"/>
      <c r="CTF2" s="1896"/>
      <c r="CTG2" s="1896"/>
      <c r="CTH2" s="1896"/>
      <c r="CTI2" s="1896"/>
      <c r="CTJ2" s="1896"/>
      <c r="CTK2" s="1896"/>
      <c r="CTL2" s="1896"/>
      <c r="CTM2" s="1896"/>
      <c r="CTN2" s="1896"/>
      <c r="CTO2" s="1896"/>
      <c r="CTP2" s="1896"/>
      <c r="CTQ2" s="1896"/>
      <c r="CTR2" s="1896"/>
      <c r="CTS2" s="1896"/>
      <c r="CTT2" s="1896"/>
      <c r="CTU2" s="1896"/>
      <c r="CTV2" s="1896"/>
      <c r="CTW2" s="1896"/>
      <c r="CTX2" s="1896"/>
      <c r="CTY2" s="1896"/>
      <c r="CTZ2" s="1896"/>
      <c r="CUA2" s="1896"/>
      <c r="CUB2" s="1896"/>
      <c r="CUC2" s="1896"/>
      <c r="CUD2" s="1896"/>
      <c r="CUE2" s="1896"/>
      <c r="CUF2" s="1896"/>
      <c r="CUG2" s="1896"/>
      <c r="CUH2" s="1896"/>
      <c r="CUI2" s="1896"/>
      <c r="CUJ2" s="1896"/>
      <c r="CUK2" s="1896"/>
      <c r="CUL2" s="1896"/>
      <c r="CUM2" s="1896"/>
      <c r="CUN2" s="1896"/>
      <c r="CUO2" s="1896"/>
      <c r="CUP2" s="1896"/>
      <c r="CUQ2" s="1896"/>
      <c r="CUR2" s="1896"/>
      <c r="CUS2" s="1896"/>
      <c r="CUT2" s="1896"/>
      <c r="CUU2" s="1896"/>
      <c r="CUV2" s="1896"/>
      <c r="CUW2" s="1896"/>
      <c r="CUX2" s="1896"/>
      <c r="CUY2" s="1896"/>
      <c r="CUZ2" s="1896"/>
      <c r="CVA2" s="1896"/>
      <c r="CVB2" s="1896"/>
      <c r="CVC2" s="1896"/>
      <c r="CVD2" s="1896"/>
      <c r="CVE2" s="1896"/>
      <c r="CVF2" s="1896"/>
      <c r="CVG2" s="1896"/>
      <c r="CVH2" s="1896"/>
      <c r="CVI2" s="1896"/>
      <c r="CVJ2" s="1896"/>
      <c r="CVK2" s="1896"/>
      <c r="CVL2" s="1896"/>
      <c r="CVM2" s="1896"/>
      <c r="CVN2" s="1896"/>
      <c r="CVO2" s="1896"/>
      <c r="CVP2" s="1896"/>
      <c r="CVQ2" s="1896"/>
      <c r="CVR2" s="1896"/>
      <c r="CVS2" s="1896"/>
      <c r="CVT2" s="1896"/>
      <c r="CVU2" s="1896"/>
      <c r="CVV2" s="1896"/>
      <c r="CVW2" s="1896"/>
      <c r="CVX2" s="1896"/>
      <c r="CVY2" s="1896"/>
      <c r="CVZ2" s="1896"/>
      <c r="CWA2" s="1896"/>
      <c r="CWB2" s="1896"/>
      <c r="CWC2" s="1896"/>
      <c r="CWD2" s="1896"/>
      <c r="CWE2" s="1896"/>
      <c r="CWF2" s="1896"/>
      <c r="CWG2" s="1896"/>
      <c r="CWH2" s="1896"/>
      <c r="CWI2" s="1896"/>
      <c r="CWJ2" s="1896"/>
      <c r="CWK2" s="1896"/>
      <c r="CWL2" s="1896"/>
      <c r="CWM2" s="1896"/>
      <c r="CWN2" s="1896"/>
      <c r="CWO2" s="1896"/>
      <c r="CWP2" s="1896"/>
      <c r="CWQ2" s="1896"/>
      <c r="CWR2" s="1896"/>
      <c r="CWS2" s="1896"/>
      <c r="CWT2" s="1896"/>
      <c r="CWU2" s="1896"/>
      <c r="CWV2" s="1896"/>
      <c r="CWW2" s="1896"/>
      <c r="CWX2" s="1896"/>
      <c r="CWY2" s="1896"/>
      <c r="CWZ2" s="1896"/>
      <c r="CXA2" s="1896"/>
      <c r="CXB2" s="1896"/>
      <c r="CXC2" s="1896"/>
      <c r="CXD2" s="1896"/>
      <c r="CXE2" s="1896"/>
      <c r="CXF2" s="1896"/>
      <c r="CXG2" s="1896"/>
      <c r="CXH2" s="1896"/>
      <c r="CXI2" s="1896"/>
      <c r="CXJ2" s="1896"/>
      <c r="CXK2" s="1896"/>
      <c r="CXL2" s="1896"/>
      <c r="CXM2" s="1896"/>
      <c r="CXN2" s="1896"/>
      <c r="CXO2" s="1896"/>
      <c r="CXP2" s="1896"/>
      <c r="CXQ2" s="1896"/>
      <c r="CXR2" s="1896"/>
      <c r="CXS2" s="1896"/>
      <c r="CXT2" s="1896"/>
      <c r="CXU2" s="1896"/>
      <c r="CXV2" s="1896"/>
      <c r="CXW2" s="1896"/>
      <c r="CXX2" s="1896"/>
      <c r="CXY2" s="1896"/>
      <c r="CXZ2" s="1896"/>
      <c r="CYA2" s="1896"/>
      <c r="CYB2" s="1896"/>
      <c r="CYC2" s="1896"/>
      <c r="CYD2" s="1896"/>
      <c r="CYE2" s="1896"/>
      <c r="CYF2" s="1896"/>
      <c r="CYG2" s="1896"/>
      <c r="CYH2" s="1896"/>
      <c r="CYI2" s="1896"/>
      <c r="CYJ2" s="1896"/>
      <c r="CYK2" s="1896"/>
      <c r="CYL2" s="1896"/>
      <c r="CYM2" s="1896"/>
      <c r="CYN2" s="1896"/>
      <c r="CYO2" s="1896"/>
      <c r="CYP2" s="1896"/>
      <c r="CYQ2" s="1896"/>
      <c r="CYR2" s="1896"/>
      <c r="CYS2" s="1896"/>
      <c r="CYT2" s="1896"/>
      <c r="CYU2" s="1896"/>
      <c r="CYV2" s="1896"/>
      <c r="CYW2" s="1896"/>
      <c r="CYX2" s="1896"/>
      <c r="CYY2" s="1896"/>
      <c r="CYZ2" s="1896"/>
      <c r="CZA2" s="1896"/>
      <c r="CZB2" s="1896"/>
      <c r="CZC2" s="1896"/>
      <c r="CZD2" s="1896"/>
      <c r="CZE2" s="1896"/>
      <c r="CZF2" s="1896"/>
      <c r="CZG2" s="1896"/>
      <c r="CZH2" s="1896"/>
      <c r="CZI2" s="1896"/>
      <c r="CZJ2" s="1896"/>
      <c r="CZK2" s="1896"/>
      <c r="CZL2" s="1896"/>
      <c r="CZM2" s="1896"/>
      <c r="CZN2" s="1896"/>
      <c r="CZO2" s="1896"/>
      <c r="CZP2" s="1896"/>
      <c r="CZQ2" s="1896"/>
      <c r="CZR2" s="1896"/>
      <c r="CZS2" s="1896"/>
      <c r="CZT2" s="1896"/>
      <c r="CZU2" s="1896"/>
      <c r="CZV2" s="1896"/>
      <c r="CZW2" s="1896"/>
      <c r="CZX2" s="1896"/>
      <c r="CZY2" s="1896"/>
      <c r="CZZ2" s="1896"/>
      <c r="DAA2" s="1896"/>
      <c r="DAB2" s="1896"/>
      <c r="DAC2" s="1896"/>
      <c r="DAD2" s="1896"/>
      <c r="DAE2" s="1896"/>
      <c r="DAF2" s="1896"/>
      <c r="DAG2" s="1896"/>
      <c r="DAH2" s="1896"/>
      <c r="DAI2" s="1896"/>
      <c r="DAJ2" s="1896"/>
      <c r="DAK2" s="1896"/>
      <c r="DAL2" s="1896"/>
      <c r="DAM2" s="1896"/>
      <c r="DAN2" s="1896"/>
      <c r="DAO2" s="1896"/>
      <c r="DAP2" s="1896"/>
      <c r="DAQ2" s="1896"/>
      <c r="DAR2" s="1896"/>
      <c r="DAS2" s="1896"/>
      <c r="DAT2" s="1896"/>
      <c r="DAU2" s="1896"/>
      <c r="DAV2" s="1896"/>
      <c r="DAW2" s="1896"/>
      <c r="DAX2" s="1896"/>
      <c r="DAY2" s="1896"/>
      <c r="DAZ2" s="1896"/>
      <c r="DBA2" s="1896"/>
      <c r="DBB2" s="1896"/>
      <c r="DBC2" s="1896"/>
      <c r="DBD2" s="1896"/>
      <c r="DBE2" s="1896"/>
      <c r="DBF2" s="1896"/>
      <c r="DBG2" s="1896"/>
      <c r="DBH2" s="1896"/>
      <c r="DBI2" s="1896"/>
      <c r="DBJ2" s="1896"/>
      <c r="DBK2" s="1896"/>
      <c r="DBL2" s="1896"/>
      <c r="DBM2" s="1896"/>
      <c r="DBN2" s="1896"/>
      <c r="DBO2" s="1896"/>
      <c r="DBP2" s="1896"/>
      <c r="DBQ2" s="1896"/>
      <c r="DBR2" s="1896"/>
      <c r="DBS2" s="1896"/>
      <c r="DBT2" s="1896"/>
      <c r="DBU2" s="1896"/>
      <c r="DBV2" s="1896"/>
      <c r="DBW2" s="1896"/>
      <c r="DBX2" s="1896"/>
      <c r="DBY2" s="1896"/>
      <c r="DBZ2" s="1896"/>
      <c r="DCA2" s="1896"/>
      <c r="DCB2" s="1896"/>
      <c r="DCC2" s="1896"/>
      <c r="DCD2" s="1896"/>
      <c r="DCE2" s="1896"/>
      <c r="DCF2" s="1896"/>
      <c r="DCG2" s="1896"/>
      <c r="DCH2" s="1896"/>
      <c r="DCI2" s="1896"/>
      <c r="DCJ2" s="1896"/>
      <c r="DCK2" s="1896"/>
      <c r="DCL2" s="1896"/>
      <c r="DCM2" s="1896"/>
      <c r="DCN2" s="1896"/>
      <c r="DCO2" s="1896"/>
      <c r="DCP2" s="1896"/>
      <c r="DCQ2" s="1896"/>
      <c r="DCR2" s="1896"/>
      <c r="DCS2" s="1896"/>
      <c r="DCT2" s="1896"/>
      <c r="DCU2" s="1896"/>
      <c r="DCV2" s="1896"/>
      <c r="DCW2" s="1896"/>
      <c r="DCX2" s="1896"/>
      <c r="DCY2" s="1896"/>
      <c r="DCZ2" s="1896"/>
      <c r="DDA2" s="1896"/>
      <c r="DDB2" s="1896"/>
      <c r="DDC2" s="1896"/>
      <c r="DDD2" s="1896"/>
      <c r="DDE2" s="1896"/>
      <c r="DDF2" s="1896"/>
      <c r="DDG2" s="1896"/>
      <c r="DDH2" s="1896"/>
      <c r="DDI2" s="1896"/>
      <c r="DDJ2" s="1896"/>
      <c r="DDK2" s="1896"/>
      <c r="DDL2" s="1896"/>
      <c r="DDM2" s="1896"/>
      <c r="DDN2" s="1896"/>
      <c r="DDO2" s="1896"/>
      <c r="DDP2" s="1896"/>
      <c r="DDQ2" s="1896"/>
      <c r="DDR2" s="1896"/>
      <c r="DDS2" s="1896"/>
      <c r="DDT2" s="1896"/>
      <c r="DDU2" s="1896"/>
      <c r="DDV2" s="1896"/>
      <c r="DDW2" s="1896"/>
      <c r="DDX2" s="1896"/>
      <c r="DDY2" s="1896"/>
      <c r="DDZ2" s="1896"/>
      <c r="DEA2" s="1896"/>
      <c r="DEB2" s="1896"/>
      <c r="DEC2" s="1896"/>
      <c r="DED2" s="1896"/>
      <c r="DEE2" s="1896"/>
      <c r="DEF2" s="1896"/>
      <c r="DEG2" s="1896"/>
      <c r="DEH2" s="1896"/>
      <c r="DEI2" s="1896"/>
      <c r="DEJ2" s="1896"/>
      <c r="DEK2" s="1896"/>
      <c r="DEL2" s="1896"/>
      <c r="DEM2" s="1896"/>
      <c r="DEN2" s="1896"/>
      <c r="DEO2" s="1896"/>
      <c r="DEP2" s="1896"/>
      <c r="DEQ2" s="1896"/>
      <c r="DER2" s="1896"/>
      <c r="DES2" s="1896"/>
      <c r="DET2" s="1896"/>
      <c r="DEU2" s="1896"/>
      <c r="DEV2" s="1896"/>
      <c r="DEW2" s="1896"/>
      <c r="DEX2" s="1896"/>
      <c r="DEY2" s="1896"/>
      <c r="DEZ2" s="1896"/>
      <c r="DFA2" s="1896"/>
      <c r="DFB2" s="1896"/>
      <c r="DFC2" s="1896"/>
      <c r="DFD2" s="1896"/>
      <c r="DFE2" s="1896"/>
      <c r="DFF2" s="1896"/>
      <c r="DFG2" s="1896"/>
      <c r="DFH2" s="1896"/>
      <c r="DFI2" s="1896"/>
      <c r="DFJ2" s="1896"/>
      <c r="DFK2" s="1896"/>
      <c r="DFL2" s="1896"/>
      <c r="DFM2" s="1896"/>
      <c r="DFN2" s="1896"/>
      <c r="DFO2" s="1896"/>
      <c r="DFP2" s="1896"/>
      <c r="DFQ2" s="1896"/>
      <c r="DFR2" s="1896"/>
      <c r="DFS2" s="1896"/>
      <c r="DFT2" s="1896"/>
      <c r="DFU2" s="1896"/>
      <c r="DFV2" s="1896"/>
      <c r="DFW2" s="1896"/>
      <c r="DFX2" s="1896"/>
      <c r="DFY2" s="1896"/>
      <c r="DFZ2" s="1896"/>
      <c r="DGA2" s="1896"/>
      <c r="DGB2" s="1896"/>
      <c r="DGC2" s="1896"/>
      <c r="DGD2" s="1896"/>
      <c r="DGE2" s="1896"/>
      <c r="DGF2" s="1896"/>
      <c r="DGG2" s="1896"/>
      <c r="DGH2" s="1896"/>
      <c r="DGI2" s="1896"/>
      <c r="DGJ2" s="1896"/>
      <c r="DGK2" s="1896"/>
      <c r="DGL2" s="1896"/>
      <c r="DGM2" s="1896"/>
      <c r="DGN2" s="1896"/>
      <c r="DGO2" s="1896"/>
      <c r="DGP2" s="1896"/>
      <c r="DGQ2" s="1896"/>
      <c r="DGR2" s="1896"/>
      <c r="DGS2" s="1896"/>
      <c r="DGT2" s="1896"/>
      <c r="DGU2" s="1896"/>
      <c r="DGV2" s="1896"/>
      <c r="DGW2" s="1896"/>
      <c r="DGX2" s="1896"/>
      <c r="DGY2" s="1896"/>
      <c r="DGZ2" s="1896"/>
      <c r="DHA2" s="1896"/>
      <c r="DHB2" s="1896"/>
      <c r="DHC2" s="1896"/>
      <c r="DHD2" s="1896"/>
      <c r="DHE2" s="1896"/>
      <c r="DHF2" s="1896"/>
      <c r="DHG2" s="1896"/>
      <c r="DHH2" s="1896"/>
      <c r="DHI2" s="1896"/>
      <c r="DHJ2" s="1896"/>
      <c r="DHK2" s="1896"/>
      <c r="DHL2" s="1896"/>
      <c r="DHM2" s="1896"/>
      <c r="DHN2" s="1896"/>
      <c r="DHO2" s="1896"/>
      <c r="DHP2" s="1896"/>
      <c r="DHQ2" s="1896"/>
      <c r="DHR2" s="1896"/>
      <c r="DHS2" s="1896"/>
      <c r="DHT2" s="1896"/>
      <c r="DHU2" s="1896"/>
      <c r="DHV2" s="1896"/>
      <c r="DHW2" s="1896"/>
      <c r="DHX2" s="1896"/>
      <c r="DHY2" s="1896"/>
      <c r="DHZ2" s="1896"/>
      <c r="DIA2" s="1896"/>
      <c r="DIB2" s="1896"/>
      <c r="DIC2" s="1896"/>
      <c r="DID2" s="1896"/>
      <c r="DIE2" s="1896"/>
      <c r="DIF2" s="1896"/>
      <c r="DIG2" s="1896"/>
      <c r="DIH2" s="1896"/>
      <c r="DII2" s="1896"/>
      <c r="DIJ2" s="1896"/>
      <c r="DIK2" s="1896"/>
      <c r="DIL2" s="1896"/>
      <c r="DIM2" s="1896"/>
      <c r="DIN2" s="1896"/>
      <c r="DIO2" s="1896"/>
      <c r="DIP2" s="1896"/>
      <c r="DIQ2" s="1896"/>
      <c r="DIR2" s="1896"/>
      <c r="DIS2" s="1896"/>
      <c r="DIT2" s="1896"/>
      <c r="DIU2" s="1896"/>
      <c r="DIV2" s="1896"/>
      <c r="DIW2" s="1896"/>
      <c r="DIX2" s="1896"/>
      <c r="DIY2" s="1896"/>
      <c r="DIZ2" s="1896"/>
      <c r="DJA2" s="1896"/>
      <c r="DJB2" s="1896"/>
      <c r="DJC2" s="1896"/>
      <c r="DJD2" s="1896"/>
      <c r="DJE2" s="1896"/>
      <c r="DJF2" s="1896"/>
      <c r="DJG2" s="1896"/>
      <c r="DJH2" s="1896"/>
      <c r="DJI2" s="1896"/>
      <c r="DJJ2" s="1896"/>
      <c r="DJK2" s="1896"/>
      <c r="DJL2" s="1896"/>
      <c r="DJM2" s="1896"/>
      <c r="DJN2" s="1896"/>
      <c r="DJO2" s="1896"/>
      <c r="DJP2" s="1896"/>
      <c r="DJQ2" s="1896"/>
      <c r="DJR2" s="1896"/>
      <c r="DJS2" s="1896"/>
      <c r="DJT2" s="1896"/>
      <c r="DJU2" s="1896"/>
      <c r="DJV2" s="1896"/>
      <c r="DJW2" s="1896"/>
      <c r="DJX2" s="1896"/>
      <c r="DJY2" s="1896"/>
      <c r="DJZ2" s="1896"/>
      <c r="DKA2" s="1896"/>
      <c r="DKB2" s="1896"/>
      <c r="DKC2" s="1896"/>
      <c r="DKD2" s="1896"/>
      <c r="DKE2" s="1896"/>
      <c r="DKF2" s="1896"/>
      <c r="DKG2" s="1896"/>
      <c r="DKH2" s="1896"/>
      <c r="DKI2" s="1896"/>
      <c r="DKJ2" s="1896"/>
      <c r="DKK2" s="1896"/>
      <c r="DKL2" s="1896"/>
      <c r="DKM2" s="1896"/>
      <c r="DKN2" s="1896"/>
      <c r="DKO2" s="1896"/>
      <c r="DKP2" s="1896"/>
      <c r="DKQ2" s="1896"/>
      <c r="DKR2" s="1896"/>
      <c r="DKS2" s="1896"/>
      <c r="DKT2" s="1896"/>
      <c r="DKU2" s="1896"/>
      <c r="DKV2" s="1896"/>
      <c r="DKW2" s="1896"/>
      <c r="DKX2" s="1896"/>
      <c r="DKY2" s="1896"/>
      <c r="DKZ2" s="1896"/>
      <c r="DLA2" s="1896"/>
      <c r="DLB2" s="1896"/>
      <c r="DLC2" s="1896"/>
      <c r="DLD2" s="1896"/>
      <c r="DLE2" s="1896"/>
      <c r="DLF2" s="1896"/>
      <c r="DLG2" s="1896"/>
      <c r="DLH2" s="1896"/>
      <c r="DLI2" s="1896"/>
      <c r="DLJ2" s="1896"/>
      <c r="DLK2" s="1896"/>
      <c r="DLL2" s="1896"/>
      <c r="DLM2" s="1896"/>
      <c r="DLN2" s="1896"/>
      <c r="DLO2" s="1896"/>
      <c r="DLP2" s="1896"/>
      <c r="DLQ2" s="1896"/>
      <c r="DLR2" s="1896"/>
      <c r="DLS2" s="1896"/>
      <c r="DLT2" s="1896"/>
      <c r="DLU2" s="1896"/>
      <c r="DLV2" s="1896"/>
      <c r="DLW2" s="1896"/>
      <c r="DLX2" s="1896"/>
      <c r="DLY2" s="1896"/>
      <c r="DLZ2" s="1896"/>
      <c r="DMA2" s="1896"/>
      <c r="DMB2" s="1896"/>
      <c r="DMC2" s="1896"/>
      <c r="DMD2" s="1896"/>
      <c r="DME2" s="1896"/>
      <c r="DMF2" s="1896"/>
      <c r="DMG2" s="1896"/>
      <c r="DMH2" s="1896"/>
      <c r="DMI2" s="1896"/>
      <c r="DMJ2" s="1896"/>
      <c r="DMK2" s="1896"/>
      <c r="DML2" s="1896"/>
      <c r="DMM2" s="1896"/>
      <c r="DMN2" s="1896"/>
      <c r="DMO2" s="1896"/>
      <c r="DMP2" s="1896"/>
      <c r="DMQ2" s="1896"/>
      <c r="DMR2" s="1896"/>
      <c r="DMS2" s="1896"/>
      <c r="DMT2" s="1896"/>
      <c r="DMU2" s="1896"/>
      <c r="DMV2" s="1896"/>
      <c r="DMW2" s="1896"/>
      <c r="DMX2" s="1896"/>
      <c r="DMY2" s="1896"/>
      <c r="DMZ2" s="1896"/>
      <c r="DNA2" s="1896"/>
      <c r="DNB2" s="1896"/>
      <c r="DNC2" s="1896"/>
      <c r="DND2" s="1896"/>
      <c r="DNE2" s="1896"/>
      <c r="DNF2" s="1896"/>
      <c r="DNG2" s="1896"/>
      <c r="DNH2" s="1896"/>
      <c r="DNI2" s="1896"/>
      <c r="DNJ2" s="1896"/>
      <c r="DNK2" s="1896"/>
      <c r="DNL2" s="1896"/>
      <c r="DNM2" s="1896"/>
      <c r="DNN2" s="1896"/>
      <c r="DNO2" s="1896"/>
      <c r="DNP2" s="1896"/>
      <c r="DNQ2" s="1896"/>
      <c r="DNR2" s="1896"/>
      <c r="DNS2" s="1896"/>
      <c r="DNT2" s="1896"/>
      <c r="DNU2" s="1896"/>
      <c r="DNV2" s="1896"/>
      <c r="DNW2" s="1896"/>
      <c r="DNX2" s="1896"/>
      <c r="DNY2" s="1896"/>
      <c r="DNZ2" s="1896"/>
      <c r="DOA2" s="1896"/>
      <c r="DOB2" s="1896"/>
      <c r="DOC2" s="1896"/>
      <c r="DOD2" s="1896"/>
      <c r="DOE2" s="1896"/>
      <c r="DOF2" s="1896"/>
      <c r="DOG2" s="1896"/>
      <c r="DOH2" s="1896"/>
      <c r="DOI2" s="1896"/>
      <c r="DOJ2" s="1896"/>
      <c r="DOK2" s="1896"/>
      <c r="DOL2" s="1896"/>
      <c r="DOM2" s="1896"/>
      <c r="DON2" s="1896"/>
      <c r="DOO2" s="1896"/>
      <c r="DOP2" s="1896"/>
      <c r="DOQ2" s="1896"/>
      <c r="DOR2" s="1896"/>
      <c r="DOS2" s="1896"/>
      <c r="DOT2" s="1896"/>
      <c r="DOU2" s="1896"/>
      <c r="DOV2" s="1896"/>
      <c r="DOW2" s="1896"/>
      <c r="DOX2" s="1896"/>
      <c r="DOY2" s="1896"/>
      <c r="DOZ2" s="1896"/>
      <c r="DPA2" s="1896"/>
      <c r="DPB2" s="1896"/>
      <c r="DPC2" s="1896"/>
      <c r="DPD2" s="1896"/>
      <c r="DPE2" s="1896"/>
      <c r="DPF2" s="1896"/>
      <c r="DPG2" s="1896"/>
      <c r="DPH2" s="1896"/>
      <c r="DPI2" s="1896"/>
      <c r="DPJ2" s="1896"/>
      <c r="DPK2" s="1896"/>
      <c r="DPL2" s="1896"/>
      <c r="DPM2" s="1896"/>
      <c r="DPN2" s="1896"/>
      <c r="DPO2" s="1896"/>
      <c r="DPP2" s="1896"/>
      <c r="DPQ2" s="1896"/>
      <c r="DPR2" s="1896"/>
      <c r="DPS2" s="1896"/>
      <c r="DPT2" s="1896"/>
      <c r="DPU2" s="1896"/>
      <c r="DPV2" s="1896"/>
      <c r="DPW2" s="1896"/>
      <c r="DPX2" s="1896"/>
      <c r="DPY2" s="1896"/>
      <c r="DPZ2" s="1896"/>
      <c r="DQA2" s="1896"/>
      <c r="DQB2" s="1896"/>
      <c r="DQC2" s="1896"/>
      <c r="DQD2" s="1896"/>
      <c r="DQE2" s="1896"/>
      <c r="DQF2" s="1896"/>
      <c r="DQG2" s="1896"/>
      <c r="DQH2" s="1896"/>
      <c r="DQI2" s="1896"/>
      <c r="DQJ2" s="1896"/>
      <c r="DQK2" s="1896"/>
      <c r="DQL2" s="1896"/>
      <c r="DQM2" s="1896"/>
      <c r="DQN2" s="1896"/>
      <c r="DQO2" s="1896"/>
      <c r="DQP2" s="1896"/>
      <c r="DQQ2" s="1896"/>
      <c r="DQR2" s="1896"/>
      <c r="DQS2" s="1896"/>
      <c r="DQT2" s="1896"/>
      <c r="DQU2" s="1896"/>
      <c r="DQV2" s="1896"/>
      <c r="DQW2" s="1896"/>
      <c r="DQX2" s="1896"/>
      <c r="DQY2" s="1896"/>
      <c r="DQZ2" s="1896"/>
      <c r="DRA2" s="1896"/>
      <c r="DRB2" s="1896"/>
      <c r="DRC2" s="1896"/>
      <c r="DRD2" s="1896"/>
      <c r="DRE2" s="1896"/>
      <c r="DRF2" s="1896"/>
      <c r="DRG2" s="1896"/>
      <c r="DRH2" s="1896"/>
      <c r="DRI2" s="1896"/>
      <c r="DRJ2" s="1896"/>
      <c r="DRK2" s="1896"/>
      <c r="DRL2" s="1896"/>
      <c r="DRM2" s="1896"/>
      <c r="DRN2" s="1896"/>
      <c r="DRO2" s="1896"/>
      <c r="DRP2" s="1896"/>
      <c r="DRQ2" s="1896"/>
      <c r="DRR2" s="1896"/>
      <c r="DRS2" s="1896"/>
      <c r="DRT2" s="1896"/>
      <c r="DRU2" s="1896"/>
      <c r="DRV2" s="1896"/>
      <c r="DRW2" s="1896"/>
      <c r="DRX2" s="1896"/>
      <c r="DRY2" s="1896"/>
      <c r="DRZ2" s="1896"/>
      <c r="DSA2" s="1896"/>
      <c r="DSB2" s="1896"/>
      <c r="DSC2" s="1896"/>
      <c r="DSD2" s="1896"/>
      <c r="DSE2" s="1896"/>
      <c r="DSF2" s="1896"/>
      <c r="DSG2" s="1896"/>
      <c r="DSH2" s="1896"/>
      <c r="DSI2" s="1896"/>
      <c r="DSJ2" s="1896"/>
      <c r="DSK2" s="1896"/>
      <c r="DSL2" s="1896"/>
      <c r="DSM2" s="1896"/>
      <c r="DSN2" s="1896"/>
      <c r="DSO2" s="1896"/>
      <c r="DSP2" s="1896"/>
      <c r="DSQ2" s="1896"/>
      <c r="DSR2" s="1896"/>
      <c r="DSS2" s="1896"/>
      <c r="DST2" s="1896"/>
      <c r="DSU2" s="1896"/>
      <c r="DSV2" s="1896"/>
      <c r="DSW2" s="1896"/>
      <c r="DSX2" s="1896"/>
      <c r="DSY2" s="1896"/>
      <c r="DSZ2" s="1896"/>
      <c r="DTA2" s="1896"/>
      <c r="DTB2" s="1896"/>
      <c r="DTC2" s="1896"/>
      <c r="DTD2" s="1896"/>
      <c r="DTE2" s="1896"/>
      <c r="DTF2" s="1896"/>
      <c r="DTG2" s="1896"/>
      <c r="DTH2" s="1896"/>
      <c r="DTI2" s="1896"/>
      <c r="DTJ2" s="1896"/>
      <c r="DTK2" s="1896"/>
      <c r="DTL2" s="1896"/>
      <c r="DTM2" s="1896"/>
      <c r="DTN2" s="1896"/>
      <c r="DTO2" s="1896"/>
      <c r="DTP2" s="1896"/>
      <c r="DTQ2" s="1896"/>
      <c r="DTR2" s="1896"/>
      <c r="DTS2" s="1896"/>
      <c r="DTT2" s="1896"/>
      <c r="DTU2" s="1896"/>
      <c r="DTV2" s="1896"/>
      <c r="DTW2" s="1896"/>
      <c r="DTX2" s="1896"/>
      <c r="DTY2" s="1896"/>
      <c r="DTZ2" s="1896"/>
      <c r="DUA2" s="1896"/>
      <c r="DUB2" s="1896"/>
      <c r="DUC2" s="1896"/>
      <c r="DUD2" s="1896"/>
      <c r="DUE2" s="1896"/>
      <c r="DUF2" s="1896"/>
      <c r="DUG2" s="1896"/>
      <c r="DUH2" s="1896"/>
      <c r="DUI2" s="1896"/>
      <c r="DUJ2" s="1896"/>
      <c r="DUK2" s="1896"/>
      <c r="DUL2" s="1896"/>
      <c r="DUM2" s="1896"/>
      <c r="DUN2" s="1896"/>
      <c r="DUO2" s="1896"/>
      <c r="DUP2" s="1896"/>
      <c r="DUQ2" s="1896"/>
      <c r="DUR2" s="1896"/>
      <c r="DUS2" s="1896"/>
      <c r="DUT2" s="1896"/>
      <c r="DUU2" s="1896"/>
      <c r="DUV2" s="1896"/>
      <c r="DUW2" s="1896"/>
      <c r="DUX2" s="1896"/>
      <c r="DUY2" s="1896"/>
      <c r="DUZ2" s="1896"/>
      <c r="DVA2" s="1896"/>
      <c r="DVB2" s="1896"/>
      <c r="DVC2" s="1896"/>
      <c r="DVD2" s="1896"/>
      <c r="DVE2" s="1896"/>
      <c r="DVF2" s="1896"/>
      <c r="DVG2" s="1896"/>
      <c r="DVH2" s="1896"/>
      <c r="DVI2" s="1896"/>
      <c r="DVJ2" s="1896"/>
      <c r="DVK2" s="1896"/>
      <c r="DVL2" s="1896"/>
      <c r="DVM2" s="1896"/>
      <c r="DVN2" s="1896"/>
      <c r="DVO2" s="1896"/>
      <c r="DVP2" s="1896"/>
      <c r="DVQ2" s="1896"/>
      <c r="DVR2" s="1896"/>
      <c r="DVS2" s="1896"/>
      <c r="DVT2" s="1896"/>
      <c r="DVU2" s="1896"/>
      <c r="DVV2" s="1896"/>
      <c r="DVW2" s="1896"/>
      <c r="DVX2" s="1896"/>
      <c r="DVY2" s="1896"/>
      <c r="DVZ2" s="1896"/>
      <c r="DWA2" s="1896"/>
      <c r="DWB2" s="1896"/>
      <c r="DWC2" s="1896"/>
      <c r="DWD2" s="1896"/>
      <c r="DWE2" s="1896"/>
      <c r="DWF2" s="1896"/>
      <c r="DWG2" s="1896"/>
      <c r="DWH2" s="1896"/>
      <c r="DWI2" s="1896"/>
      <c r="DWJ2" s="1896"/>
      <c r="DWK2" s="1896"/>
      <c r="DWL2" s="1896"/>
      <c r="DWM2" s="1896"/>
      <c r="DWN2" s="1896"/>
      <c r="DWO2" s="1896"/>
      <c r="DWP2" s="1896"/>
      <c r="DWQ2" s="1896"/>
      <c r="DWR2" s="1896"/>
      <c r="DWS2" s="1896"/>
      <c r="DWT2" s="1896"/>
      <c r="DWU2" s="1896"/>
      <c r="DWV2" s="1896"/>
      <c r="DWW2" s="1896"/>
      <c r="DWX2" s="1896"/>
      <c r="DWY2" s="1896"/>
      <c r="DWZ2" s="1896"/>
      <c r="DXA2" s="1896"/>
      <c r="DXB2" s="1896"/>
      <c r="DXC2" s="1896"/>
      <c r="DXD2" s="1896"/>
      <c r="DXE2" s="1896"/>
      <c r="DXF2" s="1896"/>
      <c r="DXG2" s="1896"/>
      <c r="DXH2" s="1896"/>
      <c r="DXI2" s="1896"/>
      <c r="DXJ2" s="1896"/>
      <c r="DXK2" s="1896"/>
      <c r="DXL2" s="1896"/>
      <c r="DXM2" s="1896"/>
      <c r="DXN2" s="1896"/>
      <c r="DXO2" s="1896"/>
      <c r="DXP2" s="1896"/>
      <c r="DXQ2" s="1896"/>
      <c r="DXR2" s="1896"/>
      <c r="DXS2" s="1896"/>
      <c r="DXT2" s="1896"/>
      <c r="DXU2" s="1896"/>
      <c r="DXV2" s="1896"/>
      <c r="DXW2" s="1896"/>
      <c r="DXX2" s="1896"/>
      <c r="DXY2" s="1896"/>
      <c r="DXZ2" s="1896"/>
      <c r="DYA2" s="1896"/>
      <c r="DYB2" s="1896"/>
      <c r="DYC2" s="1896"/>
      <c r="DYD2" s="1896"/>
      <c r="DYE2" s="1896"/>
      <c r="DYF2" s="1896"/>
      <c r="DYG2" s="1896"/>
      <c r="DYH2" s="1896"/>
      <c r="DYI2" s="1896"/>
      <c r="DYJ2" s="1896"/>
      <c r="DYK2" s="1896"/>
      <c r="DYL2" s="1896"/>
      <c r="DYM2" s="1896"/>
      <c r="DYN2" s="1896"/>
      <c r="DYO2" s="1896"/>
      <c r="DYP2" s="1896"/>
      <c r="DYQ2" s="1896"/>
      <c r="DYR2" s="1896"/>
      <c r="DYS2" s="1896"/>
      <c r="DYT2" s="1896"/>
      <c r="DYU2" s="1896"/>
      <c r="DYV2" s="1896"/>
      <c r="DYW2" s="1896"/>
      <c r="DYX2" s="1896"/>
      <c r="DYY2" s="1896"/>
      <c r="DYZ2" s="1896"/>
      <c r="DZA2" s="1896"/>
      <c r="DZB2" s="1896"/>
      <c r="DZC2" s="1896"/>
      <c r="DZD2" s="1896"/>
      <c r="DZE2" s="1896"/>
      <c r="DZF2" s="1896"/>
      <c r="DZG2" s="1896"/>
      <c r="DZH2" s="1896"/>
      <c r="DZI2" s="1896"/>
      <c r="DZJ2" s="1896"/>
      <c r="DZK2" s="1896"/>
      <c r="DZL2" s="1896"/>
      <c r="DZM2" s="1896"/>
      <c r="DZN2" s="1896"/>
      <c r="DZO2" s="1896"/>
      <c r="DZP2" s="1896"/>
      <c r="DZQ2" s="1896"/>
      <c r="DZR2" s="1896"/>
      <c r="DZS2" s="1896"/>
      <c r="DZT2" s="1896"/>
      <c r="DZU2" s="1896"/>
      <c r="DZV2" s="1896"/>
      <c r="DZW2" s="1896"/>
      <c r="DZX2" s="1896"/>
      <c r="DZY2" s="1896"/>
      <c r="DZZ2" s="1896"/>
      <c r="EAA2" s="1896"/>
      <c r="EAB2" s="1896"/>
      <c r="EAC2" s="1896"/>
      <c r="EAD2" s="1896"/>
      <c r="EAE2" s="1896"/>
      <c r="EAF2" s="1896"/>
      <c r="EAG2" s="1896"/>
      <c r="EAH2" s="1896"/>
      <c r="EAI2" s="1896"/>
      <c r="EAJ2" s="1896"/>
      <c r="EAK2" s="1896"/>
      <c r="EAL2" s="1896"/>
      <c r="EAM2" s="1896"/>
      <c r="EAN2" s="1896"/>
      <c r="EAO2" s="1896"/>
      <c r="EAP2" s="1896"/>
      <c r="EAQ2" s="1896"/>
      <c r="EAR2" s="1896"/>
      <c r="EAS2" s="1896"/>
      <c r="EAT2" s="1896"/>
      <c r="EAU2" s="1896"/>
      <c r="EAV2" s="1896"/>
      <c r="EAW2" s="1896"/>
      <c r="EAX2" s="1896"/>
      <c r="EAY2" s="1896"/>
      <c r="EAZ2" s="1896"/>
      <c r="EBA2" s="1896"/>
      <c r="EBB2" s="1896"/>
      <c r="EBC2" s="1896"/>
      <c r="EBD2" s="1896"/>
      <c r="EBE2" s="1896"/>
      <c r="EBF2" s="1896"/>
      <c r="EBG2" s="1896"/>
      <c r="EBH2" s="1896"/>
      <c r="EBI2" s="1896"/>
      <c r="EBJ2" s="1896"/>
      <c r="EBK2" s="1896"/>
      <c r="EBL2" s="1896"/>
      <c r="EBM2" s="1896"/>
      <c r="EBN2" s="1896"/>
      <c r="EBO2" s="1896"/>
      <c r="EBP2" s="1896"/>
      <c r="EBQ2" s="1896"/>
      <c r="EBR2" s="1896"/>
      <c r="EBS2" s="1896"/>
      <c r="EBT2" s="1896"/>
      <c r="EBU2" s="1896"/>
      <c r="EBV2" s="1896"/>
      <c r="EBW2" s="1896"/>
      <c r="EBX2" s="1896"/>
      <c r="EBY2" s="1896"/>
      <c r="EBZ2" s="1896"/>
      <c r="ECA2" s="1896"/>
      <c r="ECB2" s="1896"/>
      <c r="ECC2" s="1896"/>
      <c r="ECD2" s="1896"/>
      <c r="ECE2" s="1896"/>
      <c r="ECF2" s="1896"/>
      <c r="ECG2" s="1896"/>
      <c r="ECH2" s="1896"/>
      <c r="ECI2" s="1896"/>
      <c r="ECJ2" s="1896"/>
      <c r="ECK2" s="1896"/>
      <c r="ECL2" s="1896"/>
      <c r="ECM2" s="1896"/>
      <c r="ECN2" s="1896"/>
      <c r="ECO2" s="1896"/>
      <c r="ECP2" s="1896"/>
      <c r="ECQ2" s="1896"/>
      <c r="ECR2" s="1896"/>
      <c r="ECS2" s="1896"/>
      <c r="ECT2" s="1896"/>
      <c r="ECU2" s="1896"/>
      <c r="ECV2" s="1896"/>
      <c r="ECW2" s="1896"/>
      <c r="ECX2" s="1896"/>
      <c r="ECY2" s="1896"/>
      <c r="ECZ2" s="1896"/>
      <c r="EDA2" s="1896"/>
      <c r="EDB2" s="1896"/>
      <c r="EDC2" s="1896"/>
      <c r="EDD2" s="1896"/>
      <c r="EDE2" s="1896"/>
      <c r="EDF2" s="1896"/>
      <c r="EDG2" s="1896"/>
      <c r="EDH2" s="1896"/>
      <c r="EDI2" s="1896"/>
      <c r="EDJ2" s="1896"/>
      <c r="EDK2" s="1896"/>
      <c r="EDL2" s="1896"/>
      <c r="EDM2" s="1896"/>
      <c r="EDN2" s="1896"/>
      <c r="EDO2" s="1896"/>
      <c r="EDP2" s="1896"/>
      <c r="EDQ2" s="1896"/>
      <c r="EDR2" s="1896"/>
      <c r="EDS2" s="1896"/>
      <c r="EDT2" s="1896"/>
      <c r="EDU2" s="1896"/>
      <c r="EDV2" s="1896"/>
      <c r="EDW2" s="1896"/>
      <c r="EDX2" s="1896"/>
      <c r="EDY2" s="1896"/>
      <c r="EDZ2" s="1896"/>
      <c r="EEA2" s="1896"/>
      <c r="EEB2" s="1896"/>
      <c r="EEC2" s="1896"/>
      <c r="EED2" s="1896"/>
      <c r="EEE2" s="1896"/>
      <c r="EEF2" s="1896"/>
      <c r="EEG2" s="1896"/>
      <c r="EEH2" s="1896"/>
      <c r="EEI2" s="1896"/>
      <c r="EEJ2" s="1896"/>
      <c r="EEK2" s="1896"/>
      <c r="EEL2" s="1896"/>
      <c r="EEM2" s="1896"/>
      <c r="EEN2" s="1896"/>
      <c r="EEO2" s="1896"/>
      <c r="EEP2" s="1896"/>
      <c r="EEQ2" s="1896"/>
      <c r="EER2" s="1896"/>
      <c r="EES2" s="1896"/>
      <c r="EET2" s="1896"/>
      <c r="EEU2" s="1896"/>
      <c r="EEV2" s="1896"/>
      <c r="EEW2" s="1896"/>
      <c r="EEX2" s="1896"/>
      <c r="EEY2" s="1896"/>
      <c r="EEZ2" s="1896"/>
      <c r="EFA2" s="1896"/>
      <c r="EFB2" s="1896"/>
      <c r="EFC2" s="1896"/>
      <c r="EFD2" s="1896"/>
      <c r="EFE2" s="1896"/>
      <c r="EFF2" s="1896"/>
      <c r="EFG2" s="1896"/>
      <c r="EFH2" s="1896"/>
      <c r="EFI2" s="1896"/>
      <c r="EFJ2" s="1896"/>
      <c r="EFK2" s="1896"/>
      <c r="EFL2" s="1896"/>
      <c r="EFM2" s="1896"/>
      <c r="EFN2" s="1896"/>
      <c r="EFO2" s="1896"/>
      <c r="EFP2" s="1896"/>
      <c r="EFQ2" s="1896"/>
      <c r="EFR2" s="1896"/>
      <c r="EFS2" s="1896"/>
      <c r="EFT2" s="1896"/>
      <c r="EFU2" s="1896"/>
      <c r="EFV2" s="1896"/>
      <c r="EFW2" s="1896"/>
      <c r="EFX2" s="1896"/>
      <c r="EFY2" s="1896"/>
      <c r="EFZ2" s="1896"/>
      <c r="EGA2" s="1896"/>
      <c r="EGB2" s="1896"/>
      <c r="EGC2" s="1896"/>
      <c r="EGD2" s="1896"/>
      <c r="EGE2" s="1896"/>
      <c r="EGF2" s="1896"/>
      <c r="EGG2" s="1896"/>
      <c r="EGH2" s="1896"/>
      <c r="EGI2" s="1896"/>
      <c r="EGJ2" s="1896"/>
      <c r="EGK2" s="1896"/>
      <c r="EGL2" s="1896"/>
      <c r="EGM2" s="1896"/>
      <c r="EGN2" s="1896"/>
      <c r="EGO2" s="1896"/>
      <c r="EGP2" s="1896"/>
      <c r="EGQ2" s="1896"/>
      <c r="EGR2" s="1896"/>
      <c r="EGS2" s="1896"/>
      <c r="EGT2" s="1896"/>
      <c r="EGU2" s="1896"/>
      <c r="EGV2" s="1896"/>
      <c r="EGW2" s="1896"/>
      <c r="EGX2" s="1896"/>
      <c r="EGY2" s="1896"/>
      <c r="EGZ2" s="1896"/>
      <c r="EHA2" s="1896"/>
      <c r="EHB2" s="1896"/>
      <c r="EHC2" s="1896"/>
      <c r="EHD2" s="1896"/>
      <c r="EHE2" s="1896"/>
      <c r="EHF2" s="1896"/>
      <c r="EHG2" s="1896"/>
      <c r="EHH2" s="1896"/>
      <c r="EHI2" s="1896"/>
      <c r="EHJ2" s="1896"/>
      <c r="EHK2" s="1896"/>
      <c r="EHL2" s="1896"/>
      <c r="EHM2" s="1896"/>
      <c r="EHN2" s="1896"/>
      <c r="EHO2" s="1896"/>
      <c r="EHP2" s="1896"/>
      <c r="EHQ2" s="1896"/>
      <c r="EHR2" s="1896"/>
      <c r="EHS2" s="1896"/>
      <c r="EHT2" s="1896"/>
      <c r="EHU2" s="1896"/>
      <c r="EHV2" s="1896"/>
      <c r="EHW2" s="1896"/>
      <c r="EHX2" s="1896"/>
      <c r="EHY2" s="1896"/>
      <c r="EHZ2" s="1896"/>
      <c r="EIA2" s="1896"/>
      <c r="EIB2" s="1896"/>
      <c r="EIC2" s="1896"/>
      <c r="EID2" s="1896"/>
      <c r="EIE2" s="1896"/>
      <c r="EIF2" s="1896"/>
      <c r="EIG2" s="1896"/>
      <c r="EIH2" s="1896"/>
      <c r="EII2" s="1896"/>
      <c r="EIJ2" s="1896"/>
      <c r="EIK2" s="1896"/>
      <c r="EIL2" s="1896"/>
      <c r="EIM2" s="1896"/>
      <c r="EIN2" s="1896"/>
      <c r="EIO2" s="1896"/>
      <c r="EIP2" s="1896"/>
      <c r="EIQ2" s="1896"/>
      <c r="EIR2" s="1896"/>
      <c r="EIS2" s="1896"/>
      <c r="EIT2" s="1896"/>
      <c r="EIU2" s="1896"/>
      <c r="EIV2" s="1896"/>
      <c r="EIW2" s="1896"/>
      <c r="EIX2" s="1896"/>
      <c r="EIY2" s="1896"/>
      <c r="EIZ2" s="1896"/>
      <c r="EJA2" s="1896"/>
      <c r="EJB2" s="1896"/>
      <c r="EJC2" s="1896"/>
      <c r="EJD2" s="1896"/>
      <c r="EJE2" s="1896"/>
      <c r="EJF2" s="1896"/>
      <c r="EJG2" s="1896"/>
      <c r="EJH2" s="1896"/>
      <c r="EJI2" s="1896"/>
      <c r="EJJ2" s="1896"/>
      <c r="EJK2" s="1896"/>
      <c r="EJL2" s="1896"/>
      <c r="EJM2" s="1896"/>
      <c r="EJN2" s="1896"/>
      <c r="EJO2" s="1896"/>
      <c r="EJP2" s="1896"/>
      <c r="EJQ2" s="1896"/>
      <c r="EJR2" s="1896"/>
      <c r="EJS2" s="1896"/>
      <c r="EJT2" s="1896"/>
      <c r="EJU2" s="1896"/>
      <c r="EJV2" s="1896"/>
      <c r="EJW2" s="1896"/>
      <c r="EJX2" s="1896"/>
      <c r="EJY2" s="1896"/>
      <c r="EJZ2" s="1896"/>
      <c r="EKA2" s="1896"/>
      <c r="EKB2" s="1896"/>
      <c r="EKC2" s="1896"/>
      <c r="EKD2" s="1896"/>
      <c r="EKE2" s="1896"/>
      <c r="EKF2" s="1896"/>
      <c r="EKG2" s="1896"/>
      <c r="EKH2" s="1896"/>
      <c r="EKI2" s="1896"/>
      <c r="EKJ2" s="1896"/>
      <c r="EKK2" s="1896"/>
      <c r="EKL2" s="1896"/>
      <c r="EKM2" s="1896"/>
      <c r="EKN2" s="1896"/>
      <c r="EKO2" s="1896"/>
      <c r="EKP2" s="1896"/>
      <c r="EKQ2" s="1896"/>
      <c r="EKR2" s="1896"/>
      <c r="EKS2" s="1896"/>
      <c r="EKT2" s="1896"/>
      <c r="EKU2" s="1896"/>
      <c r="EKV2" s="1896"/>
      <c r="EKW2" s="1896"/>
      <c r="EKX2" s="1896"/>
      <c r="EKY2" s="1896"/>
      <c r="EKZ2" s="1896"/>
      <c r="ELA2" s="1896"/>
      <c r="ELB2" s="1896"/>
      <c r="ELC2" s="1896"/>
      <c r="ELD2" s="1896"/>
      <c r="ELE2" s="1896"/>
      <c r="ELF2" s="1896"/>
      <c r="ELG2" s="1896"/>
      <c r="ELH2" s="1896"/>
      <c r="ELI2" s="1896"/>
      <c r="ELJ2" s="1896"/>
      <c r="ELK2" s="1896"/>
      <c r="ELL2" s="1896"/>
      <c r="ELM2" s="1896"/>
      <c r="ELN2" s="1896"/>
      <c r="ELO2" s="1896"/>
      <c r="ELP2" s="1896"/>
      <c r="ELQ2" s="1896"/>
      <c r="ELR2" s="1896"/>
      <c r="ELS2" s="1896"/>
      <c r="ELT2" s="1896"/>
      <c r="ELU2" s="1896"/>
      <c r="ELV2" s="1896"/>
      <c r="ELW2" s="1896"/>
      <c r="ELX2" s="1896"/>
      <c r="ELY2" s="1896"/>
      <c r="ELZ2" s="1896"/>
      <c r="EMA2" s="1896"/>
      <c r="EMB2" s="1896"/>
      <c r="EMC2" s="1896"/>
      <c r="EMD2" s="1896"/>
      <c r="EME2" s="1896"/>
      <c r="EMF2" s="1896"/>
      <c r="EMG2" s="1896"/>
      <c r="EMH2" s="1896"/>
      <c r="EMI2" s="1896"/>
      <c r="EMJ2" s="1896"/>
      <c r="EMK2" s="1896"/>
      <c r="EML2" s="1896"/>
      <c r="EMM2" s="1896"/>
      <c r="EMN2" s="1896"/>
      <c r="EMO2" s="1896"/>
      <c r="EMP2" s="1896"/>
      <c r="EMQ2" s="1896"/>
      <c r="EMR2" s="1896"/>
      <c r="EMS2" s="1896"/>
      <c r="EMT2" s="1896"/>
      <c r="EMU2" s="1896"/>
      <c r="EMV2" s="1896"/>
      <c r="EMW2" s="1896"/>
      <c r="EMX2" s="1896"/>
      <c r="EMY2" s="1896"/>
      <c r="EMZ2" s="1896"/>
      <c r="ENA2" s="1896"/>
      <c r="ENB2" s="1896"/>
      <c r="ENC2" s="1896"/>
      <c r="END2" s="1896"/>
      <c r="ENE2" s="1896"/>
      <c r="ENF2" s="1896"/>
      <c r="ENG2" s="1896"/>
      <c r="ENH2" s="1896"/>
      <c r="ENI2" s="1896"/>
      <c r="ENJ2" s="1896"/>
      <c r="ENK2" s="1896"/>
      <c r="ENL2" s="1896"/>
      <c r="ENM2" s="1896"/>
      <c r="ENN2" s="1896"/>
      <c r="ENO2" s="1896"/>
      <c r="ENP2" s="1896"/>
      <c r="ENQ2" s="1896"/>
      <c r="ENR2" s="1896"/>
      <c r="ENS2" s="1896"/>
      <c r="ENT2" s="1896"/>
      <c r="ENU2" s="1896"/>
      <c r="ENV2" s="1896"/>
      <c r="ENW2" s="1896"/>
      <c r="ENX2" s="1896"/>
      <c r="ENY2" s="1896"/>
      <c r="ENZ2" s="1896"/>
      <c r="EOA2" s="1896"/>
      <c r="EOB2" s="1896"/>
      <c r="EOC2" s="1896"/>
      <c r="EOD2" s="1896"/>
      <c r="EOE2" s="1896"/>
      <c r="EOF2" s="1896"/>
      <c r="EOG2" s="1896"/>
      <c r="EOH2" s="1896"/>
      <c r="EOI2" s="1896"/>
      <c r="EOJ2" s="1896"/>
      <c r="EOK2" s="1896"/>
      <c r="EOL2" s="1896"/>
      <c r="EOM2" s="1896"/>
      <c r="EON2" s="1896"/>
      <c r="EOO2" s="1896"/>
      <c r="EOP2" s="1896"/>
      <c r="EOQ2" s="1896"/>
      <c r="EOR2" s="1896"/>
      <c r="EOS2" s="1896"/>
      <c r="EOT2" s="1896"/>
      <c r="EOU2" s="1896"/>
      <c r="EOV2" s="1896"/>
      <c r="EOW2" s="1896"/>
      <c r="EOX2" s="1896"/>
      <c r="EOY2" s="1896"/>
      <c r="EOZ2" s="1896"/>
      <c r="EPA2" s="1896"/>
      <c r="EPB2" s="1896"/>
      <c r="EPC2" s="1896"/>
      <c r="EPD2" s="1896"/>
      <c r="EPE2" s="1896"/>
      <c r="EPF2" s="1896"/>
      <c r="EPG2" s="1896"/>
      <c r="EPH2" s="1896"/>
      <c r="EPI2" s="1896"/>
      <c r="EPJ2" s="1896"/>
      <c r="EPK2" s="1896"/>
      <c r="EPL2" s="1896"/>
      <c r="EPM2" s="1896"/>
      <c r="EPN2" s="1896"/>
      <c r="EPO2" s="1896"/>
      <c r="EPP2" s="1896"/>
      <c r="EPQ2" s="1896"/>
      <c r="EPR2" s="1896"/>
      <c r="EPS2" s="1896"/>
      <c r="EPT2" s="1896"/>
      <c r="EPU2" s="1896"/>
      <c r="EPV2" s="1896"/>
      <c r="EPW2" s="1896"/>
      <c r="EPX2" s="1896"/>
      <c r="EPY2" s="1896"/>
      <c r="EPZ2" s="1896"/>
      <c r="EQA2" s="1896"/>
      <c r="EQB2" s="1896"/>
      <c r="EQC2" s="1896"/>
      <c r="EQD2" s="1896"/>
      <c r="EQE2" s="1896"/>
      <c r="EQF2" s="1896"/>
      <c r="EQG2" s="1896"/>
      <c r="EQH2" s="1896"/>
      <c r="EQI2" s="1896"/>
      <c r="EQJ2" s="1896"/>
      <c r="EQK2" s="1896"/>
      <c r="EQL2" s="1896"/>
      <c r="EQM2" s="1896"/>
      <c r="EQN2" s="1896"/>
      <c r="EQO2" s="1896"/>
      <c r="EQP2" s="1896"/>
      <c r="EQQ2" s="1896"/>
      <c r="EQR2" s="1896"/>
      <c r="EQS2" s="1896"/>
      <c r="EQT2" s="1896"/>
      <c r="EQU2" s="1896"/>
      <c r="EQV2" s="1896"/>
      <c r="EQW2" s="1896"/>
      <c r="EQX2" s="1896"/>
      <c r="EQY2" s="1896"/>
      <c r="EQZ2" s="1896"/>
      <c r="ERA2" s="1896"/>
      <c r="ERB2" s="1896"/>
      <c r="ERC2" s="1896"/>
      <c r="ERD2" s="1896"/>
      <c r="ERE2" s="1896"/>
      <c r="ERF2" s="1896"/>
      <c r="ERG2" s="1896"/>
      <c r="ERH2" s="1896"/>
      <c r="ERI2" s="1896"/>
      <c r="ERJ2" s="1896"/>
      <c r="ERK2" s="1896"/>
      <c r="ERL2" s="1896"/>
      <c r="ERM2" s="1896"/>
      <c r="ERN2" s="1896"/>
      <c r="ERO2" s="1896"/>
      <c r="ERP2" s="1896"/>
      <c r="ERQ2" s="1896"/>
      <c r="ERR2" s="1896"/>
      <c r="ERS2" s="1896"/>
      <c r="ERT2" s="1896"/>
      <c r="ERU2" s="1896"/>
      <c r="ERV2" s="1896"/>
      <c r="ERW2" s="1896"/>
      <c r="ERX2" s="1896"/>
      <c r="ERY2" s="1896"/>
      <c r="ERZ2" s="1896"/>
      <c r="ESA2" s="1896"/>
      <c r="ESB2" s="1896"/>
      <c r="ESC2" s="1896"/>
      <c r="ESD2" s="1896"/>
      <c r="ESE2" s="1896"/>
      <c r="ESF2" s="1896"/>
      <c r="ESG2" s="1896"/>
      <c r="ESH2" s="1896"/>
      <c r="ESI2" s="1896"/>
      <c r="ESJ2" s="1896"/>
      <c r="ESK2" s="1896"/>
      <c r="ESL2" s="1896"/>
      <c r="ESM2" s="1896"/>
      <c r="ESN2" s="1896"/>
      <c r="ESO2" s="1896"/>
      <c r="ESP2" s="1896"/>
      <c r="ESQ2" s="1896"/>
      <c r="ESR2" s="1896"/>
      <c r="ESS2" s="1896"/>
      <c r="EST2" s="1896"/>
      <c r="ESU2" s="1896"/>
      <c r="ESV2" s="1896"/>
      <c r="ESW2" s="1896"/>
      <c r="ESX2" s="1896"/>
      <c r="ESY2" s="1896"/>
      <c r="ESZ2" s="1896"/>
      <c r="ETA2" s="1896"/>
      <c r="ETB2" s="1896"/>
      <c r="ETC2" s="1896"/>
      <c r="ETD2" s="1896"/>
      <c r="ETE2" s="1896"/>
      <c r="ETF2" s="1896"/>
      <c r="ETG2" s="1896"/>
      <c r="ETH2" s="1896"/>
      <c r="ETI2" s="1896"/>
      <c r="ETJ2" s="1896"/>
      <c r="ETK2" s="1896"/>
      <c r="ETL2" s="1896"/>
      <c r="ETM2" s="1896"/>
      <c r="ETN2" s="1896"/>
      <c r="ETO2" s="1896"/>
      <c r="ETP2" s="1896"/>
      <c r="ETQ2" s="1896"/>
      <c r="ETR2" s="1896"/>
      <c r="ETS2" s="1896"/>
      <c r="ETT2" s="1896"/>
      <c r="ETU2" s="1896"/>
      <c r="ETV2" s="1896"/>
      <c r="ETW2" s="1896"/>
      <c r="ETX2" s="1896"/>
      <c r="ETY2" s="1896"/>
      <c r="ETZ2" s="1896"/>
      <c r="EUA2" s="1896"/>
      <c r="EUB2" s="1896"/>
      <c r="EUC2" s="1896"/>
      <c r="EUD2" s="1896"/>
      <c r="EUE2" s="1896"/>
      <c r="EUF2" s="1896"/>
      <c r="EUG2" s="1896"/>
      <c r="EUH2" s="1896"/>
      <c r="EUI2" s="1896"/>
      <c r="EUJ2" s="1896"/>
      <c r="EUK2" s="1896"/>
      <c r="EUL2" s="1896"/>
      <c r="EUM2" s="1896"/>
      <c r="EUN2" s="1896"/>
      <c r="EUO2" s="1896"/>
      <c r="EUP2" s="1896"/>
      <c r="EUQ2" s="1896"/>
      <c r="EUR2" s="1896"/>
      <c r="EUS2" s="1896"/>
      <c r="EUT2" s="1896"/>
      <c r="EUU2" s="1896"/>
      <c r="EUV2" s="1896"/>
      <c r="EUW2" s="1896"/>
      <c r="EUX2" s="1896"/>
      <c r="EUY2" s="1896"/>
      <c r="EUZ2" s="1896"/>
      <c r="EVA2" s="1896"/>
      <c r="EVB2" s="1896"/>
      <c r="EVC2" s="1896"/>
      <c r="EVD2" s="1896"/>
      <c r="EVE2" s="1896"/>
      <c r="EVF2" s="1896"/>
      <c r="EVG2" s="1896"/>
      <c r="EVH2" s="1896"/>
      <c r="EVI2" s="1896"/>
      <c r="EVJ2" s="1896"/>
      <c r="EVK2" s="1896"/>
      <c r="EVL2" s="1896"/>
      <c r="EVM2" s="1896"/>
      <c r="EVN2" s="1896"/>
      <c r="EVO2" s="1896"/>
      <c r="EVP2" s="1896"/>
      <c r="EVQ2" s="1896"/>
      <c r="EVR2" s="1896"/>
      <c r="EVS2" s="1896"/>
      <c r="EVT2" s="1896"/>
      <c r="EVU2" s="1896"/>
      <c r="EVV2" s="1896"/>
      <c r="EVW2" s="1896"/>
      <c r="EVX2" s="1896"/>
      <c r="EVY2" s="1896"/>
      <c r="EVZ2" s="1896"/>
      <c r="EWA2" s="1896"/>
      <c r="EWB2" s="1896"/>
      <c r="EWC2" s="1896"/>
      <c r="EWD2" s="1896"/>
      <c r="EWE2" s="1896"/>
      <c r="EWF2" s="1896"/>
      <c r="EWG2" s="1896"/>
      <c r="EWH2" s="1896"/>
      <c r="EWI2" s="1896"/>
      <c r="EWJ2" s="1896"/>
      <c r="EWK2" s="1896"/>
      <c r="EWL2" s="1896"/>
      <c r="EWM2" s="1896"/>
      <c r="EWN2" s="1896"/>
      <c r="EWO2" s="1896"/>
      <c r="EWP2" s="1896"/>
      <c r="EWQ2" s="1896"/>
      <c r="EWR2" s="1896"/>
      <c r="EWS2" s="1896"/>
      <c r="EWT2" s="1896"/>
      <c r="EWU2" s="1896"/>
      <c r="EWV2" s="1896"/>
      <c r="EWW2" s="1896"/>
      <c r="EWX2" s="1896"/>
      <c r="EWY2" s="1896"/>
      <c r="EWZ2" s="1896"/>
      <c r="EXA2" s="1896"/>
      <c r="EXB2" s="1896"/>
      <c r="EXC2" s="1896"/>
      <c r="EXD2" s="1896"/>
      <c r="EXE2" s="1896"/>
      <c r="EXF2" s="1896"/>
      <c r="EXG2" s="1896"/>
      <c r="EXH2" s="1896"/>
      <c r="EXI2" s="1896"/>
      <c r="EXJ2" s="1896"/>
      <c r="EXK2" s="1896"/>
      <c r="EXL2" s="1896"/>
      <c r="EXM2" s="1896"/>
      <c r="EXN2" s="1896"/>
      <c r="EXO2" s="1896"/>
      <c r="EXP2" s="1896"/>
      <c r="EXQ2" s="1896"/>
      <c r="EXR2" s="1896"/>
      <c r="EXS2" s="1896"/>
      <c r="EXT2" s="1896"/>
      <c r="EXU2" s="1896"/>
      <c r="EXV2" s="1896"/>
      <c r="EXW2" s="1896"/>
      <c r="EXX2" s="1896"/>
      <c r="EXY2" s="1896"/>
      <c r="EXZ2" s="1896"/>
      <c r="EYA2" s="1896"/>
      <c r="EYB2" s="1896"/>
      <c r="EYC2" s="1896"/>
      <c r="EYD2" s="1896"/>
      <c r="EYE2" s="1896"/>
      <c r="EYF2" s="1896"/>
      <c r="EYG2" s="1896"/>
      <c r="EYH2" s="1896"/>
      <c r="EYI2" s="1896"/>
      <c r="EYJ2" s="1896"/>
      <c r="EYK2" s="1896"/>
      <c r="EYL2" s="1896"/>
      <c r="EYM2" s="1896"/>
      <c r="EYN2" s="1896"/>
      <c r="EYO2" s="1896"/>
      <c r="EYP2" s="1896"/>
      <c r="EYQ2" s="1896"/>
      <c r="EYR2" s="1896"/>
      <c r="EYS2" s="1896"/>
      <c r="EYT2" s="1896"/>
      <c r="EYU2" s="1896"/>
      <c r="EYV2" s="1896"/>
      <c r="EYW2" s="1896"/>
      <c r="EYX2" s="1896"/>
      <c r="EYY2" s="1896"/>
      <c r="EYZ2" s="1896"/>
      <c r="EZA2" s="1896"/>
      <c r="EZB2" s="1896"/>
      <c r="EZC2" s="1896"/>
      <c r="EZD2" s="1896"/>
      <c r="EZE2" s="1896"/>
      <c r="EZF2" s="1896"/>
      <c r="EZG2" s="1896"/>
      <c r="EZH2" s="1896"/>
      <c r="EZI2" s="1896"/>
      <c r="EZJ2" s="1896"/>
      <c r="EZK2" s="1896"/>
      <c r="EZL2" s="1896"/>
      <c r="EZM2" s="1896"/>
      <c r="EZN2" s="1896"/>
      <c r="EZO2" s="1896"/>
      <c r="EZP2" s="1896"/>
      <c r="EZQ2" s="1896"/>
      <c r="EZR2" s="1896"/>
      <c r="EZS2" s="1896"/>
      <c r="EZT2" s="1896"/>
      <c r="EZU2" s="1896"/>
      <c r="EZV2" s="1896"/>
      <c r="EZW2" s="1896"/>
      <c r="EZX2" s="1896"/>
      <c r="EZY2" s="1896"/>
      <c r="EZZ2" s="1896"/>
      <c r="FAA2" s="1896"/>
      <c r="FAB2" s="1896"/>
      <c r="FAC2" s="1896"/>
      <c r="FAD2" s="1896"/>
      <c r="FAE2" s="1896"/>
      <c r="FAF2" s="1896"/>
      <c r="FAG2" s="1896"/>
      <c r="FAH2" s="1896"/>
      <c r="FAI2" s="1896"/>
      <c r="FAJ2" s="1896"/>
      <c r="FAK2" s="1896"/>
      <c r="FAL2" s="1896"/>
      <c r="FAM2" s="1896"/>
      <c r="FAN2" s="1896"/>
      <c r="FAO2" s="1896"/>
      <c r="FAP2" s="1896"/>
      <c r="FAQ2" s="1896"/>
      <c r="FAR2" s="1896"/>
      <c r="FAS2" s="1896"/>
      <c r="FAT2" s="1896"/>
      <c r="FAU2" s="1896"/>
      <c r="FAV2" s="1896"/>
      <c r="FAW2" s="1896"/>
      <c r="FAX2" s="1896"/>
      <c r="FAY2" s="1896"/>
      <c r="FAZ2" s="1896"/>
      <c r="FBA2" s="1896"/>
      <c r="FBB2" s="1896"/>
      <c r="FBC2" s="1896"/>
      <c r="FBD2" s="1896"/>
      <c r="FBE2" s="1896"/>
      <c r="FBF2" s="1896"/>
      <c r="FBG2" s="1896"/>
      <c r="FBH2" s="1896"/>
      <c r="FBI2" s="1896"/>
      <c r="FBJ2" s="1896"/>
      <c r="FBK2" s="1896"/>
      <c r="FBL2" s="1896"/>
      <c r="FBM2" s="1896"/>
      <c r="FBN2" s="1896"/>
      <c r="FBO2" s="1896"/>
      <c r="FBP2" s="1896"/>
      <c r="FBQ2" s="1896"/>
      <c r="FBR2" s="1896"/>
      <c r="FBS2" s="1896"/>
      <c r="FBT2" s="1896"/>
      <c r="FBU2" s="1896"/>
      <c r="FBV2" s="1896"/>
      <c r="FBW2" s="1896"/>
      <c r="FBX2" s="1896"/>
      <c r="FBY2" s="1896"/>
      <c r="FBZ2" s="1896"/>
      <c r="FCA2" s="1896"/>
      <c r="FCB2" s="1896"/>
      <c r="FCC2" s="1896"/>
      <c r="FCD2" s="1896"/>
      <c r="FCE2" s="1896"/>
      <c r="FCF2" s="1896"/>
      <c r="FCG2" s="1896"/>
      <c r="FCH2" s="1896"/>
      <c r="FCI2" s="1896"/>
      <c r="FCJ2" s="1896"/>
      <c r="FCK2" s="1896"/>
      <c r="FCL2" s="1896"/>
      <c r="FCM2" s="1896"/>
      <c r="FCN2" s="1896"/>
      <c r="FCO2" s="1896"/>
      <c r="FCP2" s="1896"/>
      <c r="FCQ2" s="1896"/>
      <c r="FCR2" s="1896"/>
      <c r="FCS2" s="1896"/>
      <c r="FCT2" s="1896"/>
      <c r="FCU2" s="1896"/>
      <c r="FCV2" s="1896"/>
      <c r="FCW2" s="1896"/>
      <c r="FCX2" s="1896"/>
      <c r="FCY2" s="1896"/>
      <c r="FCZ2" s="1896"/>
      <c r="FDA2" s="1896"/>
      <c r="FDB2" s="1896"/>
      <c r="FDC2" s="1896"/>
      <c r="FDD2" s="1896"/>
      <c r="FDE2" s="1896"/>
      <c r="FDF2" s="1896"/>
      <c r="FDG2" s="1896"/>
      <c r="FDH2" s="1896"/>
      <c r="FDI2" s="1896"/>
      <c r="FDJ2" s="1896"/>
      <c r="FDK2" s="1896"/>
      <c r="FDL2" s="1896"/>
      <c r="FDM2" s="1896"/>
      <c r="FDN2" s="1896"/>
      <c r="FDO2" s="1896"/>
      <c r="FDP2" s="1896"/>
      <c r="FDQ2" s="1896"/>
      <c r="FDR2" s="1896"/>
      <c r="FDS2" s="1896"/>
      <c r="FDT2" s="1896"/>
      <c r="FDU2" s="1896"/>
      <c r="FDV2" s="1896"/>
      <c r="FDW2" s="1896"/>
      <c r="FDX2" s="1896"/>
      <c r="FDY2" s="1896"/>
      <c r="FDZ2" s="1896"/>
      <c r="FEA2" s="1896"/>
      <c r="FEB2" s="1896"/>
      <c r="FEC2" s="1896"/>
      <c r="FED2" s="1896"/>
      <c r="FEE2" s="1896"/>
      <c r="FEF2" s="1896"/>
      <c r="FEG2" s="1896"/>
      <c r="FEH2" s="1896"/>
      <c r="FEI2" s="1896"/>
      <c r="FEJ2" s="1896"/>
      <c r="FEK2" s="1896"/>
      <c r="FEL2" s="1896"/>
      <c r="FEM2" s="1896"/>
      <c r="FEN2" s="1896"/>
      <c r="FEO2" s="1896"/>
      <c r="FEP2" s="1896"/>
      <c r="FEQ2" s="1896"/>
      <c r="FER2" s="1896"/>
      <c r="FES2" s="1896"/>
      <c r="FET2" s="1896"/>
      <c r="FEU2" s="1896"/>
      <c r="FEV2" s="1896"/>
      <c r="FEW2" s="1896"/>
      <c r="FEX2" s="1896"/>
      <c r="FEY2" s="1896"/>
      <c r="FEZ2" s="1896"/>
      <c r="FFA2" s="1896"/>
      <c r="FFB2" s="1896"/>
      <c r="FFC2" s="1896"/>
      <c r="FFD2" s="1896"/>
      <c r="FFE2" s="1896"/>
      <c r="FFF2" s="1896"/>
      <c r="FFG2" s="1896"/>
      <c r="FFH2" s="1896"/>
      <c r="FFI2" s="1896"/>
      <c r="FFJ2" s="1896"/>
      <c r="FFK2" s="1896"/>
      <c r="FFL2" s="1896"/>
      <c r="FFM2" s="1896"/>
      <c r="FFN2" s="1896"/>
      <c r="FFO2" s="1896"/>
      <c r="FFP2" s="1896"/>
      <c r="FFQ2" s="1896"/>
      <c r="FFR2" s="1896"/>
      <c r="FFS2" s="1896"/>
      <c r="FFT2" s="1896"/>
      <c r="FFU2" s="1896"/>
      <c r="FFV2" s="1896"/>
      <c r="FFW2" s="1896"/>
      <c r="FFX2" s="1896"/>
      <c r="FFY2" s="1896"/>
      <c r="FFZ2" s="1896"/>
      <c r="FGA2" s="1896"/>
      <c r="FGB2" s="1896"/>
      <c r="FGC2" s="1896"/>
      <c r="FGD2" s="1896"/>
      <c r="FGE2" s="1896"/>
      <c r="FGF2" s="1896"/>
      <c r="FGG2" s="1896"/>
      <c r="FGH2" s="1896"/>
      <c r="FGI2" s="1896"/>
      <c r="FGJ2" s="1896"/>
      <c r="FGK2" s="1896"/>
      <c r="FGL2" s="1896"/>
      <c r="FGM2" s="1896"/>
      <c r="FGN2" s="1896"/>
      <c r="FGO2" s="1896"/>
      <c r="FGP2" s="1896"/>
      <c r="FGQ2" s="1896"/>
      <c r="FGR2" s="1896"/>
      <c r="FGS2" s="1896"/>
      <c r="FGT2" s="1896"/>
      <c r="FGU2" s="1896"/>
      <c r="FGV2" s="1896"/>
      <c r="FGW2" s="1896"/>
      <c r="FGX2" s="1896"/>
      <c r="FGY2" s="1896"/>
      <c r="FGZ2" s="1896"/>
      <c r="FHA2" s="1896"/>
      <c r="FHB2" s="1896"/>
      <c r="FHC2" s="1896"/>
      <c r="FHD2" s="1896"/>
      <c r="FHE2" s="1896"/>
      <c r="FHF2" s="1896"/>
      <c r="FHG2" s="1896"/>
      <c r="FHH2" s="1896"/>
      <c r="FHI2" s="1896"/>
      <c r="FHJ2" s="1896"/>
      <c r="FHK2" s="1896"/>
      <c r="FHL2" s="1896"/>
      <c r="FHM2" s="1896"/>
      <c r="FHN2" s="1896"/>
      <c r="FHO2" s="1896"/>
      <c r="FHP2" s="1896"/>
      <c r="FHQ2" s="1896"/>
      <c r="FHR2" s="1896"/>
      <c r="FHS2" s="1896"/>
      <c r="FHT2" s="1896"/>
      <c r="FHU2" s="1896"/>
      <c r="FHV2" s="1896"/>
      <c r="FHW2" s="1896"/>
      <c r="FHX2" s="1896"/>
      <c r="FHY2" s="1896"/>
      <c r="FHZ2" s="1896"/>
      <c r="FIA2" s="1896"/>
      <c r="FIB2" s="1896"/>
      <c r="FIC2" s="1896"/>
      <c r="FID2" s="1896"/>
      <c r="FIE2" s="1896"/>
      <c r="FIF2" s="1896"/>
      <c r="FIG2" s="1896"/>
      <c r="FIH2" s="1896"/>
      <c r="FII2" s="1896"/>
      <c r="FIJ2" s="1896"/>
      <c r="FIK2" s="1896"/>
      <c r="FIL2" s="1896"/>
      <c r="FIM2" s="1896"/>
      <c r="FIN2" s="1896"/>
      <c r="FIO2" s="1896"/>
      <c r="FIP2" s="1896"/>
      <c r="FIQ2" s="1896"/>
      <c r="FIR2" s="1896"/>
      <c r="FIS2" s="1896"/>
      <c r="FIT2" s="1896"/>
      <c r="FIU2" s="1896"/>
      <c r="FIV2" s="1896"/>
      <c r="FIW2" s="1896"/>
      <c r="FIX2" s="1896"/>
      <c r="FIY2" s="1896"/>
      <c r="FIZ2" s="1896"/>
      <c r="FJA2" s="1896"/>
      <c r="FJB2" s="1896"/>
      <c r="FJC2" s="1896"/>
      <c r="FJD2" s="1896"/>
      <c r="FJE2" s="1896"/>
      <c r="FJF2" s="1896"/>
      <c r="FJG2" s="1896"/>
      <c r="FJH2" s="1896"/>
      <c r="FJI2" s="1896"/>
      <c r="FJJ2" s="1896"/>
      <c r="FJK2" s="1896"/>
      <c r="FJL2" s="1896"/>
      <c r="FJM2" s="1896"/>
      <c r="FJN2" s="1896"/>
      <c r="FJO2" s="1896"/>
      <c r="FJP2" s="1896"/>
      <c r="FJQ2" s="1896"/>
      <c r="FJR2" s="1896"/>
      <c r="FJS2" s="1896"/>
      <c r="FJT2" s="1896"/>
      <c r="FJU2" s="1896"/>
      <c r="FJV2" s="1896"/>
      <c r="FJW2" s="1896"/>
      <c r="FJX2" s="1896"/>
      <c r="FJY2" s="1896"/>
      <c r="FJZ2" s="1896"/>
      <c r="FKA2" s="1896"/>
      <c r="FKB2" s="1896"/>
      <c r="FKC2" s="1896"/>
      <c r="FKD2" s="1896"/>
      <c r="FKE2" s="1896"/>
      <c r="FKF2" s="1896"/>
      <c r="FKG2" s="1896"/>
      <c r="FKH2" s="1896"/>
      <c r="FKI2" s="1896"/>
      <c r="FKJ2" s="1896"/>
      <c r="FKK2" s="1896"/>
      <c r="FKL2" s="1896"/>
      <c r="FKM2" s="1896"/>
      <c r="FKN2" s="1896"/>
      <c r="FKO2" s="1896"/>
      <c r="FKP2" s="1896"/>
      <c r="FKQ2" s="1896"/>
      <c r="FKR2" s="1896"/>
      <c r="FKS2" s="1896"/>
      <c r="FKT2" s="1896"/>
      <c r="FKU2" s="1896"/>
      <c r="FKV2" s="1896"/>
      <c r="FKW2" s="1896"/>
      <c r="FKX2" s="1896"/>
      <c r="FKY2" s="1896"/>
      <c r="FKZ2" s="1896"/>
      <c r="FLA2" s="1896"/>
      <c r="FLB2" s="1896"/>
      <c r="FLC2" s="1896"/>
      <c r="FLD2" s="1896"/>
      <c r="FLE2" s="1896"/>
      <c r="FLF2" s="1896"/>
      <c r="FLG2" s="1896"/>
      <c r="FLH2" s="1896"/>
      <c r="FLI2" s="1896"/>
      <c r="FLJ2" s="1896"/>
      <c r="FLK2" s="1896"/>
      <c r="FLL2" s="1896"/>
      <c r="FLM2" s="1896"/>
      <c r="FLN2" s="1896"/>
      <c r="FLO2" s="1896"/>
      <c r="FLP2" s="1896"/>
      <c r="FLQ2" s="1896"/>
      <c r="FLR2" s="1896"/>
      <c r="FLS2" s="1896"/>
      <c r="FLT2" s="1896"/>
      <c r="FLU2" s="1896"/>
      <c r="FLV2" s="1896"/>
      <c r="FLW2" s="1896"/>
      <c r="FLX2" s="1896"/>
      <c r="FLY2" s="1896"/>
      <c r="FLZ2" s="1896"/>
      <c r="FMA2" s="1896"/>
      <c r="FMB2" s="1896"/>
      <c r="FMC2" s="1896"/>
      <c r="FMD2" s="1896"/>
      <c r="FME2" s="1896"/>
      <c r="FMF2" s="1896"/>
      <c r="FMG2" s="1896"/>
      <c r="FMH2" s="1896"/>
      <c r="FMI2" s="1896"/>
      <c r="FMJ2" s="1896"/>
      <c r="FMK2" s="1896"/>
      <c r="FML2" s="1896"/>
      <c r="FMM2" s="1896"/>
      <c r="FMN2" s="1896"/>
      <c r="FMO2" s="1896"/>
      <c r="FMP2" s="1896"/>
      <c r="FMQ2" s="1896"/>
      <c r="FMR2" s="1896"/>
      <c r="FMS2" s="1896"/>
      <c r="FMT2" s="1896"/>
      <c r="FMU2" s="1896"/>
      <c r="FMV2" s="1896"/>
      <c r="FMW2" s="1896"/>
      <c r="FMX2" s="1896"/>
      <c r="FMY2" s="1896"/>
      <c r="FMZ2" s="1896"/>
      <c r="FNA2" s="1896"/>
      <c r="FNB2" s="1896"/>
      <c r="FNC2" s="1896"/>
      <c r="FND2" s="1896"/>
      <c r="FNE2" s="1896"/>
      <c r="FNF2" s="1896"/>
      <c r="FNG2" s="1896"/>
      <c r="FNH2" s="1896"/>
      <c r="FNI2" s="1896"/>
      <c r="FNJ2" s="1896"/>
      <c r="FNK2" s="1896"/>
      <c r="FNL2" s="1896"/>
      <c r="FNM2" s="1896"/>
      <c r="FNN2" s="1896"/>
      <c r="FNO2" s="1896"/>
      <c r="FNP2" s="1896"/>
      <c r="FNQ2" s="1896"/>
      <c r="FNR2" s="1896"/>
      <c r="FNS2" s="1896"/>
      <c r="FNT2" s="1896"/>
      <c r="FNU2" s="1896"/>
      <c r="FNV2" s="1896"/>
      <c r="FNW2" s="1896"/>
      <c r="FNX2" s="1896"/>
      <c r="FNY2" s="1896"/>
      <c r="FNZ2" s="1896"/>
      <c r="FOA2" s="1896"/>
      <c r="FOB2" s="1896"/>
      <c r="FOC2" s="1896"/>
      <c r="FOD2" s="1896"/>
      <c r="FOE2" s="1896"/>
      <c r="FOF2" s="1896"/>
      <c r="FOG2" s="1896"/>
      <c r="FOH2" s="1896"/>
      <c r="FOI2" s="1896"/>
      <c r="FOJ2" s="1896"/>
      <c r="FOK2" s="1896"/>
      <c r="FOL2" s="1896"/>
      <c r="FOM2" s="1896"/>
      <c r="FON2" s="1896"/>
      <c r="FOO2" s="1896"/>
      <c r="FOP2" s="1896"/>
      <c r="FOQ2" s="1896"/>
      <c r="FOR2" s="1896"/>
      <c r="FOS2" s="1896"/>
      <c r="FOT2" s="1896"/>
      <c r="FOU2" s="1896"/>
      <c r="FOV2" s="1896"/>
      <c r="FOW2" s="1896"/>
      <c r="FOX2" s="1896"/>
      <c r="FOY2" s="1896"/>
      <c r="FOZ2" s="1896"/>
      <c r="FPA2" s="1896"/>
      <c r="FPB2" s="1896"/>
      <c r="FPC2" s="1896"/>
      <c r="FPD2" s="1896"/>
      <c r="FPE2" s="1896"/>
      <c r="FPF2" s="1896"/>
      <c r="FPG2" s="1896"/>
      <c r="FPH2" s="1896"/>
      <c r="FPI2" s="1896"/>
      <c r="FPJ2" s="1896"/>
      <c r="FPK2" s="1896"/>
      <c r="FPL2" s="1896"/>
      <c r="FPM2" s="1896"/>
      <c r="FPN2" s="1896"/>
      <c r="FPO2" s="1896"/>
      <c r="FPP2" s="1896"/>
      <c r="FPQ2" s="1896"/>
      <c r="FPR2" s="1896"/>
      <c r="FPS2" s="1896"/>
      <c r="FPT2" s="1896"/>
      <c r="FPU2" s="1896"/>
      <c r="FPV2" s="1896"/>
      <c r="FPW2" s="1896"/>
      <c r="FPX2" s="1896"/>
      <c r="FPY2" s="1896"/>
      <c r="FPZ2" s="1896"/>
      <c r="FQA2" s="1896"/>
      <c r="FQB2" s="1896"/>
      <c r="FQC2" s="1896"/>
      <c r="FQD2" s="1896"/>
      <c r="FQE2" s="1896"/>
      <c r="FQF2" s="1896"/>
      <c r="FQG2" s="1896"/>
      <c r="FQH2" s="1896"/>
      <c r="FQI2" s="1896"/>
      <c r="FQJ2" s="1896"/>
      <c r="FQK2" s="1896"/>
      <c r="FQL2" s="1896"/>
      <c r="FQM2" s="1896"/>
      <c r="FQN2" s="1896"/>
      <c r="FQO2" s="1896"/>
      <c r="FQP2" s="1896"/>
      <c r="FQQ2" s="1896"/>
      <c r="FQR2" s="1896"/>
      <c r="FQS2" s="1896"/>
      <c r="FQT2" s="1896"/>
      <c r="FQU2" s="1896"/>
      <c r="FQV2" s="1896"/>
      <c r="FQW2" s="1896"/>
      <c r="FQX2" s="1896"/>
      <c r="FQY2" s="1896"/>
      <c r="FQZ2" s="1896"/>
      <c r="FRA2" s="1896"/>
      <c r="FRB2" s="1896"/>
      <c r="FRC2" s="1896"/>
      <c r="FRD2" s="1896"/>
      <c r="FRE2" s="1896"/>
      <c r="FRF2" s="1896"/>
      <c r="FRG2" s="1896"/>
      <c r="FRH2" s="1896"/>
      <c r="FRI2" s="1896"/>
      <c r="FRJ2" s="1896"/>
      <c r="FRK2" s="1896"/>
      <c r="FRL2" s="1896"/>
      <c r="FRM2" s="1896"/>
      <c r="FRN2" s="1896"/>
      <c r="FRO2" s="1896"/>
      <c r="FRP2" s="1896"/>
      <c r="FRQ2" s="1896"/>
      <c r="FRR2" s="1896"/>
      <c r="FRS2" s="1896"/>
      <c r="FRT2" s="1896"/>
      <c r="FRU2" s="1896"/>
      <c r="FRV2" s="1896"/>
      <c r="FRW2" s="1896"/>
      <c r="FRX2" s="1896"/>
      <c r="FRY2" s="1896"/>
      <c r="FRZ2" s="1896"/>
      <c r="FSA2" s="1896"/>
      <c r="FSB2" s="1896"/>
      <c r="FSC2" s="1896"/>
      <c r="FSD2" s="1896"/>
      <c r="FSE2" s="1896"/>
      <c r="FSF2" s="1896"/>
      <c r="FSG2" s="1896"/>
      <c r="FSH2" s="1896"/>
      <c r="FSI2" s="1896"/>
      <c r="FSJ2" s="1896"/>
      <c r="FSK2" s="1896"/>
      <c r="FSL2" s="1896"/>
      <c r="FSM2" s="1896"/>
      <c r="FSN2" s="1896"/>
      <c r="FSO2" s="1896"/>
      <c r="FSP2" s="1896"/>
      <c r="FSQ2" s="1896"/>
      <c r="FSR2" s="1896"/>
      <c r="FSS2" s="1896"/>
      <c r="FST2" s="1896"/>
      <c r="FSU2" s="1896"/>
      <c r="FSV2" s="1896"/>
      <c r="FSW2" s="1896"/>
      <c r="FSX2" s="1896"/>
      <c r="FSY2" s="1896"/>
      <c r="FSZ2" s="1896"/>
      <c r="FTA2" s="1896"/>
      <c r="FTB2" s="1896"/>
      <c r="FTC2" s="1896"/>
      <c r="FTD2" s="1896"/>
      <c r="FTE2" s="1896"/>
      <c r="FTF2" s="1896"/>
      <c r="FTG2" s="1896"/>
      <c r="FTH2" s="1896"/>
      <c r="FTI2" s="1896"/>
      <c r="FTJ2" s="1896"/>
      <c r="FTK2" s="1896"/>
      <c r="FTL2" s="1896"/>
      <c r="FTM2" s="1896"/>
      <c r="FTN2" s="1896"/>
      <c r="FTO2" s="1896"/>
      <c r="FTP2" s="1896"/>
      <c r="FTQ2" s="1896"/>
      <c r="FTR2" s="1896"/>
      <c r="FTS2" s="1896"/>
      <c r="FTT2" s="1896"/>
      <c r="FTU2" s="1896"/>
      <c r="FTV2" s="1896"/>
      <c r="FTW2" s="1896"/>
      <c r="FTX2" s="1896"/>
      <c r="FTY2" s="1896"/>
      <c r="FTZ2" s="1896"/>
      <c r="FUA2" s="1896"/>
      <c r="FUB2" s="1896"/>
      <c r="FUC2" s="1896"/>
      <c r="FUD2" s="1896"/>
      <c r="FUE2" s="1896"/>
      <c r="FUF2" s="1896"/>
      <c r="FUG2" s="1896"/>
      <c r="FUH2" s="1896"/>
      <c r="FUI2" s="1896"/>
      <c r="FUJ2" s="1896"/>
      <c r="FUK2" s="1896"/>
      <c r="FUL2" s="1896"/>
      <c r="FUM2" s="1896"/>
      <c r="FUN2" s="1896"/>
      <c r="FUO2" s="1896"/>
      <c r="FUP2" s="1896"/>
      <c r="FUQ2" s="1896"/>
      <c r="FUR2" s="1896"/>
      <c r="FUS2" s="1896"/>
      <c r="FUT2" s="1896"/>
      <c r="FUU2" s="1896"/>
      <c r="FUV2" s="1896"/>
      <c r="FUW2" s="1896"/>
      <c r="FUX2" s="1896"/>
      <c r="FUY2" s="1896"/>
      <c r="FUZ2" s="1896"/>
      <c r="FVA2" s="1896"/>
      <c r="FVB2" s="1896"/>
      <c r="FVC2" s="1896"/>
      <c r="FVD2" s="1896"/>
      <c r="FVE2" s="1896"/>
      <c r="FVF2" s="1896"/>
      <c r="FVG2" s="1896"/>
      <c r="FVH2" s="1896"/>
      <c r="FVI2" s="1896"/>
      <c r="FVJ2" s="1896"/>
      <c r="FVK2" s="1896"/>
      <c r="FVL2" s="1896"/>
      <c r="FVM2" s="1896"/>
      <c r="FVN2" s="1896"/>
      <c r="FVO2" s="1896"/>
      <c r="FVP2" s="1896"/>
      <c r="FVQ2" s="1896"/>
      <c r="FVR2" s="1896"/>
      <c r="FVS2" s="1896"/>
      <c r="FVT2" s="1896"/>
      <c r="FVU2" s="1896"/>
      <c r="FVV2" s="1896"/>
      <c r="FVW2" s="1896"/>
      <c r="FVX2" s="1896"/>
      <c r="FVY2" s="1896"/>
      <c r="FVZ2" s="1896"/>
      <c r="FWA2" s="1896"/>
      <c r="FWB2" s="1896"/>
      <c r="FWC2" s="1896"/>
      <c r="FWD2" s="1896"/>
      <c r="FWE2" s="1896"/>
      <c r="FWF2" s="1896"/>
      <c r="FWG2" s="1896"/>
      <c r="FWH2" s="1896"/>
      <c r="FWI2" s="1896"/>
      <c r="FWJ2" s="1896"/>
      <c r="FWK2" s="1896"/>
      <c r="FWL2" s="1896"/>
      <c r="FWM2" s="1896"/>
      <c r="FWN2" s="1896"/>
      <c r="FWO2" s="1896"/>
      <c r="FWP2" s="1896"/>
      <c r="FWQ2" s="1896"/>
      <c r="FWR2" s="1896"/>
      <c r="FWS2" s="1896"/>
      <c r="FWT2" s="1896"/>
      <c r="FWU2" s="1896"/>
      <c r="FWV2" s="1896"/>
      <c r="FWW2" s="1896"/>
      <c r="FWX2" s="1896"/>
      <c r="FWY2" s="1896"/>
      <c r="FWZ2" s="1896"/>
      <c r="FXA2" s="1896"/>
      <c r="FXB2" s="1896"/>
      <c r="FXC2" s="1896"/>
      <c r="FXD2" s="1896"/>
      <c r="FXE2" s="1896"/>
      <c r="FXF2" s="1896"/>
      <c r="FXG2" s="1896"/>
      <c r="FXH2" s="1896"/>
      <c r="FXI2" s="1896"/>
      <c r="FXJ2" s="1896"/>
      <c r="FXK2" s="1896"/>
      <c r="FXL2" s="1896"/>
      <c r="FXM2" s="1896"/>
      <c r="FXN2" s="1896"/>
      <c r="FXO2" s="1896"/>
      <c r="FXP2" s="1896"/>
      <c r="FXQ2" s="1896"/>
      <c r="FXR2" s="1896"/>
      <c r="FXS2" s="1896"/>
      <c r="FXT2" s="1896"/>
      <c r="FXU2" s="1896"/>
      <c r="FXV2" s="1896"/>
      <c r="FXW2" s="1896"/>
      <c r="FXX2" s="1896"/>
      <c r="FXY2" s="1896"/>
      <c r="FXZ2" s="1896"/>
      <c r="FYA2" s="1896"/>
      <c r="FYB2" s="1896"/>
      <c r="FYC2" s="1896"/>
      <c r="FYD2" s="1896"/>
      <c r="FYE2" s="1896"/>
      <c r="FYF2" s="1896"/>
      <c r="FYG2" s="1896"/>
      <c r="FYH2" s="1896"/>
      <c r="FYI2" s="1896"/>
      <c r="FYJ2" s="1896"/>
      <c r="FYK2" s="1896"/>
      <c r="FYL2" s="1896"/>
      <c r="FYM2" s="1896"/>
      <c r="FYN2" s="1896"/>
      <c r="FYO2" s="1896"/>
      <c r="FYP2" s="1896"/>
      <c r="FYQ2" s="1896"/>
      <c r="FYR2" s="1896"/>
      <c r="FYS2" s="1896"/>
      <c r="FYT2" s="1896"/>
      <c r="FYU2" s="1896"/>
      <c r="FYV2" s="1896"/>
      <c r="FYW2" s="1896"/>
      <c r="FYX2" s="1896"/>
      <c r="FYY2" s="1896"/>
      <c r="FYZ2" s="1896"/>
      <c r="FZA2" s="1896"/>
      <c r="FZB2" s="1896"/>
      <c r="FZC2" s="1896"/>
      <c r="FZD2" s="1896"/>
      <c r="FZE2" s="1896"/>
      <c r="FZF2" s="1896"/>
      <c r="FZG2" s="1896"/>
      <c r="FZH2" s="1896"/>
      <c r="FZI2" s="1896"/>
      <c r="FZJ2" s="1896"/>
      <c r="FZK2" s="1896"/>
      <c r="FZL2" s="1896"/>
      <c r="FZM2" s="1896"/>
      <c r="FZN2" s="1896"/>
      <c r="FZO2" s="1896"/>
      <c r="FZP2" s="1896"/>
      <c r="FZQ2" s="1896"/>
      <c r="FZR2" s="1896"/>
      <c r="FZS2" s="1896"/>
      <c r="FZT2" s="1896"/>
      <c r="FZU2" s="1896"/>
      <c r="FZV2" s="1896"/>
      <c r="FZW2" s="1896"/>
      <c r="FZX2" s="1896"/>
      <c r="FZY2" s="1896"/>
      <c r="FZZ2" s="1896"/>
      <c r="GAA2" s="1896"/>
      <c r="GAB2" s="1896"/>
      <c r="GAC2" s="1896"/>
      <c r="GAD2" s="1896"/>
      <c r="GAE2" s="1896"/>
      <c r="GAF2" s="1896"/>
      <c r="GAG2" s="1896"/>
      <c r="GAH2" s="1896"/>
      <c r="GAI2" s="1896"/>
      <c r="GAJ2" s="1896"/>
      <c r="GAK2" s="1896"/>
      <c r="GAL2" s="1896"/>
      <c r="GAM2" s="1896"/>
      <c r="GAN2" s="1896"/>
      <c r="GAO2" s="1896"/>
      <c r="GAP2" s="1896"/>
      <c r="GAQ2" s="1896"/>
      <c r="GAR2" s="1896"/>
      <c r="GAS2" s="1896"/>
      <c r="GAT2" s="1896"/>
      <c r="GAU2" s="1896"/>
      <c r="GAV2" s="1896"/>
      <c r="GAW2" s="1896"/>
      <c r="GAX2" s="1896"/>
      <c r="GAY2" s="1896"/>
      <c r="GAZ2" s="1896"/>
      <c r="GBA2" s="1896"/>
      <c r="GBB2" s="1896"/>
      <c r="GBC2" s="1896"/>
      <c r="GBD2" s="1896"/>
      <c r="GBE2" s="1896"/>
      <c r="GBF2" s="1896"/>
      <c r="GBG2" s="1896"/>
      <c r="GBH2" s="1896"/>
      <c r="GBI2" s="1896"/>
      <c r="GBJ2" s="1896"/>
      <c r="GBK2" s="1896"/>
      <c r="GBL2" s="1896"/>
      <c r="GBM2" s="1896"/>
      <c r="GBN2" s="1896"/>
      <c r="GBO2" s="1896"/>
      <c r="GBP2" s="1896"/>
      <c r="GBQ2" s="1896"/>
      <c r="GBR2" s="1896"/>
      <c r="GBS2" s="1896"/>
      <c r="GBT2" s="1896"/>
      <c r="GBU2" s="1896"/>
      <c r="GBV2" s="1896"/>
      <c r="GBW2" s="1896"/>
      <c r="GBX2" s="1896"/>
      <c r="GBY2" s="1896"/>
      <c r="GBZ2" s="1896"/>
      <c r="GCA2" s="1896"/>
      <c r="GCB2" s="1896"/>
      <c r="GCC2" s="1896"/>
      <c r="GCD2" s="1896"/>
      <c r="GCE2" s="1896"/>
      <c r="GCF2" s="1896"/>
      <c r="GCG2" s="1896"/>
      <c r="GCH2" s="1896"/>
      <c r="GCI2" s="1896"/>
      <c r="GCJ2" s="1896"/>
      <c r="GCK2" s="1896"/>
      <c r="GCL2" s="1896"/>
      <c r="GCM2" s="1896"/>
      <c r="GCN2" s="1896"/>
      <c r="GCO2" s="1896"/>
      <c r="GCP2" s="1896"/>
      <c r="GCQ2" s="1896"/>
      <c r="GCR2" s="1896"/>
      <c r="GCS2" s="1896"/>
      <c r="GCT2" s="1896"/>
      <c r="GCU2" s="1896"/>
      <c r="GCV2" s="1896"/>
      <c r="GCW2" s="1896"/>
      <c r="GCX2" s="1896"/>
      <c r="GCY2" s="1896"/>
      <c r="GCZ2" s="1896"/>
      <c r="GDA2" s="1896"/>
      <c r="GDB2" s="1896"/>
      <c r="GDC2" s="1896"/>
      <c r="GDD2" s="1896"/>
      <c r="GDE2" s="1896"/>
      <c r="GDF2" s="1896"/>
      <c r="GDG2" s="1896"/>
      <c r="GDH2" s="1896"/>
      <c r="GDI2" s="1896"/>
      <c r="GDJ2" s="1896"/>
      <c r="GDK2" s="1896"/>
      <c r="GDL2" s="1896"/>
      <c r="GDM2" s="1896"/>
      <c r="GDN2" s="1896"/>
      <c r="GDO2" s="1896"/>
      <c r="GDP2" s="1896"/>
      <c r="GDQ2" s="1896"/>
      <c r="GDR2" s="1896"/>
      <c r="GDS2" s="1896"/>
      <c r="GDT2" s="1896"/>
      <c r="GDU2" s="1896"/>
      <c r="GDV2" s="1896"/>
      <c r="GDW2" s="1896"/>
      <c r="GDX2" s="1896"/>
      <c r="GDY2" s="1896"/>
      <c r="GDZ2" s="1896"/>
      <c r="GEA2" s="1896"/>
      <c r="GEB2" s="1896"/>
      <c r="GEC2" s="1896"/>
      <c r="GED2" s="1896"/>
      <c r="GEE2" s="1896"/>
      <c r="GEF2" s="1896"/>
      <c r="GEG2" s="1896"/>
      <c r="GEH2" s="1896"/>
      <c r="GEI2" s="1896"/>
      <c r="GEJ2" s="1896"/>
      <c r="GEK2" s="1896"/>
      <c r="GEL2" s="1896"/>
      <c r="GEM2" s="1896"/>
      <c r="GEN2" s="1896"/>
      <c r="GEO2" s="1896"/>
      <c r="GEP2" s="1896"/>
      <c r="GEQ2" s="1896"/>
      <c r="GER2" s="1896"/>
      <c r="GES2" s="1896"/>
      <c r="GET2" s="1896"/>
      <c r="GEU2" s="1896"/>
      <c r="GEV2" s="1896"/>
      <c r="GEW2" s="1896"/>
      <c r="GEX2" s="1896"/>
      <c r="GEY2" s="1896"/>
      <c r="GEZ2" s="1896"/>
      <c r="GFA2" s="1896"/>
      <c r="GFB2" s="1896"/>
      <c r="GFC2" s="1896"/>
      <c r="GFD2" s="1896"/>
      <c r="GFE2" s="1896"/>
      <c r="GFF2" s="1896"/>
      <c r="GFG2" s="1896"/>
      <c r="GFH2" s="1896"/>
      <c r="GFI2" s="1896"/>
      <c r="GFJ2" s="1896"/>
      <c r="GFK2" s="1896"/>
      <c r="GFL2" s="1896"/>
      <c r="GFM2" s="1896"/>
      <c r="GFN2" s="1896"/>
      <c r="GFO2" s="1896"/>
      <c r="GFP2" s="1896"/>
      <c r="GFQ2" s="1896"/>
      <c r="GFR2" s="1896"/>
      <c r="GFS2" s="1896"/>
      <c r="GFT2" s="1896"/>
      <c r="GFU2" s="1896"/>
      <c r="GFV2" s="1896"/>
      <c r="GFW2" s="1896"/>
      <c r="GFX2" s="1896"/>
      <c r="GFY2" s="1896"/>
      <c r="GFZ2" s="1896"/>
      <c r="GGA2" s="1896"/>
      <c r="GGB2" s="1896"/>
      <c r="GGC2" s="1896"/>
      <c r="GGD2" s="1896"/>
      <c r="GGE2" s="1896"/>
      <c r="GGF2" s="1896"/>
      <c r="GGG2" s="1896"/>
      <c r="GGH2" s="1896"/>
      <c r="GGI2" s="1896"/>
      <c r="GGJ2" s="1896"/>
      <c r="GGK2" s="1896"/>
      <c r="GGL2" s="1896"/>
      <c r="GGM2" s="1896"/>
      <c r="GGN2" s="1896"/>
      <c r="GGO2" s="1896"/>
      <c r="GGP2" s="1896"/>
      <c r="GGQ2" s="1896"/>
      <c r="GGR2" s="1896"/>
      <c r="GGS2" s="1896"/>
      <c r="GGT2" s="1896"/>
      <c r="GGU2" s="1896"/>
      <c r="GGV2" s="1896"/>
      <c r="GGW2" s="1896"/>
      <c r="GGX2" s="1896"/>
      <c r="GGY2" s="1896"/>
      <c r="GGZ2" s="1896"/>
      <c r="GHA2" s="1896"/>
      <c r="GHB2" s="1896"/>
      <c r="GHC2" s="1896"/>
      <c r="GHD2" s="1896"/>
      <c r="GHE2" s="1896"/>
      <c r="GHF2" s="1896"/>
      <c r="GHG2" s="1896"/>
      <c r="GHH2" s="1896"/>
      <c r="GHI2" s="1896"/>
      <c r="GHJ2" s="1896"/>
      <c r="GHK2" s="1896"/>
      <c r="GHL2" s="1896"/>
      <c r="GHM2" s="1896"/>
      <c r="GHN2" s="1896"/>
      <c r="GHO2" s="1896"/>
      <c r="GHP2" s="1896"/>
      <c r="GHQ2" s="1896"/>
      <c r="GHR2" s="1896"/>
      <c r="GHS2" s="1896"/>
      <c r="GHT2" s="1896"/>
      <c r="GHU2" s="1896"/>
      <c r="GHV2" s="1896"/>
      <c r="GHW2" s="1896"/>
      <c r="GHX2" s="1896"/>
      <c r="GHY2" s="1896"/>
      <c r="GHZ2" s="1896"/>
      <c r="GIA2" s="1896"/>
      <c r="GIB2" s="1896"/>
      <c r="GIC2" s="1896"/>
      <c r="GID2" s="1896"/>
      <c r="GIE2" s="1896"/>
      <c r="GIF2" s="1896"/>
      <c r="GIG2" s="1896"/>
      <c r="GIH2" s="1896"/>
      <c r="GII2" s="1896"/>
      <c r="GIJ2" s="1896"/>
      <c r="GIK2" s="1896"/>
      <c r="GIL2" s="1896"/>
      <c r="GIM2" s="1896"/>
      <c r="GIN2" s="1896"/>
      <c r="GIO2" s="1896"/>
      <c r="GIP2" s="1896"/>
      <c r="GIQ2" s="1896"/>
      <c r="GIR2" s="1896"/>
      <c r="GIS2" s="1896"/>
      <c r="GIT2" s="1896"/>
      <c r="GIU2" s="1896"/>
      <c r="GIV2" s="1896"/>
      <c r="GIW2" s="1896"/>
      <c r="GIX2" s="1896"/>
      <c r="GIY2" s="1896"/>
      <c r="GIZ2" s="1896"/>
      <c r="GJA2" s="1896"/>
      <c r="GJB2" s="1896"/>
      <c r="GJC2" s="1896"/>
      <c r="GJD2" s="1896"/>
      <c r="GJE2" s="1896"/>
      <c r="GJF2" s="1896"/>
      <c r="GJG2" s="1896"/>
      <c r="GJH2" s="1896"/>
      <c r="GJI2" s="1896"/>
      <c r="GJJ2" s="1896"/>
      <c r="GJK2" s="1896"/>
      <c r="GJL2" s="1896"/>
      <c r="GJM2" s="1896"/>
      <c r="GJN2" s="1896"/>
      <c r="GJO2" s="1896"/>
      <c r="GJP2" s="1896"/>
      <c r="GJQ2" s="1896"/>
      <c r="GJR2" s="1896"/>
      <c r="GJS2" s="1896"/>
      <c r="GJT2" s="1896"/>
      <c r="GJU2" s="1896"/>
      <c r="GJV2" s="1896"/>
      <c r="GJW2" s="1896"/>
      <c r="GJX2" s="1896"/>
      <c r="GJY2" s="1896"/>
      <c r="GJZ2" s="1896"/>
      <c r="GKA2" s="1896"/>
      <c r="GKB2" s="1896"/>
      <c r="GKC2" s="1896"/>
      <c r="GKD2" s="1896"/>
      <c r="GKE2" s="1896"/>
      <c r="GKF2" s="1896"/>
      <c r="GKG2" s="1896"/>
      <c r="GKH2" s="1896"/>
      <c r="GKI2" s="1896"/>
      <c r="GKJ2" s="1896"/>
      <c r="GKK2" s="1896"/>
      <c r="GKL2" s="1896"/>
      <c r="GKM2" s="1896"/>
      <c r="GKN2" s="1896"/>
      <c r="GKO2" s="1896"/>
      <c r="GKP2" s="1896"/>
      <c r="GKQ2" s="1896"/>
      <c r="GKR2" s="1896"/>
      <c r="GKS2" s="1896"/>
      <c r="GKT2" s="1896"/>
      <c r="GKU2" s="1896"/>
      <c r="GKV2" s="1896"/>
      <c r="GKW2" s="1896"/>
      <c r="GKX2" s="1896"/>
      <c r="GKY2" s="1896"/>
      <c r="GKZ2" s="1896"/>
      <c r="GLA2" s="1896"/>
      <c r="GLB2" s="1896"/>
      <c r="GLC2" s="1896"/>
      <c r="GLD2" s="1896"/>
      <c r="GLE2" s="1896"/>
      <c r="GLF2" s="1896"/>
      <c r="GLG2" s="1896"/>
      <c r="GLH2" s="1896"/>
      <c r="GLI2" s="1896"/>
      <c r="GLJ2" s="1896"/>
      <c r="GLK2" s="1896"/>
      <c r="GLL2" s="1896"/>
      <c r="GLM2" s="1896"/>
      <c r="GLN2" s="1896"/>
      <c r="GLO2" s="1896"/>
      <c r="GLP2" s="1896"/>
      <c r="GLQ2" s="1896"/>
      <c r="GLR2" s="1896"/>
      <c r="GLS2" s="1896"/>
      <c r="GLT2" s="1896"/>
      <c r="GLU2" s="1896"/>
      <c r="GLV2" s="1896"/>
      <c r="GLW2" s="1896"/>
      <c r="GLX2" s="1896"/>
      <c r="GLY2" s="1896"/>
      <c r="GLZ2" s="1896"/>
      <c r="GMA2" s="1896"/>
      <c r="GMB2" s="1896"/>
      <c r="GMC2" s="1896"/>
      <c r="GMD2" s="1896"/>
      <c r="GME2" s="1896"/>
      <c r="GMF2" s="1896"/>
      <c r="GMG2" s="1896"/>
      <c r="GMH2" s="1896"/>
      <c r="GMI2" s="1896"/>
      <c r="GMJ2" s="1896"/>
      <c r="GMK2" s="1896"/>
      <c r="GML2" s="1896"/>
      <c r="GMM2" s="1896"/>
      <c r="GMN2" s="1896"/>
      <c r="GMO2" s="1896"/>
      <c r="GMP2" s="1896"/>
      <c r="GMQ2" s="1896"/>
      <c r="GMR2" s="1896"/>
      <c r="GMS2" s="1896"/>
      <c r="GMT2" s="1896"/>
      <c r="GMU2" s="1896"/>
      <c r="GMV2" s="1896"/>
      <c r="GMW2" s="1896"/>
      <c r="GMX2" s="1896"/>
      <c r="GMY2" s="1896"/>
      <c r="GMZ2" s="1896"/>
      <c r="GNA2" s="1896"/>
      <c r="GNB2" s="1896"/>
      <c r="GNC2" s="1896"/>
      <c r="GND2" s="1896"/>
      <c r="GNE2" s="1896"/>
      <c r="GNF2" s="1896"/>
      <c r="GNG2" s="1896"/>
      <c r="GNH2" s="1896"/>
      <c r="GNI2" s="1896"/>
      <c r="GNJ2" s="1896"/>
      <c r="GNK2" s="1896"/>
      <c r="GNL2" s="1896"/>
      <c r="GNM2" s="1896"/>
      <c r="GNN2" s="1896"/>
      <c r="GNO2" s="1896"/>
      <c r="GNP2" s="1896"/>
      <c r="GNQ2" s="1896"/>
      <c r="GNR2" s="1896"/>
      <c r="GNS2" s="1896"/>
      <c r="GNT2" s="1896"/>
      <c r="GNU2" s="1896"/>
      <c r="GNV2" s="1896"/>
      <c r="GNW2" s="1896"/>
      <c r="GNX2" s="1896"/>
      <c r="GNY2" s="1896"/>
      <c r="GNZ2" s="1896"/>
      <c r="GOA2" s="1896"/>
      <c r="GOB2" s="1896"/>
      <c r="GOC2" s="1896"/>
      <c r="GOD2" s="1896"/>
      <c r="GOE2" s="1896"/>
      <c r="GOF2" s="1896"/>
      <c r="GOG2" s="1896"/>
      <c r="GOH2" s="1896"/>
      <c r="GOI2" s="1896"/>
      <c r="GOJ2" s="1896"/>
      <c r="GOK2" s="1896"/>
      <c r="GOL2" s="1896"/>
      <c r="GOM2" s="1896"/>
      <c r="GON2" s="1896"/>
      <c r="GOO2" s="1896"/>
      <c r="GOP2" s="1896"/>
      <c r="GOQ2" s="1896"/>
      <c r="GOR2" s="1896"/>
      <c r="GOS2" s="1896"/>
      <c r="GOT2" s="1896"/>
      <c r="GOU2" s="1896"/>
      <c r="GOV2" s="1896"/>
      <c r="GOW2" s="1896"/>
      <c r="GOX2" s="1896"/>
      <c r="GOY2" s="1896"/>
      <c r="GOZ2" s="1896"/>
      <c r="GPA2" s="1896"/>
      <c r="GPB2" s="1896"/>
      <c r="GPC2" s="1896"/>
      <c r="GPD2" s="1896"/>
      <c r="GPE2" s="1896"/>
      <c r="GPF2" s="1896"/>
      <c r="GPG2" s="1896"/>
      <c r="GPH2" s="1896"/>
      <c r="GPI2" s="1896"/>
      <c r="GPJ2" s="1896"/>
      <c r="GPK2" s="1896"/>
      <c r="GPL2" s="1896"/>
      <c r="GPM2" s="1896"/>
      <c r="GPN2" s="1896"/>
      <c r="GPO2" s="1896"/>
      <c r="GPP2" s="1896"/>
      <c r="GPQ2" s="1896"/>
      <c r="GPR2" s="1896"/>
      <c r="GPS2" s="1896"/>
      <c r="GPT2" s="1896"/>
      <c r="GPU2" s="1896"/>
      <c r="GPV2" s="1896"/>
      <c r="GPW2" s="1896"/>
      <c r="GPX2" s="1896"/>
      <c r="GPY2" s="1896"/>
      <c r="GPZ2" s="1896"/>
      <c r="GQA2" s="1896"/>
      <c r="GQB2" s="1896"/>
      <c r="GQC2" s="1896"/>
      <c r="GQD2" s="1896"/>
      <c r="GQE2" s="1896"/>
      <c r="GQF2" s="1896"/>
      <c r="GQG2" s="1896"/>
      <c r="GQH2" s="1896"/>
      <c r="GQI2" s="1896"/>
      <c r="GQJ2" s="1896"/>
      <c r="GQK2" s="1896"/>
      <c r="GQL2" s="1896"/>
      <c r="GQM2" s="1896"/>
      <c r="GQN2" s="1896"/>
      <c r="GQO2" s="1896"/>
      <c r="GQP2" s="1896"/>
      <c r="GQQ2" s="1896"/>
      <c r="GQR2" s="1896"/>
      <c r="GQS2" s="1896"/>
      <c r="GQT2" s="1896"/>
      <c r="GQU2" s="1896"/>
      <c r="GQV2" s="1896"/>
      <c r="GQW2" s="1896"/>
      <c r="GQX2" s="1896"/>
      <c r="GQY2" s="1896"/>
      <c r="GQZ2" s="1896"/>
      <c r="GRA2" s="1896"/>
      <c r="GRB2" s="1896"/>
      <c r="GRC2" s="1896"/>
      <c r="GRD2" s="1896"/>
      <c r="GRE2" s="1896"/>
      <c r="GRF2" s="1896"/>
      <c r="GRG2" s="1896"/>
      <c r="GRH2" s="1896"/>
      <c r="GRI2" s="1896"/>
      <c r="GRJ2" s="1896"/>
      <c r="GRK2" s="1896"/>
      <c r="GRL2" s="1896"/>
      <c r="GRM2" s="1896"/>
      <c r="GRN2" s="1896"/>
      <c r="GRO2" s="1896"/>
      <c r="GRP2" s="1896"/>
      <c r="GRQ2" s="1896"/>
      <c r="GRR2" s="1896"/>
      <c r="GRS2" s="1896"/>
      <c r="GRT2" s="1896"/>
      <c r="GRU2" s="1896"/>
      <c r="GRV2" s="1896"/>
      <c r="GRW2" s="1896"/>
      <c r="GRX2" s="1896"/>
      <c r="GRY2" s="1896"/>
      <c r="GRZ2" s="1896"/>
      <c r="GSA2" s="1896"/>
      <c r="GSB2" s="1896"/>
      <c r="GSC2" s="1896"/>
      <c r="GSD2" s="1896"/>
      <c r="GSE2" s="1896"/>
      <c r="GSF2" s="1896"/>
      <c r="GSG2" s="1896"/>
      <c r="GSH2" s="1896"/>
      <c r="GSI2" s="1896"/>
      <c r="GSJ2" s="1896"/>
      <c r="GSK2" s="1896"/>
      <c r="GSL2" s="1896"/>
      <c r="GSM2" s="1896"/>
      <c r="GSN2" s="1896"/>
      <c r="GSO2" s="1896"/>
      <c r="GSP2" s="1896"/>
      <c r="GSQ2" s="1896"/>
      <c r="GSR2" s="1896"/>
      <c r="GSS2" s="1896"/>
      <c r="GST2" s="1896"/>
      <c r="GSU2" s="1896"/>
      <c r="GSV2" s="1896"/>
      <c r="GSW2" s="1896"/>
      <c r="GSX2" s="1896"/>
      <c r="GSY2" s="1896"/>
      <c r="GSZ2" s="1896"/>
      <c r="GTA2" s="1896"/>
      <c r="GTB2" s="1896"/>
      <c r="GTC2" s="1896"/>
      <c r="GTD2" s="1896"/>
      <c r="GTE2" s="1896"/>
      <c r="GTF2" s="1896"/>
      <c r="GTG2" s="1896"/>
      <c r="GTH2" s="1896"/>
      <c r="GTI2" s="1896"/>
      <c r="GTJ2" s="1896"/>
      <c r="GTK2" s="1896"/>
      <c r="GTL2" s="1896"/>
      <c r="GTM2" s="1896"/>
      <c r="GTN2" s="1896"/>
      <c r="GTO2" s="1896"/>
      <c r="GTP2" s="1896"/>
      <c r="GTQ2" s="1896"/>
      <c r="GTR2" s="1896"/>
      <c r="GTS2" s="1896"/>
      <c r="GTT2" s="1896"/>
      <c r="GTU2" s="1896"/>
      <c r="GTV2" s="1896"/>
      <c r="GTW2" s="1896"/>
      <c r="GTX2" s="1896"/>
      <c r="GTY2" s="1896"/>
      <c r="GTZ2" s="1896"/>
      <c r="GUA2" s="1896"/>
      <c r="GUB2" s="1896"/>
      <c r="GUC2" s="1896"/>
      <c r="GUD2" s="1896"/>
      <c r="GUE2" s="1896"/>
      <c r="GUF2" s="1896"/>
      <c r="GUG2" s="1896"/>
      <c r="GUH2" s="1896"/>
      <c r="GUI2" s="1896"/>
      <c r="GUJ2" s="1896"/>
      <c r="GUK2" s="1896"/>
      <c r="GUL2" s="1896"/>
      <c r="GUM2" s="1896"/>
      <c r="GUN2" s="1896"/>
      <c r="GUO2" s="1896"/>
      <c r="GUP2" s="1896"/>
      <c r="GUQ2" s="1896"/>
      <c r="GUR2" s="1896"/>
      <c r="GUS2" s="1896"/>
      <c r="GUT2" s="1896"/>
      <c r="GUU2" s="1896"/>
      <c r="GUV2" s="1896"/>
      <c r="GUW2" s="1896"/>
      <c r="GUX2" s="1896"/>
      <c r="GUY2" s="1896"/>
      <c r="GUZ2" s="1896"/>
      <c r="GVA2" s="1896"/>
      <c r="GVB2" s="1896"/>
      <c r="GVC2" s="1896"/>
      <c r="GVD2" s="1896"/>
      <c r="GVE2" s="1896"/>
      <c r="GVF2" s="1896"/>
      <c r="GVG2" s="1896"/>
      <c r="GVH2" s="1896"/>
      <c r="GVI2" s="1896"/>
      <c r="GVJ2" s="1896"/>
      <c r="GVK2" s="1896"/>
      <c r="GVL2" s="1896"/>
      <c r="GVM2" s="1896"/>
      <c r="GVN2" s="1896"/>
      <c r="GVO2" s="1896"/>
      <c r="GVP2" s="1896"/>
      <c r="GVQ2" s="1896"/>
      <c r="GVR2" s="1896"/>
      <c r="GVS2" s="1896"/>
      <c r="GVT2" s="1896"/>
      <c r="GVU2" s="1896"/>
      <c r="GVV2" s="1896"/>
      <c r="GVW2" s="1896"/>
      <c r="GVX2" s="1896"/>
      <c r="GVY2" s="1896"/>
      <c r="GVZ2" s="1896"/>
      <c r="GWA2" s="1896"/>
      <c r="GWB2" s="1896"/>
      <c r="GWC2" s="1896"/>
      <c r="GWD2" s="1896"/>
      <c r="GWE2" s="1896"/>
      <c r="GWF2" s="1896"/>
      <c r="GWG2" s="1896"/>
      <c r="GWH2" s="1896"/>
      <c r="GWI2" s="1896"/>
      <c r="GWJ2" s="1896"/>
      <c r="GWK2" s="1896"/>
      <c r="GWL2" s="1896"/>
      <c r="GWM2" s="1896"/>
      <c r="GWN2" s="1896"/>
      <c r="GWO2" s="1896"/>
      <c r="GWP2" s="1896"/>
      <c r="GWQ2" s="1896"/>
      <c r="GWR2" s="1896"/>
      <c r="GWS2" s="1896"/>
      <c r="GWT2" s="1896"/>
      <c r="GWU2" s="1896"/>
      <c r="GWV2" s="1896"/>
      <c r="GWW2" s="1896"/>
      <c r="GWX2" s="1896"/>
      <c r="GWY2" s="1896"/>
      <c r="GWZ2" s="1896"/>
      <c r="GXA2" s="1896"/>
      <c r="GXB2" s="1896"/>
      <c r="GXC2" s="1896"/>
      <c r="GXD2" s="1896"/>
      <c r="GXE2" s="1896"/>
      <c r="GXF2" s="1896"/>
      <c r="GXG2" s="1896"/>
      <c r="GXH2" s="1896"/>
      <c r="GXI2" s="1896"/>
      <c r="GXJ2" s="1896"/>
      <c r="GXK2" s="1896"/>
      <c r="GXL2" s="1896"/>
      <c r="GXM2" s="1896"/>
      <c r="GXN2" s="1896"/>
      <c r="GXO2" s="1896"/>
      <c r="GXP2" s="1896"/>
      <c r="GXQ2" s="1896"/>
      <c r="GXR2" s="1896"/>
      <c r="GXS2" s="1896"/>
      <c r="GXT2" s="1896"/>
      <c r="GXU2" s="1896"/>
      <c r="GXV2" s="1896"/>
      <c r="GXW2" s="1896"/>
      <c r="GXX2" s="1896"/>
      <c r="GXY2" s="1896"/>
      <c r="GXZ2" s="1896"/>
      <c r="GYA2" s="1896"/>
      <c r="GYB2" s="1896"/>
      <c r="GYC2" s="1896"/>
      <c r="GYD2" s="1896"/>
      <c r="GYE2" s="1896"/>
      <c r="GYF2" s="1896"/>
      <c r="GYG2" s="1896"/>
      <c r="GYH2" s="1896"/>
      <c r="GYI2" s="1896"/>
      <c r="GYJ2" s="1896"/>
      <c r="GYK2" s="1896"/>
      <c r="GYL2" s="1896"/>
      <c r="GYM2" s="1896"/>
      <c r="GYN2" s="1896"/>
      <c r="GYO2" s="1896"/>
      <c r="GYP2" s="1896"/>
      <c r="GYQ2" s="1896"/>
      <c r="GYR2" s="1896"/>
      <c r="GYS2" s="1896"/>
      <c r="GYT2" s="1896"/>
      <c r="GYU2" s="1896"/>
      <c r="GYV2" s="1896"/>
      <c r="GYW2" s="1896"/>
      <c r="GYX2" s="1896"/>
      <c r="GYY2" s="1896"/>
      <c r="GYZ2" s="1896"/>
      <c r="GZA2" s="1896"/>
      <c r="GZB2" s="1896"/>
      <c r="GZC2" s="1896"/>
      <c r="GZD2" s="1896"/>
      <c r="GZE2" s="1896"/>
      <c r="GZF2" s="1896"/>
      <c r="GZG2" s="1896"/>
      <c r="GZH2" s="1896"/>
      <c r="GZI2" s="1896"/>
      <c r="GZJ2" s="1896"/>
      <c r="GZK2" s="1896"/>
      <c r="GZL2" s="1896"/>
      <c r="GZM2" s="1896"/>
      <c r="GZN2" s="1896"/>
      <c r="GZO2" s="1896"/>
      <c r="GZP2" s="1896"/>
      <c r="GZQ2" s="1896"/>
      <c r="GZR2" s="1896"/>
      <c r="GZS2" s="1896"/>
      <c r="GZT2" s="1896"/>
      <c r="GZU2" s="1896"/>
      <c r="GZV2" s="1896"/>
      <c r="GZW2" s="1896"/>
      <c r="GZX2" s="1896"/>
      <c r="GZY2" s="1896"/>
      <c r="GZZ2" s="1896"/>
      <c r="HAA2" s="1896"/>
      <c r="HAB2" s="1896"/>
      <c r="HAC2" s="1896"/>
      <c r="HAD2" s="1896"/>
      <c r="HAE2" s="1896"/>
      <c r="HAF2" s="1896"/>
      <c r="HAG2" s="1896"/>
      <c r="HAH2" s="1896"/>
      <c r="HAI2" s="1896"/>
      <c r="HAJ2" s="1896"/>
      <c r="HAK2" s="1896"/>
      <c r="HAL2" s="1896"/>
      <c r="HAM2" s="1896"/>
      <c r="HAN2" s="1896"/>
      <c r="HAO2" s="1896"/>
      <c r="HAP2" s="1896"/>
      <c r="HAQ2" s="1896"/>
      <c r="HAR2" s="1896"/>
      <c r="HAS2" s="1896"/>
      <c r="HAT2" s="1896"/>
      <c r="HAU2" s="1896"/>
      <c r="HAV2" s="1896"/>
      <c r="HAW2" s="1896"/>
      <c r="HAX2" s="1896"/>
      <c r="HAY2" s="1896"/>
      <c r="HAZ2" s="1896"/>
      <c r="HBA2" s="1896"/>
      <c r="HBB2" s="1896"/>
      <c r="HBC2" s="1896"/>
      <c r="HBD2" s="1896"/>
      <c r="HBE2" s="1896"/>
      <c r="HBF2" s="1896"/>
      <c r="HBG2" s="1896"/>
      <c r="HBH2" s="1896"/>
      <c r="HBI2" s="1896"/>
      <c r="HBJ2" s="1896"/>
      <c r="HBK2" s="1896"/>
      <c r="HBL2" s="1896"/>
      <c r="HBM2" s="1896"/>
      <c r="HBN2" s="1896"/>
      <c r="HBO2" s="1896"/>
      <c r="HBP2" s="1896"/>
      <c r="HBQ2" s="1896"/>
      <c r="HBR2" s="1896"/>
      <c r="HBS2" s="1896"/>
      <c r="HBT2" s="1896"/>
      <c r="HBU2" s="1896"/>
      <c r="HBV2" s="1896"/>
      <c r="HBW2" s="1896"/>
      <c r="HBX2" s="1896"/>
      <c r="HBY2" s="1896"/>
      <c r="HBZ2" s="1896"/>
      <c r="HCA2" s="1896"/>
      <c r="HCB2" s="1896"/>
      <c r="HCC2" s="1896"/>
      <c r="HCD2" s="1896"/>
      <c r="HCE2" s="1896"/>
      <c r="HCF2" s="1896"/>
      <c r="HCG2" s="1896"/>
      <c r="HCH2" s="1896"/>
      <c r="HCI2" s="1896"/>
      <c r="HCJ2" s="1896"/>
      <c r="HCK2" s="1896"/>
      <c r="HCL2" s="1896"/>
      <c r="HCM2" s="1896"/>
      <c r="HCN2" s="1896"/>
      <c r="HCO2" s="1896"/>
      <c r="HCP2" s="1896"/>
      <c r="HCQ2" s="1896"/>
      <c r="HCR2" s="1896"/>
      <c r="HCS2" s="1896"/>
      <c r="HCT2" s="1896"/>
      <c r="HCU2" s="1896"/>
      <c r="HCV2" s="1896"/>
      <c r="HCW2" s="1896"/>
      <c r="HCX2" s="1896"/>
      <c r="HCY2" s="1896"/>
      <c r="HCZ2" s="1896"/>
      <c r="HDA2" s="1896"/>
      <c r="HDB2" s="1896"/>
      <c r="HDC2" s="1896"/>
      <c r="HDD2" s="1896"/>
      <c r="HDE2" s="1896"/>
      <c r="HDF2" s="1896"/>
      <c r="HDG2" s="1896"/>
      <c r="HDH2" s="1896"/>
      <c r="HDI2" s="1896"/>
      <c r="HDJ2" s="1896"/>
      <c r="HDK2" s="1896"/>
      <c r="HDL2" s="1896"/>
      <c r="HDM2" s="1896"/>
      <c r="HDN2" s="1896"/>
      <c r="HDO2" s="1896"/>
      <c r="HDP2" s="1896"/>
      <c r="HDQ2" s="1896"/>
      <c r="HDR2" s="1896"/>
      <c r="HDS2" s="1896"/>
      <c r="HDT2" s="1896"/>
      <c r="HDU2" s="1896"/>
      <c r="HDV2" s="1896"/>
      <c r="HDW2" s="1896"/>
      <c r="HDX2" s="1896"/>
      <c r="HDY2" s="1896"/>
      <c r="HDZ2" s="1896"/>
      <c r="HEA2" s="1896"/>
      <c r="HEB2" s="1896"/>
      <c r="HEC2" s="1896"/>
      <c r="HED2" s="1896"/>
      <c r="HEE2" s="1896"/>
      <c r="HEF2" s="1896"/>
      <c r="HEG2" s="1896"/>
      <c r="HEH2" s="1896"/>
      <c r="HEI2" s="1896"/>
      <c r="HEJ2" s="1896"/>
      <c r="HEK2" s="1896"/>
      <c r="HEL2" s="1896"/>
      <c r="HEM2" s="1896"/>
      <c r="HEN2" s="1896"/>
      <c r="HEO2" s="1896"/>
      <c r="HEP2" s="1896"/>
      <c r="HEQ2" s="1896"/>
      <c r="HER2" s="1896"/>
      <c r="HES2" s="1896"/>
      <c r="HET2" s="1896"/>
      <c r="HEU2" s="1896"/>
      <c r="HEV2" s="1896"/>
      <c r="HEW2" s="1896"/>
      <c r="HEX2" s="1896"/>
      <c r="HEY2" s="1896"/>
      <c r="HEZ2" s="1896"/>
      <c r="HFA2" s="1896"/>
      <c r="HFB2" s="1896"/>
      <c r="HFC2" s="1896"/>
      <c r="HFD2" s="1896"/>
      <c r="HFE2" s="1896"/>
      <c r="HFF2" s="1896"/>
      <c r="HFG2" s="1896"/>
      <c r="HFH2" s="1896"/>
      <c r="HFI2" s="1896"/>
      <c r="HFJ2" s="1896"/>
      <c r="HFK2" s="1896"/>
      <c r="HFL2" s="1896"/>
      <c r="HFM2" s="1896"/>
      <c r="HFN2" s="1896"/>
      <c r="HFO2" s="1896"/>
      <c r="HFP2" s="1896"/>
      <c r="HFQ2" s="1896"/>
      <c r="HFR2" s="1896"/>
      <c r="HFS2" s="1896"/>
      <c r="HFT2" s="1896"/>
      <c r="HFU2" s="1896"/>
      <c r="HFV2" s="1896"/>
      <c r="HFW2" s="1896"/>
      <c r="HFX2" s="1896"/>
      <c r="HFY2" s="1896"/>
      <c r="HFZ2" s="1896"/>
      <c r="HGA2" s="1896"/>
      <c r="HGB2" s="1896"/>
      <c r="HGC2" s="1896"/>
      <c r="HGD2" s="1896"/>
      <c r="HGE2" s="1896"/>
      <c r="HGF2" s="1896"/>
      <c r="HGG2" s="1896"/>
      <c r="HGH2" s="1896"/>
      <c r="HGI2" s="1896"/>
      <c r="HGJ2" s="1896"/>
      <c r="HGK2" s="1896"/>
      <c r="HGL2" s="1896"/>
      <c r="HGM2" s="1896"/>
      <c r="HGN2" s="1896"/>
      <c r="HGO2" s="1896"/>
      <c r="HGP2" s="1896"/>
      <c r="HGQ2" s="1896"/>
      <c r="HGR2" s="1896"/>
      <c r="HGS2" s="1896"/>
      <c r="HGT2" s="1896"/>
      <c r="HGU2" s="1896"/>
      <c r="HGV2" s="1896"/>
      <c r="HGW2" s="1896"/>
      <c r="HGX2" s="1896"/>
      <c r="HGY2" s="1896"/>
      <c r="HGZ2" s="1896"/>
      <c r="HHA2" s="1896"/>
      <c r="HHB2" s="1896"/>
      <c r="HHC2" s="1896"/>
      <c r="HHD2" s="1896"/>
      <c r="HHE2" s="1896"/>
      <c r="HHF2" s="1896"/>
      <c r="HHG2" s="1896"/>
      <c r="HHH2" s="1896"/>
      <c r="HHI2" s="1896"/>
      <c r="HHJ2" s="1896"/>
      <c r="HHK2" s="1896"/>
      <c r="HHL2" s="1896"/>
      <c r="HHM2" s="1896"/>
      <c r="HHN2" s="1896"/>
      <c r="HHO2" s="1896"/>
      <c r="HHP2" s="1896"/>
      <c r="HHQ2" s="1896"/>
      <c r="HHR2" s="1896"/>
      <c r="HHS2" s="1896"/>
      <c r="HHT2" s="1896"/>
      <c r="HHU2" s="1896"/>
      <c r="HHV2" s="1896"/>
      <c r="HHW2" s="1896"/>
      <c r="HHX2" s="1896"/>
      <c r="HHY2" s="1896"/>
      <c r="HHZ2" s="1896"/>
      <c r="HIA2" s="1896"/>
      <c r="HIB2" s="1896"/>
      <c r="HIC2" s="1896"/>
      <c r="HID2" s="1896"/>
      <c r="HIE2" s="1896"/>
      <c r="HIF2" s="1896"/>
      <c r="HIG2" s="1896"/>
      <c r="HIH2" s="1896"/>
      <c r="HII2" s="1896"/>
      <c r="HIJ2" s="1896"/>
      <c r="HIK2" s="1896"/>
      <c r="HIL2" s="1896"/>
      <c r="HIM2" s="1896"/>
      <c r="HIN2" s="1896"/>
      <c r="HIO2" s="1896"/>
      <c r="HIP2" s="1896"/>
      <c r="HIQ2" s="1896"/>
      <c r="HIR2" s="1896"/>
      <c r="HIS2" s="1896"/>
      <c r="HIT2" s="1896"/>
      <c r="HIU2" s="1896"/>
      <c r="HIV2" s="1896"/>
      <c r="HIW2" s="1896"/>
      <c r="HIX2" s="1896"/>
      <c r="HIY2" s="1896"/>
      <c r="HIZ2" s="1896"/>
      <c r="HJA2" s="1896"/>
      <c r="HJB2" s="1896"/>
      <c r="HJC2" s="1896"/>
      <c r="HJD2" s="1896"/>
      <c r="HJE2" s="1896"/>
      <c r="HJF2" s="1896"/>
      <c r="HJG2" s="1896"/>
      <c r="HJH2" s="1896"/>
      <c r="HJI2" s="1896"/>
      <c r="HJJ2" s="1896"/>
      <c r="HJK2" s="1896"/>
      <c r="HJL2" s="1896"/>
      <c r="HJM2" s="1896"/>
      <c r="HJN2" s="1896"/>
      <c r="HJO2" s="1896"/>
      <c r="HJP2" s="1896"/>
      <c r="HJQ2" s="1896"/>
      <c r="HJR2" s="1896"/>
      <c r="HJS2" s="1896"/>
      <c r="HJT2" s="1896"/>
      <c r="HJU2" s="1896"/>
      <c r="HJV2" s="1896"/>
      <c r="HJW2" s="1896"/>
      <c r="HJX2" s="1896"/>
      <c r="HJY2" s="1896"/>
      <c r="HJZ2" s="1896"/>
      <c r="HKA2" s="1896"/>
      <c r="HKB2" s="1896"/>
      <c r="HKC2" s="1896"/>
      <c r="HKD2" s="1896"/>
      <c r="HKE2" s="1896"/>
      <c r="HKF2" s="1896"/>
      <c r="HKG2" s="1896"/>
      <c r="HKH2" s="1896"/>
      <c r="HKI2" s="1896"/>
      <c r="HKJ2" s="1896"/>
      <c r="HKK2" s="1896"/>
      <c r="HKL2" s="1896"/>
      <c r="HKM2" s="1896"/>
      <c r="HKN2" s="1896"/>
      <c r="HKO2" s="1896"/>
      <c r="HKP2" s="1896"/>
      <c r="HKQ2" s="1896"/>
      <c r="HKR2" s="1896"/>
      <c r="HKS2" s="1896"/>
      <c r="HKT2" s="1896"/>
      <c r="HKU2" s="1896"/>
      <c r="HKV2" s="1896"/>
      <c r="HKW2" s="1896"/>
      <c r="HKX2" s="1896"/>
      <c r="HKY2" s="1896"/>
      <c r="HKZ2" s="1896"/>
      <c r="HLA2" s="1896"/>
      <c r="HLB2" s="1896"/>
      <c r="HLC2" s="1896"/>
      <c r="HLD2" s="1896"/>
      <c r="HLE2" s="1896"/>
      <c r="HLF2" s="1896"/>
      <c r="HLG2" s="1896"/>
      <c r="HLH2" s="1896"/>
      <c r="HLI2" s="1896"/>
      <c r="HLJ2" s="1896"/>
      <c r="HLK2" s="1896"/>
      <c r="HLL2" s="1896"/>
      <c r="HLM2" s="1896"/>
      <c r="HLN2" s="1896"/>
      <c r="HLO2" s="1896"/>
      <c r="HLP2" s="1896"/>
      <c r="HLQ2" s="1896"/>
      <c r="HLR2" s="1896"/>
      <c r="HLS2" s="1896"/>
      <c r="HLT2" s="1896"/>
      <c r="HLU2" s="1896"/>
      <c r="HLV2" s="1896"/>
      <c r="HLW2" s="1896"/>
      <c r="HLX2" s="1896"/>
      <c r="HLY2" s="1896"/>
      <c r="HLZ2" s="1896"/>
      <c r="HMA2" s="1896"/>
      <c r="HMB2" s="1896"/>
      <c r="HMC2" s="1896"/>
      <c r="HMD2" s="1896"/>
      <c r="HME2" s="1896"/>
      <c r="HMF2" s="1896"/>
      <c r="HMG2" s="1896"/>
      <c r="HMH2" s="1896"/>
      <c r="HMI2" s="1896"/>
      <c r="HMJ2" s="1896"/>
      <c r="HMK2" s="1896"/>
      <c r="HML2" s="1896"/>
      <c r="HMM2" s="1896"/>
      <c r="HMN2" s="1896"/>
      <c r="HMO2" s="1896"/>
      <c r="HMP2" s="1896"/>
      <c r="HMQ2" s="1896"/>
      <c r="HMR2" s="1896"/>
      <c r="HMS2" s="1896"/>
      <c r="HMT2" s="1896"/>
      <c r="HMU2" s="1896"/>
      <c r="HMV2" s="1896"/>
      <c r="HMW2" s="1896"/>
      <c r="HMX2" s="1896"/>
      <c r="HMY2" s="1896"/>
      <c r="HMZ2" s="1896"/>
      <c r="HNA2" s="1896"/>
      <c r="HNB2" s="1896"/>
      <c r="HNC2" s="1896"/>
      <c r="HND2" s="1896"/>
      <c r="HNE2" s="1896"/>
      <c r="HNF2" s="1896"/>
      <c r="HNG2" s="1896"/>
      <c r="HNH2" s="1896"/>
      <c r="HNI2" s="1896"/>
      <c r="HNJ2" s="1896"/>
      <c r="HNK2" s="1896"/>
      <c r="HNL2" s="1896"/>
      <c r="HNM2" s="1896"/>
      <c r="HNN2" s="1896"/>
      <c r="HNO2" s="1896"/>
      <c r="HNP2" s="1896"/>
      <c r="HNQ2" s="1896"/>
      <c r="HNR2" s="1896"/>
      <c r="HNS2" s="1896"/>
      <c r="HNT2" s="1896"/>
      <c r="HNU2" s="1896"/>
      <c r="HNV2" s="1896"/>
      <c r="HNW2" s="1896"/>
      <c r="HNX2" s="1896"/>
      <c r="HNY2" s="1896"/>
      <c r="HNZ2" s="1896"/>
      <c r="HOA2" s="1896"/>
      <c r="HOB2" s="1896"/>
      <c r="HOC2" s="1896"/>
      <c r="HOD2" s="1896"/>
      <c r="HOE2" s="1896"/>
      <c r="HOF2" s="1896"/>
      <c r="HOG2" s="1896"/>
      <c r="HOH2" s="1896"/>
      <c r="HOI2" s="1896"/>
      <c r="HOJ2" s="1896"/>
      <c r="HOK2" s="1896"/>
      <c r="HOL2" s="1896"/>
      <c r="HOM2" s="1896"/>
      <c r="HON2" s="1896"/>
      <c r="HOO2" s="1896"/>
      <c r="HOP2" s="1896"/>
      <c r="HOQ2" s="1896"/>
      <c r="HOR2" s="1896"/>
      <c r="HOS2" s="1896"/>
      <c r="HOT2" s="1896"/>
      <c r="HOU2" s="1896"/>
      <c r="HOV2" s="1896"/>
      <c r="HOW2" s="1896"/>
      <c r="HOX2" s="1896"/>
      <c r="HOY2" s="1896"/>
      <c r="HOZ2" s="1896"/>
      <c r="HPA2" s="1896"/>
      <c r="HPB2" s="1896"/>
      <c r="HPC2" s="1896"/>
      <c r="HPD2" s="1896"/>
      <c r="HPE2" s="1896"/>
      <c r="HPF2" s="1896"/>
      <c r="HPG2" s="1896"/>
      <c r="HPH2" s="1896"/>
      <c r="HPI2" s="1896"/>
      <c r="HPJ2" s="1896"/>
      <c r="HPK2" s="1896"/>
      <c r="HPL2" s="1896"/>
      <c r="HPM2" s="1896"/>
      <c r="HPN2" s="1896"/>
      <c r="HPO2" s="1896"/>
      <c r="HPP2" s="1896"/>
      <c r="HPQ2" s="1896"/>
      <c r="HPR2" s="1896"/>
      <c r="HPS2" s="1896"/>
      <c r="HPT2" s="1896"/>
      <c r="HPU2" s="1896"/>
      <c r="HPV2" s="1896"/>
      <c r="HPW2" s="1896"/>
      <c r="HPX2" s="1896"/>
      <c r="HPY2" s="1896"/>
      <c r="HPZ2" s="1896"/>
      <c r="HQA2" s="1896"/>
      <c r="HQB2" s="1896"/>
      <c r="HQC2" s="1896"/>
      <c r="HQD2" s="1896"/>
      <c r="HQE2" s="1896"/>
      <c r="HQF2" s="1896"/>
      <c r="HQG2" s="1896"/>
      <c r="HQH2" s="1896"/>
      <c r="HQI2" s="1896"/>
      <c r="HQJ2" s="1896"/>
      <c r="HQK2" s="1896"/>
      <c r="HQL2" s="1896"/>
      <c r="HQM2" s="1896"/>
      <c r="HQN2" s="1896"/>
      <c r="HQO2" s="1896"/>
      <c r="HQP2" s="1896"/>
      <c r="HQQ2" s="1896"/>
      <c r="HQR2" s="1896"/>
      <c r="HQS2" s="1896"/>
      <c r="HQT2" s="1896"/>
      <c r="HQU2" s="1896"/>
      <c r="HQV2" s="1896"/>
      <c r="HQW2" s="1896"/>
      <c r="HQX2" s="1896"/>
      <c r="HQY2" s="1896"/>
      <c r="HQZ2" s="1896"/>
      <c r="HRA2" s="1896"/>
      <c r="HRB2" s="1896"/>
      <c r="HRC2" s="1896"/>
      <c r="HRD2" s="1896"/>
      <c r="HRE2" s="1896"/>
      <c r="HRF2" s="1896"/>
      <c r="HRG2" s="1896"/>
      <c r="HRH2" s="1896"/>
      <c r="HRI2" s="1896"/>
      <c r="HRJ2" s="1896"/>
      <c r="HRK2" s="1896"/>
      <c r="HRL2" s="1896"/>
      <c r="HRM2" s="1896"/>
      <c r="HRN2" s="1896"/>
      <c r="HRO2" s="1896"/>
      <c r="HRP2" s="1896"/>
      <c r="HRQ2" s="1896"/>
      <c r="HRR2" s="1896"/>
      <c r="HRS2" s="1896"/>
      <c r="HRT2" s="1896"/>
      <c r="HRU2" s="1896"/>
      <c r="HRV2" s="1896"/>
      <c r="HRW2" s="1896"/>
      <c r="HRX2" s="1896"/>
      <c r="HRY2" s="1896"/>
      <c r="HRZ2" s="1896"/>
      <c r="HSA2" s="1896"/>
      <c r="HSB2" s="1896"/>
      <c r="HSC2" s="1896"/>
      <c r="HSD2" s="1896"/>
      <c r="HSE2" s="1896"/>
      <c r="HSF2" s="1896"/>
      <c r="HSG2" s="1896"/>
      <c r="HSH2" s="1896"/>
      <c r="HSI2" s="1896"/>
      <c r="HSJ2" s="1896"/>
      <c r="HSK2" s="1896"/>
      <c r="HSL2" s="1896"/>
      <c r="HSM2" s="1896"/>
      <c r="HSN2" s="1896"/>
      <c r="HSO2" s="1896"/>
      <c r="HSP2" s="1896"/>
      <c r="HSQ2" s="1896"/>
      <c r="HSR2" s="1896"/>
      <c r="HSS2" s="1896"/>
      <c r="HST2" s="1896"/>
      <c r="HSU2" s="1896"/>
      <c r="HSV2" s="1896"/>
      <c r="HSW2" s="1896"/>
      <c r="HSX2" s="1896"/>
      <c r="HSY2" s="1896"/>
      <c r="HSZ2" s="1896"/>
      <c r="HTA2" s="1896"/>
      <c r="HTB2" s="1896"/>
      <c r="HTC2" s="1896"/>
      <c r="HTD2" s="1896"/>
      <c r="HTE2" s="1896"/>
      <c r="HTF2" s="1896"/>
      <c r="HTG2" s="1896"/>
      <c r="HTH2" s="1896"/>
      <c r="HTI2" s="1896"/>
      <c r="HTJ2" s="1896"/>
      <c r="HTK2" s="1896"/>
      <c r="HTL2" s="1896"/>
      <c r="HTM2" s="1896"/>
      <c r="HTN2" s="1896"/>
      <c r="HTO2" s="1896"/>
      <c r="HTP2" s="1896"/>
      <c r="HTQ2" s="1896"/>
      <c r="HTR2" s="1896"/>
      <c r="HTS2" s="1896"/>
      <c r="HTT2" s="1896"/>
      <c r="HTU2" s="1896"/>
      <c r="HTV2" s="1896"/>
      <c r="HTW2" s="1896"/>
      <c r="HTX2" s="1896"/>
      <c r="HTY2" s="1896"/>
      <c r="HTZ2" s="1896"/>
      <c r="HUA2" s="1896"/>
      <c r="HUB2" s="1896"/>
      <c r="HUC2" s="1896"/>
      <c r="HUD2" s="1896"/>
      <c r="HUE2" s="1896"/>
      <c r="HUF2" s="1896"/>
      <c r="HUG2" s="1896"/>
      <c r="HUH2" s="1896"/>
      <c r="HUI2" s="1896"/>
      <c r="HUJ2" s="1896"/>
      <c r="HUK2" s="1896"/>
      <c r="HUL2" s="1896"/>
      <c r="HUM2" s="1896"/>
      <c r="HUN2" s="1896"/>
      <c r="HUO2" s="1896"/>
      <c r="HUP2" s="1896"/>
      <c r="HUQ2" s="1896"/>
      <c r="HUR2" s="1896"/>
      <c r="HUS2" s="1896"/>
      <c r="HUT2" s="1896"/>
      <c r="HUU2" s="1896"/>
      <c r="HUV2" s="1896"/>
      <c r="HUW2" s="1896"/>
      <c r="HUX2" s="1896"/>
      <c r="HUY2" s="1896"/>
      <c r="HUZ2" s="1896"/>
      <c r="HVA2" s="1896"/>
      <c r="HVB2" s="1896"/>
      <c r="HVC2" s="1896"/>
      <c r="HVD2" s="1896"/>
      <c r="HVE2" s="1896"/>
      <c r="HVF2" s="1896"/>
      <c r="HVG2" s="1896"/>
      <c r="HVH2" s="1896"/>
      <c r="HVI2" s="1896"/>
      <c r="HVJ2" s="1896"/>
      <c r="HVK2" s="1896"/>
      <c r="HVL2" s="1896"/>
      <c r="HVM2" s="1896"/>
      <c r="HVN2" s="1896"/>
      <c r="HVO2" s="1896"/>
      <c r="HVP2" s="1896"/>
      <c r="HVQ2" s="1896"/>
      <c r="HVR2" s="1896"/>
      <c r="HVS2" s="1896"/>
      <c r="HVT2" s="1896"/>
      <c r="HVU2" s="1896"/>
      <c r="HVV2" s="1896"/>
      <c r="HVW2" s="1896"/>
      <c r="HVX2" s="1896"/>
      <c r="HVY2" s="1896"/>
      <c r="HVZ2" s="1896"/>
      <c r="HWA2" s="1896"/>
      <c r="HWB2" s="1896"/>
      <c r="HWC2" s="1896"/>
      <c r="HWD2" s="1896"/>
      <c r="HWE2" s="1896"/>
      <c r="HWF2" s="1896"/>
      <c r="HWG2" s="1896"/>
      <c r="HWH2" s="1896"/>
      <c r="HWI2" s="1896"/>
      <c r="HWJ2" s="1896"/>
      <c r="HWK2" s="1896"/>
      <c r="HWL2" s="1896"/>
      <c r="HWM2" s="1896"/>
      <c r="HWN2" s="1896"/>
      <c r="HWO2" s="1896"/>
      <c r="HWP2" s="1896"/>
      <c r="HWQ2" s="1896"/>
      <c r="HWR2" s="1896"/>
      <c r="HWS2" s="1896"/>
      <c r="HWT2" s="1896"/>
      <c r="HWU2" s="1896"/>
      <c r="HWV2" s="1896"/>
      <c r="HWW2" s="1896"/>
      <c r="HWX2" s="1896"/>
      <c r="HWY2" s="1896"/>
      <c r="HWZ2" s="1896"/>
      <c r="HXA2" s="1896"/>
      <c r="HXB2" s="1896"/>
      <c r="HXC2" s="1896"/>
      <c r="HXD2" s="1896"/>
      <c r="HXE2" s="1896"/>
      <c r="HXF2" s="1896"/>
      <c r="HXG2" s="1896"/>
      <c r="HXH2" s="1896"/>
      <c r="HXI2" s="1896"/>
      <c r="HXJ2" s="1896"/>
      <c r="HXK2" s="1896"/>
      <c r="HXL2" s="1896"/>
      <c r="HXM2" s="1896"/>
      <c r="HXN2" s="1896"/>
      <c r="HXO2" s="1896"/>
      <c r="HXP2" s="1896"/>
      <c r="HXQ2" s="1896"/>
      <c r="HXR2" s="1896"/>
      <c r="HXS2" s="1896"/>
      <c r="HXT2" s="1896"/>
      <c r="HXU2" s="1896"/>
      <c r="HXV2" s="1896"/>
      <c r="HXW2" s="1896"/>
      <c r="HXX2" s="1896"/>
      <c r="HXY2" s="1896"/>
      <c r="HXZ2" s="1896"/>
      <c r="HYA2" s="1896"/>
      <c r="HYB2" s="1896"/>
      <c r="HYC2" s="1896"/>
      <c r="HYD2" s="1896"/>
      <c r="HYE2" s="1896"/>
      <c r="HYF2" s="1896"/>
      <c r="HYG2" s="1896"/>
      <c r="HYH2" s="1896"/>
      <c r="HYI2" s="1896"/>
      <c r="HYJ2" s="1896"/>
      <c r="HYK2" s="1896"/>
      <c r="HYL2" s="1896"/>
      <c r="HYM2" s="1896"/>
      <c r="HYN2" s="1896"/>
      <c r="HYO2" s="1896"/>
      <c r="HYP2" s="1896"/>
      <c r="HYQ2" s="1896"/>
      <c r="HYR2" s="1896"/>
      <c r="HYS2" s="1896"/>
      <c r="HYT2" s="1896"/>
      <c r="HYU2" s="1896"/>
      <c r="HYV2" s="1896"/>
      <c r="HYW2" s="1896"/>
      <c r="HYX2" s="1896"/>
      <c r="HYY2" s="1896"/>
      <c r="HYZ2" s="1896"/>
      <c r="HZA2" s="1896"/>
      <c r="HZB2" s="1896"/>
      <c r="HZC2" s="1896"/>
      <c r="HZD2" s="1896"/>
      <c r="HZE2" s="1896"/>
      <c r="HZF2" s="1896"/>
      <c r="HZG2" s="1896"/>
      <c r="HZH2" s="1896"/>
      <c r="HZI2" s="1896"/>
      <c r="HZJ2" s="1896"/>
      <c r="HZK2" s="1896"/>
      <c r="HZL2" s="1896"/>
      <c r="HZM2" s="1896"/>
      <c r="HZN2" s="1896"/>
      <c r="HZO2" s="1896"/>
      <c r="HZP2" s="1896"/>
      <c r="HZQ2" s="1896"/>
      <c r="HZR2" s="1896"/>
      <c r="HZS2" s="1896"/>
      <c r="HZT2" s="1896"/>
      <c r="HZU2" s="1896"/>
      <c r="HZV2" s="1896"/>
      <c r="HZW2" s="1896"/>
      <c r="HZX2" s="1896"/>
      <c r="HZY2" s="1896"/>
      <c r="HZZ2" s="1896"/>
      <c r="IAA2" s="1896"/>
      <c r="IAB2" s="1896"/>
      <c r="IAC2" s="1896"/>
      <c r="IAD2" s="1896"/>
      <c r="IAE2" s="1896"/>
      <c r="IAF2" s="1896"/>
      <c r="IAG2" s="1896"/>
      <c r="IAH2" s="1896"/>
      <c r="IAI2" s="1896"/>
      <c r="IAJ2" s="1896"/>
      <c r="IAK2" s="1896"/>
      <c r="IAL2" s="1896"/>
      <c r="IAM2" s="1896"/>
      <c r="IAN2" s="1896"/>
      <c r="IAO2" s="1896"/>
      <c r="IAP2" s="1896"/>
      <c r="IAQ2" s="1896"/>
      <c r="IAR2" s="1896"/>
      <c r="IAS2" s="1896"/>
      <c r="IAT2" s="1896"/>
      <c r="IAU2" s="1896"/>
      <c r="IAV2" s="1896"/>
      <c r="IAW2" s="1896"/>
      <c r="IAX2" s="1896"/>
      <c r="IAY2" s="1896"/>
      <c r="IAZ2" s="1896"/>
      <c r="IBA2" s="1896"/>
      <c r="IBB2" s="1896"/>
      <c r="IBC2" s="1896"/>
      <c r="IBD2" s="1896"/>
      <c r="IBE2" s="1896"/>
      <c r="IBF2" s="1896"/>
      <c r="IBG2" s="1896"/>
      <c r="IBH2" s="1896"/>
      <c r="IBI2" s="1896"/>
      <c r="IBJ2" s="1896"/>
      <c r="IBK2" s="1896"/>
      <c r="IBL2" s="1896"/>
      <c r="IBM2" s="1896"/>
      <c r="IBN2" s="1896"/>
      <c r="IBO2" s="1896"/>
      <c r="IBP2" s="1896"/>
      <c r="IBQ2" s="1896"/>
      <c r="IBR2" s="1896"/>
      <c r="IBS2" s="1896"/>
      <c r="IBT2" s="1896"/>
      <c r="IBU2" s="1896"/>
      <c r="IBV2" s="1896"/>
      <c r="IBW2" s="1896"/>
      <c r="IBX2" s="1896"/>
      <c r="IBY2" s="1896"/>
      <c r="IBZ2" s="1896"/>
      <c r="ICA2" s="1896"/>
      <c r="ICB2" s="1896"/>
      <c r="ICC2" s="1896"/>
      <c r="ICD2" s="1896"/>
      <c r="ICE2" s="1896"/>
      <c r="ICF2" s="1896"/>
      <c r="ICG2" s="1896"/>
      <c r="ICH2" s="1896"/>
      <c r="ICI2" s="1896"/>
      <c r="ICJ2" s="1896"/>
      <c r="ICK2" s="1896"/>
      <c r="ICL2" s="1896"/>
      <c r="ICM2" s="1896"/>
      <c r="ICN2" s="1896"/>
      <c r="ICO2" s="1896"/>
      <c r="ICP2" s="1896"/>
      <c r="ICQ2" s="1896"/>
      <c r="ICR2" s="1896"/>
      <c r="ICS2" s="1896"/>
      <c r="ICT2" s="1896"/>
      <c r="ICU2" s="1896"/>
      <c r="ICV2" s="1896"/>
      <c r="ICW2" s="1896"/>
      <c r="ICX2" s="1896"/>
      <c r="ICY2" s="1896"/>
      <c r="ICZ2" s="1896"/>
      <c r="IDA2" s="1896"/>
      <c r="IDB2" s="1896"/>
      <c r="IDC2" s="1896"/>
      <c r="IDD2" s="1896"/>
      <c r="IDE2" s="1896"/>
      <c r="IDF2" s="1896"/>
      <c r="IDG2" s="1896"/>
      <c r="IDH2" s="1896"/>
      <c r="IDI2" s="1896"/>
      <c r="IDJ2" s="1896"/>
      <c r="IDK2" s="1896"/>
      <c r="IDL2" s="1896"/>
      <c r="IDM2" s="1896"/>
      <c r="IDN2" s="1896"/>
      <c r="IDO2" s="1896"/>
      <c r="IDP2" s="1896"/>
      <c r="IDQ2" s="1896"/>
      <c r="IDR2" s="1896"/>
      <c r="IDS2" s="1896"/>
      <c r="IDT2" s="1896"/>
      <c r="IDU2" s="1896"/>
      <c r="IDV2" s="1896"/>
      <c r="IDW2" s="1896"/>
      <c r="IDX2" s="1896"/>
      <c r="IDY2" s="1896"/>
      <c r="IDZ2" s="1896"/>
      <c r="IEA2" s="1896"/>
      <c r="IEB2" s="1896"/>
      <c r="IEC2" s="1896"/>
      <c r="IED2" s="1896"/>
      <c r="IEE2" s="1896"/>
      <c r="IEF2" s="1896"/>
      <c r="IEG2" s="1896"/>
      <c r="IEH2" s="1896"/>
      <c r="IEI2" s="1896"/>
      <c r="IEJ2" s="1896"/>
      <c r="IEK2" s="1896"/>
      <c r="IEL2" s="1896"/>
      <c r="IEM2" s="1896"/>
      <c r="IEN2" s="1896"/>
      <c r="IEO2" s="1896"/>
      <c r="IEP2" s="1896"/>
      <c r="IEQ2" s="1896"/>
      <c r="IER2" s="1896"/>
      <c r="IES2" s="1896"/>
      <c r="IET2" s="1896"/>
      <c r="IEU2" s="1896"/>
      <c r="IEV2" s="1896"/>
      <c r="IEW2" s="1896"/>
      <c r="IEX2" s="1896"/>
      <c r="IEY2" s="1896"/>
      <c r="IEZ2" s="1896"/>
      <c r="IFA2" s="1896"/>
      <c r="IFB2" s="1896"/>
      <c r="IFC2" s="1896"/>
      <c r="IFD2" s="1896"/>
      <c r="IFE2" s="1896"/>
      <c r="IFF2" s="1896"/>
      <c r="IFG2" s="1896"/>
      <c r="IFH2" s="1896"/>
      <c r="IFI2" s="1896"/>
      <c r="IFJ2" s="1896"/>
      <c r="IFK2" s="1896"/>
      <c r="IFL2" s="1896"/>
      <c r="IFM2" s="1896"/>
      <c r="IFN2" s="1896"/>
      <c r="IFO2" s="1896"/>
      <c r="IFP2" s="1896"/>
      <c r="IFQ2" s="1896"/>
      <c r="IFR2" s="1896"/>
      <c r="IFS2" s="1896"/>
      <c r="IFT2" s="1896"/>
      <c r="IFU2" s="1896"/>
      <c r="IFV2" s="1896"/>
      <c r="IFW2" s="1896"/>
      <c r="IFX2" s="1896"/>
      <c r="IFY2" s="1896"/>
      <c r="IFZ2" s="1896"/>
      <c r="IGA2" s="1896"/>
      <c r="IGB2" s="1896"/>
      <c r="IGC2" s="1896"/>
      <c r="IGD2" s="1896"/>
      <c r="IGE2" s="1896"/>
      <c r="IGF2" s="1896"/>
      <c r="IGG2" s="1896"/>
      <c r="IGH2" s="1896"/>
      <c r="IGI2" s="1896"/>
      <c r="IGJ2" s="1896"/>
      <c r="IGK2" s="1896"/>
      <c r="IGL2" s="1896"/>
      <c r="IGM2" s="1896"/>
      <c r="IGN2" s="1896"/>
      <c r="IGO2" s="1896"/>
      <c r="IGP2" s="1896"/>
      <c r="IGQ2" s="1896"/>
      <c r="IGR2" s="1896"/>
      <c r="IGS2" s="1896"/>
      <c r="IGT2" s="1896"/>
      <c r="IGU2" s="1896"/>
      <c r="IGV2" s="1896"/>
      <c r="IGW2" s="1896"/>
      <c r="IGX2" s="1896"/>
      <c r="IGY2" s="1896"/>
      <c r="IGZ2" s="1896"/>
      <c r="IHA2" s="1896"/>
      <c r="IHB2" s="1896"/>
      <c r="IHC2" s="1896"/>
      <c r="IHD2" s="1896"/>
      <c r="IHE2" s="1896"/>
      <c r="IHF2" s="1896"/>
      <c r="IHG2" s="1896"/>
      <c r="IHH2" s="1896"/>
      <c r="IHI2" s="1896"/>
      <c r="IHJ2" s="1896"/>
      <c r="IHK2" s="1896"/>
      <c r="IHL2" s="1896"/>
      <c r="IHM2" s="1896"/>
      <c r="IHN2" s="1896"/>
      <c r="IHO2" s="1896"/>
      <c r="IHP2" s="1896"/>
      <c r="IHQ2" s="1896"/>
      <c r="IHR2" s="1896"/>
      <c r="IHS2" s="1896"/>
      <c r="IHT2" s="1896"/>
      <c r="IHU2" s="1896"/>
      <c r="IHV2" s="1896"/>
      <c r="IHW2" s="1896"/>
      <c r="IHX2" s="1896"/>
      <c r="IHY2" s="1896"/>
      <c r="IHZ2" s="1896"/>
      <c r="IIA2" s="1896"/>
      <c r="IIB2" s="1896"/>
      <c r="IIC2" s="1896"/>
      <c r="IID2" s="1896"/>
      <c r="IIE2" s="1896"/>
      <c r="IIF2" s="1896"/>
      <c r="IIG2" s="1896"/>
      <c r="IIH2" s="1896"/>
      <c r="III2" s="1896"/>
      <c r="IIJ2" s="1896"/>
      <c r="IIK2" s="1896"/>
      <c r="IIL2" s="1896"/>
      <c r="IIM2" s="1896"/>
      <c r="IIN2" s="1896"/>
      <c r="IIO2" s="1896"/>
      <c r="IIP2" s="1896"/>
      <c r="IIQ2" s="1896"/>
      <c r="IIR2" s="1896"/>
      <c r="IIS2" s="1896"/>
      <c r="IIT2" s="1896"/>
      <c r="IIU2" s="1896"/>
      <c r="IIV2" s="1896"/>
      <c r="IIW2" s="1896"/>
      <c r="IIX2" s="1896"/>
      <c r="IIY2" s="1896"/>
      <c r="IIZ2" s="1896"/>
      <c r="IJA2" s="1896"/>
      <c r="IJB2" s="1896"/>
      <c r="IJC2" s="1896"/>
      <c r="IJD2" s="1896"/>
      <c r="IJE2" s="1896"/>
      <c r="IJF2" s="1896"/>
      <c r="IJG2" s="1896"/>
      <c r="IJH2" s="1896"/>
      <c r="IJI2" s="1896"/>
      <c r="IJJ2" s="1896"/>
      <c r="IJK2" s="1896"/>
      <c r="IJL2" s="1896"/>
      <c r="IJM2" s="1896"/>
      <c r="IJN2" s="1896"/>
      <c r="IJO2" s="1896"/>
      <c r="IJP2" s="1896"/>
      <c r="IJQ2" s="1896"/>
      <c r="IJR2" s="1896"/>
      <c r="IJS2" s="1896"/>
      <c r="IJT2" s="1896"/>
      <c r="IJU2" s="1896"/>
      <c r="IJV2" s="1896"/>
      <c r="IJW2" s="1896"/>
      <c r="IJX2" s="1896"/>
      <c r="IJY2" s="1896"/>
      <c r="IJZ2" s="1896"/>
      <c r="IKA2" s="1896"/>
      <c r="IKB2" s="1896"/>
      <c r="IKC2" s="1896"/>
      <c r="IKD2" s="1896"/>
      <c r="IKE2" s="1896"/>
      <c r="IKF2" s="1896"/>
      <c r="IKG2" s="1896"/>
      <c r="IKH2" s="1896"/>
      <c r="IKI2" s="1896"/>
      <c r="IKJ2" s="1896"/>
      <c r="IKK2" s="1896"/>
      <c r="IKL2" s="1896"/>
      <c r="IKM2" s="1896"/>
      <c r="IKN2" s="1896"/>
      <c r="IKO2" s="1896"/>
      <c r="IKP2" s="1896"/>
      <c r="IKQ2" s="1896"/>
      <c r="IKR2" s="1896"/>
      <c r="IKS2" s="1896"/>
      <c r="IKT2" s="1896"/>
      <c r="IKU2" s="1896"/>
      <c r="IKV2" s="1896"/>
      <c r="IKW2" s="1896"/>
      <c r="IKX2" s="1896"/>
      <c r="IKY2" s="1896"/>
      <c r="IKZ2" s="1896"/>
      <c r="ILA2" s="1896"/>
      <c r="ILB2" s="1896"/>
      <c r="ILC2" s="1896"/>
      <c r="ILD2" s="1896"/>
      <c r="ILE2" s="1896"/>
      <c r="ILF2" s="1896"/>
      <c r="ILG2" s="1896"/>
      <c r="ILH2" s="1896"/>
      <c r="ILI2" s="1896"/>
      <c r="ILJ2" s="1896"/>
      <c r="ILK2" s="1896"/>
      <c r="ILL2" s="1896"/>
      <c r="ILM2" s="1896"/>
      <c r="ILN2" s="1896"/>
      <c r="ILO2" s="1896"/>
      <c r="ILP2" s="1896"/>
      <c r="ILQ2" s="1896"/>
      <c r="ILR2" s="1896"/>
      <c r="ILS2" s="1896"/>
      <c r="ILT2" s="1896"/>
      <c r="ILU2" s="1896"/>
      <c r="ILV2" s="1896"/>
      <c r="ILW2" s="1896"/>
      <c r="ILX2" s="1896"/>
      <c r="ILY2" s="1896"/>
      <c r="ILZ2" s="1896"/>
      <c r="IMA2" s="1896"/>
      <c r="IMB2" s="1896"/>
      <c r="IMC2" s="1896"/>
      <c r="IMD2" s="1896"/>
      <c r="IME2" s="1896"/>
      <c r="IMF2" s="1896"/>
      <c r="IMG2" s="1896"/>
      <c r="IMH2" s="1896"/>
      <c r="IMI2" s="1896"/>
      <c r="IMJ2" s="1896"/>
      <c r="IMK2" s="1896"/>
      <c r="IML2" s="1896"/>
      <c r="IMM2" s="1896"/>
      <c r="IMN2" s="1896"/>
      <c r="IMO2" s="1896"/>
      <c r="IMP2" s="1896"/>
      <c r="IMQ2" s="1896"/>
      <c r="IMR2" s="1896"/>
      <c r="IMS2" s="1896"/>
      <c r="IMT2" s="1896"/>
      <c r="IMU2" s="1896"/>
      <c r="IMV2" s="1896"/>
      <c r="IMW2" s="1896"/>
      <c r="IMX2" s="1896"/>
      <c r="IMY2" s="1896"/>
      <c r="IMZ2" s="1896"/>
      <c r="INA2" s="1896"/>
      <c r="INB2" s="1896"/>
      <c r="INC2" s="1896"/>
      <c r="IND2" s="1896"/>
      <c r="INE2" s="1896"/>
      <c r="INF2" s="1896"/>
      <c r="ING2" s="1896"/>
      <c r="INH2" s="1896"/>
      <c r="INI2" s="1896"/>
      <c r="INJ2" s="1896"/>
      <c r="INK2" s="1896"/>
      <c r="INL2" s="1896"/>
      <c r="INM2" s="1896"/>
      <c r="INN2" s="1896"/>
      <c r="INO2" s="1896"/>
      <c r="INP2" s="1896"/>
      <c r="INQ2" s="1896"/>
      <c r="INR2" s="1896"/>
      <c r="INS2" s="1896"/>
      <c r="INT2" s="1896"/>
      <c r="INU2" s="1896"/>
      <c r="INV2" s="1896"/>
      <c r="INW2" s="1896"/>
      <c r="INX2" s="1896"/>
      <c r="INY2" s="1896"/>
      <c r="INZ2" s="1896"/>
      <c r="IOA2" s="1896"/>
      <c r="IOB2" s="1896"/>
      <c r="IOC2" s="1896"/>
      <c r="IOD2" s="1896"/>
      <c r="IOE2" s="1896"/>
      <c r="IOF2" s="1896"/>
      <c r="IOG2" s="1896"/>
      <c r="IOH2" s="1896"/>
      <c r="IOI2" s="1896"/>
      <c r="IOJ2" s="1896"/>
      <c r="IOK2" s="1896"/>
      <c r="IOL2" s="1896"/>
      <c r="IOM2" s="1896"/>
      <c r="ION2" s="1896"/>
      <c r="IOO2" s="1896"/>
      <c r="IOP2" s="1896"/>
      <c r="IOQ2" s="1896"/>
      <c r="IOR2" s="1896"/>
      <c r="IOS2" s="1896"/>
      <c r="IOT2" s="1896"/>
      <c r="IOU2" s="1896"/>
      <c r="IOV2" s="1896"/>
      <c r="IOW2" s="1896"/>
      <c r="IOX2" s="1896"/>
      <c r="IOY2" s="1896"/>
      <c r="IOZ2" s="1896"/>
      <c r="IPA2" s="1896"/>
      <c r="IPB2" s="1896"/>
      <c r="IPC2" s="1896"/>
      <c r="IPD2" s="1896"/>
      <c r="IPE2" s="1896"/>
      <c r="IPF2" s="1896"/>
      <c r="IPG2" s="1896"/>
      <c r="IPH2" s="1896"/>
      <c r="IPI2" s="1896"/>
      <c r="IPJ2" s="1896"/>
      <c r="IPK2" s="1896"/>
      <c r="IPL2" s="1896"/>
      <c r="IPM2" s="1896"/>
      <c r="IPN2" s="1896"/>
      <c r="IPO2" s="1896"/>
      <c r="IPP2" s="1896"/>
      <c r="IPQ2" s="1896"/>
      <c r="IPR2" s="1896"/>
      <c r="IPS2" s="1896"/>
      <c r="IPT2" s="1896"/>
      <c r="IPU2" s="1896"/>
      <c r="IPV2" s="1896"/>
      <c r="IPW2" s="1896"/>
      <c r="IPX2" s="1896"/>
      <c r="IPY2" s="1896"/>
      <c r="IPZ2" s="1896"/>
      <c r="IQA2" s="1896"/>
      <c r="IQB2" s="1896"/>
      <c r="IQC2" s="1896"/>
      <c r="IQD2" s="1896"/>
      <c r="IQE2" s="1896"/>
      <c r="IQF2" s="1896"/>
      <c r="IQG2" s="1896"/>
      <c r="IQH2" s="1896"/>
      <c r="IQI2" s="1896"/>
      <c r="IQJ2" s="1896"/>
      <c r="IQK2" s="1896"/>
      <c r="IQL2" s="1896"/>
      <c r="IQM2" s="1896"/>
      <c r="IQN2" s="1896"/>
      <c r="IQO2" s="1896"/>
      <c r="IQP2" s="1896"/>
      <c r="IQQ2" s="1896"/>
      <c r="IQR2" s="1896"/>
      <c r="IQS2" s="1896"/>
      <c r="IQT2" s="1896"/>
      <c r="IQU2" s="1896"/>
      <c r="IQV2" s="1896"/>
      <c r="IQW2" s="1896"/>
      <c r="IQX2" s="1896"/>
      <c r="IQY2" s="1896"/>
      <c r="IQZ2" s="1896"/>
      <c r="IRA2" s="1896"/>
      <c r="IRB2" s="1896"/>
      <c r="IRC2" s="1896"/>
      <c r="IRD2" s="1896"/>
      <c r="IRE2" s="1896"/>
      <c r="IRF2" s="1896"/>
      <c r="IRG2" s="1896"/>
      <c r="IRH2" s="1896"/>
      <c r="IRI2" s="1896"/>
      <c r="IRJ2" s="1896"/>
      <c r="IRK2" s="1896"/>
      <c r="IRL2" s="1896"/>
      <c r="IRM2" s="1896"/>
      <c r="IRN2" s="1896"/>
      <c r="IRO2" s="1896"/>
      <c r="IRP2" s="1896"/>
      <c r="IRQ2" s="1896"/>
      <c r="IRR2" s="1896"/>
      <c r="IRS2" s="1896"/>
      <c r="IRT2" s="1896"/>
      <c r="IRU2" s="1896"/>
      <c r="IRV2" s="1896"/>
      <c r="IRW2" s="1896"/>
      <c r="IRX2" s="1896"/>
      <c r="IRY2" s="1896"/>
      <c r="IRZ2" s="1896"/>
      <c r="ISA2" s="1896"/>
      <c r="ISB2" s="1896"/>
      <c r="ISC2" s="1896"/>
      <c r="ISD2" s="1896"/>
      <c r="ISE2" s="1896"/>
      <c r="ISF2" s="1896"/>
      <c r="ISG2" s="1896"/>
      <c r="ISH2" s="1896"/>
      <c r="ISI2" s="1896"/>
      <c r="ISJ2" s="1896"/>
      <c r="ISK2" s="1896"/>
      <c r="ISL2" s="1896"/>
      <c r="ISM2" s="1896"/>
      <c r="ISN2" s="1896"/>
      <c r="ISO2" s="1896"/>
      <c r="ISP2" s="1896"/>
      <c r="ISQ2" s="1896"/>
      <c r="ISR2" s="1896"/>
      <c r="ISS2" s="1896"/>
      <c r="IST2" s="1896"/>
      <c r="ISU2" s="1896"/>
      <c r="ISV2" s="1896"/>
      <c r="ISW2" s="1896"/>
      <c r="ISX2" s="1896"/>
      <c r="ISY2" s="1896"/>
      <c r="ISZ2" s="1896"/>
      <c r="ITA2" s="1896"/>
      <c r="ITB2" s="1896"/>
      <c r="ITC2" s="1896"/>
      <c r="ITD2" s="1896"/>
      <c r="ITE2" s="1896"/>
      <c r="ITF2" s="1896"/>
      <c r="ITG2" s="1896"/>
      <c r="ITH2" s="1896"/>
      <c r="ITI2" s="1896"/>
      <c r="ITJ2" s="1896"/>
      <c r="ITK2" s="1896"/>
      <c r="ITL2" s="1896"/>
      <c r="ITM2" s="1896"/>
      <c r="ITN2" s="1896"/>
      <c r="ITO2" s="1896"/>
      <c r="ITP2" s="1896"/>
      <c r="ITQ2" s="1896"/>
      <c r="ITR2" s="1896"/>
      <c r="ITS2" s="1896"/>
      <c r="ITT2" s="1896"/>
      <c r="ITU2" s="1896"/>
      <c r="ITV2" s="1896"/>
      <c r="ITW2" s="1896"/>
      <c r="ITX2" s="1896"/>
      <c r="ITY2" s="1896"/>
      <c r="ITZ2" s="1896"/>
      <c r="IUA2" s="1896"/>
      <c r="IUB2" s="1896"/>
      <c r="IUC2" s="1896"/>
      <c r="IUD2" s="1896"/>
      <c r="IUE2" s="1896"/>
      <c r="IUF2" s="1896"/>
      <c r="IUG2" s="1896"/>
      <c r="IUH2" s="1896"/>
      <c r="IUI2" s="1896"/>
      <c r="IUJ2" s="1896"/>
      <c r="IUK2" s="1896"/>
      <c r="IUL2" s="1896"/>
      <c r="IUM2" s="1896"/>
      <c r="IUN2" s="1896"/>
      <c r="IUO2" s="1896"/>
      <c r="IUP2" s="1896"/>
      <c r="IUQ2" s="1896"/>
      <c r="IUR2" s="1896"/>
      <c r="IUS2" s="1896"/>
      <c r="IUT2" s="1896"/>
      <c r="IUU2" s="1896"/>
      <c r="IUV2" s="1896"/>
      <c r="IUW2" s="1896"/>
      <c r="IUX2" s="1896"/>
      <c r="IUY2" s="1896"/>
      <c r="IUZ2" s="1896"/>
      <c r="IVA2" s="1896"/>
      <c r="IVB2" s="1896"/>
      <c r="IVC2" s="1896"/>
      <c r="IVD2" s="1896"/>
      <c r="IVE2" s="1896"/>
      <c r="IVF2" s="1896"/>
      <c r="IVG2" s="1896"/>
      <c r="IVH2" s="1896"/>
      <c r="IVI2" s="1896"/>
      <c r="IVJ2" s="1896"/>
      <c r="IVK2" s="1896"/>
      <c r="IVL2" s="1896"/>
      <c r="IVM2" s="1896"/>
      <c r="IVN2" s="1896"/>
      <c r="IVO2" s="1896"/>
      <c r="IVP2" s="1896"/>
      <c r="IVQ2" s="1896"/>
      <c r="IVR2" s="1896"/>
      <c r="IVS2" s="1896"/>
      <c r="IVT2" s="1896"/>
      <c r="IVU2" s="1896"/>
      <c r="IVV2" s="1896"/>
      <c r="IVW2" s="1896"/>
      <c r="IVX2" s="1896"/>
      <c r="IVY2" s="1896"/>
      <c r="IVZ2" s="1896"/>
      <c r="IWA2" s="1896"/>
      <c r="IWB2" s="1896"/>
      <c r="IWC2" s="1896"/>
      <c r="IWD2" s="1896"/>
      <c r="IWE2" s="1896"/>
      <c r="IWF2" s="1896"/>
      <c r="IWG2" s="1896"/>
      <c r="IWH2" s="1896"/>
      <c r="IWI2" s="1896"/>
      <c r="IWJ2" s="1896"/>
      <c r="IWK2" s="1896"/>
      <c r="IWL2" s="1896"/>
      <c r="IWM2" s="1896"/>
      <c r="IWN2" s="1896"/>
      <c r="IWO2" s="1896"/>
      <c r="IWP2" s="1896"/>
      <c r="IWQ2" s="1896"/>
      <c r="IWR2" s="1896"/>
      <c r="IWS2" s="1896"/>
      <c r="IWT2" s="1896"/>
      <c r="IWU2" s="1896"/>
      <c r="IWV2" s="1896"/>
      <c r="IWW2" s="1896"/>
      <c r="IWX2" s="1896"/>
      <c r="IWY2" s="1896"/>
      <c r="IWZ2" s="1896"/>
      <c r="IXA2" s="1896"/>
      <c r="IXB2" s="1896"/>
      <c r="IXC2" s="1896"/>
      <c r="IXD2" s="1896"/>
      <c r="IXE2" s="1896"/>
      <c r="IXF2" s="1896"/>
      <c r="IXG2" s="1896"/>
      <c r="IXH2" s="1896"/>
      <c r="IXI2" s="1896"/>
      <c r="IXJ2" s="1896"/>
      <c r="IXK2" s="1896"/>
      <c r="IXL2" s="1896"/>
      <c r="IXM2" s="1896"/>
      <c r="IXN2" s="1896"/>
      <c r="IXO2" s="1896"/>
      <c r="IXP2" s="1896"/>
      <c r="IXQ2" s="1896"/>
      <c r="IXR2" s="1896"/>
      <c r="IXS2" s="1896"/>
      <c r="IXT2" s="1896"/>
      <c r="IXU2" s="1896"/>
      <c r="IXV2" s="1896"/>
      <c r="IXW2" s="1896"/>
      <c r="IXX2" s="1896"/>
      <c r="IXY2" s="1896"/>
      <c r="IXZ2" s="1896"/>
      <c r="IYA2" s="1896"/>
      <c r="IYB2" s="1896"/>
      <c r="IYC2" s="1896"/>
      <c r="IYD2" s="1896"/>
      <c r="IYE2" s="1896"/>
      <c r="IYF2" s="1896"/>
      <c r="IYG2" s="1896"/>
      <c r="IYH2" s="1896"/>
      <c r="IYI2" s="1896"/>
      <c r="IYJ2" s="1896"/>
      <c r="IYK2" s="1896"/>
      <c r="IYL2" s="1896"/>
      <c r="IYM2" s="1896"/>
      <c r="IYN2" s="1896"/>
      <c r="IYO2" s="1896"/>
      <c r="IYP2" s="1896"/>
      <c r="IYQ2" s="1896"/>
      <c r="IYR2" s="1896"/>
      <c r="IYS2" s="1896"/>
      <c r="IYT2" s="1896"/>
      <c r="IYU2" s="1896"/>
      <c r="IYV2" s="1896"/>
      <c r="IYW2" s="1896"/>
      <c r="IYX2" s="1896"/>
      <c r="IYY2" s="1896"/>
      <c r="IYZ2" s="1896"/>
      <c r="IZA2" s="1896"/>
      <c r="IZB2" s="1896"/>
      <c r="IZC2" s="1896"/>
      <c r="IZD2" s="1896"/>
      <c r="IZE2" s="1896"/>
      <c r="IZF2" s="1896"/>
      <c r="IZG2" s="1896"/>
      <c r="IZH2" s="1896"/>
      <c r="IZI2" s="1896"/>
      <c r="IZJ2" s="1896"/>
      <c r="IZK2" s="1896"/>
      <c r="IZL2" s="1896"/>
      <c r="IZM2" s="1896"/>
      <c r="IZN2" s="1896"/>
      <c r="IZO2" s="1896"/>
      <c r="IZP2" s="1896"/>
      <c r="IZQ2" s="1896"/>
      <c r="IZR2" s="1896"/>
      <c r="IZS2" s="1896"/>
      <c r="IZT2" s="1896"/>
      <c r="IZU2" s="1896"/>
      <c r="IZV2" s="1896"/>
      <c r="IZW2" s="1896"/>
      <c r="IZX2" s="1896"/>
      <c r="IZY2" s="1896"/>
      <c r="IZZ2" s="1896"/>
      <c r="JAA2" s="1896"/>
      <c r="JAB2" s="1896"/>
      <c r="JAC2" s="1896"/>
      <c r="JAD2" s="1896"/>
      <c r="JAE2" s="1896"/>
      <c r="JAF2" s="1896"/>
      <c r="JAG2" s="1896"/>
      <c r="JAH2" s="1896"/>
      <c r="JAI2" s="1896"/>
      <c r="JAJ2" s="1896"/>
      <c r="JAK2" s="1896"/>
      <c r="JAL2" s="1896"/>
      <c r="JAM2" s="1896"/>
      <c r="JAN2" s="1896"/>
      <c r="JAO2" s="1896"/>
      <c r="JAP2" s="1896"/>
      <c r="JAQ2" s="1896"/>
      <c r="JAR2" s="1896"/>
      <c r="JAS2" s="1896"/>
      <c r="JAT2" s="1896"/>
      <c r="JAU2" s="1896"/>
      <c r="JAV2" s="1896"/>
      <c r="JAW2" s="1896"/>
      <c r="JAX2" s="1896"/>
      <c r="JAY2" s="1896"/>
      <c r="JAZ2" s="1896"/>
      <c r="JBA2" s="1896"/>
      <c r="JBB2" s="1896"/>
      <c r="JBC2" s="1896"/>
      <c r="JBD2" s="1896"/>
      <c r="JBE2" s="1896"/>
      <c r="JBF2" s="1896"/>
      <c r="JBG2" s="1896"/>
      <c r="JBH2" s="1896"/>
      <c r="JBI2" s="1896"/>
      <c r="JBJ2" s="1896"/>
      <c r="JBK2" s="1896"/>
      <c r="JBL2" s="1896"/>
      <c r="JBM2" s="1896"/>
      <c r="JBN2" s="1896"/>
      <c r="JBO2" s="1896"/>
      <c r="JBP2" s="1896"/>
      <c r="JBQ2" s="1896"/>
      <c r="JBR2" s="1896"/>
      <c r="JBS2" s="1896"/>
      <c r="JBT2" s="1896"/>
      <c r="JBU2" s="1896"/>
      <c r="JBV2" s="1896"/>
      <c r="JBW2" s="1896"/>
      <c r="JBX2" s="1896"/>
      <c r="JBY2" s="1896"/>
      <c r="JBZ2" s="1896"/>
      <c r="JCA2" s="1896"/>
      <c r="JCB2" s="1896"/>
      <c r="JCC2" s="1896"/>
      <c r="JCD2" s="1896"/>
      <c r="JCE2" s="1896"/>
      <c r="JCF2" s="1896"/>
      <c r="JCG2" s="1896"/>
      <c r="JCH2" s="1896"/>
      <c r="JCI2" s="1896"/>
      <c r="JCJ2" s="1896"/>
      <c r="JCK2" s="1896"/>
      <c r="JCL2" s="1896"/>
      <c r="JCM2" s="1896"/>
      <c r="JCN2" s="1896"/>
      <c r="JCO2" s="1896"/>
      <c r="JCP2" s="1896"/>
      <c r="JCQ2" s="1896"/>
      <c r="JCR2" s="1896"/>
      <c r="JCS2" s="1896"/>
      <c r="JCT2" s="1896"/>
      <c r="JCU2" s="1896"/>
      <c r="JCV2" s="1896"/>
      <c r="JCW2" s="1896"/>
      <c r="JCX2" s="1896"/>
      <c r="JCY2" s="1896"/>
      <c r="JCZ2" s="1896"/>
      <c r="JDA2" s="1896"/>
      <c r="JDB2" s="1896"/>
      <c r="JDC2" s="1896"/>
      <c r="JDD2" s="1896"/>
      <c r="JDE2" s="1896"/>
      <c r="JDF2" s="1896"/>
      <c r="JDG2" s="1896"/>
      <c r="JDH2" s="1896"/>
      <c r="JDI2" s="1896"/>
      <c r="JDJ2" s="1896"/>
      <c r="JDK2" s="1896"/>
      <c r="JDL2" s="1896"/>
      <c r="JDM2" s="1896"/>
      <c r="JDN2" s="1896"/>
      <c r="JDO2" s="1896"/>
      <c r="JDP2" s="1896"/>
      <c r="JDQ2" s="1896"/>
      <c r="JDR2" s="1896"/>
      <c r="JDS2" s="1896"/>
      <c r="JDT2" s="1896"/>
      <c r="JDU2" s="1896"/>
      <c r="JDV2" s="1896"/>
      <c r="JDW2" s="1896"/>
      <c r="JDX2" s="1896"/>
      <c r="JDY2" s="1896"/>
      <c r="JDZ2" s="1896"/>
      <c r="JEA2" s="1896"/>
      <c r="JEB2" s="1896"/>
      <c r="JEC2" s="1896"/>
      <c r="JED2" s="1896"/>
      <c r="JEE2" s="1896"/>
      <c r="JEF2" s="1896"/>
      <c r="JEG2" s="1896"/>
      <c r="JEH2" s="1896"/>
      <c r="JEI2" s="1896"/>
      <c r="JEJ2" s="1896"/>
      <c r="JEK2" s="1896"/>
      <c r="JEL2" s="1896"/>
      <c r="JEM2" s="1896"/>
      <c r="JEN2" s="1896"/>
      <c r="JEO2" s="1896"/>
      <c r="JEP2" s="1896"/>
      <c r="JEQ2" s="1896"/>
      <c r="JER2" s="1896"/>
      <c r="JES2" s="1896"/>
      <c r="JET2" s="1896"/>
      <c r="JEU2" s="1896"/>
      <c r="JEV2" s="1896"/>
      <c r="JEW2" s="1896"/>
      <c r="JEX2" s="1896"/>
      <c r="JEY2" s="1896"/>
      <c r="JEZ2" s="1896"/>
      <c r="JFA2" s="1896"/>
      <c r="JFB2" s="1896"/>
      <c r="JFC2" s="1896"/>
      <c r="JFD2" s="1896"/>
      <c r="JFE2" s="1896"/>
      <c r="JFF2" s="1896"/>
      <c r="JFG2" s="1896"/>
      <c r="JFH2" s="1896"/>
      <c r="JFI2" s="1896"/>
      <c r="JFJ2" s="1896"/>
      <c r="JFK2" s="1896"/>
      <c r="JFL2" s="1896"/>
      <c r="JFM2" s="1896"/>
      <c r="JFN2" s="1896"/>
      <c r="JFO2" s="1896"/>
      <c r="JFP2" s="1896"/>
      <c r="JFQ2" s="1896"/>
      <c r="JFR2" s="1896"/>
      <c r="JFS2" s="1896"/>
      <c r="JFT2" s="1896"/>
      <c r="JFU2" s="1896"/>
      <c r="JFV2" s="1896"/>
      <c r="JFW2" s="1896"/>
      <c r="JFX2" s="1896"/>
      <c r="JFY2" s="1896"/>
      <c r="JFZ2" s="1896"/>
      <c r="JGA2" s="1896"/>
      <c r="JGB2" s="1896"/>
      <c r="JGC2" s="1896"/>
      <c r="JGD2" s="1896"/>
      <c r="JGE2" s="1896"/>
      <c r="JGF2" s="1896"/>
      <c r="JGG2" s="1896"/>
      <c r="JGH2" s="1896"/>
      <c r="JGI2" s="1896"/>
      <c r="JGJ2" s="1896"/>
      <c r="JGK2" s="1896"/>
      <c r="JGL2" s="1896"/>
      <c r="JGM2" s="1896"/>
      <c r="JGN2" s="1896"/>
      <c r="JGO2" s="1896"/>
      <c r="JGP2" s="1896"/>
      <c r="JGQ2" s="1896"/>
      <c r="JGR2" s="1896"/>
      <c r="JGS2" s="1896"/>
      <c r="JGT2" s="1896"/>
      <c r="JGU2" s="1896"/>
      <c r="JGV2" s="1896"/>
      <c r="JGW2" s="1896"/>
      <c r="JGX2" s="1896"/>
      <c r="JGY2" s="1896"/>
      <c r="JGZ2" s="1896"/>
      <c r="JHA2" s="1896"/>
      <c r="JHB2" s="1896"/>
      <c r="JHC2" s="1896"/>
      <c r="JHD2" s="1896"/>
      <c r="JHE2" s="1896"/>
      <c r="JHF2" s="1896"/>
      <c r="JHG2" s="1896"/>
      <c r="JHH2" s="1896"/>
      <c r="JHI2" s="1896"/>
      <c r="JHJ2" s="1896"/>
      <c r="JHK2" s="1896"/>
      <c r="JHL2" s="1896"/>
      <c r="JHM2" s="1896"/>
      <c r="JHN2" s="1896"/>
      <c r="JHO2" s="1896"/>
      <c r="JHP2" s="1896"/>
      <c r="JHQ2" s="1896"/>
      <c r="JHR2" s="1896"/>
      <c r="JHS2" s="1896"/>
      <c r="JHT2" s="1896"/>
      <c r="JHU2" s="1896"/>
      <c r="JHV2" s="1896"/>
      <c r="JHW2" s="1896"/>
      <c r="JHX2" s="1896"/>
      <c r="JHY2" s="1896"/>
      <c r="JHZ2" s="1896"/>
      <c r="JIA2" s="1896"/>
      <c r="JIB2" s="1896"/>
      <c r="JIC2" s="1896"/>
      <c r="JID2" s="1896"/>
      <c r="JIE2" s="1896"/>
      <c r="JIF2" s="1896"/>
      <c r="JIG2" s="1896"/>
      <c r="JIH2" s="1896"/>
      <c r="JII2" s="1896"/>
      <c r="JIJ2" s="1896"/>
      <c r="JIK2" s="1896"/>
      <c r="JIL2" s="1896"/>
      <c r="JIM2" s="1896"/>
      <c r="JIN2" s="1896"/>
      <c r="JIO2" s="1896"/>
      <c r="JIP2" s="1896"/>
      <c r="JIQ2" s="1896"/>
      <c r="JIR2" s="1896"/>
      <c r="JIS2" s="1896"/>
      <c r="JIT2" s="1896"/>
      <c r="JIU2" s="1896"/>
      <c r="JIV2" s="1896"/>
      <c r="JIW2" s="1896"/>
      <c r="JIX2" s="1896"/>
      <c r="JIY2" s="1896"/>
      <c r="JIZ2" s="1896"/>
      <c r="JJA2" s="1896"/>
      <c r="JJB2" s="1896"/>
      <c r="JJC2" s="1896"/>
      <c r="JJD2" s="1896"/>
      <c r="JJE2" s="1896"/>
      <c r="JJF2" s="1896"/>
      <c r="JJG2" s="1896"/>
      <c r="JJH2" s="1896"/>
      <c r="JJI2" s="1896"/>
      <c r="JJJ2" s="1896"/>
      <c r="JJK2" s="1896"/>
      <c r="JJL2" s="1896"/>
      <c r="JJM2" s="1896"/>
      <c r="JJN2" s="1896"/>
      <c r="JJO2" s="1896"/>
      <c r="JJP2" s="1896"/>
      <c r="JJQ2" s="1896"/>
      <c r="JJR2" s="1896"/>
      <c r="JJS2" s="1896"/>
      <c r="JJT2" s="1896"/>
      <c r="JJU2" s="1896"/>
      <c r="JJV2" s="1896"/>
      <c r="JJW2" s="1896"/>
      <c r="JJX2" s="1896"/>
      <c r="JJY2" s="1896"/>
      <c r="JJZ2" s="1896"/>
      <c r="JKA2" s="1896"/>
      <c r="JKB2" s="1896"/>
      <c r="JKC2" s="1896"/>
      <c r="JKD2" s="1896"/>
      <c r="JKE2" s="1896"/>
      <c r="JKF2" s="1896"/>
      <c r="JKG2" s="1896"/>
      <c r="JKH2" s="1896"/>
      <c r="JKI2" s="1896"/>
      <c r="JKJ2" s="1896"/>
      <c r="JKK2" s="1896"/>
      <c r="JKL2" s="1896"/>
      <c r="JKM2" s="1896"/>
      <c r="JKN2" s="1896"/>
      <c r="JKO2" s="1896"/>
      <c r="JKP2" s="1896"/>
      <c r="JKQ2" s="1896"/>
      <c r="JKR2" s="1896"/>
      <c r="JKS2" s="1896"/>
      <c r="JKT2" s="1896"/>
      <c r="JKU2" s="1896"/>
      <c r="JKV2" s="1896"/>
      <c r="JKW2" s="1896"/>
      <c r="JKX2" s="1896"/>
      <c r="JKY2" s="1896"/>
      <c r="JKZ2" s="1896"/>
      <c r="JLA2" s="1896"/>
      <c r="JLB2" s="1896"/>
      <c r="JLC2" s="1896"/>
      <c r="JLD2" s="1896"/>
      <c r="JLE2" s="1896"/>
      <c r="JLF2" s="1896"/>
      <c r="JLG2" s="1896"/>
      <c r="JLH2" s="1896"/>
      <c r="JLI2" s="1896"/>
      <c r="JLJ2" s="1896"/>
      <c r="JLK2" s="1896"/>
      <c r="JLL2" s="1896"/>
      <c r="JLM2" s="1896"/>
      <c r="JLN2" s="1896"/>
      <c r="JLO2" s="1896"/>
      <c r="JLP2" s="1896"/>
      <c r="JLQ2" s="1896"/>
      <c r="JLR2" s="1896"/>
      <c r="JLS2" s="1896"/>
      <c r="JLT2" s="1896"/>
      <c r="JLU2" s="1896"/>
      <c r="JLV2" s="1896"/>
      <c r="JLW2" s="1896"/>
      <c r="JLX2" s="1896"/>
      <c r="JLY2" s="1896"/>
      <c r="JLZ2" s="1896"/>
      <c r="JMA2" s="1896"/>
      <c r="JMB2" s="1896"/>
      <c r="JMC2" s="1896"/>
      <c r="JMD2" s="1896"/>
      <c r="JME2" s="1896"/>
      <c r="JMF2" s="1896"/>
      <c r="JMG2" s="1896"/>
      <c r="JMH2" s="1896"/>
      <c r="JMI2" s="1896"/>
      <c r="JMJ2" s="1896"/>
      <c r="JMK2" s="1896"/>
      <c r="JML2" s="1896"/>
      <c r="JMM2" s="1896"/>
      <c r="JMN2" s="1896"/>
      <c r="JMO2" s="1896"/>
      <c r="JMP2" s="1896"/>
      <c r="JMQ2" s="1896"/>
      <c r="JMR2" s="1896"/>
      <c r="JMS2" s="1896"/>
      <c r="JMT2" s="1896"/>
      <c r="JMU2" s="1896"/>
      <c r="JMV2" s="1896"/>
      <c r="JMW2" s="1896"/>
      <c r="JMX2" s="1896"/>
      <c r="JMY2" s="1896"/>
      <c r="JMZ2" s="1896"/>
      <c r="JNA2" s="1896"/>
      <c r="JNB2" s="1896"/>
      <c r="JNC2" s="1896"/>
      <c r="JND2" s="1896"/>
      <c r="JNE2" s="1896"/>
      <c r="JNF2" s="1896"/>
      <c r="JNG2" s="1896"/>
      <c r="JNH2" s="1896"/>
      <c r="JNI2" s="1896"/>
      <c r="JNJ2" s="1896"/>
      <c r="JNK2" s="1896"/>
      <c r="JNL2" s="1896"/>
      <c r="JNM2" s="1896"/>
      <c r="JNN2" s="1896"/>
      <c r="JNO2" s="1896"/>
      <c r="JNP2" s="1896"/>
      <c r="JNQ2" s="1896"/>
      <c r="JNR2" s="1896"/>
      <c r="JNS2" s="1896"/>
      <c r="JNT2" s="1896"/>
      <c r="JNU2" s="1896"/>
      <c r="JNV2" s="1896"/>
      <c r="JNW2" s="1896"/>
      <c r="JNX2" s="1896"/>
      <c r="JNY2" s="1896"/>
      <c r="JNZ2" s="1896"/>
      <c r="JOA2" s="1896"/>
      <c r="JOB2" s="1896"/>
      <c r="JOC2" s="1896"/>
      <c r="JOD2" s="1896"/>
      <c r="JOE2" s="1896"/>
      <c r="JOF2" s="1896"/>
      <c r="JOG2" s="1896"/>
      <c r="JOH2" s="1896"/>
      <c r="JOI2" s="1896"/>
      <c r="JOJ2" s="1896"/>
      <c r="JOK2" s="1896"/>
      <c r="JOL2" s="1896"/>
      <c r="JOM2" s="1896"/>
      <c r="JON2" s="1896"/>
      <c r="JOO2" s="1896"/>
      <c r="JOP2" s="1896"/>
      <c r="JOQ2" s="1896"/>
      <c r="JOR2" s="1896"/>
      <c r="JOS2" s="1896"/>
      <c r="JOT2" s="1896"/>
      <c r="JOU2" s="1896"/>
      <c r="JOV2" s="1896"/>
      <c r="JOW2" s="1896"/>
      <c r="JOX2" s="1896"/>
      <c r="JOY2" s="1896"/>
      <c r="JOZ2" s="1896"/>
      <c r="JPA2" s="1896"/>
      <c r="JPB2" s="1896"/>
      <c r="JPC2" s="1896"/>
      <c r="JPD2" s="1896"/>
      <c r="JPE2" s="1896"/>
      <c r="JPF2" s="1896"/>
      <c r="JPG2" s="1896"/>
      <c r="JPH2" s="1896"/>
      <c r="JPI2" s="1896"/>
      <c r="JPJ2" s="1896"/>
      <c r="JPK2" s="1896"/>
      <c r="JPL2" s="1896"/>
      <c r="JPM2" s="1896"/>
      <c r="JPN2" s="1896"/>
      <c r="JPO2" s="1896"/>
      <c r="JPP2" s="1896"/>
      <c r="JPQ2" s="1896"/>
      <c r="JPR2" s="1896"/>
      <c r="JPS2" s="1896"/>
      <c r="JPT2" s="1896"/>
      <c r="JPU2" s="1896"/>
      <c r="JPV2" s="1896"/>
      <c r="JPW2" s="1896"/>
      <c r="JPX2" s="1896"/>
      <c r="JPY2" s="1896"/>
      <c r="JPZ2" s="1896"/>
      <c r="JQA2" s="1896"/>
      <c r="JQB2" s="1896"/>
      <c r="JQC2" s="1896"/>
      <c r="JQD2" s="1896"/>
      <c r="JQE2" s="1896"/>
      <c r="JQF2" s="1896"/>
      <c r="JQG2" s="1896"/>
      <c r="JQH2" s="1896"/>
      <c r="JQI2" s="1896"/>
      <c r="JQJ2" s="1896"/>
      <c r="JQK2" s="1896"/>
      <c r="JQL2" s="1896"/>
      <c r="JQM2" s="1896"/>
      <c r="JQN2" s="1896"/>
      <c r="JQO2" s="1896"/>
      <c r="JQP2" s="1896"/>
      <c r="JQQ2" s="1896"/>
      <c r="JQR2" s="1896"/>
      <c r="JQS2" s="1896"/>
      <c r="JQT2" s="1896"/>
      <c r="JQU2" s="1896"/>
      <c r="JQV2" s="1896"/>
      <c r="JQW2" s="1896"/>
      <c r="JQX2" s="1896"/>
      <c r="JQY2" s="1896"/>
      <c r="JQZ2" s="1896"/>
      <c r="JRA2" s="1896"/>
      <c r="JRB2" s="1896"/>
      <c r="JRC2" s="1896"/>
      <c r="JRD2" s="1896"/>
      <c r="JRE2" s="1896"/>
      <c r="JRF2" s="1896"/>
      <c r="JRG2" s="1896"/>
      <c r="JRH2" s="1896"/>
      <c r="JRI2" s="1896"/>
      <c r="JRJ2" s="1896"/>
      <c r="JRK2" s="1896"/>
      <c r="JRL2" s="1896"/>
      <c r="JRM2" s="1896"/>
      <c r="JRN2" s="1896"/>
      <c r="JRO2" s="1896"/>
      <c r="JRP2" s="1896"/>
      <c r="JRQ2" s="1896"/>
      <c r="JRR2" s="1896"/>
      <c r="JRS2" s="1896"/>
      <c r="JRT2" s="1896"/>
      <c r="JRU2" s="1896"/>
      <c r="JRV2" s="1896"/>
      <c r="JRW2" s="1896"/>
      <c r="JRX2" s="1896"/>
      <c r="JRY2" s="1896"/>
      <c r="JRZ2" s="1896"/>
      <c r="JSA2" s="1896"/>
      <c r="JSB2" s="1896"/>
      <c r="JSC2" s="1896"/>
      <c r="JSD2" s="1896"/>
      <c r="JSE2" s="1896"/>
      <c r="JSF2" s="1896"/>
      <c r="JSG2" s="1896"/>
      <c r="JSH2" s="1896"/>
      <c r="JSI2" s="1896"/>
      <c r="JSJ2" s="1896"/>
      <c r="JSK2" s="1896"/>
      <c r="JSL2" s="1896"/>
      <c r="JSM2" s="1896"/>
      <c r="JSN2" s="1896"/>
      <c r="JSO2" s="1896"/>
      <c r="JSP2" s="1896"/>
      <c r="JSQ2" s="1896"/>
      <c r="JSR2" s="1896"/>
      <c r="JSS2" s="1896"/>
      <c r="JST2" s="1896"/>
      <c r="JSU2" s="1896"/>
      <c r="JSV2" s="1896"/>
      <c r="JSW2" s="1896"/>
      <c r="JSX2" s="1896"/>
      <c r="JSY2" s="1896"/>
      <c r="JSZ2" s="1896"/>
      <c r="JTA2" s="1896"/>
      <c r="JTB2" s="1896"/>
      <c r="JTC2" s="1896"/>
      <c r="JTD2" s="1896"/>
      <c r="JTE2" s="1896"/>
      <c r="JTF2" s="1896"/>
      <c r="JTG2" s="1896"/>
      <c r="JTH2" s="1896"/>
      <c r="JTI2" s="1896"/>
      <c r="JTJ2" s="1896"/>
      <c r="JTK2" s="1896"/>
      <c r="JTL2" s="1896"/>
      <c r="JTM2" s="1896"/>
      <c r="JTN2" s="1896"/>
      <c r="JTO2" s="1896"/>
      <c r="JTP2" s="1896"/>
      <c r="JTQ2" s="1896"/>
      <c r="JTR2" s="1896"/>
      <c r="JTS2" s="1896"/>
      <c r="JTT2" s="1896"/>
      <c r="JTU2" s="1896"/>
      <c r="JTV2" s="1896"/>
      <c r="JTW2" s="1896"/>
      <c r="JTX2" s="1896"/>
      <c r="JTY2" s="1896"/>
      <c r="JTZ2" s="1896"/>
      <c r="JUA2" s="1896"/>
      <c r="JUB2" s="1896"/>
      <c r="JUC2" s="1896"/>
      <c r="JUD2" s="1896"/>
      <c r="JUE2" s="1896"/>
      <c r="JUF2" s="1896"/>
      <c r="JUG2" s="1896"/>
      <c r="JUH2" s="1896"/>
      <c r="JUI2" s="1896"/>
      <c r="JUJ2" s="1896"/>
      <c r="JUK2" s="1896"/>
      <c r="JUL2" s="1896"/>
      <c r="JUM2" s="1896"/>
      <c r="JUN2" s="1896"/>
      <c r="JUO2" s="1896"/>
      <c r="JUP2" s="1896"/>
      <c r="JUQ2" s="1896"/>
      <c r="JUR2" s="1896"/>
      <c r="JUS2" s="1896"/>
      <c r="JUT2" s="1896"/>
      <c r="JUU2" s="1896"/>
      <c r="JUV2" s="1896"/>
      <c r="JUW2" s="1896"/>
      <c r="JUX2" s="1896"/>
      <c r="JUY2" s="1896"/>
      <c r="JUZ2" s="1896"/>
      <c r="JVA2" s="1896"/>
      <c r="JVB2" s="1896"/>
      <c r="JVC2" s="1896"/>
      <c r="JVD2" s="1896"/>
      <c r="JVE2" s="1896"/>
      <c r="JVF2" s="1896"/>
      <c r="JVG2" s="1896"/>
      <c r="JVH2" s="1896"/>
      <c r="JVI2" s="1896"/>
      <c r="JVJ2" s="1896"/>
      <c r="JVK2" s="1896"/>
      <c r="JVL2" s="1896"/>
      <c r="JVM2" s="1896"/>
      <c r="JVN2" s="1896"/>
      <c r="JVO2" s="1896"/>
      <c r="JVP2" s="1896"/>
      <c r="JVQ2" s="1896"/>
      <c r="JVR2" s="1896"/>
      <c r="JVS2" s="1896"/>
      <c r="JVT2" s="1896"/>
      <c r="JVU2" s="1896"/>
      <c r="JVV2" s="1896"/>
      <c r="JVW2" s="1896"/>
      <c r="JVX2" s="1896"/>
      <c r="JVY2" s="1896"/>
      <c r="JVZ2" s="1896"/>
      <c r="JWA2" s="1896"/>
      <c r="JWB2" s="1896"/>
      <c r="JWC2" s="1896"/>
      <c r="JWD2" s="1896"/>
      <c r="JWE2" s="1896"/>
      <c r="JWF2" s="1896"/>
      <c r="JWG2" s="1896"/>
      <c r="JWH2" s="1896"/>
      <c r="JWI2" s="1896"/>
      <c r="JWJ2" s="1896"/>
      <c r="JWK2" s="1896"/>
      <c r="JWL2" s="1896"/>
      <c r="JWM2" s="1896"/>
      <c r="JWN2" s="1896"/>
      <c r="JWO2" s="1896"/>
      <c r="JWP2" s="1896"/>
      <c r="JWQ2" s="1896"/>
      <c r="JWR2" s="1896"/>
      <c r="JWS2" s="1896"/>
      <c r="JWT2" s="1896"/>
      <c r="JWU2" s="1896"/>
      <c r="JWV2" s="1896"/>
      <c r="JWW2" s="1896"/>
      <c r="JWX2" s="1896"/>
      <c r="JWY2" s="1896"/>
      <c r="JWZ2" s="1896"/>
      <c r="JXA2" s="1896"/>
      <c r="JXB2" s="1896"/>
      <c r="JXC2" s="1896"/>
      <c r="JXD2" s="1896"/>
      <c r="JXE2" s="1896"/>
      <c r="JXF2" s="1896"/>
      <c r="JXG2" s="1896"/>
      <c r="JXH2" s="1896"/>
      <c r="JXI2" s="1896"/>
      <c r="JXJ2" s="1896"/>
      <c r="JXK2" s="1896"/>
      <c r="JXL2" s="1896"/>
      <c r="JXM2" s="1896"/>
      <c r="JXN2" s="1896"/>
      <c r="JXO2" s="1896"/>
      <c r="JXP2" s="1896"/>
      <c r="JXQ2" s="1896"/>
      <c r="JXR2" s="1896"/>
      <c r="JXS2" s="1896"/>
      <c r="JXT2" s="1896"/>
      <c r="JXU2" s="1896"/>
      <c r="JXV2" s="1896"/>
      <c r="JXW2" s="1896"/>
      <c r="JXX2" s="1896"/>
      <c r="JXY2" s="1896"/>
      <c r="JXZ2" s="1896"/>
      <c r="JYA2" s="1896"/>
      <c r="JYB2" s="1896"/>
      <c r="JYC2" s="1896"/>
      <c r="JYD2" s="1896"/>
      <c r="JYE2" s="1896"/>
      <c r="JYF2" s="1896"/>
      <c r="JYG2" s="1896"/>
      <c r="JYH2" s="1896"/>
      <c r="JYI2" s="1896"/>
      <c r="JYJ2" s="1896"/>
      <c r="JYK2" s="1896"/>
      <c r="JYL2" s="1896"/>
      <c r="JYM2" s="1896"/>
      <c r="JYN2" s="1896"/>
      <c r="JYO2" s="1896"/>
      <c r="JYP2" s="1896"/>
      <c r="JYQ2" s="1896"/>
      <c r="JYR2" s="1896"/>
      <c r="JYS2" s="1896"/>
      <c r="JYT2" s="1896"/>
      <c r="JYU2" s="1896"/>
      <c r="JYV2" s="1896"/>
      <c r="JYW2" s="1896"/>
      <c r="JYX2" s="1896"/>
      <c r="JYY2" s="1896"/>
      <c r="JYZ2" s="1896"/>
      <c r="JZA2" s="1896"/>
      <c r="JZB2" s="1896"/>
      <c r="JZC2" s="1896"/>
      <c r="JZD2" s="1896"/>
      <c r="JZE2" s="1896"/>
      <c r="JZF2" s="1896"/>
      <c r="JZG2" s="1896"/>
      <c r="JZH2" s="1896"/>
      <c r="JZI2" s="1896"/>
      <c r="JZJ2" s="1896"/>
      <c r="JZK2" s="1896"/>
      <c r="JZL2" s="1896"/>
      <c r="JZM2" s="1896"/>
      <c r="JZN2" s="1896"/>
      <c r="JZO2" s="1896"/>
      <c r="JZP2" s="1896"/>
      <c r="JZQ2" s="1896"/>
      <c r="JZR2" s="1896"/>
      <c r="JZS2" s="1896"/>
      <c r="JZT2" s="1896"/>
      <c r="JZU2" s="1896"/>
      <c r="JZV2" s="1896"/>
      <c r="JZW2" s="1896"/>
      <c r="JZX2" s="1896"/>
      <c r="JZY2" s="1896"/>
      <c r="JZZ2" s="1896"/>
      <c r="KAA2" s="1896"/>
      <c r="KAB2" s="1896"/>
      <c r="KAC2" s="1896"/>
      <c r="KAD2" s="1896"/>
      <c r="KAE2" s="1896"/>
      <c r="KAF2" s="1896"/>
      <c r="KAG2" s="1896"/>
      <c r="KAH2" s="1896"/>
      <c r="KAI2" s="1896"/>
      <c r="KAJ2" s="1896"/>
      <c r="KAK2" s="1896"/>
      <c r="KAL2" s="1896"/>
      <c r="KAM2" s="1896"/>
      <c r="KAN2" s="1896"/>
      <c r="KAO2" s="1896"/>
      <c r="KAP2" s="1896"/>
      <c r="KAQ2" s="1896"/>
      <c r="KAR2" s="1896"/>
      <c r="KAS2" s="1896"/>
      <c r="KAT2" s="1896"/>
      <c r="KAU2" s="1896"/>
      <c r="KAV2" s="1896"/>
      <c r="KAW2" s="1896"/>
      <c r="KAX2" s="1896"/>
      <c r="KAY2" s="1896"/>
      <c r="KAZ2" s="1896"/>
      <c r="KBA2" s="1896"/>
      <c r="KBB2" s="1896"/>
      <c r="KBC2" s="1896"/>
      <c r="KBD2" s="1896"/>
      <c r="KBE2" s="1896"/>
      <c r="KBF2" s="1896"/>
      <c r="KBG2" s="1896"/>
      <c r="KBH2" s="1896"/>
      <c r="KBI2" s="1896"/>
      <c r="KBJ2" s="1896"/>
      <c r="KBK2" s="1896"/>
      <c r="KBL2" s="1896"/>
      <c r="KBM2" s="1896"/>
      <c r="KBN2" s="1896"/>
      <c r="KBO2" s="1896"/>
      <c r="KBP2" s="1896"/>
      <c r="KBQ2" s="1896"/>
      <c r="KBR2" s="1896"/>
      <c r="KBS2" s="1896"/>
      <c r="KBT2" s="1896"/>
      <c r="KBU2" s="1896"/>
      <c r="KBV2" s="1896"/>
      <c r="KBW2" s="1896"/>
      <c r="KBX2" s="1896"/>
      <c r="KBY2" s="1896"/>
      <c r="KBZ2" s="1896"/>
      <c r="KCA2" s="1896"/>
      <c r="KCB2" s="1896"/>
      <c r="KCC2" s="1896"/>
      <c r="KCD2" s="1896"/>
      <c r="KCE2" s="1896"/>
      <c r="KCF2" s="1896"/>
      <c r="KCG2" s="1896"/>
      <c r="KCH2" s="1896"/>
      <c r="KCI2" s="1896"/>
      <c r="KCJ2" s="1896"/>
      <c r="KCK2" s="1896"/>
      <c r="KCL2" s="1896"/>
      <c r="KCM2" s="1896"/>
      <c r="KCN2" s="1896"/>
      <c r="KCO2" s="1896"/>
      <c r="KCP2" s="1896"/>
      <c r="KCQ2" s="1896"/>
      <c r="KCR2" s="1896"/>
      <c r="KCS2" s="1896"/>
      <c r="KCT2" s="1896"/>
      <c r="KCU2" s="1896"/>
      <c r="KCV2" s="1896"/>
      <c r="KCW2" s="1896"/>
      <c r="KCX2" s="1896"/>
      <c r="KCY2" s="1896"/>
      <c r="KCZ2" s="1896"/>
      <c r="KDA2" s="1896"/>
      <c r="KDB2" s="1896"/>
      <c r="KDC2" s="1896"/>
      <c r="KDD2" s="1896"/>
      <c r="KDE2" s="1896"/>
      <c r="KDF2" s="1896"/>
      <c r="KDG2" s="1896"/>
      <c r="KDH2" s="1896"/>
      <c r="KDI2" s="1896"/>
      <c r="KDJ2" s="1896"/>
      <c r="KDK2" s="1896"/>
      <c r="KDL2" s="1896"/>
      <c r="KDM2" s="1896"/>
      <c r="KDN2" s="1896"/>
      <c r="KDO2" s="1896"/>
      <c r="KDP2" s="1896"/>
      <c r="KDQ2" s="1896"/>
      <c r="KDR2" s="1896"/>
      <c r="KDS2" s="1896"/>
      <c r="KDT2" s="1896"/>
      <c r="KDU2" s="1896"/>
      <c r="KDV2" s="1896"/>
      <c r="KDW2" s="1896"/>
      <c r="KDX2" s="1896"/>
      <c r="KDY2" s="1896"/>
      <c r="KDZ2" s="1896"/>
      <c r="KEA2" s="1896"/>
      <c r="KEB2" s="1896"/>
      <c r="KEC2" s="1896"/>
      <c r="KED2" s="1896"/>
      <c r="KEE2" s="1896"/>
      <c r="KEF2" s="1896"/>
      <c r="KEG2" s="1896"/>
      <c r="KEH2" s="1896"/>
      <c r="KEI2" s="1896"/>
      <c r="KEJ2" s="1896"/>
      <c r="KEK2" s="1896"/>
      <c r="KEL2" s="1896"/>
      <c r="KEM2" s="1896"/>
      <c r="KEN2" s="1896"/>
      <c r="KEO2" s="1896"/>
      <c r="KEP2" s="1896"/>
      <c r="KEQ2" s="1896"/>
      <c r="KER2" s="1896"/>
      <c r="KES2" s="1896"/>
      <c r="KET2" s="1896"/>
      <c r="KEU2" s="1896"/>
      <c r="KEV2" s="1896"/>
      <c r="KEW2" s="1896"/>
      <c r="KEX2" s="1896"/>
      <c r="KEY2" s="1896"/>
      <c r="KEZ2" s="1896"/>
      <c r="KFA2" s="1896"/>
      <c r="KFB2" s="1896"/>
      <c r="KFC2" s="1896"/>
      <c r="KFD2" s="1896"/>
      <c r="KFE2" s="1896"/>
      <c r="KFF2" s="1896"/>
      <c r="KFG2" s="1896"/>
      <c r="KFH2" s="1896"/>
      <c r="KFI2" s="1896"/>
      <c r="KFJ2" s="1896"/>
      <c r="KFK2" s="1896"/>
      <c r="KFL2" s="1896"/>
      <c r="KFM2" s="1896"/>
      <c r="KFN2" s="1896"/>
      <c r="KFO2" s="1896"/>
      <c r="KFP2" s="1896"/>
      <c r="KFQ2" s="1896"/>
      <c r="KFR2" s="1896"/>
      <c r="KFS2" s="1896"/>
      <c r="KFT2" s="1896"/>
      <c r="KFU2" s="1896"/>
      <c r="KFV2" s="1896"/>
      <c r="KFW2" s="1896"/>
      <c r="KFX2" s="1896"/>
      <c r="KFY2" s="1896"/>
      <c r="KFZ2" s="1896"/>
      <c r="KGA2" s="1896"/>
      <c r="KGB2" s="1896"/>
      <c r="KGC2" s="1896"/>
      <c r="KGD2" s="1896"/>
      <c r="KGE2" s="1896"/>
      <c r="KGF2" s="1896"/>
      <c r="KGG2" s="1896"/>
      <c r="KGH2" s="1896"/>
      <c r="KGI2" s="1896"/>
      <c r="KGJ2" s="1896"/>
      <c r="KGK2" s="1896"/>
      <c r="KGL2" s="1896"/>
      <c r="KGM2" s="1896"/>
      <c r="KGN2" s="1896"/>
      <c r="KGO2" s="1896"/>
      <c r="KGP2" s="1896"/>
      <c r="KGQ2" s="1896"/>
      <c r="KGR2" s="1896"/>
      <c r="KGS2" s="1896"/>
      <c r="KGT2" s="1896"/>
      <c r="KGU2" s="1896"/>
      <c r="KGV2" s="1896"/>
      <c r="KGW2" s="1896"/>
      <c r="KGX2" s="1896"/>
      <c r="KGY2" s="1896"/>
      <c r="KGZ2" s="1896"/>
      <c r="KHA2" s="1896"/>
      <c r="KHB2" s="1896"/>
      <c r="KHC2" s="1896"/>
      <c r="KHD2" s="1896"/>
      <c r="KHE2" s="1896"/>
      <c r="KHF2" s="1896"/>
      <c r="KHG2" s="1896"/>
      <c r="KHH2" s="1896"/>
      <c r="KHI2" s="1896"/>
      <c r="KHJ2" s="1896"/>
      <c r="KHK2" s="1896"/>
      <c r="KHL2" s="1896"/>
      <c r="KHM2" s="1896"/>
      <c r="KHN2" s="1896"/>
      <c r="KHO2" s="1896"/>
      <c r="KHP2" s="1896"/>
      <c r="KHQ2" s="1896"/>
      <c r="KHR2" s="1896"/>
      <c r="KHS2" s="1896"/>
      <c r="KHT2" s="1896"/>
      <c r="KHU2" s="1896"/>
      <c r="KHV2" s="1896"/>
      <c r="KHW2" s="1896"/>
      <c r="KHX2" s="1896"/>
      <c r="KHY2" s="1896"/>
      <c r="KHZ2" s="1896"/>
      <c r="KIA2" s="1896"/>
      <c r="KIB2" s="1896"/>
      <c r="KIC2" s="1896"/>
      <c r="KID2" s="1896"/>
      <c r="KIE2" s="1896"/>
      <c r="KIF2" s="1896"/>
      <c r="KIG2" s="1896"/>
      <c r="KIH2" s="1896"/>
      <c r="KII2" s="1896"/>
      <c r="KIJ2" s="1896"/>
      <c r="KIK2" s="1896"/>
      <c r="KIL2" s="1896"/>
      <c r="KIM2" s="1896"/>
      <c r="KIN2" s="1896"/>
      <c r="KIO2" s="1896"/>
      <c r="KIP2" s="1896"/>
      <c r="KIQ2" s="1896"/>
      <c r="KIR2" s="1896"/>
      <c r="KIS2" s="1896"/>
      <c r="KIT2" s="1896"/>
      <c r="KIU2" s="1896"/>
      <c r="KIV2" s="1896"/>
      <c r="KIW2" s="1896"/>
      <c r="KIX2" s="1896"/>
      <c r="KIY2" s="1896"/>
      <c r="KIZ2" s="1896"/>
      <c r="KJA2" s="1896"/>
      <c r="KJB2" s="1896"/>
      <c r="KJC2" s="1896"/>
      <c r="KJD2" s="1896"/>
      <c r="KJE2" s="1896"/>
      <c r="KJF2" s="1896"/>
      <c r="KJG2" s="1896"/>
      <c r="KJH2" s="1896"/>
      <c r="KJI2" s="1896"/>
      <c r="KJJ2" s="1896"/>
      <c r="KJK2" s="1896"/>
      <c r="KJL2" s="1896"/>
      <c r="KJM2" s="1896"/>
      <c r="KJN2" s="1896"/>
      <c r="KJO2" s="1896"/>
      <c r="KJP2" s="1896"/>
      <c r="KJQ2" s="1896"/>
      <c r="KJR2" s="1896"/>
      <c r="KJS2" s="1896"/>
      <c r="KJT2" s="1896"/>
      <c r="KJU2" s="1896"/>
      <c r="KJV2" s="1896"/>
      <c r="KJW2" s="1896"/>
      <c r="KJX2" s="1896"/>
      <c r="KJY2" s="1896"/>
      <c r="KJZ2" s="1896"/>
      <c r="KKA2" s="1896"/>
      <c r="KKB2" s="1896"/>
      <c r="KKC2" s="1896"/>
      <c r="KKD2" s="1896"/>
      <c r="KKE2" s="1896"/>
      <c r="KKF2" s="1896"/>
      <c r="KKG2" s="1896"/>
      <c r="KKH2" s="1896"/>
      <c r="KKI2" s="1896"/>
      <c r="KKJ2" s="1896"/>
      <c r="KKK2" s="1896"/>
      <c r="KKL2" s="1896"/>
      <c r="KKM2" s="1896"/>
      <c r="KKN2" s="1896"/>
      <c r="KKO2" s="1896"/>
      <c r="KKP2" s="1896"/>
      <c r="KKQ2" s="1896"/>
      <c r="KKR2" s="1896"/>
      <c r="KKS2" s="1896"/>
      <c r="KKT2" s="1896"/>
      <c r="KKU2" s="1896"/>
      <c r="KKV2" s="1896"/>
      <c r="KKW2" s="1896"/>
      <c r="KKX2" s="1896"/>
      <c r="KKY2" s="1896"/>
      <c r="KKZ2" s="1896"/>
      <c r="KLA2" s="1896"/>
      <c r="KLB2" s="1896"/>
      <c r="KLC2" s="1896"/>
      <c r="KLD2" s="1896"/>
      <c r="KLE2" s="1896"/>
      <c r="KLF2" s="1896"/>
      <c r="KLG2" s="1896"/>
      <c r="KLH2" s="1896"/>
      <c r="KLI2" s="1896"/>
      <c r="KLJ2" s="1896"/>
      <c r="KLK2" s="1896"/>
      <c r="KLL2" s="1896"/>
      <c r="KLM2" s="1896"/>
      <c r="KLN2" s="1896"/>
      <c r="KLO2" s="1896"/>
      <c r="KLP2" s="1896"/>
      <c r="KLQ2" s="1896"/>
      <c r="KLR2" s="1896"/>
      <c r="KLS2" s="1896"/>
      <c r="KLT2" s="1896"/>
      <c r="KLU2" s="1896"/>
      <c r="KLV2" s="1896"/>
      <c r="KLW2" s="1896"/>
      <c r="KLX2" s="1896"/>
      <c r="KLY2" s="1896"/>
      <c r="KLZ2" s="1896"/>
      <c r="KMA2" s="1896"/>
      <c r="KMB2" s="1896"/>
      <c r="KMC2" s="1896"/>
      <c r="KMD2" s="1896"/>
      <c r="KME2" s="1896"/>
      <c r="KMF2" s="1896"/>
      <c r="KMG2" s="1896"/>
      <c r="KMH2" s="1896"/>
      <c r="KMI2" s="1896"/>
      <c r="KMJ2" s="1896"/>
      <c r="KMK2" s="1896"/>
      <c r="KML2" s="1896"/>
      <c r="KMM2" s="1896"/>
      <c r="KMN2" s="1896"/>
      <c r="KMO2" s="1896"/>
      <c r="KMP2" s="1896"/>
      <c r="KMQ2" s="1896"/>
      <c r="KMR2" s="1896"/>
      <c r="KMS2" s="1896"/>
      <c r="KMT2" s="1896"/>
      <c r="KMU2" s="1896"/>
      <c r="KMV2" s="1896"/>
      <c r="KMW2" s="1896"/>
      <c r="KMX2" s="1896"/>
      <c r="KMY2" s="1896"/>
      <c r="KMZ2" s="1896"/>
      <c r="KNA2" s="1896"/>
      <c r="KNB2" s="1896"/>
      <c r="KNC2" s="1896"/>
      <c r="KND2" s="1896"/>
      <c r="KNE2" s="1896"/>
      <c r="KNF2" s="1896"/>
      <c r="KNG2" s="1896"/>
      <c r="KNH2" s="1896"/>
      <c r="KNI2" s="1896"/>
      <c r="KNJ2" s="1896"/>
      <c r="KNK2" s="1896"/>
      <c r="KNL2" s="1896"/>
      <c r="KNM2" s="1896"/>
      <c r="KNN2" s="1896"/>
      <c r="KNO2" s="1896"/>
      <c r="KNP2" s="1896"/>
      <c r="KNQ2" s="1896"/>
      <c r="KNR2" s="1896"/>
      <c r="KNS2" s="1896"/>
      <c r="KNT2" s="1896"/>
      <c r="KNU2" s="1896"/>
      <c r="KNV2" s="1896"/>
      <c r="KNW2" s="1896"/>
      <c r="KNX2" s="1896"/>
      <c r="KNY2" s="1896"/>
      <c r="KNZ2" s="1896"/>
      <c r="KOA2" s="1896"/>
      <c r="KOB2" s="1896"/>
      <c r="KOC2" s="1896"/>
      <c r="KOD2" s="1896"/>
      <c r="KOE2" s="1896"/>
      <c r="KOF2" s="1896"/>
      <c r="KOG2" s="1896"/>
      <c r="KOH2" s="1896"/>
      <c r="KOI2" s="1896"/>
      <c r="KOJ2" s="1896"/>
      <c r="KOK2" s="1896"/>
      <c r="KOL2" s="1896"/>
      <c r="KOM2" s="1896"/>
      <c r="KON2" s="1896"/>
      <c r="KOO2" s="1896"/>
      <c r="KOP2" s="1896"/>
      <c r="KOQ2" s="1896"/>
      <c r="KOR2" s="1896"/>
      <c r="KOS2" s="1896"/>
      <c r="KOT2" s="1896"/>
      <c r="KOU2" s="1896"/>
      <c r="KOV2" s="1896"/>
      <c r="KOW2" s="1896"/>
      <c r="KOX2" s="1896"/>
      <c r="KOY2" s="1896"/>
      <c r="KOZ2" s="1896"/>
      <c r="KPA2" s="1896"/>
      <c r="KPB2" s="1896"/>
      <c r="KPC2" s="1896"/>
      <c r="KPD2" s="1896"/>
      <c r="KPE2" s="1896"/>
      <c r="KPF2" s="1896"/>
      <c r="KPG2" s="1896"/>
      <c r="KPH2" s="1896"/>
      <c r="KPI2" s="1896"/>
      <c r="KPJ2" s="1896"/>
      <c r="KPK2" s="1896"/>
      <c r="KPL2" s="1896"/>
      <c r="KPM2" s="1896"/>
      <c r="KPN2" s="1896"/>
      <c r="KPO2" s="1896"/>
      <c r="KPP2" s="1896"/>
      <c r="KPQ2" s="1896"/>
      <c r="KPR2" s="1896"/>
      <c r="KPS2" s="1896"/>
      <c r="KPT2" s="1896"/>
      <c r="KPU2" s="1896"/>
      <c r="KPV2" s="1896"/>
      <c r="KPW2" s="1896"/>
      <c r="KPX2" s="1896"/>
      <c r="KPY2" s="1896"/>
      <c r="KPZ2" s="1896"/>
      <c r="KQA2" s="1896"/>
      <c r="KQB2" s="1896"/>
      <c r="KQC2" s="1896"/>
      <c r="KQD2" s="1896"/>
      <c r="KQE2" s="1896"/>
      <c r="KQF2" s="1896"/>
      <c r="KQG2" s="1896"/>
      <c r="KQH2" s="1896"/>
      <c r="KQI2" s="1896"/>
      <c r="KQJ2" s="1896"/>
      <c r="KQK2" s="1896"/>
      <c r="KQL2" s="1896"/>
      <c r="KQM2" s="1896"/>
      <c r="KQN2" s="1896"/>
      <c r="KQO2" s="1896"/>
      <c r="KQP2" s="1896"/>
      <c r="KQQ2" s="1896"/>
      <c r="KQR2" s="1896"/>
      <c r="KQS2" s="1896"/>
      <c r="KQT2" s="1896"/>
      <c r="KQU2" s="1896"/>
      <c r="KQV2" s="1896"/>
      <c r="KQW2" s="1896"/>
      <c r="KQX2" s="1896"/>
      <c r="KQY2" s="1896"/>
      <c r="KQZ2" s="1896"/>
      <c r="KRA2" s="1896"/>
      <c r="KRB2" s="1896"/>
      <c r="KRC2" s="1896"/>
      <c r="KRD2" s="1896"/>
      <c r="KRE2" s="1896"/>
      <c r="KRF2" s="1896"/>
      <c r="KRG2" s="1896"/>
      <c r="KRH2" s="1896"/>
      <c r="KRI2" s="1896"/>
      <c r="KRJ2" s="1896"/>
      <c r="KRK2" s="1896"/>
      <c r="KRL2" s="1896"/>
      <c r="KRM2" s="1896"/>
      <c r="KRN2" s="1896"/>
      <c r="KRO2" s="1896"/>
      <c r="KRP2" s="1896"/>
      <c r="KRQ2" s="1896"/>
      <c r="KRR2" s="1896"/>
      <c r="KRS2" s="1896"/>
      <c r="KRT2" s="1896"/>
      <c r="KRU2" s="1896"/>
      <c r="KRV2" s="1896"/>
      <c r="KRW2" s="1896"/>
      <c r="KRX2" s="1896"/>
      <c r="KRY2" s="1896"/>
      <c r="KRZ2" s="1896"/>
      <c r="KSA2" s="1896"/>
      <c r="KSB2" s="1896"/>
      <c r="KSC2" s="1896"/>
      <c r="KSD2" s="1896"/>
      <c r="KSE2" s="1896"/>
      <c r="KSF2" s="1896"/>
      <c r="KSG2" s="1896"/>
      <c r="KSH2" s="1896"/>
      <c r="KSI2" s="1896"/>
      <c r="KSJ2" s="1896"/>
      <c r="KSK2" s="1896"/>
      <c r="KSL2" s="1896"/>
      <c r="KSM2" s="1896"/>
      <c r="KSN2" s="1896"/>
      <c r="KSO2" s="1896"/>
      <c r="KSP2" s="1896"/>
      <c r="KSQ2" s="1896"/>
      <c r="KSR2" s="1896"/>
      <c r="KSS2" s="1896"/>
      <c r="KST2" s="1896"/>
      <c r="KSU2" s="1896"/>
      <c r="KSV2" s="1896"/>
      <c r="KSW2" s="1896"/>
      <c r="KSX2" s="1896"/>
      <c r="KSY2" s="1896"/>
      <c r="KSZ2" s="1896"/>
      <c r="KTA2" s="1896"/>
      <c r="KTB2" s="1896"/>
      <c r="KTC2" s="1896"/>
      <c r="KTD2" s="1896"/>
      <c r="KTE2" s="1896"/>
      <c r="KTF2" s="1896"/>
      <c r="KTG2" s="1896"/>
      <c r="KTH2" s="1896"/>
      <c r="KTI2" s="1896"/>
      <c r="KTJ2" s="1896"/>
      <c r="KTK2" s="1896"/>
      <c r="KTL2" s="1896"/>
      <c r="KTM2" s="1896"/>
      <c r="KTN2" s="1896"/>
      <c r="KTO2" s="1896"/>
      <c r="KTP2" s="1896"/>
      <c r="KTQ2" s="1896"/>
      <c r="KTR2" s="1896"/>
      <c r="KTS2" s="1896"/>
      <c r="KTT2" s="1896"/>
      <c r="KTU2" s="1896"/>
      <c r="KTV2" s="1896"/>
      <c r="KTW2" s="1896"/>
      <c r="KTX2" s="1896"/>
      <c r="KTY2" s="1896"/>
      <c r="KTZ2" s="1896"/>
      <c r="KUA2" s="1896"/>
      <c r="KUB2" s="1896"/>
      <c r="KUC2" s="1896"/>
      <c r="KUD2" s="1896"/>
      <c r="KUE2" s="1896"/>
      <c r="KUF2" s="1896"/>
      <c r="KUG2" s="1896"/>
      <c r="KUH2" s="1896"/>
      <c r="KUI2" s="1896"/>
      <c r="KUJ2" s="1896"/>
      <c r="KUK2" s="1896"/>
      <c r="KUL2" s="1896"/>
      <c r="KUM2" s="1896"/>
      <c r="KUN2" s="1896"/>
      <c r="KUO2" s="1896"/>
      <c r="KUP2" s="1896"/>
      <c r="KUQ2" s="1896"/>
      <c r="KUR2" s="1896"/>
      <c r="KUS2" s="1896"/>
      <c r="KUT2" s="1896"/>
      <c r="KUU2" s="1896"/>
      <c r="KUV2" s="1896"/>
      <c r="KUW2" s="1896"/>
      <c r="KUX2" s="1896"/>
      <c r="KUY2" s="1896"/>
      <c r="KUZ2" s="1896"/>
      <c r="KVA2" s="1896"/>
      <c r="KVB2" s="1896"/>
      <c r="KVC2" s="1896"/>
      <c r="KVD2" s="1896"/>
      <c r="KVE2" s="1896"/>
      <c r="KVF2" s="1896"/>
      <c r="KVG2" s="1896"/>
      <c r="KVH2" s="1896"/>
      <c r="KVI2" s="1896"/>
      <c r="KVJ2" s="1896"/>
      <c r="KVK2" s="1896"/>
      <c r="KVL2" s="1896"/>
      <c r="KVM2" s="1896"/>
      <c r="KVN2" s="1896"/>
      <c r="KVO2" s="1896"/>
      <c r="KVP2" s="1896"/>
      <c r="KVQ2" s="1896"/>
      <c r="KVR2" s="1896"/>
      <c r="KVS2" s="1896"/>
      <c r="KVT2" s="1896"/>
      <c r="KVU2" s="1896"/>
      <c r="KVV2" s="1896"/>
      <c r="KVW2" s="1896"/>
      <c r="KVX2" s="1896"/>
      <c r="KVY2" s="1896"/>
      <c r="KVZ2" s="1896"/>
      <c r="KWA2" s="1896"/>
      <c r="KWB2" s="1896"/>
      <c r="KWC2" s="1896"/>
      <c r="KWD2" s="1896"/>
      <c r="KWE2" s="1896"/>
      <c r="KWF2" s="1896"/>
      <c r="KWG2" s="1896"/>
      <c r="KWH2" s="1896"/>
      <c r="KWI2" s="1896"/>
      <c r="KWJ2" s="1896"/>
      <c r="KWK2" s="1896"/>
      <c r="KWL2" s="1896"/>
      <c r="KWM2" s="1896"/>
      <c r="KWN2" s="1896"/>
      <c r="KWO2" s="1896"/>
      <c r="KWP2" s="1896"/>
      <c r="KWQ2" s="1896"/>
      <c r="KWR2" s="1896"/>
      <c r="KWS2" s="1896"/>
      <c r="KWT2" s="1896"/>
      <c r="KWU2" s="1896"/>
      <c r="KWV2" s="1896"/>
      <c r="KWW2" s="1896"/>
      <c r="KWX2" s="1896"/>
      <c r="KWY2" s="1896"/>
      <c r="KWZ2" s="1896"/>
      <c r="KXA2" s="1896"/>
      <c r="KXB2" s="1896"/>
      <c r="KXC2" s="1896"/>
      <c r="KXD2" s="1896"/>
      <c r="KXE2" s="1896"/>
      <c r="KXF2" s="1896"/>
      <c r="KXG2" s="1896"/>
      <c r="KXH2" s="1896"/>
      <c r="KXI2" s="1896"/>
      <c r="KXJ2" s="1896"/>
      <c r="KXK2" s="1896"/>
      <c r="KXL2" s="1896"/>
      <c r="KXM2" s="1896"/>
      <c r="KXN2" s="1896"/>
      <c r="KXO2" s="1896"/>
      <c r="KXP2" s="1896"/>
      <c r="KXQ2" s="1896"/>
      <c r="KXR2" s="1896"/>
      <c r="KXS2" s="1896"/>
      <c r="KXT2" s="1896"/>
      <c r="KXU2" s="1896"/>
      <c r="KXV2" s="1896"/>
      <c r="KXW2" s="1896"/>
      <c r="KXX2" s="1896"/>
      <c r="KXY2" s="1896"/>
      <c r="KXZ2" s="1896"/>
      <c r="KYA2" s="1896"/>
      <c r="KYB2" s="1896"/>
      <c r="KYC2" s="1896"/>
      <c r="KYD2" s="1896"/>
      <c r="KYE2" s="1896"/>
      <c r="KYF2" s="1896"/>
      <c r="KYG2" s="1896"/>
      <c r="KYH2" s="1896"/>
      <c r="KYI2" s="1896"/>
      <c r="KYJ2" s="1896"/>
      <c r="KYK2" s="1896"/>
      <c r="KYL2" s="1896"/>
      <c r="KYM2" s="1896"/>
      <c r="KYN2" s="1896"/>
      <c r="KYO2" s="1896"/>
      <c r="KYP2" s="1896"/>
      <c r="KYQ2" s="1896"/>
      <c r="KYR2" s="1896"/>
      <c r="KYS2" s="1896"/>
      <c r="KYT2" s="1896"/>
      <c r="KYU2" s="1896"/>
      <c r="KYV2" s="1896"/>
      <c r="KYW2" s="1896"/>
      <c r="KYX2" s="1896"/>
      <c r="KYY2" s="1896"/>
      <c r="KYZ2" s="1896"/>
      <c r="KZA2" s="1896"/>
      <c r="KZB2" s="1896"/>
      <c r="KZC2" s="1896"/>
      <c r="KZD2" s="1896"/>
      <c r="KZE2" s="1896"/>
      <c r="KZF2" s="1896"/>
      <c r="KZG2" s="1896"/>
      <c r="KZH2" s="1896"/>
      <c r="KZI2" s="1896"/>
      <c r="KZJ2" s="1896"/>
      <c r="KZK2" s="1896"/>
      <c r="KZL2" s="1896"/>
      <c r="KZM2" s="1896"/>
      <c r="KZN2" s="1896"/>
      <c r="KZO2" s="1896"/>
      <c r="KZP2" s="1896"/>
      <c r="KZQ2" s="1896"/>
      <c r="KZR2" s="1896"/>
      <c r="KZS2" s="1896"/>
      <c r="KZT2" s="1896"/>
      <c r="KZU2" s="1896"/>
      <c r="KZV2" s="1896"/>
      <c r="KZW2" s="1896"/>
      <c r="KZX2" s="1896"/>
      <c r="KZY2" s="1896"/>
      <c r="KZZ2" s="1896"/>
      <c r="LAA2" s="1896"/>
      <c r="LAB2" s="1896"/>
      <c r="LAC2" s="1896"/>
      <c r="LAD2" s="1896"/>
      <c r="LAE2" s="1896"/>
      <c r="LAF2" s="1896"/>
      <c r="LAG2" s="1896"/>
      <c r="LAH2" s="1896"/>
      <c r="LAI2" s="1896"/>
      <c r="LAJ2" s="1896"/>
      <c r="LAK2" s="1896"/>
      <c r="LAL2" s="1896"/>
      <c r="LAM2" s="1896"/>
      <c r="LAN2" s="1896"/>
      <c r="LAO2" s="1896"/>
      <c r="LAP2" s="1896"/>
      <c r="LAQ2" s="1896"/>
      <c r="LAR2" s="1896"/>
      <c r="LAS2" s="1896"/>
      <c r="LAT2" s="1896"/>
      <c r="LAU2" s="1896"/>
      <c r="LAV2" s="1896"/>
      <c r="LAW2" s="1896"/>
      <c r="LAX2" s="1896"/>
      <c r="LAY2" s="1896"/>
      <c r="LAZ2" s="1896"/>
      <c r="LBA2" s="1896"/>
      <c r="LBB2" s="1896"/>
      <c r="LBC2" s="1896"/>
      <c r="LBD2" s="1896"/>
      <c r="LBE2" s="1896"/>
      <c r="LBF2" s="1896"/>
      <c r="LBG2" s="1896"/>
      <c r="LBH2" s="1896"/>
      <c r="LBI2" s="1896"/>
      <c r="LBJ2" s="1896"/>
      <c r="LBK2" s="1896"/>
      <c r="LBL2" s="1896"/>
      <c r="LBM2" s="1896"/>
      <c r="LBN2" s="1896"/>
      <c r="LBO2" s="1896"/>
      <c r="LBP2" s="1896"/>
      <c r="LBQ2" s="1896"/>
      <c r="LBR2" s="1896"/>
      <c r="LBS2" s="1896"/>
      <c r="LBT2" s="1896"/>
      <c r="LBU2" s="1896"/>
      <c r="LBV2" s="1896"/>
      <c r="LBW2" s="1896"/>
      <c r="LBX2" s="1896"/>
      <c r="LBY2" s="1896"/>
      <c r="LBZ2" s="1896"/>
      <c r="LCA2" s="1896"/>
      <c r="LCB2" s="1896"/>
      <c r="LCC2" s="1896"/>
      <c r="LCD2" s="1896"/>
      <c r="LCE2" s="1896"/>
      <c r="LCF2" s="1896"/>
      <c r="LCG2" s="1896"/>
      <c r="LCH2" s="1896"/>
      <c r="LCI2" s="1896"/>
      <c r="LCJ2" s="1896"/>
      <c r="LCK2" s="1896"/>
      <c r="LCL2" s="1896"/>
      <c r="LCM2" s="1896"/>
      <c r="LCN2" s="1896"/>
      <c r="LCO2" s="1896"/>
      <c r="LCP2" s="1896"/>
      <c r="LCQ2" s="1896"/>
      <c r="LCR2" s="1896"/>
      <c r="LCS2" s="1896"/>
      <c r="LCT2" s="1896"/>
      <c r="LCU2" s="1896"/>
      <c r="LCV2" s="1896"/>
      <c r="LCW2" s="1896"/>
      <c r="LCX2" s="1896"/>
      <c r="LCY2" s="1896"/>
      <c r="LCZ2" s="1896"/>
      <c r="LDA2" s="1896"/>
      <c r="LDB2" s="1896"/>
      <c r="LDC2" s="1896"/>
      <c r="LDD2" s="1896"/>
      <c r="LDE2" s="1896"/>
      <c r="LDF2" s="1896"/>
      <c r="LDG2" s="1896"/>
      <c r="LDH2" s="1896"/>
      <c r="LDI2" s="1896"/>
      <c r="LDJ2" s="1896"/>
      <c r="LDK2" s="1896"/>
      <c r="LDL2" s="1896"/>
      <c r="LDM2" s="1896"/>
      <c r="LDN2" s="1896"/>
      <c r="LDO2" s="1896"/>
      <c r="LDP2" s="1896"/>
      <c r="LDQ2" s="1896"/>
      <c r="LDR2" s="1896"/>
      <c r="LDS2" s="1896"/>
      <c r="LDT2" s="1896"/>
      <c r="LDU2" s="1896"/>
      <c r="LDV2" s="1896"/>
      <c r="LDW2" s="1896"/>
      <c r="LDX2" s="1896"/>
      <c r="LDY2" s="1896"/>
      <c r="LDZ2" s="1896"/>
      <c r="LEA2" s="1896"/>
      <c r="LEB2" s="1896"/>
      <c r="LEC2" s="1896"/>
      <c r="LED2" s="1896"/>
      <c r="LEE2" s="1896"/>
      <c r="LEF2" s="1896"/>
      <c r="LEG2" s="1896"/>
      <c r="LEH2" s="1896"/>
      <c r="LEI2" s="1896"/>
      <c r="LEJ2" s="1896"/>
      <c r="LEK2" s="1896"/>
      <c r="LEL2" s="1896"/>
      <c r="LEM2" s="1896"/>
      <c r="LEN2" s="1896"/>
      <c r="LEO2" s="1896"/>
      <c r="LEP2" s="1896"/>
      <c r="LEQ2" s="1896"/>
      <c r="LER2" s="1896"/>
      <c r="LES2" s="1896"/>
      <c r="LET2" s="1896"/>
      <c r="LEU2" s="1896"/>
      <c r="LEV2" s="1896"/>
      <c r="LEW2" s="1896"/>
      <c r="LEX2" s="1896"/>
      <c r="LEY2" s="1896"/>
      <c r="LEZ2" s="1896"/>
      <c r="LFA2" s="1896"/>
      <c r="LFB2" s="1896"/>
      <c r="LFC2" s="1896"/>
      <c r="LFD2" s="1896"/>
      <c r="LFE2" s="1896"/>
      <c r="LFF2" s="1896"/>
      <c r="LFG2" s="1896"/>
      <c r="LFH2" s="1896"/>
      <c r="LFI2" s="1896"/>
      <c r="LFJ2" s="1896"/>
      <c r="LFK2" s="1896"/>
      <c r="LFL2" s="1896"/>
      <c r="LFM2" s="1896"/>
      <c r="LFN2" s="1896"/>
      <c r="LFO2" s="1896"/>
      <c r="LFP2" s="1896"/>
      <c r="LFQ2" s="1896"/>
      <c r="LFR2" s="1896"/>
      <c r="LFS2" s="1896"/>
      <c r="LFT2" s="1896"/>
      <c r="LFU2" s="1896"/>
      <c r="LFV2" s="1896"/>
      <c r="LFW2" s="1896"/>
      <c r="LFX2" s="1896"/>
      <c r="LFY2" s="1896"/>
      <c r="LFZ2" s="1896"/>
      <c r="LGA2" s="1896"/>
      <c r="LGB2" s="1896"/>
      <c r="LGC2" s="1896"/>
      <c r="LGD2" s="1896"/>
      <c r="LGE2" s="1896"/>
      <c r="LGF2" s="1896"/>
      <c r="LGG2" s="1896"/>
      <c r="LGH2" s="1896"/>
      <c r="LGI2" s="1896"/>
      <c r="LGJ2" s="1896"/>
      <c r="LGK2" s="1896"/>
      <c r="LGL2" s="1896"/>
      <c r="LGM2" s="1896"/>
      <c r="LGN2" s="1896"/>
      <c r="LGO2" s="1896"/>
      <c r="LGP2" s="1896"/>
      <c r="LGQ2" s="1896"/>
      <c r="LGR2" s="1896"/>
      <c r="LGS2" s="1896"/>
      <c r="LGT2" s="1896"/>
      <c r="LGU2" s="1896"/>
      <c r="LGV2" s="1896"/>
      <c r="LGW2" s="1896"/>
      <c r="LGX2" s="1896"/>
      <c r="LGY2" s="1896"/>
      <c r="LGZ2" s="1896"/>
      <c r="LHA2" s="1896"/>
      <c r="LHB2" s="1896"/>
      <c r="LHC2" s="1896"/>
      <c r="LHD2" s="1896"/>
      <c r="LHE2" s="1896"/>
      <c r="LHF2" s="1896"/>
      <c r="LHG2" s="1896"/>
      <c r="LHH2" s="1896"/>
      <c r="LHI2" s="1896"/>
      <c r="LHJ2" s="1896"/>
      <c r="LHK2" s="1896"/>
      <c r="LHL2" s="1896"/>
      <c r="LHM2" s="1896"/>
      <c r="LHN2" s="1896"/>
      <c r="LHO2" s="1896"/>
      <c r="LHP2" s="1896"/>
      <c r="LHQ2" s="1896"/>
      <c r="LHR2" s="1896"/>
      <c r="LHS2" s="1896"/>
      <c r="LHT2" s="1896"/>
      <c r="LHU2" s="1896"/>
      <c r="LHV2" s="1896"/>
      <c r="LHW2" s="1896"/>
      <c r="LHX2" s="1896"/>
      <c r="LHY2" s="1896"/>
      <c r="LHZ2" s="1896"/>
      <c r="LIA2" s="1896"/>
      <c r="LIB2" s="1896"/>
      <c r="LIC2" s="1896"/>
      <c r="LID2" s="1896"/>
      <c r="LIE2" s="1896"/>
      <c r="LIF2" s="1896"/>
      <c r="LIG2" s="1896"/>
      <c r="LIH2" s="1896"/>
      <c r="LII2" s="1896"/>
      <c r="LIJ2" s="1896"/>
      <c r="LIK2" s="1896"/>
      <c r="LIL2" s="1896"/>
      <c r="LIM2" s="1896"/>
      <c r="LIN2" s="1896"/>
      <c r="LIO2" s="1896"/>
      <c r="LIP2" s="1896"/>
      <c r="LIQ2" s="1896"/>
      <c r="LIR2" s="1896"/>
      <c r="LIS2" s="1896"/>
      <c r="LIT2" s="1896"/>
      <c r="LIU2" s="1896"/>
      <c r="LIV2" s="1896"/>
      <c r="LIW2" s="1896"/>
      <c r="LIX2" s="1896"/>
      <c r="LIY2" s="1896"/>
      <c r="LIZ2" s="1896"/>
      <c r="LJA2" s="1896"/>
      <c r="LJB2" s="1896"/>
      <c r="LJC2" s="1896"/>
      <c r="LJD2" s="1896"/>
      <c r="LJE2" s="1896"/>
      <c r="LJF2" s="1896"/>
      <c r="LJG2" s="1896"/>
      <c r="LJH2" s="1896"/>
      <c r="LJI2" s="1896"/>
      <c r="LJJ2" s="1896"/>
      <c r="LJK2" s="1896"/>
      <c r="LJL2" s="1896"/>
      <c r="LJM2" s="1896"/>
      <c r="LJN2" s="1896"/>
      <c r="LJO2" s="1896"/>
      <c r="LJP2" s="1896"/>
      <c r="LJQ2" s="1896"/>
      <c r="LJR2" s="1896"/>
      <c r="LJS2" s="1896"/>
      <c r="LJT2" s="1896"/>
      <c r="LJU2" s="1896"/>
      <c r="LJV2" s="1896"/>
      <c r="LJW2" s="1896"/>
      <c r="LJX2" s="1896"/>
      <c r="LJY2" s="1896"/>
      <c r="LJZ2" s="1896"/>
      <c r="LKA2" s="1896"/>
      <c r="LKB2" s="1896"/>
      <c r="LKC2" s="1896"/>
      <c r="LKD2" s="1896"/>
      <c r="LKE2" s="1896"/>
      <c r="LKF2" s="1896"/>
      <c r="LKG2" s="1896"/>
      <c r="LKH2" s="1896"/>
      <c r="LKI2" s="1896"/>
      <c r="LKJ2" s="1896"/>
      <c r="LKK2" s="1896"/>
      <c r="LKL2" s="1896"/>
      <c r="LKM2" s="1896"/>
      <c r="LKN2" s="1896"/>
      <c r="LKO2" s="1896"/>
      <c r="LKP2" s="1896"/>
      <c r="LKQ2" s="1896"/>
      <c r="LKR2" s="1896"/>
      <c r="LKS2" s="1896"/>
      <c r="LKT2" s="1896"/>
      <c r="LKU2" s="1896"/>
      <c r="LKV2" s="1896"/>
      <c r="LKW2" s="1896"/>
      <c r="LKX2" s="1896"/>
      <c r="LKY2" s="1896"/>
      <c r="LKZ2" s="1896"/>
      <c r="LLA2" s="1896"/>
      <c r="LLB2" s="1896"/>
      <c r="LLC2" s="1896"/>
      <c r="LLD2" s="1896"/>
      <c r="LLE2" s="1896"/>
      <c r="LLF2" s="1896"/>
      <c r="LLG2" s="1896"/>
      <c r="LLH2" s="1896"/>
      <c r="LLI2" s="1896"/>
      <c r="LLJ2" s="1896"/>
      <c r="LLK2" s="1896"/>
      <c r="LLL2" s="1896"/>
      <c r="LLM2" s="1896"/>
      <c r="LLN2" s="1896"/>
      <c r="LLO2" s="1896"/>
      <c r="LLP2" s="1896"/>
      <c r="LLQ2" s="1896"/>
      <c r="LLR2" s="1896"/>
      <c r="LLS2" s="1896"/>
      <c r="LLT2" s="1896"/>
      <c r="LLU2" s="1896"/>
      <c r="LLV2" s="1896"/>
      <c r="LLW2" s="1896"/>
      <c r="LLX2" s="1896"/>
      <c r="LLY2" s="1896"/>
      <c r="LLZ2" s="1896"/>
      <c r="LMA2" s="1896"/>
      <c r="LMB2" s="1896"/>
      <c r="LMC2" s="1896"/>
      <c r="LMD2" s="1896"/>
      <c r="LME2" s="1896"/>
      <c r="LMF2" s="1896"/>
      <c r="LMG2" s="1896"/>
      <c r="LMH2" s="1896"/>
      <c r="LMI2" s="1896"/>
      <c r="LMJ2" s="1896"/>
      <c r="LMK2" s="1896"/>
      <c r="LML2" s="1896"/>
      <c r="LMM2" s="1896"/>
      <c r="LMN2" s="1896"/>
      <c r="LMO2" s="1896"/>
      <c r="LMP2" s="1896"/>
      <c r="LMQ2" s="1896"/>
      <c r="LMR2" s="1896"/>
      <c r="LMS2" s="1896"/>
      <c r="LMT2" s="1896"/>
      <c r="LMU2" s="1896"/>
      <c r="LMV2" s="1896"/>
      <c r="LMW2" s="1896"/>
      <c r="LMX2" s="1896"/>
      <c r="LMY2" s="1896"/>
      <c r="LMZ2" s="1896"/>
      <c r="LNA2" s="1896"/>
      <c r="LNB2" s="1896"/>
      <c r="LNC2" s="1896"/>
      <c r="LND2" s="1896"/>
      <c r="LNE2" s="1896"/>
      <c r="LNF2" s="1896"/>
      <c r="LNG2" s="1896"/>
      <c r="LNH2" s="1896"/>
      <c r="LNI2" s="1896"/>
      <c r="LNJ2" s="1896"/>
      <c r="LNK2" s="1896"/>
      <c r="LNL2" s="1896"/>
      <c r="LNM2" s="1896"/>
      <c r="LNN2" s="1896"/>
      <c r="LNO2" s="1896"/>
      <c r="LNP2" s="1896"/>
      <c r="LNQ2" s="1896"/>
      <c r="LNR2" s="1896"/>
      <c r="LNS2" s="1896"/>
      <c r="LNT2" s="1896"/>
      <c r="LNU2" s="1896"/>
      <c r="LNV2" s="1896"/>
      <c r="LNW2" s="1896"/>
      <c r="LNX2" s="1896"/>
      <c r="LNY2" s="1896"/>
      <c r="LNZ2" s="1896"/>
      <c r="LOA2" s="1896"/>
      <c r="LOB2" s="1896"/>
      <c r="LOC2" s="1896"/>
      <c r="LOD2" s="1896"/>
      <c r="LOE2" s="1896"/>
      <c r="LOF2" s="1896"/>
      <c r="LOG2" s="1896"/>
      <c r="LOH2" s="1896"/>
      <c r="LOI2" s="1896"/>
      <c r="LOJ2" s="1896"/>
      <c r="LOK2" s="1896"/>
      <c r="LOL2" s="1896"/>
      <c r="LOM2" s="1896"/>
      <c r="LON2" s="1896"/>
      <c r="LOO2" s="1896"/>
      <c r="LOP2" s="1896"/>
      <c r="LOQ2" s="1896"/>
      <c r="LOR2" s="1896"/>
      <c r="LOS2" s="1896"/>
      <c r="LOT2" s="1896"/>
      <c r="LOU2" s="1896"/>
      <c r="LOV2" s="1896"/>
      <c r="LOW2" s="1896"/>
      <c r="LOX2" s="1896"/>
      <c r="LOY2" s="1896"/>
      <c r="LOZ2" s="1896"/>
      <c r="LPA2" s="1896"/>
      <c r="LPB2" s="1896"/>
      <c r="LPC2" s="1896"/>
      <c r="LPD2" s="1896"/>
      <c r="LPE2" s="1896"/>
      <c r="LPF2" s="1896"/>
      <c r="LPG2" s="1896"/>
      <c r="LPH2" s="1896"/>
      <c r="LPI2" s="1896"/>
      <c r="LPJ2" s="1896"/>
      <c r="LPK2" s="1896"/>
      <c r="LPL2" s="1896"/>
      <c r="LPM2" s="1896"/>
      <c r="LPN2" s="1896"/>
      <c r="LPO2" s="1896"/>
      <c r="LPP2" s="1896"/>
      <c r="LPQ2" s="1896"/>
      <c r="LPR2" s="1896"/>
      <c r="LPS2" s="1896"/>
      <c r="LPT2" s="1896"/>
      <c r="LPU2" s="1896"/>
      <c r="LPV2" s="1896"/>
      <c r="LPW2" s="1896"/>
      <c r="LPX2" s="1896"/>
      <c r="LPY2" s="1896"/>
      <c r="LPZ2" s="1896"/>
      <c r="LQA2" s="1896"/>
      <c r="LQB2" s="1896"/>
      <c r="LQC2" s="1896"/>
      <c r="LQD2" s="1896"/>
      <c r="LQE2" s="1896"/>
      <c r="LQF2" s="1896"/>
      <c r="LQG2" s="1896"/>
      <c r="LQH2" s="1896"/>
      <c r="LQI2" s="1896"/>
      <c r="LQJ2" s="1896"/>
      <c r="LQK2" s="1896"/>
      <c r="LQL2" s="1896"/>
      <c r="LQM2" s="1896"/>
      <c r="LQN2" s="1896"/>
      <c r="LQO2" s="1896"/>
      <c r="LQP2" s="1896"/>
      <c r="LQQ2" s="1896"/>
      <c r="LQR2" s="1896"/>
      <c r="LQS2" s="1896"/>
      <c r="LQT2" s="1896"/>
      <c r="LQU2" s="1896"/>
      <c r="LQV2" s="1896"/>
      <c r="LQW2" s="1896"/>
      <c r="LQX2" s="1896"/>
      <c r="LQY2" s="1896"/>
      <c r="LQZ2" s="1896"/>
      <c r="LRA2" s="1896"/>
      <c r="LRB2" s="1896"/>
      <c r="LRC2" s="1896"/>
      <c r="LRD2" s="1896"/>
      <c r="LRE2" s="1896"/>
      <c r="LRF2" s="1896"/>
      <c r="LRG2" s="1896"/>
      <c r="LRH2" s="1896"/>
      <c r="LRI2" s="1896"/>
      <c r="LRJ2" s="1896"/>
      <c r="LRK2" s="1896"/>
      <c r="LRL2" s="1896"/>
      <c r="LRM2" s="1896"/>
      <c r="LRN2" s="1896"/>
      <c r="LRO2" s="1896"/>
      <c r="LRP2" s="1896"/>
      <c r="LRQ2" s="1896"/>
      <c r="LRR2" s="1896"/>
      <c r="LRS2" s="1896"/>
      <c r="LRT2" s="1896"/>
      <c r="LRU2" s="1896"/>
      <c r="LRV2" s="1896"/>
      <c r="LRW2" s="1896"/>
      <c r="LRX2" s="1896"/>
      <c r="LRY2" s="1896"/>
      <c r="LRZ2" s="1896"/>
      <c r="LSA2" s="1896"/>
      <c r="LSB2" s="1896"/>
      <c r="LSC2" s="1896"/>
      <c r="LSD2" s="1896"/>
      <c r="LSE2" s="1896"/>
      <c r="LSF2" s="1896"/>
      <c r="LSG2" s="1896"/>
      <c r="LSH2" s="1896"/>
      <c r="LSI2" s="1896"/>
      <c r="LSJ2" s="1896"/>
      <c r="LSK2" s="1896"/>
      <c r="LSL2" s="1896"/>
      <c r="LSM2" s="1896"/>
      <c r="LSN2" s="1896"/>
      <c r="LSO2" s="1896"/>
      <c r="LSP2" s="1896"/>
      <c r="LSQ2" s="1896"/>
      <c r="LSR2" s="1896"/>
      <c r="LSS2" s="1896"/>
      <c r="LST2" s="1896"/>
      <c r="LSU2" s="1896"/>
      <c r="LSV2" s="1896"/>
      <c r="LSW2" s="1896"/>
      <c r="LSX2" s="1896"/>
      <c r="LSY2" s="1896"/>
      <c r="LSZ2" s="1896"/>
      <c r="LTA2" s="1896"/>
      <c r="LTB2" s="1896"/>
      <c r="LTC2" s="1896"/>
      <c r="LTD2" s="1896"/>
      <c r="LTE2" s="1896"/>
      <c r="LTF2" s="1896"/>
      <c r="LTG2" s="1896"/>
      <c r="LTH2" s="1896"/>
      <c r="LTI2" s="1896"/>
      <c r="LTJ2" s="1896"/>
      <c r="LTK2" s="1896"/>
      <c r="LTL2" s="1896"/>
      <c r="LTM2" s="1896"/>
      <c r="LTN2" s="1896"/>
      <c r="LTO2" s="1896"/>
      <c r="LTP2" s="1896"/>
      <c r="LTQ2" s="1896"/>
      <c r="LTR2" s="1896"/>
      <c r="LTS2" s="1896"/>
      <c r="LTT2" s="1896"/>
      <c r="LTU2" s="1896"/>
      <c r="LTV2" s="1896"/>
      <c r="LTW2" s="1896"/>
      <c r="LTX2" s="1896"/>
      <c r="LTY2" s="1896"/>
      <c r="LTZ2" s="1896"/>
      <c r="LUA2" s="1896"/>
      <c r="LUB2" s="1896"/>
      <c r="LUC2" s="1896"/>
      <c r="LUD2" s="1896"/>
      <c r="LUE2" s="1896"/>
      <c r="LUF2" s="1896"/>
      <c r="LUG2" s="1896"/>
      <c r="LUH2" s="1896"/>
      <c r="LUI2" s="1896"/>
      <c r="LUJ2" s="1896"/>
      <c r="LUK2" s="1896"/>
      <c r="LUL2" s="1896"/>
      <c r="LUM2" s="1896"/>
      <c r="LUN2" s="1896"/>
      <c r="LUO2" s="1896"/>
      <c r="LUP2" s="1896"/>
      <c r="LUQ2" s="1896"/>
      <c r="LUR2" s="1896"/>
      <c r="LUS2" s="1896"/>
      <c r="LUT2" s="1896"/>
      <c r="LUU2" s="1896"/>
      <c r="LUV2" s="1896"/>
      <c r="LUW2" s="1896"/>
      <c r="LUX2" s="1896"/>
      <c r="LUY2" s="1896"/>
      <c r="LUZ2" s="1896"/>
      <c r="LVA2" s="1896"/>
      <c r="LVB2" s="1896"/>
      <c r="LVC2" s="1896"/>
      <c r="LVD2" s="1896"/>
      <c r="LVE2" s="1896"/>
      <c r="LVF2" s="1896"/>
      <c r="LVG2" s="1896"/>
      <c r="LVH2" s="1896"/>
      <c r="LVI2" s="1896"/>
      <c r="LVJ2" s="1896"/>
      <c r="LVK2" s="1896"/>
      <c r="LVL2" s="1896"/>
      <c r="LVM2" s="1896"/>
      <c r="LVN2" s="1896"/>
      <c r="LVO2" s="1896"/>
      <c r="LVP2" s="1896"/>
      <c r="LVQ2" s="1896"/>
      <c r="LVR2" s="1896"/>
      <c r="LVS2" s="1896"/>
      <c r="LVT2" s="1896"/>
      <c r="LVU2" s="1896"/>
      <c r="LVV2" s="1896"/>
      <c r="LVW2" s="1896"/>
      <c r="LVX2" s="1896"/>
      <c r="LVY2" s="1896"/>
      <c r="LVZ2" s="1896"/>
      <c r="LWA2" s="1896"/>
      <c r="LWB2" s="1896"/>
      <c r="LWC2" s="1896"/>
      <c r="LWD2" s="1896"/>
      <c r="LWE2" s="1896"/>
      <c r="LWF2" s="1896"/>
      <c r="LWG2" s="1896"/>
      <c r="LWH2" s="1896"/>
      <c r="LWI2" s="1896"/>
      <c r="LWJ2" s="1896"/>
      <c r="LWK2" s="1896"/>
      <c r="LWL2" s="1896"/>
      <c r="LWM2" s="1896"/>
      <c r="LWN2" s="1896"/>
      <c r="LWO2" s="1896"/>
      <c r="LWP2" s="1896"/>
      <c r="LWQ2" s="1896"/>
      <c r="LWR2" s="1896"/>
      <c r="LWS2" s="1896"/>
      <c r="LWT2" s="1896"/>
      <c r="LWU2" s="1896"/>
      <c r="LWV2" s="1896"/>
      <c r="LWW2" s="1896"/>
      <c r="LWX2" s="1896"/>
      <c r="LWY2" s="1896"/>
      <c r="LWZ2" s="1896"/>
      <c r="LXA2" s="1896"/>
      <c r="LXB2" s="1896"/>
      <c r="LXC2" s="1896"/>
      <c r="LXD2" s="1896"/>
      <c r="LXE2" s="1896"/>
      <c r="LXF2" s="1896"/>
      <c r="LXG2" s="1896"/>
      <c r="LXH2" s="1896"/>
      <c r="LXI2" s="1896"/>
      <c r="LXJ2" s="1896"/>
      <c r="LXK2" s="1896"/>
      <c r="LXL2" s="1896"/>
      <c r="LXM2" s="1896"/>
      <c r="LXN2" s="1896"/>
      <c r="LXO2" s="1896"/>
      <c r="LXP2" s="1896"/>
      <c r="LXQ2" s="1896"/>
      <c r="LXR2" s="1896"/>
      <c r="LXS2" s="1896"/>
      <c r="LXT2" s="1896"/>
      <c r="LXU2" s="1896"/>
      <c r="LXV2" s="1896"/>
      <c r="LXW2" s="1896"/>
      <c r="LXX2" s="1896"/>
      <c r="LXY2" s="1896"/>
      <c r="LXZ2" s="1896"/>
      <c r="LYA2" s="1896"/>
      <c r="LYB2" s="1896"/>
      <c r="LYC2" s="1896"/>
      <c r="LYD2" s="1896"/>
      <c r="LYE2" s="1896"/>
      <c r="LYF2" s="1896"/>
      <c r="LYG2" s="1896"/>
      <c r="LYH2" s="1896"/>
      <c r="LYI2" s="1896"/>
      <c r="LYJ2" s="1896"/>
      <c r="LYK2" s="1896"/>
      <c r="LYL2" s="1896"/>
      <c r="LYM2" s="1896"/>
      <c r="LYN2" s="1896"/>
      <c r="LYO2" s="1896"/>
      <c r="LYP2" s="1896"/>
      <c r="LYQ2" s="1896"/>
      <c r="LYR2" s="1896"/>
      <c r="LYS2" s="1896"/>
      <c r="LYT2" s="1896"/>
      <c r="LYU2" s="1896"/>
      <c r="LYV2" s="1896"/>
      <c r="LYW2" s="1896"/>
      <c r="LYX2" s="1896"/>
      <c r="LYY2" s="1896"/>
      <c r="LYZ2" s="1896"/>
      <c r="LZA2" s="1896"/>
      <c r="LZB2" s="1896"/>
      <c r="LZC2" s="1896"/>
      <c r="LZD2" s="1896"/>
      <c r="LZE2" s="1896"/>
      <c r="LZF2" s="1896"/>
      <c r="LZG2" s="1896"/>
      <c r="LZH2" s="1896"/>
      <c r="LZI2" s="1896"/>
      <c r="LZJ2" s="1896"/>
      <c r="LZK2" s="1896"/>
      <c r="LZL2" s="1896"/>
      <c r="LZM2" s="1896"/>
      <c r="LZN2" s="1896"/>
      <c r="LZO2" s="1896"/>
      <c r="LZP2" s="1896"/>
      <c r="LZQ2" s="1896"/>
      <c r="LZR2" s="1896"/>
      <c r="LZS2" s="1896"/>
      <c r="LZT2" s="1896"/>
      <c r="LZU2" s="1896"/>
      <c r="LZV2" s="1896"/>
      <c r="LZW2" s="1896"/>
      <c r="LZX2" s="1896"/>
      <c r="LZY2" s="1896"/>
      <c r="LZZ2" s="1896"/>
      <c r="MAA2" s="1896"/>
      <c r="MAB2" s="1896"/>
      <c r="MAC2" s="1896"/>
      <c r="MAD2" s="1896"/>
      <c r="MAE2" s="1896"/>
      <c r="MAF2" s="1896"/>
      <c r="MAG2" s="1896"/>
      <c r="MAH2" s="1896"/>
      <c r="MAI2" s="1896"/>
      <c r="MAJ2" s="1896"/>
      <c r="MAK2" s="1896"/>
      <c r="MAL2" s="1896"/>
      <c r="MAM2" s="1896"/>
      <c r="MAN2" s="1896"/>
      <c r="MAO2" s="1896"/>
      <c r="MAP2" s="1896"/>
      <c r="MAQ2" s="1896"/>
      <c r="MAR2" s="1896"/>
      <c r="MAS2" s="1896"/>
      <c r="MAT2" s="1896"/>
      <c r="MAU2" s="1896"/>
      <c r="MAV2" s="1896"/>
      <c r="MAW2" s="1896"/>
      <c r="MAX2" s="1896"/>
      <c r="MAY2" s="1896"/>
      <c r="MAZ2" s="1896"/>
      <c r="MBA2" s="1896"/>
      <c r="MBB2" s="1896"/>
      <c r="MBC2" s="1896"/>
      <c r="MBD2" s="1896"/>
      <c r="MBE2" s="1896"/>
      <c r="MBF2" s="1896"/>
      <c r="MBG2" s="1896"/>
      <c r="MBH2" s="1896"/>
      <c r="MBI2" s="1896"/>
      <c r="MBJ2" s="1896"/>
      <c r="MBK2" s="1896"/>
      <c r="MBL2" s="1896"/>
      <c r="MBM2" s="1896"/>
      <c r="MBN2" s="1896"/>
      <c r="MBO2" s="1896"/>
      <c r="MBP2" s="1896"/>
      <c r="MBQ2" s="1896"/>
      <c r="MBR2" s="1896"/>
      <c r="MBS2" s="1896"/>
      <c r="MBT2" s="1896"/>
      <c r="MBU2" s="1896"/>
      <c r="MBV2" s="1896"/>
      <c r="MBW2" s="1896"/>
      <c r="MBX2" s="1896"/>
      <c r="MBY2" s="1896"/>
      <c r="MBZ2" s="1896"/>
      <c r="MCA2" s="1896"/>
      <c r="MCB2" s="1896"/>
      <c r="MCC2" s="1896"/>
      <c r="MCD2" s="1896"/>
      <c r="MCE2" s="1896"/>
      <c r="MCF2" s="1896"/>
      <c r="MCG2" s="1896"/>
      <c r="MCH2" s="1896"/>
      <c r="MCI2" s="1896"/>
      <c r="MCJ2" s="1896"/>
      <c r="MCK2" s="1896"/>
      <c r="MCL2" s="1896"/>
      <c r="MCM2" s="1896"/>
      <c r="MCN2" s="1896"/>
      <c r="MCO2" s="1896"/>
      <c r="MCP2" s="1896"/>
      <c r="MCQ2" s="1896"/>
      <c r="MCR2" s="1896"/>
      <c r="MCS2" s="1896"/>
      <c r="MCT2" s="1896"/>
      <c r="MCU2" s="1896"/>
      <c r="MCV2" s="1896"/>
      <c r="MCW2" s="1896"/>
      <c r="MCX2" s="1896"/>
      <c r="MCY2" s="1896"/>
      <c r="MCZ2" s="1896"/>
      <c r="MDA2" s="1896"/>
      <c r="MDB2" s="1896"/>
      <c r="MDC2" s="1896"/>
      <c r="MDD2" s="1896"/>
      <c r="MDE2" s="1896"/>
      <c r="MDF2" s="1896"/>
      <c r="MDG2" s="1896"/>
      <c r="MDH2" s="1896"/>
      <c r="MDI2" s="1896"/>
      <c r="MDJ2" s="1896"/>
      <c r="MDK2" s="1896"/>
      <c r="MDL2" s="1896"/>
      <c r="MDM2" s="1896"/>
      <c r="MDN2" s="1896"/>
      <c r="MDO2" s="1896"/>
      <c r="MDP2" s="1896"/>
      <c r="MDQ2" s="1896"/>
      <c r="MDR2" s="1896"/>
      <c r="MDS2" s="1896"/>
      <c r="MDT2" s="1896"/>
      <c r="MDU2" s="1896"/>
      <c r="MDV2" s="1896"/>
      <c r="MDW2" s="1896"/>
      <c r="MDX2" s="1896"/>
      <c r="MDY2" s="1896"/>
      <c r="MDZ2" s="1896"/>
      <c r="MEA2" s="1896"/>
      <c r="MEB2" s="1896"/>
      <c r="MEC2" s="1896"/>
      <c r="MED2" s="1896"/>
      <c r="MEE2" s="1896"/>
      <c r="MEF2" s="1896"/>
      <c r="MEG2" s="1896"/>
      <c r="MEH2" s="1896"/>
      <c r="MEI2" s="1896"/>
      <c r="MEJ2" s="1896"/>
      <c r="MEK2" s="1896"/>
      <c r="MEL2" s="1896"/>
      <c r="MEM2" s="1896"/>
      <c r="MEN2" s="1896"/>
      <c r="MEO2" s="1896"/>
      <c r="MEP2" s="1896"/>
      <c r="MEQ2" s="1896"/>
      <c r="MER2" s="1896"/>
      <c r="MES2" s="1896"/>
      <c r="MET2" s="1896"/>
      <c r="MEU2" s="1896"/>
      <c r="MEV2" s="1896"/>
      <c r="MEW2" s="1896"/>
      <c r="MEX2" s="1896"/>
      <c r="MEY2" s="1896"/>
      <c r="MEZ2" s="1896"/>
      <c r="MFA2" s="1896"/>
      <c r="MFB2" s="1896"/>
      <c r="MFC2" s="1896"/>
      <c r="MFD2" s="1896"/>
      <c r="MFE2" s="1896"/>
      <c r="MFF2" s="1896"/>
      <c r="MFG2" s="1896"/>
      <c r="MFH2" s="1896"/>
      <c r="MFI2" s="1896"/>
      <c r="MFJ2" s="1896"/>
      <c r="MFK2" s="1896"/>
      <c r="MFL2" s="1896"/>
      <c r="MFM2" s="1896"/>
      <c r="MFN2" s="1896"/>
      <c r="MFO2" s="1896"/>
      <c r="MFP2" s="1896"/>
      <c r="MFQ2" s="1896"/>
      <c r="MFR2" s="1896"/>
      <c r="MFS2" s="1896"/>
      <c r="MFT2" s="1896"/>
      <c r="MFU2" s="1896"/>
      <c r="MFV2" s="1896"/>
      <c r="MFW2" s="1896"/>
      <c r="MFX2" s="1896"/>
      <c r="MFY2" s="1896"/>
      <c r="MFZ2" s="1896"/>
      <c r="MGA2" s="1896"/>
      <c r="MGB2" s="1896"/>
      <c r="MGC2" s="1896"/>
      <c r="MGD2" s="1896"/>
      <c r="MGE2" s="1896"/>
      <c r="MGF2" s="1896"/>
      <c r="MGG2" s="1896"/>
      <c r="MGH2" s="1896"/>
      <c r="MGI2" s="1896"/>
      <c r="MGJ2" s="1896"/>
      <c r="MGK2" s="1896"/>
      <c r="MGL2" s="1896"/>
      <c r="MGM2" s="1896"/>
      <c r="MGN2" s="1896"/>
      <c r="MGO2" s="1896"/>
      <c r="MGP2" s="1896"/>
      <c r="MGQ2" s="1896"/>
      <c r="MGR2" s="1896"/>
      <c r="MGS2" s="1896"/>
      <c r="MGT2" s="1896"/>
      <c r="MGU2" s="1896"/>
      <c r="MGV2" s="1896"/>
      <c r="MGW2" s="1896"/>
      <c r="MGX2" s="1896"/>
      <c r="MGY2" s="1896"/>
      <c r="MGZ2" s="1896"/>
      <c r="MHA2" s="1896"/>
      <c r="MHB2" s="1896"/>
      <c r="MHC2" s="1896"/>
      <c r="MHD2" s="1896"/>
      <c r="MHE2" s="1896"/>
      <c r="MHF2" s="1896"/>
      <c r="MHG2" s="1896"/>
      <c r="MHH2" s="1896"/>
      <c r="MHI2" s="1896"/>
      <c r="MHJ2" s="1896"/>
      <c r="MHK2" s="1896"/>
      <c r="MHL2" s="1896"/>
      <c r="MHM2" s="1896"/>
      <c r="MHN2" s="1896"/>
      <c r="MHO2" s="1896"/>
      <c r="MHP2" s="1896"/>
      <c r="MHQ2" s="1896"/>
      <c r="MHR2" s="1896"/>
      <c r="MHS2" s="1896"/>
      <c r="MHT2" s="1896"/>
      <c r="MHU2" s="1896"/>
      <c r="MHV2" s="1896"/>
      <c r="MHW2" s="1896"/>
      <c r="MHX2" s="1896"/>
      <c r="MHY2" s="1896"/>
      <c r="MHZ2" s="1896"/>
      <c r="MIA2" s="1896"/>
      <c r="MIB2" s="1896"/>
      <c r="MIC2" s="1896"/>
      <c r="MID2" s="1896"/>
      <c r="MIE2" s="1896"/>
      <c r="MIF2" s="1896"/>
      <c r="MIG2" s="1896"/>
      <c r="MIH2" s="1896"/>
      <c r="MII2" s="1896"/>
      <c r="MIJ2" s="1896"/>
      <c r="MIK2" s="1896"/>
      <c r="MIL2" s="1896"/>
      <c r="MIM2" s="1896"/>
      <c r="MIN2" s="1896"/>
      <c r="MIO2" s="1896"/>
      <c r="MIP2" s="1896"/>
      <c r="MIQ2" s="1896"/>
      <c r="MIR2" s="1896"/>
      <c r="MIS2" s="1896"/>
      <c r="MIT2" s="1896"/>
      <c r="MIU2" s="1896"/>
      <c r="MIV2" s="1896"/>
      <c r="MIW2" s="1896"/>
      <c r="MIX2" s="1896"/>
      <c r="MIY2" s="1896"/>
      <c r="MIZ2" s="1896"/>
      <c r="MJA2" s="1896"/>
      <c r="MJB2" s="1896"/>
      <c r="MJC2" s="1896"/>
      <c r="MJD2" s="1896"/>
      <c r="MJE2" s="1896"/>
      <c r="MJF2" s="1896"/>
      <c r="MJG2" s="1896"/>
      <c r="MJH2" s="1896"/>
      <c r="MJI2" s="1896"/>
      <c r="MJJ2" s="1896"/>
      <c r="MJK2" s="1896"/>
      <c r="MJL2" s="1896"/>
      <c r="MJM2" s="1896"/>
      <c r="MJN2" s="1896"/>
      <c r="MJO2" s="1896"/>
      <c r="MJP2" s="1896"/>
      <c r="MJQ2" s="1896"/>
      <c r="MJR2" s="1896"/>
      <c r="MJS2" s="1896"/>
      <c r="MJT2" s="1896"/>
      <c r="MJU2" s="1896"/>
      <c r="MJV2" s="1896"/>
      <c r="MJW2" s="1896"/>
      <c r="MJX2" s="1896"/>
      <c r="MJY2" s="1896"/>
      <c r="MJZ2" s="1896"/>
      <c r="MKA2" s="1896"/>
      <c r="MKB2" s="1896"/>
      <c r="MKC2" s="1896"/>
      <c r="MKD2" s="1896"/>
      <c r="MKE2" s="1896"/>
      <c r="MKF2" s="1896"/>
      <c r="MKG2" s="1896"/>
      <c r="MKH2" s="1896"/>
      <c r="MKI2" s="1896"/>
      <c r="MKJ2" s="1896"/>
      <c r="MKK2" s="1896"/>
      <c r="MKL2" s="1896"/>
      <c r="MKM2" s="1896"/>
      <c r="MKN2" s="1896"/>
      <c r="MKO2" s="1896"/>
      <c r="MKP2" s="1896"/>
      <c r="MKQ2" s="1896"/>
      <c r="MKR2" s="1896"/>
      <c r="MKS2" s="1896"/>
      <c r="MKT2" s="1896"/>
      <c r="MKU2" s="1896"/>
      <c r="MKV2" s="1896"/>
      <c r="MKW2" s="1896"/>
      <c r="MKX2" s="1896"/>
      <c r="MKY2" s="1896"/>
      <c r="MKZ2" s="1896"/>
      <c r="MLA2" s="1896"/>
      <c r="MLB2" s="1896"/>
      <c r="MLC2" s="1896"/>
      <c r="MLD2" s="1896"/>
      <c r="MLE2" s="1896"/>
      <c r="MLF2" s="1896"/>
      <c r="MLG2" s="1896"/>
      <c r="MLH2" s="1896"/>
      <c r="MLI2" s="1896"/>
      <c r="MLJ2" s="1896"/>
      <c r="MLK2" s="1896"/>
      <c r="MLL2" s="1896"/>
      <c r="MLM2" s="1896"/>
      <c r="MLN2" s="1896"/>
      <c r="MLO2" s="1896"/>
      <c r="MLP2" s="1896"/>
      <c r="MLQ2" s="1896"/>
      <c r="MLR2" s="1896"/>
      <c r="MLS2" s="1896"/>
      <c r="MLT2" s="1896"/>
      <c r="MLU2" s="1896"/>
      <c r="MLV2" s="1896"/>
      <c r="MLW2" s="1896"/>
      <c r="MLX2" s="1896"/>
      <c r="MLY2" s="1896"/>
      <c r="MLZ2" s="1896"/>
      <c r="MMA2" s="1896"/>
      <c r="MMB2" s="1896"/>
      <c r="MMC2" s="1896"/>
      <c r="MMD2" s="1896"/>
      <c r="MME2" s="1896"/>
      <c r="MMF2" s="1896"/>
      <c r="MMG2" s="1896"/>
      <c r="MMH2" s="1896"/>
      <c r="MMI2" s="1896"/>
      <c r="MMJ2" s="1896"/>
      <c r="MMK2" s="1896"/>
      <c r="MML2" s="1896"/>
      <c r="MMM2" s="1896"/>
      <c r="MMN2" s="1896"/>
      <c r="MMO2" s="1896"/>
      <c r="MMP2" s="1896"/>
      <c r="MMQ2" s="1896"/>
      <c r="MMR2" s="1896"/>
      <c r="MMS2" s="1896"/>
      <c r="MMT2" s="1896"/>
      <c r="MMU2" s="1896"/>
      <c r="MMV2" s="1896"/>
      <c r="MMW2" s="1896"/>
      <c r="MMX2" s="1896"/>
      <c r="MMY2" s="1896"/>
      <c r="MMZ2" s="1896"/>
      <c r="MNA2" s="1896"/>
      <c r="MNB2" s="1896"/>
      <c r="MNC2" s="1896"/>
      <c r="MND2" s="1896"/>
      <c r="MNE2" s="1896"/>
      <c r="MNF2" s="1896"/>
      <c r="MNG2" s="1896"/>
      <c r="MNH2" s="1896"/>
      <c r="MNI2" s="1896"/>
      <c r="MNJ2" s="1896"/>
      <c r="MNK2" s="1896"/>
      <c r="MNL2" s="1896"/>
      <c r="MNM2" s="1896"/>
      <c r="MNN2" s="1896"/>
      <c r="MNO2" s="1896"/>
      <c r="MNP2" s="1896"/>
      <c r="MNQ2" s="1896"/>
      <c r="MNR2" s="1896"/>
      <c r="MNS2" s="1896"/>
      <c r="MNT2" s="1896"/>
      <c r="MNU2" s="1896"/>
      <c r="MNV2" s="1896"/>
      <c r="MNW2" s="1896"/>
      <c r="MNX2" s="1896"/>
      <c r="MNY2" s="1896"/>
      <c r="MNZ2" s="1896"/>
      <c r="MOA2" s="1896"/>
      <c r="MOB2" s="1896"/>
      <c r="MOC2" s="1896"/>
      <c r="MOD2" s="1896"/>
      <c r="MOE2" s="1896"/>
      <c r="MOF2" s="1896"/>
      <c r="MOG2" s="1896"/>
      <c r="MOH2" s="1896"/>
      <c r="MOI2" s="1896"/>
      <c r="MOJ2" s="1896"/>
      <c r="MOK2" s="1896"/>
      <c r="MOL2" s="1896"/>
      <c r="MOM2" s="1896"/>
      <c r="MON2" s="1896"/>
      <c r="MOO2" s="1896"/>
      <c r="MOP2" s="1896"/>
      <c r="MOQ2" s="1896"/>
      <c r="MOR2" s="1896"/>
      <c r="MOS2" s="1896"/>
      <c r="MOT2" s="1896"/>
      <c r="MOU2" s="1896"/>
      <c r="MOV2" s="1896"/>
      <c r="MOW2" s="1896"/>
      <c r="MOX2" s="1896"/>
      <c r="MOY2" s="1896"/>
      <c r="MOZ2" s="1896"/>
      <c r="MPA2" s="1896"/>
      <c r="MPB2" s="1896"/>
      <c r="MPC2" s="1896"/>
      <c r="MPD2" s="1896"/>
      <c r="MPE2" s="1896"/>
      <c r="MPF2" s="1896"/>
      <c r="MPG2" s="1896"/>
      <c r="MPH2" s="1896"/>
      <c r="MPI2" s="1896"/>
      <c r="MPJ2" s="1896"/>
      <c r="MPK2" s="1896"/>
      <c r="MPL2" s="1896"/>
      <c r="MPM2" s="1896"/>
      <c r="MPN2" s="1896"/>
      <c r="MPO2" s="1896"/>
      <c r="MPP2" s="1896"/>
      <c r="MPQ2" s="1896"/>
      <c r="MPR2" s="1896"/>
      <c r="MPS2" s="1896"/>
      <c r="MPT2" s="1896"/>
      <c r="MPU2" s="1896"/>
      <c r="MPV2" s="1896"/>
      <c r="MPW2" s="1896"/>
      <c r="MPX2" s="1896"/>
      <c r="MPY2" s="1896"/>
      <c r="MPZ2" s="1896"/>
      <c r="MQA2" s="1896"/>
      <c r="MQB2" s="1896"/>
      <c r="MQC2" s="1896"/>
      <c r="MQD2" s="1896"/>
      <c r="MQE2" s="1896"/>
      <c r="MQF2" s="1896"/>
      <c r="MQG2" s="1896"/>
      <c r="MQH2" s="1896"/>
      <c r="MQI2" s="1896"/>
      <c r="MQJ2" s="1896"/>
      <c r="MQK2" s="1896"/>
      <c r="MQL2" s="1896"/>
      <c r="MQM2" s="1896"/>
      <c r="MQN2" s="1896"/>
      <c r="MQO2" s="1896"/>
      <c r="MQP2" s="1896"/>
      <c r="MQQ2" s="1896"/>
      <c r="MQR2" s="1896"/>
      <c r="MQS2" s="1896"/>
      <c r="MQT2" s="1896"/>
      <c r="MQU2" s="1896"/>
      <c r="MQV2" s="1896"/>
      <c r="MQW2" s="1896"/>
      <c r="MQX2" s="1896"/>
      <c r="MQY2" s="1896"/>
      <c r="MQZ2" s="1896"/>
      <c r="MRA2" s="1896"/>
      <c r="MRB2" s="1896"/>
      <c r="MRC2" s="1896"/>
      <c r="MRD2" s="1896"/>
      <c r="MRE2" s="1896"/>
      <c r="MRF2" s="1896"/>
      <c r="MRG2" s="1896"/>
      <c r="MRH2" s="1896"/>
      <c r="MRI2" s="1896"/>
      <c r="MRJ2" s="1896"/>
      <c r="MRK2" s="1896"/>
      <c r="MRL2" s="1896"/>
      <c r="MRM2" s="1896"/>
      <c r="MRN2" s="1896"/>
      <c r="MRO2" s="1896"/>
      <c r="MRP2" s="1896"/>
      <c r="MRQ2" s="1896"/>
      <c r="MRR2" s="1896"/>
      <c r="MRS2" s="1896"/>
      <c r="MRT2" s="1896"/>
      <c r="MRU2" s="1896"/>
      <c r="MRV2" s="1896"/>
      <c r="MRW2" s="1896"/>
      <c r="MRX2" s="1896"/>
      <c r="MRY2" s="1896"/>
      <c r="MRZ2" s="1896"/>
      <c r="MSA2" s="1896"/>
      <c r="MSB2" s="1896"/>
      <c r="MSC2" s="1896"/>
      <c r="MSD2" s="1896"/>
      <c r="MSE2" s="1896"/>
      <c r="MSF2" s="1896"/>
      <c r="MSG2" s="1896"/>
      <c r="MSH2" s="1896"/>
      <c r="MSI2" s="1896"/>
      <c r="MSJ2" s="1896"/>
      <c r="MSK2" s="1896"/>
      <c r="MSL2" s="1896"/>
      <c r="MSM2" s="1896"/>
      <c r="MSN2" s="1896"/>
      <c r="MSO2" s="1896"/>
      <c r="MSP2" s="1896"/>
      <c r="MSQ2" s="1896"/>
      <c r="MSR2" s="1896"/>
      <c r="MSS2" s="1896"/>
      <c r="MST2" s="1896"/>
      <c r="MSU2" s="1896"/>
      <c r="MSV2" s="1896"/>
      <c r="MSW2" s="1896"/>
      <c r="MSX2" s="1896"/>
      <c r="MSY2" s="1896"/>
      <c r="MSZ2" s="1896"/>
      <c r="MTA2" s="1896"/>
      <c r="MTB2" s="1896"/>
      <c r="MTC2" s="1896"/>
      <c r="MTD2" s="1896"/>
      <c r="MTE2" s="1896"/>
      <c r="MTF2" s="1896"/>
      <c r="MTG2" s="1896"/>
      <c r="MTH2" s="1896"/>
      <c r="MTI2" s="1896"/>
      <c r="MTJ2" s="1896"/>
      <c r="MTK2" s="1896"/>
      <c r="MTL2" s="1896"/>
      <c r="MTM2" s="1896"/>
      <c r="MTN2" s="1896"/>
      <c r="MTO2" s="1896"/>
      <c r="MTP2" s="1896"/>
      <c r="MTQ2" s="1896"/>
      <c r="MTR2" s="1896"/>
      <c r="MTS2" s="1896"/>
      <c r="MTT2" s="1896"/>
      <c r="MTU2" s="1896"/>
      <c r="MTV2" s="1896"/>
      <c r="MTW2" s="1896"/>
      <c r="MTX2" s="1896"/>
      <c r="MTY2" s="1896"/>
      <c r="MTZ2" s="1896"/>
      <c r="MUA2" s="1896"/>
      <c r="MUB2" s="1896"/>
      <c r="MUC2" s="1896"/>
      <c r="MUD2" s="1896"/>
      <c r="MUE2" s="1896"/>
      <c r="MUF2" s="1896"/>
      <c r="MUG2" s="1896"/>
      <c r="MUH2" s="1896"/>
      <c r="MUI2" s="1896"/>
      <c r="MUJ2" s="1896"/>
      <c r="MUK2" s="1896"/>
      <c r="MUL2" s="1896"/>
      <c r="MUM2" s="1896"/>
      <c r="MUN2" s="1896"/>
      <c r="MUO2" s="1896"/>
      <c r="MUP2" s="1896"/>
      <c r="MUQ2" s="1896"/>
      <c r="MUR2" s="1896"/>
      <c r="MUS2" s="1896"/>
      <c r="MUT2" s="1896"/>
      <c r="MUU2" s="1896"/>
      <c r="MUV2" s="1896"/>
      <c r="MUW2" s="1896"/>
      <c r="MUX2" s="1896"/>
      <c r="MUY2" s="1896"/>
      <c r="MUZ2" s="1896"/>
      <c r="MVA2" s="1896"/>
      <c r="MVB2" s="1896"/>
      <c r="MVC2" s="1896"/>
      <c r="MVD2" s="1896"/>
      <c r="MVE2" s="1896"/>
      <c r="MVF2" s="1896"/>
      <c r="MVG2" s="1896"/>
      <c r="MVH2" s="1896"/>
      <c r="MVI2" s="1896"/>
      <c r="MVJ2" s="1896"/>
      <c r="MVK2" s="1896"/>
      <c r="MVL2" s="1896"/>
      <c r="MVM2" s="1896"/>
      <c r="MVN2" s="1896"/>
      <c r="MVO2" s="1896"/>
      <c r="MVP2" s="1896"/>
      <c r="MVQ2" s="1896"/>
      <c r="MVR2" s="1896"/>
      <c r="MVS2" s="1896"/>
      <c r="MVT2" s="1896"/>
      <c r="MVU2" s="1896"/>
      <c r="MVV2" s="1896"/>
      <c r="MVW2" s="1896"/>
      <c r="MVX2" s="1896"/>
      <c r="MVY2" s="1896"/>
      <c r="MVZ2" s="1896"/>
      <c r="MWA2" s="1896"/>
      <c r="MWB2" s="1896"/>
      <c r="MWC2" s="1896"/>
      <c r="MWD2" s="1896"/>
      <c r="MWE2" s="1896"/>
      <c r="MWF2" s="1896"/>
      <c r="MWG2" s="1896"/>
      <c r="MWH2" s="1896"/>
      <c r="MWI2" s="1896"/>
      <c r="MWJ2" s="1896"/>
      <c r="MWK2" s="1896"/>
      <c r="MWL2" s="1896"/>
      <c r="MWM2" s="1896"/>
      <c r="MWN2" s="1896"/>
      <c r="MWO2" s="1896"/>
      <c r="MWP2" s="1896"/>
      <c r="MWQ2" s="1896"/>
      <c r="MWR2" s="1896"/>
      <c r="MWS2" s="1896"/>
      <c r="MWT2" s="1896"/>
      <c r="MWU2" s="1896"/>
      <c r="MWV2" s="1896"/>
      <c r="MWW2" s="1896"/>
      <c r="MWX2" s="1896"/>
      <c r="MWY2" s="1896"/>
      <c r="MWZ2" s="1896"/>
      <c r="MXA2" s="1896"/>
      <c r="MXB2" s="1896"/>
      <c r="MXC2" s="1896"/>
      <c r="MXD2" s="1896"/>
      <c r="MXE2" s="1896"/>
      <c r="MXF2" s="1896"/>
      <c r="MXG2" s="1896"/>
      <c r="MXH2" s="1896"/>
      <c r="MXI2" s="1896"/>
      <c r="MXJ2" s="1896"/>
      <c r="MXK2" s="1896"/>
      <c r="MXL2" s="1896"/>
      <c r="MXM2" s="1896"/>
      <c r="MXN2" s="1896"/>
      <c r="MXO2" s="1896"/>
      <c r="MXP2" s="1896"/>
      <c r="MXQ2" s="1896"/>
      <c r="MXR2" s="1896"/>
      <c r="MXS2" s="1896"/>
      <c r="MXT2" s="1896"/>
      <c r="MXU2" s="1896"/>
      <c r="MXV2" s="1896"/>
      <c r="MXW2" s="1896"/>
      <c r="MXX2" s="1896"/>
      <c r="MXY2" s="1896"/>
      <c r="MXZ2" s="1896"/>
      <c r="MYA2" s="1896"/>
      <c r="MYB2" s="1896"/>
      <c r="MYC2" s="1896"/>
      <c r="MYD2" s="1896"/>
      <c r="MYE2" s="1896"/>
      <c r="MYF2" s="1896"/>
      <c r="MYG2" s="1896"/>
      <c r="MYH2" s="1896"/>
      <c r="MYI2" s="1896"/>
      <c r="MYJ2" s="1896"/>
      <c r="MYK2" s="1896"/>
      <c r="MYL2" s="1896"/>
      <c r="MYM2" s="1896"/>
      <c r="MYN2" s="1896"/>
      <c r="MYO2" s="1896"/>
      <c r="MYP2" s="1896"/>
      <c r="MYQ2" s="1896"/>
      <c r="MYR2" s="1896"/>
      <c r="MYS2" s="1896"/>
      <c r="MYT2" s="1896"/>
      <c r="MYU2" s="1896"/>
      <c r="MYV2" s="1896"/>
      <c r="MYW2" s="1896"/>
      <c r="MYX2" s="1896"/>
      <c r="MYY2" s="1896"/>
      <c r="MYZ2" s="1896"/>
      <c r="MZA2" s="1896"/>
      <c r="MZB2" s="1896"/>
      <c r="MZC2" s="1896"/>
      <c r="MZD2" s="1896"/>
      <c r="MZE2" s="1896"/>
      <c r="MZF2" s="1896"/>
      <c r="MZG2" s="1896"/>
      <c r="MZH2" s="1896"/>
      <c r="MZI2" s="1896"/>
      <c r="MZJ2" s="1896"/>
      <c r="MZK2" s="1896"/>
      <c r="MZL2" s="1896"/>
      <c r="MZM2" s="1896"/>
      <c r="MZN2" s="1896"/>
      <c r="MZO2" s="1896"/>
      <c r="MZP2" s="1896"/>
      <c r="MZQ2" s="1896"/>
      <c r="MZR2" s="1896"/>
      <c r="MZS2" s="1896"/>
      <c r="MZT2" s="1896"/>
      <c r="MZU2" s="1896"/>
      <c r="MZV2" s="1896"/>
      <c r="MZW2" s="1896"/>
      <c r="MZX2" s="1896"/>
      <c r="MZY2" s="1896"/>
      <c r="MZZ2" s="1896"/>
      <c r="NAA2" s="1896"/>
      <c r="NAB2" s="1896"/>
      <c r="NAC2" s="1896"/>
      <c r="NAD2" s="1896"/>
      <c r="NAE2" s="1896"/>
      <c r="NAF2" s="1896"/>
      <c r="NAG2" s="1896"/>
      <c r="NAH2" s="1896"/>
      <c r="NAI2" s="1896"/>
      <c r="NAJ2" s="1896"/>
      <c r="NAK2" s="1896"/>
      <c r="NAL2" s="1896"/>
      <c r="NAM2" s="1896"/>
      <c r="NAN2" s="1896"/>
      <c r="NAO2" s="1896"/>
      <c r="NAP2" s="1896"/>
      <c r="NAQ2" s="1896"/>
      <c r="NAR2" s="1896"/>
      <c r="NAS2" s="1896"/>
      <c r="NAT2" s="1896"/>
      <c r="NAU2" s="1896"/>
      <c r="NAV2" s="1896"/>
      <c r="NAW2" s="1896"/>
      <c r="NAX2" s="1896"/>
      <c r="NAY2" s="1896"/>
      <c r="NAZ2" s="1896"/>
      <c r="NBA2" s="1896"/>
      <c r="NBB2" s="1896"/>
      <c r="NBC2" s="1896"/>
      <c r="NBD2" s="1896"/>
      <c r="NBE2" s="1896"/>
      <c r="NBF2" s="1896"/>
      <c r="NBG2" s="1896"/>
      <c r="NBH2" s="1896"/>
      <c r="NBI2" s="1896"/>
      <c r="NBJ2" s="1896"/>
      <c r="NBK2" s="1896"/>
      <c r="NBL2" s="1896"/>
      <c r="NBM2" s="1896"/>
      <c r="NBN2" s="1896"/>
      <c r="NBO2" s="1896"/>
      <c r="NBP2" s="1896"/>
      <c r="NBQ2" s="1896"/>
      <c r="NBR2" s="1896"/>
      <c r="NBS2" s="1896"/>
      <c r="NBT2" s="1896"/>
      <c r="NBU2" s="1896"/>
      <c r="NBV2" s="1896"/>
      <c r="NBW2" s="1896"/>
      <c r="NBX2" s="1896"/>
      <c r="NBY2" s="1896"/>
      <c r="NBZ2" s="1896"/>
      <c r="NCA2" s="1896"/>
      <c r="NCB2" s="1896"/>
      <c r="NCC2" s="1896"/>
      <c r="NCD2" s="1896"/>
      <c r="NCE2" s="1896"/>
      <c r="NCF2" s="1896"/>
      <c r="NCG2" s="1896"/>
      <c r="NCH2" s="1896"/>
      <c r="NCI2" s="1896"/>
      <c r="NCJ2" s="1896"/>
      <c r="NCK2" s="1896"/>
      <c r="NCL2" s="1896"/>
      <c r="NCM2" s="1896"/>
      <c r="NCN2" s="1896"/>
      <c r="NCO2" s="1896"/>
      <c r="NCP2" s="1896"/>
      <c r="NCQ2" s="1896"/>
      <c r="NCR2" s="1896"/>
      <c r="NCS2" s="1896"/>
      <c r="NCT2" s="1896"/>
      <c r="NCU2" s="1896"/>
      <c r="NCV2" s="1896"/>
      <c r="NCW2" s="1896"/>
      <c r="NCX2" s="1896"/>
      <c r="NCY2" s="1896"/>
      <c r="NCZ2" s="1896"/>
      <c r="NDA2" s="1896"/>
      <c r="NDB2" s="1896"/>
      <c r="NDC2" s="1896"/>
      <c r="NDD2" s="1896"/>
      <c r="NDE2" s="1896"/>
      <c r="NDF2" s="1896"/>
      <c r="NDG2" s="1896"/>
      <c r="NDH2" s="1896"/>
      <c r="NDI2" s="1896"/>
      <c r="NDJ2" s="1896"/>
      <c r="NDK2" s="1896"/>
      <c r="NDL2" s="1896"/>
      <c r="NDM2" s="1896"/>
      <c r="NDN2" s="1896"/>
      <c r="NDO2" s="1896"/>
      <c r="NDP2" s="1896"/>
      <c r="NDQ2" s="1896"/>
      <c r="NDR2" s="1896"/>
      <c r="NDS2" s="1896"/>
      <c r="NDT2" s="1896"/>
      <c r="NDU2" s="1896"/>
      <c r="NDV2" s="1896"/>
      <c r="NDW2" s="1896"/>
      <c r="NDX2" s="1896"/>
      <c r="NDY2" s="1896"/>
      <c r="NDZ2" s="1896"/>
      <c r="NEA2" s="1896"/>
      <c r="NEB2" s="1896"/>
      <c r="NEC2" s="1896"/>
      <c r="NED2" s="1896"/>
      <c r="NEE2" s="1896"/>
      <c r="NEF2" s="1896"/>
      <c r="NEG2" s="1896"/>
      <c r="NEH2" s="1896"/>
      <c r="NEI2" s="1896"/>
      <c r="NEJ2" s="1896"/>
      <c r="NEK2" s="1896"/>
      <c r="NEL2" s="1896"/>
      <c r="NEM2" s="1896"/>
      <c r="NEN2" s="1896"/>
      <c r="NEO2" s="1896"/>
      <c r="NEP2" s="1896"/>
      <c r="NEQ2" s="1896"/>
      <c r="NER2" s="1896"/>
      <c r="NES2" s="1896"/>
      <c r="NET2" s="1896"/>
      <c r="NEU2" s="1896"/>
      <c r="NEV2" s="1896"/>
      <c r="NEW2" s="1896"/>
      <c r="NEX2" s="1896"/>
      <c r="NEY2" s="1896"/>
      <c r="NEZ2" s="1896"/>
      <c r="NFA2" s="1896"/>
      <c r="NFB2" s="1896"/>
      <c r="NFC2" s="1896"/>
      <c r="NFD2" s="1896"/>
      <c r="NFE2" s="1896"/>
      <c r="NFF2" s="1896"/>
      <c r="NFG2" s="1896"/>
      <c r="NFH2" s="1896"/>
      <c r="NFI2" s="1896"/>
      <c r="NFJ2" s="1896"/>
      <c r="NFK2" s="1896"/>
      <c r="NFL2" s="1896"/>
      <c r="NFM2" s="1896"/>
      <c r="NFN2" s="1896"/>
      <c r="NFO2" s="1896"/>
      <c r="NFP2" s="1896"/>
      <c r="NFQ2" s="1896"/>
      <c r="NFR2" s="1896"/>
      <c r="NFS2" s="1896"/>
      <c r="NFT2" s="1896"/>
      <c r="NFU2" s="1896"/>
      <c r="NFV2" s="1896"/>
      <c r="NFW2" s="1896"/>
      <c r="NFX2" s="1896"/>
      <c r="NFY2" s="1896"/>
      <c r="NFZ2" s="1896"/>
      <c r="NGA2" s="1896"/>
      <c r="NGB2" s="1896"/>
      <c r="NGC2" s="1896"/>
      <c r="NGD2" s="1896"/>
      <c r="NGE2" s="1896"/>
      <c r="NGF2" s="1896"/>
      <c r="NGG2" s="1896"/>
      <c r="NGH2" s="1896"/>
      <c r="NGI2" s="1896"/>
      <c r="NGJ2" s="1896"/>
      <c r="NGK2" s="1896"/>
      <c r="NGL2" s="1896"/>
      <c r="NGM2" s="1896"/>
      <c r="NGN2" s="1896"/>
      <c r="NGO2" s="1896"/>
      <c r="NGP2" s="1896"/>
      <c r="NGQ2" s="1896"/>
      <c r="NGR2" s="1896"/>
      <c r="NGS2" s="1896"/>
      <c r="NGT2" s="1896"/>
      <c r="NGU2" s="1896"/>
      <c r="NGV2" s="1896"/>
      <c r="NGW2" s="1896"/>
      <c r="NGX2" s="1896"/>
      <c r="NGY2" s="1896"/>
      <c r="NGZ2" s="1896"/>
      <c r="NHA2" s="1896"/>
      <c r="NHB2" s="1896"/>
      <c r="NHC2" s="1896"/>
      <c r="NHD2" s="1896"/>
      <c r="NHE2" s="1896"/>
      <c r="NHF2" s="1896"/>
      <c r="NHG2" s="1896"/>
      <c r="NHH2" s="1896"/>
      <c r="NHI2" s="1896"/>
      <c r="NHJ2" s="1896"/>
      <c r="NHK2" s="1896"/>
      <c r="NHL2" s="1896"/>
      <c r="NHM2" s="1896"/>
      <c r="NHN2" s="1896"/>
      <c r="NHO2" s="1896"/>
      <c r="NHP2" s="1896"/>
      <c r="NHQ2" s="1896"/>
      <c r="NHR2" s="1896"/>
      <c r="NHS2" s="1896"/>
      <c r="NHT2" s="1896"/>
      <c r="NHU2" s="1896"/>
      <c r="NHV2" s="1896"/>
      <c r="NHW2" s="1896"/>
      <c r="NHX2" s="1896"/>
      <c r="NHY2" s="1896"/>
      <c r="NHZ2" s="1896"/>
      <c r="NIA2" s="1896"/>
      <c r="NIB2" s="1896"/>
      <c r="NIC2" s="1896"/>
      <c r="NID2" s="1896"/>
      <c r="NIE2" s="1896"/>
      <c r="NIF2" s="1896"/>
      <c r="NIG2" s="1896"/>
      <c r="NIH2" s="1896"/>
      <c r="NII2" s="1896"/>
      <c r="NIJ2" s="1896"/>
      <c r="NIK2" s="1896"/>
      <c r="NIL2" s="1896"/>
      <c r="NIM2" s="1896"/>
      <c r="NIN2" s="1896"/>
      <c r="NIO2" s="1896"/>
      <c r="NIP2" s="1896"/>
      <c r="NIQ2" s="1896"/>
      <c r="NIR2" s="1896"/>
      <c r="NIS2" s="1896"/>
      <c r="NIT2" s="1896"/>
      <c r="NIU2" s="1896"/>
      <c r="NIV2" s="1896"/>
      <c r="NIW2" s="1896"/>
      <c r="NIX2" s="1896"/>
      <c r="NIY2" s="1896"/>
      <c r="NIZ2" s="1896"/>
      <c r="NJA2" s="1896"/>
      <c r="NJB2" s="1896"/>
      <c r="NJC2" s="1896"/>
      <c r="NJD2" s="1896"/>
      <c r="NJE2" s="1896"/>
      <c r="NJF2" s="1896"/>
      <c r="NJG2" s="1896"/>
      <c r="NJH2" s="1896"/>
      <c r="NJI2" s="1896"/>
      <c r="NJJ2" s="1896"/>
      <c r="NJK2" s="1896"/>
      <c r="NJL2" s="1896"/>
      <c r="NJM2" s="1896"/>
      <c r="NJN2" s="1896"/>
      <c r="NJO2" s="1896"/>
      <c r="NJP2" s="1896"/>
      <c r="NJQ2" s="1896"/>
      <c r="NJR2" s="1896"/>
      <c r="NJS2" s="1896"/>
      <c r="NJT2" s="1896"/>
      <c r="NJU2" s="1896"/>
      <c r="NJV2" s="1896"/>
      <c r="NJW2" s="1896"/>
      <c r="NJX2" s="1896"/>
      <c r="NJY2" s="1896"/>
      <c r="NJZ2" s="1896"/>
      <c r="NKA2" s="1896"/>
      <c r="NKB2" s="1896"/>
      <c r="NKC2" s="1896"/>
      <c r="NKD2" s="1896"/>
      <c r="NKE2" s="1896"/>
      <c r="NKF2" s="1896"/>
      <c r="NKG2" s="1896"/>
      <c r="NKH2" s="1896"/>
      <c r="NKI2" s="1896"/>
      <c r="NKJ2" s="1896"/>
      <c r="NKK2" s="1896"/>
      <c r="NKL2" s="1896"/>
      <c r="NKM2" s="1896"/>
      <c r="NKN2" s="1896"/>
      <c r="NKO2" s="1896"/>
      <c r="NKP2" s="1896"/>
      <c r="NKQ2" s="1896"/>
      <c r="NKR2" s="1896"/>
      <c r="NKS2" s="1896"/>
      <c r="NKT2" s="1896"/>
      <c r="NKU2" s="1896"/>
      <c r="NKV2" s="1896"/>
      <c r="NKW2" s="1896"/>
      <c r="NKX2" s="1896"/>
      <c r="NKY2" s="1896"/>
      <c r="NKZ2" s="1896"/>
      <c r="NLA2" s="1896"/>
      <c r="NLB2" s="1896"/>
      <c r="NLC2" s="1896"/>
      <c r="NLD2" s="1896"/>
      <c r="NLE2" s="1896"/>
      <c r="NLF2" s="1896"/>
      <c r="NLG2" s="1896"/>
      <c r="NLH2" s="1896"/>
      <c r="NLI2" s="1896"/>
      <c r="NLJ2" s="1896"/>
      <c r="NLK2" s="1896"/>
      <c r="NLL2" s="1896"/>
      <c r="NLM2" s="1896"/>
      <c r="NLN2" s="1896"/>
      <c r="NLO2" s="1896"/>
      <c r="NLP2" s="1896"/>
      <c r="NLQ2" s="1896"/>
      <c r="NLR2" s="1896"/>
      <c r="NLS2" s="1896"/>
      <c r="NLT2" s="1896"/>
      <c r="NLU2" s="1896"/>
      <c r="NLV2" s="1896"/>
      <c r="NLW2" s="1896"/>
      <c r="NLX2" s="1896"/>
      <c r="NLY2" s="1896"/>
      <c r="NLZ2" s="1896"/>
      <c r="NMA2" s="1896"/>
      <c r="NMB2" s="1896"/>
      <c r="NMC2" s="1896"/>
      <c r="NMD2" s="1896"/>
      <c r="NME2" s="1896"/>
      <c r="NMF2" s="1896"/>
      <c r="NMG2" s="1896"/>
      <c r="NMH2" s="1896"/>
      <c r="NMI2" s="1896"/>
      <c r="NMJ2" s="1896"/>
      <c r="NMK2" s="1896"/>
      <c r="NML2" s="1896"/>
      <c r="NMM2" s="1896"/>
      <c r="NMN2" s="1896"/>
      <c r="NMO2" s="1896"/>
      <c r="NMP2" s="1896"/>
      <c r="NMQ2" s="1896"/>
      <c r="NMR2" s="1896"/>
      <c r="NMS2" s="1896"/>
      <c r="NMT2" s="1896"/>
      <c r="NMU2" s="1896"/>
      <c r="NMV2" s="1896"/>
      <c r="NMW2" s="1896"/>
      <c r="NMX2" s="1896"/>
      <c r="NMY2" s="1896"/>
      <c r="NMZ2" s="1896"/>
      <c r="NNA2" s="1896"/>
      <c r="NNB2" s="1896"/>
      <c r="NNC2" s="1896"/>
      <c r="NND2" s="1896"/>
      <c r="NNE2" s="1896"/>
      <c r="NNF2" s="1896"/>
      <c r="NNG2" s="1896"/>
      <c r="NNH2" s="1896"/>
      <c r="NNI2" s="1896"/>
      <c r="NNJ2" s="1896"/>
      <c r="NNK2" s="1896"/>
      <c r="NNL2" s="1896"/>
      <c r="NNM2" s="1896"/>
      <c r="NNN2" s="1896"/>
      <c r="NNO2" s="1896"/>
      <c r="NNP2" s="1896"/>
      <c r="NNQ2" s="1896"/>
      <c r="NNR2" s="1896"/>
      <c r="NNS2" s="1896"/>
      <c r="NNT2" s="1896"/>
      <c r="NNU2" s="1896"/>
      <c r="NNV2" s="1896"/>
      <c r="NNW2" s="1896"/>
      <c r="NNX2" s="1896"/>
      <c r="NNY2" s="1896"/>
      <c r="NNZ2" s="1896"/>
      <c r="NOA2" s="1896"/>
      <c r="NOB2" s="1896"/>
      <c r="NOC2" s="1896"/>
      <c r="NOD2" s="1896"/>
      <c r="NOE2" s="1896"/>
      <c r="NOF2" s="1896"/>
      <c r="NOG2" s="1896"/>
      <c r="NOH2" s="1896"/>
      <c r="NOI2" s="1896"/>
      <c r="NOJ2" s="1896"/>
      <c r="NOK2" s="1896"/>
      <c r="NOL2" s="1896"/>
      <c r="NOM2" s="1896"/>
      <c r="NON2" s="1896"/>
      <c r="NOO2" s="1896"/>
      <c r="NOP2" s="1896"/>
      <c r="NOQ2" s="1896"/>
      <c r="NOR2" s="1896"/>
      <c r="NOS2" s="1896"/>
      <c r="NOT2" s="1896"/>
      <c r="NOU2" s="1896"/>
      <c r="NOV2" s="1896"/>
      <c r="NOW2" s="1896"/>
      <c r="NOX2" s="1896"/>
      <c r="NOY2" s="1896"/>
      <c r="NOZ2" s="1896"/>
      <c r="NPA2" s="1896"/>
      <c r="NPB2" s="1896"/>
      <c r="NPC2" s="1896"/>
      <c r="NPD2" s="1896"/>
      <c r="NPE2" s="1896"/>
      <c r="NPF2" s="1896"/>
      <c r="NPG2" s="1896"/>
      <c r="NPH2" s="1896"/>
      <c r="NPI2" s="1896"/>
      <c r="NPJ2" s="1896"/>
      <c r="NPK2" s="1896"/>
      <c r="NPL2" s="1896"/>
      <c r="NPM2" s="1896"/>
      <c r="NPN2" s="1896"/>
      <c r="NPO2" s="1896"/>
      <c r="NPP2" s="1896"/>
      <c r="NPQ2" s="1896"/>
      <c r="NPR2" s="1896"/>
      <c r="NPS2" s="1896"/>
      <c r="NPT2" s="1896"/>
      <c r="NPU2" s="1896"/>
      <c r="NPV2" s="1896"/>
      <c r="NPW2" s="1896"/>
      <c r="NPX2" s="1896"/>
      <c r="NPY2" s="1896"/>
      <c r="NPZ2" s="1896"/>
      <c r="NQA2" s="1896"/>
      <c r="NQB2" s="1896"/>
      <c r="NQC2" s="1896"/>
      <c r="NQD2" s="1896"/>
      <c r="NQE2" s="1896"/>
      <c r="NQF2" s="1896"/>
      <c r="NQG2" s="1896"/>
      <c r="NQH2" s="1896"/>
      <c r="NQI2" s="1896"/>
      <c r="NQJ2" s="1896"/>
      <c r="NQK2" s="1896"/>
      <c r="NQL2" s="1896"/>
      <c r="NQM2" s="1896"/>
      <c r="NQN2" s="1896"/>
      <c r="NQO2" s="1896"/>
      <c r="NQP2" s="1896"/>
      <c r="NQQ2" s="1896"/>
      <c r="NQR2" s="1896"/>
      <c r="NQS2" s="1896"/>
      <c r="NQT2" s="1896"/>
      <c r="NQU2" s="1896"/>
      <c r="NQV2" s="1896"/>
      <c r="NQW2" s="1896"/>
      <c r="NQX2" s="1896"/>
      <c r="NQY2" s="1896"/>
      <c r="NQZ2" s="1896"/>
      <c r="NRA2" s="1896"/>
      <c r="NRB2" s="1896"/>
      <c r="NRC2" s="1896"/>
      <c r="NRD2" s="1896"/>
      <c r="NRE2" s="1896"/>
      <c r="NRF2" s="1896"/>
      <c r="NRG2" s="1896"/>
      <c r="NRH2" s="1896"/>
      <c r="NRI2" s="1896"/>
      <c r="NRJ2" s="1896"/>
      <c r="NRK2" s="1896"/>
      <c r="NRL2" s="1896"/>
      <c r="NRM2" s="1896"/>
      <c r="NRN2" s="1896"/>
      <c r="NRO2" s="1896"/>
      <c r="NRP2" s="1896"/>
      <c r="NRQ2" s="1896"/>
      <c r="NRR2" s="1896"/>
      <c r="NRS2" s="1896"/>
      <c r="NRT2" s="1896"/>
      <c r="NRU2" s="1896"/>
      <c r="NRV2" s="1896"/>
      <c r="NRW2" s="1896"/>
      <c r="NRX2" s="1896"/>
      <c r="NRY2" s="1896"/>
      <c r="NRZ2" s="1896"/>
      <c r="NSA2" s="1896"/>
      <c r="NSB2" s="1896"/>
      <c r="NSC2" s="1896"/>
      <c r="NSD2" s="1896"/>
      <c r="NSE2" s="1896"/>
      <c r="NSF2" s="1896"/>
      <c r="NSG2" s="1896"/>
      <c r="NSH2" s="1896"/>
      <c r="NSI2" s="1896"/>
      <c r="NSJ2" s="1896"/>
      <c r="NSK2" s="1896"/>
      <c r="NSL2" s="1896"/>
      <c r="NSM2" s="1896"/>
      <c r="NSN2" s="1896"/>
      <c r="NSO2" s="1896"/>
      <c r="NSP2" s="1896"/>
      <c r="NSQ2" s="1896"/>
      <c r="NSR2" s="1896"/>
      <c r="NSS2" s="1896"/>
      <c r="NST2" s="1896"/>
      <c r="NSU2" s="1896"/>
      <c r="NSV2" s="1896"/>
      <c r="NSW2" s="1896"/>
      <c r="NSX2" s="1896"/>
      <c r="NSY2" s="1896"/>
      <c r="NSZ2" s="1896"/>
      <c r="NTA2" s="1896"/>
      <c r="NTB2" s="1896"/>
      <c r="NTC2" s="1896"/>
      <c r="NTD2" s="1896"/>
      <c r="NTE2" s="1896"/>
      <c r="NTF2" s="1896"/>
      <c r="NTG2" s="1896"/>
      <c r="NTH2" s="1896"/>
      <c r="NTI2" s="1896"/>
      <c r="NTJ2" s="1896"/>
      <c r="NTK2" s="1896"/>
      <c r="NTL2" s="1896"/>
      <c r="NTM2" s="1896"/>
      <c r="NTN2" s="1896"/>
      <c r="NTO2" s="1896"/>
      <c r="NTP2" s="1896"/>
      <c r="NTQ2" s="1896"/>
      <c r="NTR2" s="1896"/>
      <c r="NTS2" s="1896"/>
      <c r="NTT2" s="1896"/>
      <c r="NTU2" s="1896"/>
      <c r="NTV2" s="1896"/>
      <c r="NTW2" s="1896"/>
      <c r="NTX2" s="1896"/>
      <c r="NTY2" s="1896"/>
      <c r="NTZ2" s="1896"/>
      <c r="NUA2" s="1896"/>
      <c r="NUB2" s="1896"/>
      <c r="NUC2" s="1896"/>
      <c r="NUD2" s="1896"/>
      <c r="NUE2" s="1896"/>
      <c r="NUF2" s="1896"/>
      <c r="NUG2" s="1896"/>
      <c r="NUH2" s="1896"/>
      <c r="NUI2" s="1896"/>
      <c r="NUJ2" s="1896"/>
      <c r="NUK2" s="1896"/>
      <c r="NUL2" s="1896"/>
      <c r="NUM2" s="1896"/>
      <c r="NUN2" s="1896"/>
      <c r="NUO2" s="1896"/>
      <c r="NUP2" s="1896"/>
      <c r="NUQ2" s="1896"/>
      <c r="NUR2" s="1896"/>
      <c r="NUS2" s="1896"/>
      <c r="NUT2" s="1896"/>
      <c r="NUU2" s="1896"/>
      <c r="NUV2" s="1896"/>
      <c r="NUW2" s="1896"/>
      <c r="NUX2" s="1896"/>
      <c r="NUY2" s="1896"/>
      <c r="NUZ2" s="1896"/>
      <c r="NVA2" s="1896"/>
      <c r="NVB2" s="1896"/>
      <c r="NVC2" s="1896"/>
      <c r="NVD2" s="1896"/>
      <c r="NVE2" s="1896"/>
      <c r="NVF2" s="1896"/>
      <c r="NVG2" s="1896"/>
      <c r="NVH2" s="1896"/>
      <c r="NVI2" s="1896"/>
      <c r="NVJ2" s="1896"/>
      <c r="NVK2" s="1896"/>
      <c r="NVL2" s="1896"/>
      <c r="NVM2" s="1896"/>
      <c r="NVN2" s="1896"/>
      <c r="NVO2" s="1896"/>
      <c r="NVP2" s="1896"/>
      <c r="NVQ2" s="1896"/>
      <c r="NVR2" s="1896"/>
      <c r="NVS2" s="1896"/>
      <c r="NVT2" s="1896"/>
      <c r="NVU2" s="1896"/>
      <c r="NVV2" s="1896"/>
      <c r="NVW2" s="1896"/>
      <c r="NVX2" s="1896"/>
      <c r="NVY2" s="1896"/>
      <c r="NVZ2" s="1896"/>
      <c r="NWA2" s="1896"/>
      <c r="NWB2" s="1896"/>
      <c r="NWC2" s="1896"/>
      <c r="NWD2" s="1896"/>
      <c r="NWE2" s="1896"/>
      <c r="NWF2" s="1896"/>
      <c r="NWG2" s="1896"/>
      <c r="NWH2" s="1896"/>
      <c r="NWI2" s="1896"/>
      <c r="NWJ2" s="1896"/>
      <c r="NWK2" s="1896"/>
      <c r="NWL2" s="1896"/>
      <c r="NWM2" s="1896"/>
      <c r="NWN2" s="1896"/>
      <c r="NWO2" s="1896"/>
      <c r="NWP2" s="1896"/>
      <c r="NWQ2" s="1896"/>
      <c r="NWR2" s="1896"/>
      <c r="NWS2" s="1896"/>
      <c r="NWT2" s="1896"/>
      <c r="NWU2" s="1896"/>
      <c r="NWV2" s="1896"/>
      <c r="NWW2" s="1896"/>
      <c r="NWX2" s="1896"/>
      <c r="NWY2" s="1896"/>
      <c r="NWZ2" s="1896"/>
      <c r="NXA2" s="1896"/>
      <c r="NXB2" s="1896"/>
      <c r="NXC2" s="1896"/>
      <c r="NXD2" s="1896"/>
      <c r="NXE2" s="1896"/>
      <c r="NXF2" s="1896"/>
      <c r="NXG2" s="1896"/>
      <c r="NXH2" s="1896"/>
      <c r="NXI2" s="1896"/>
      <c r="NXJ2" s="1896"/>
      <c r="NXK2" s="1896"/>
      <c r="NXL2" s="1896"/>
      <c r="NXM2" s="1896"/>
      <c r="NXN2" s="1896"/>
      <c r="NXO2" s="1896"/>
      <c r="NXP2" s="1896"/>
      <c r="NXQ2" s="1896"/>
      <c r="NXR2" s="1896"/>
      <c r="NXS2" s="1896"/>
      <c r="NXT2" s="1896"/>
      <c r="NXU2" s="1896"/>
      <c r="NXV2" s="1896"/>
      <c r="NXW2" s="1896"/>
      <c r="NXX2" s="1896"/>
      <c r="NXY2" s="1896"/>
      <c r="NXZ2" s="1896"/>
      <c r="NYA2" s="1896"/>
      <c r="NYB2" s="1896"/>
      <c r="NYC2" s="1896"/>
      <c r="NYD2" s="1896"/>
      <c r="NYE2" s="1896"/>
      <c r="NYF2" s="1896"/>
      <c r="NYG2" s="1896"/>
      <c r="NYH2" s="1896"/>
      <c r="NYI2" s="1896"/>
      <c r="NYJ2" s="1896"/>
      <c r="NYK2" s="1896"/>
      <c r="NYL2" s="1896"/>
      <c r="NYM2" s="1896"/>
      <c r="NYN2" s="1896"/>
      <c r="NYO2" s="1896"/>
      <c r="NYP2" s="1896"/>
      <c r="NYQ2" s="1896"/>
      <c r="NYR2" s="1896"/>
      <c r="NYS2" s="1896"/>
      <c r="NYT2" s="1896"/>
      <c r="NYU2" s="1896"/>
      <c r="NYV2" s="1896"/>
      <c r="NYW2" s="1896"/>
      <c r="NYX2" s="1896"/>
      <c r="NYY2" s="1896"/>
      <c r="NYZ2" s="1896"/>
      <c r="NZA2" s="1896"/>
      <c r="NZB2" s="1896"/>
      <c r="NZC2" s="1896"/>
      <c r="NZD2" s="1896"/>
      <c r="NZE2" s="1896"/>
      <c r="NZF2" s="1896"/>
      <c r="NZG2" s="1896"/>
      <c r="NZH2" s="1896"/>
      <c r="NZI2" s="1896"/>
      <c r="NZJ2" s="1896"/>
      <c r="NZK2" s="1896"/>
      <c r="NZL2" s="1896"/>
      <c r="NZM2" s="1896"/>
      <c r="NZN2" s="1896"/>
      <c r="NZO2" s="1896"/>
      <c r="NZP2" s="1896"/>
      <c r="NZQ2" s="1896"/>
      <c r="NZR2" s="1896"/>
      <c r="NZS2" s="1896"/>
      <c r="NZT2" s="1896"/>
      <c r="NZU2" s="1896"/>
      <c r="NZV2" s="1896"/>
      <c r="NZW2" s="1896"/>
      <c r="NZX2" s="1896"/>
      <c r="NZY2" s="1896"/>
      <c r="NZZ2" s="1896"/>
      <c r="OAA2" s="1896"/>
      <c r="OAB2" s="1896"/>
      <c r="OAC2" s="1896"/>
      <c r="OAD2" s="1896"/>
      <c r="OAE2" s="1896"/>
      <c r="OAF2" s="1896"/>
      <c r="OAG2" s="1896"/>
      <c r="OAH2" s="1896"/>
      <c r="OAI2" s="1896"/>
      <c r="OAJ2" s="1896"/>
      <c r="OAK2" s="1896"/>
      <c r="OAL2" s="1896"/>
      <c r="OAM2" s="1896"/>
      <c r="OAN2" s="1896"/>
      <c r="OAO2" s="1896"/>
      <c r="OAP2" s="1896"/>
      <c r="OAQ2" s="1896"/>
      <c r="OAR2" s="1896"/>
      <c r="OAS2" s="1896"/>
      <c r="OAT2" s="1896"/>
      <c r="OAU2" s="1896"/>
      <c r="OAV2" s="1896"/>
      <c r="OAW2" s="1896"/>
      <c r="OAX2" s="1896"/>
      <c r="OAY2" s="1896"/>
      <c r="OAZ2" s="1896"/>
      <c r="OBA2" s="1896"/>
      <c r="OBB2" s="1896"/>
      <c r="OBC2" s="1896"/>
      <c r="OBD2" s="1896"/>
      <c r="OBE2" s="1896"/>
      <c r="OBF2" s="1896"/>
      <c r="OBG2" s="1896"/>
      <c r="OBH2" s="1896"/>
      <c r="OBI2" s="1896"/>
      <c r="OBJ2" s="1896"/>
      <c r="OBK2" s="1896"/>
      <c r="OBL2" s="1896"/>
      <c r="OBM2" s="1896"/>
      <c r="OBN2" s="1896"/>
      <c r="OBO2" s="1896"/>
      <c r="OBP2" s="1896"/>
      <c r="OBQ2" s="1896"/>
      <c r="OBR2" s="1896"/>
      <c r="OBS2" s="1896"/>
      <c r="OBT2" s="1896"/>
      <c r="OBU2" s="1896"/>
      <c r="OBV2" s="1896"/>
      <c r="OBW2" s="1896"/>
      <c r="OBX2" s="1896"/>
      <c r="OBY2" s="1896"/>
      <c r="OBZ2" s="1896"/>
      <c r="OCA2" s="1896"/>
      <c r="OCB2" s="1896"/>
      <c r="OCC2" s="1896"/>
      <c r="OCD2" s="1896"/>
      <c r="OCE2" s="1896"/>
      <c r="OCF2" s="1896"/>
      <c r="OCG2" s="1896"/>
      <c r="OCH2" s="1896"/>
      <c r="OCI2" s="1896"/>
      <c r="OCJ2" s="1896"/>
      <c r="OCK2" s="1896"/>
      <c r="OCL2" s="1896"/>
      <c r="OCM2" s="1896"/>
      <c r="OCN2" s="1896"/>
      <c r="OCO2" s="1896"/>
      <c r="OCP2" s="1896"/>
      <c r="OCQ2" s="1896"/>
      <c r="OCR2" s="1896"/>
      <c r="OCS2" s="1896"/>
      <c r="OCT2" s="1896"/>
      <c r="OCU2" s="1896"/>
      <c r="OCV2" s="1896"/>
      <c r="OCW2" s="1896"/>
      <c r="OCX2" s="1896"/>
      <c r="OCY2" s="1896"/>
      <c r="OCZ2" s="1896"/>
      <c r="ODA2" s="1896"/>
      <c r="ODB2" s="1896"/>
      <c r="ODC2" s="1896"/>
      <c r="ODD2" s="1896"/>
      <c r="ODE2" s="1896"/>
      <c r="ODF2" s="1896"/>
      <c r="ODG2" s="1896"/>
      <c r="ODH2" s="1896"/>
      <c r="ODI2" s="1896"/>
      <c r="ODJ2" s="1896"/>
      <c r="ODK2" s="1896"/>
      <c r="ODL2" s="1896"/>
      <c r="ODM2" s="1896"/>
      <c r="ODN2" s="1896"/>
      <c r="ODO2" s="1896"/>
      <c r="ODP2" s="1896"/>
      <c r="ODQ2" s="1896"/>
      <c r="ODR2" s="1896"/>
      <c r="ODS2" s="1896"/>
      <c r="ODT2" s="1896"/>
      <c r="ODU2" s="1896"/>
      <c r="ODV2" s="1896"/>
      <c r="ODW2" s="1896"/>
      <c r="ODX2" s="1896"/>
      <c r="ODY2" s="1896"/>
      <c r="ODZ2" s="1896"/>
      <c r="OEA2" s="1896"/>
      <c r="OEB2" s="1896"/>
      <c r="OEC2" s="1896"/>
      <c r="OED2" s="1896"/>
      <c r="OEE2" s="1896"/>
      <c r="OEF2" s="1896"/>
      <c r="OEG2" s="1896"/>
      <c r="OEH2" s="1896"/>
      <c r="OEI2" s="1896"/>
      <c r="OEJ2" s="1896"/>
      <c r="OEK2" s="1896"/>
      <c r="OEL2" s="1896"/>
      <c r="OEM2" s="1896"/>
      <c r="OEN2" s="1896"/>
      <c r="OEO2" s="1896"/>
      <c r="OEP2" s="1896"/>
      <c r="OEQ2" s="1896"/>
      <c r="OER2" s="1896"/>
      <c r="OES2" s="1896"/>
      <c r="OET2" s="1896"/>
      <c r="OEU2" s="1896"/>
      <c r="OEV2" s="1896"/>
      <c r="OEW2" s="1896"/>
      <c r="OEX2" s="1896"/>
      <c r="OEY2" s="1896"/>
      <c r="OEZ2" s="1896"/>
      <c r="OFA2" s="1896"/>
      <c r="OFB2" s="1896"/>
      <c r="OFC2" s="1896"/>
      <c r="OFD2" s="1896"/>
      <c r="OFE2" s="1896"/>
      <c r="OFF2" s="1896"/>
      <c r="OFG2" s="1896"/>
      <c r="OFH2" s="1896"/>
      <c r="OFI2" s="1896"/>
      <c r="OFJ2" s="1896"/>
      <c r="OFK2" s="1896"/>
      <c r="OFL2" s="1896"/>
      <c r="OFM2" s="1896"/>
      <c r="OFN2" s="1896"/>
      <c r="OFO2" s="1896"/>
      <c r="OFP2" s="1896"/>
      <c r="OFQ2" s="1896"/>
      <c r="OFR2" s="1896"/>
      <c r="OFS2" s="1896"/>
      <c r="OFT2" s="1896"/>
      <c r="OFU2" s="1896"/>
      <c r="OFV2" s="1896"/>
      <c r="OFW2" s="1896"/>
      <c r="OFX2" s="1896"/>
      <c r="OFY2" s="1896"/>
      <c r="OFZ2" s="1896"/>
      <c r="OGA2" s="1896"/>
      <c r="OGB2" s="1896"/>
      <c r="OGC2" s="1896"/>
      <c r="OGD2" s="1896"/>
      <c r="OGE2" s="1896"/>
      <c r="OGF2" s="1896"/>
      <c r="OGG2" s="1896"/>
      <c r="OGH2" s="1896"/>
      <c r="OGI2" s="1896"/>
      <c r="OGJ2" s="1896"/>
      <c r="OGK2" s="1896"/>
      <c r="OGL2" s="1896"/>
      <c r="OGM2" s="1896"/>
      <c r="OGN2" s="1896"/>
      <c r="OGO2" s="1896"/>
      <c r="OGP2" s="1896"/>
      <c r="OGQ2" s="1896"/>
      <c r="OGR2" s="1896"/>
      <c r="OGS2" s="1896"/>
      <c r="OGT2" s="1896"/>
      <c r="OGU2" s="1896"/>
      <c r="OGV2" s="1896"/>
      <c r="OGW2" s="1896"/>
      <c r="OGX2" s="1896"/>
      <c r="OGY2" s="1896"/>
      <c r="OGZ2" s="1896"/>
      <c r="OHA2" s="1896"/>
      <c r="OHB2" s="1896"/>
      <c r="OHC2" s="1896"/>
      <c r="OHD2" s="1896"/>
      <c r="OHE2" s="1896"/>
      <c r="OHF2" s="1896"/>
      <c r="OHG2" s="1896"/>
      <c r="OHH2" s="1896"/>
      <c r="OHI2" s="1896"/>
      <c r="OHJ2" s="1896"/>
      <c r="OHK2" s="1896"/>
      <c r="OHL2" s="1896"/>
      <c r="OHM2" s="1896"/>
      <c r="OHN2" s="1896"/>
      <c r="OHO2" s="1896"/>
      <c r="OHP2" s="1896"/>
      <c r="OHQ2" s="1896"/>
      <c r="OHR2" s="1896"/>
      <c r="OHS2" s="1896"/>
      <c r="OHT2" s="1896"/>
      <c r="OHU2" s="1896"/>
      <c r="OHV2" s="1896"/>
      <c r="OHW2" s="1896"/>
      <c r="OHX2" s="1896"/>
      <c r="OHY2" s="1896"/>
      <c r="OHZ2" s="1896"/>
      <c r="OIA2" s="1896"/>
      <c r="OIB2" s="1896"/>
      <c r="OIC2" s="1896"/>
      <c r="OID2" s="1896"/>
      <c r="OIE2" s="1896"/>
      <c r="OIF2" s="1896"/>
      <c r="OIG2" s="1896"/>
      <c r="OIH2" s="1896"/>
      <c r="OII2" s="1896"/>
      <c r="OIJ2" s="1896"/>
      <c r="OIK2" s="1896"/>
      <c r="OIL2" s="1896"/>
      <c r="OIM2" s="1896"/>
      <c r="OIN2" s="1896"/>
      <c r="OIO2" s="1896"/>
      <c r="OIP2" s="1896"/>
      <c r="OIQ2" s="1896"/>
      <c r="OIR2" s="1896"/>
      <c r="OIS2" s="1896"/>
      <c r="OIT2" s="1896"/>
      <c r="OIU2" s="1896"/>
      <c r="OIV2" s="1896"/>
      <c r="OIW2" s="1896"/>
      <c r="OIX2" s="1896"/>
      <c r="OIY2" s="1896"/>
      <c r="OIZ2" s="1896"/>
      <c r="OJA2" s="1896"/>
      <c r="OJB2" s="1896"/>
      <c r="OJC2" s="1896"/>
      <c r="OJD2" s="1896"/>
      <c r="OJE2" s="1896"/>
      <c r="OJF2" s="1896"/>
      <c r="OJG2" s="1896"/>
      <c r="OJH2" s="1896"/>
      <c r="OJI2" s="1896"/>
      <c r="OJJ2" s="1896"/>
      <c r="OJK2" s="1896"/>
      <c r="OJL2" s="1896"/>
      <c r="OJM2" s="1896"/>
      <c r="OJN2" s="1896"/>
      <c r="OJO2" s="1896"/>
      <c r="OJP2" s="1896"/>
      <c r="OJQ2" s="1896"/>
      <c r="OJR2" s="1896"/>
      <c r="OJS2" s="1896"/>
      <c r="OJT2" s="1896"/>
      <c r="OJU2" s="1896"/>
      <c r="OJV2" s="1896"/>
      <c r="OJW2" s="1896"/>
      <c r="OJX2" s="1896"/>
      <c r="OJY2" s="1896"/>
      <c r="OJZ2" s="1896"/>
      <c r="OKA2" s="1896"/>
      <c r="OKB2" s="1896"/>
      <c r="OKC2" s="1896"/>
      <c r="OKD2" s="1896"/>
      <c r="OKE2" s="1896"/>
      <c r="OKF2" s="1896"/>
      <c r="OKG2" s="1896"/>
      <c r="OKH2" s="1896"/>
      <c r="OKI2" s="1896"/>
      <c r="OKJ2" s="1896"/>
      <c r="OKK2" s="1896"/>
      <c r="OKL2" s="1896"/>
      <c r="OKM2" s="1896"/>
      <c r="OKN2" s="1896"/>
      <c r="OKO2" s="1896"/>
      <c r="OKP2" s="1896"/>
      <c r="OKQ2" s="1896"/>
      <c r="OKR2" s="1896"/>
      <c r="OKS2" s="1896"/>
      <c r="OKT2" s="1896"/>
      <c r="OKU2" s="1896"/>
      <c r="OKV2" s="1896"/>
      <c r="OKW2" s="1896"/>
      <c r="OKX2" s="1896"/>
      <c r="OKY2" s="1896"/>
      <c r="OKZ2" s="1896"/>
      <c r="OLA2" s="1896"/>
      <c r="OLB2" s="1896"/>
      <c r="OLC2" s="1896"/>
      <c r="OLD2" s="1896"/>
      <c r="OLE2" s="1896"/>
      <c r="OLF2" s="1896"/>
      <c r="OLG2" s="1896"/>
      <c r="OLH2" s="1896"/>
      <c r="OLI2" s="1896"/>
      <c r="OLJ2" s="1896"/>
      <c r="OLK2" s="1896"/>
      <c r="OLL2" s="1896"/>
      <c r="OLM2" s="1896"/>
      <c r="OLN2" s="1896"/>
      <c r="OLO2" s="1896"/>
      <c r="OLP2" s="1896"/>
      <c r="OLQ2" s="1896"/>
      <c r="OLR2" s="1896"/>
      <c r="OLS2" s="1896"/>
      <c r="OLT2" s="1896"/>
      <c r="OLU2" s="1896"/>
      <c r="OLV2" s="1896"/>
      <c r="OLW2" s="1896"/>
      <c r="OLX2" s="1896"/>
      <c r="OLY2" s="1896"/>
      <c r="OLZ2" s="1896"/>
      <c r="OMA2" s="1896"/>
      <c r="OMB2" s="1896"/>
      <c r="OMC2" s="1896"/>
      <c r="OMD2" s="1896"/>
      <c r="OME2" s="1896"/>
      <c r="OMF2" s="1896"/>
      <c r="OMG2" s="1896"/>
      <c r="OMH2" s="1896"/>
      <c r="OMI2" s="1896"/>
      <c r="OMJ2" s="1896"/>
      <c r="OMK2" s="1896"/>
      <c r="OML2" s="1896"/>
      <c r="OMM2" s="1896"/>
      <c r="OMN2" s="1896"/>
      <c r="OMO2" s="1896"/>
      <c r="OMP2" s="1896"/>
      <c r="OMQ2" s="1896"/>
      <c r="OMR2" s="1896"/>
      <c r="OMS2" s="1896"/>
      <c r="OMT2" s="1896"/>
      <c r="OMU2" s="1896"/>
      <c r="OMV2" s="1896"/>
      <c r="OMW2" s="1896"/>
      <c r="OMX2" s="1896"/>
      <c r="OMY2" s="1896"/>
      <c r="OMZ2" s="1896"/>
      <c r="ONA2" s="1896"/>
      <c r="ONB2" s="1896"/>
      <c r="ONC2" s="1896"/>
      <c r="OND2" s="1896"/>
      <c r="ONE2" s="1896"/>
      <c r="ONF2" s="1896"/>
      <c r="ONG2" s="1896"/>
      <c r="ONH2" s="1896"/>
      <c r="ONI2" s="1896"/>
      <c r="ONJ2" s="1896"/>
      <c r="ONK2" s="1896"/>
      <c r="ONL2" s="1896"/>
      <c r="ONM2" s="1896"/>
      <c r="ONN2" s="1896"/>
      <c r="ONO2" s="1896"/>
      <c r="ONP2" s="1896"/>
      <c r="ONQ2" s="1896"/>
      <c r="ONR2" s="1896"/>
      <c r="ONS2" s="1896"/>
      <c r="ONT2" s="1896"/>
      <c r="ONU2" s="1896"/>
      <c r="ONV2" s="1896"/>
      <c r="ONW2" s="1896"/>
      <c r="ONX2" s="1896"/>
      <c r="ONY2" s="1896"/>
      <c r="ONZ2" s="1896"/>
      <c r="OOA2" s="1896"/>
      <c r="OOB2" s="1896"/>
      <c r="OOC2" s="1896"/>
      <c r="OOD2" s="1896"/>
      <c r="OOE2" s="1896"/>
      <c r="OOF2" s="1896"/>
      <c r="OOG2" s="1896"/>
      <c r="OOH2" s="1896"/>
      <c r="OOI2" s="1896"/>
      <c r="OOJ2" s="1896"/>
      <c r="OOK2" s="1896"/>
      <c r="OOL2" s="1896"/>
      <c r="OOM2" s="1896"/>
      <c r="OON2" s="1896"/>
      <c r="OOO2" s="1896"/>
      <c r="OOP2" s="1896"/>
      <c r="OOQ2" s="1896"/>
      <c r="OOR2" s="1896"/>
      <c r="OOS2" s="1896"/>
      <c r="OOT2" s="1896"/>
      <c r="OOU2" s="1896"/>
      <c r="OOV2" s="1896"/>
      <c r="OOW2" s="1896"/>
      <c r="OOX2" s="1896"/>
      <c r="OOY2" s="1896"/>
      <c r="OOZ2" s="1896"/>
      <c r="OPA2" s="1896"/>
      <c r="OPB2" s="1896"/>
      <c r="OPC2" s="1896"/>
      <c r="OPD2" s="1896"/>
      <c r="OPE2" s="1896"/>
      <c r="OPF2" s="1896"/>
      <c r="OPG2" s="1896"/>
      <c r="OPH2" s="1896"/>
      <c r="OPI2" s="1896"/>
      <c r="OPJ2" s="1896"/>
      <c r="OPK2" s="1896"/>
      <c r="OPL2" s="1896"/>
      <c r="OPM2" s="1896"/>
      <c r="OPN2" s="1896"/>
      <c r="OPO2" s="1896"/>
      <c r="OPP2" s="1896"/>
      <c r="OPQ2" s="1896"/>
      <c r="OPR2" s="1896"/>
      <c r="OPS2" s="1896"/>
      <c r="OPT2" s="1896"/>
      <c r="OPU2" s="1896"/>
      <c r="OPV2" s="1896"/>
      <c r="OPW2" s="1896"/>
      <c r="OPX2" s="1896"/>
      <c r="OPY2" s="1896"/>
      <c r="OPZ2" s="1896"/>
      <c r="OQA2" s="1896"/>
      <c r="OQB2" s="1896"/>
      <c r="OQC2" s="1896"/>
      <c r="OQD2" s="1896"/>
      <c r="OQE2" s="1896"/>
      <c r="OQF2" s="1896"/>
      <c r="OQG2" s="1896"/>
      <c r="OQH2" s="1896"/>
      <c r="OQI2" s="1896"/>
      <c r="OQJ2" s="1896"/>
      <c r="OQK2" s="1896"/>
      <c r="OQL2" s="1896"/>
      <c r="OQM2" s="1896"/>
      <c r="OQN2" s="1896"/>
      <c r="OQO2" s="1896"/>
      <c r="OQP2" s="1896"/>
      <c r="OQQ2" s="1896"/>
      <c r="OQR2" s="1896"/>
      <c r="OQS2" s="1896"/>
      <c r="OQT2" s="1896"/>
      <c r="OQU2" s="1896"/>
      <c r="OQV2" s="1896"/>
      <c r="OQW2" s="1896"/>
      <c r="OQX2" s="1896"/>
      <c r="OQY2" s="1896"/>
      <c r="OQZ2" s="1896"/>
      <c r="ORA2" s="1896"/>
      <c r="ORB2" s="1896"/>
      <c r="ORC2" s="1896"/>
      <c r="ORD2" s="1896"/>
      <c r="ORE2" s="1896"/>
      <c r="ORF2" s="1896"/>
      <c r="ORG2" s="1896"/>
      <c r="ORH2" s="1896"/>
      <c r="ORI2" s="1896"/>
      <c r="ORJ2" s="1896"/>
      <c r="ORK2" s="1896"/>
      <c r="ORL2" s="1896"/>
      <c r="ORM2" s="1896"/>
      <c r="ORN2" s="1896"/>
      <c r="ORO2" s="1896"/>
      <c r="ORP2" s="1896"/>
      <c r="ORQ2" s="1896"/>
      <c r="ORR2" s="1896"/>
      <c r="ORS2" s="1896"/>
      <c r="ORT2" s="1896"/>
      <c r="ORU2" s="1896"/>
      <c r="ORV2" s="1896"/>
      <c r="ORW2" s="1896"/>
      <c r="ORX2" s="1896"/>
      <c r="ORY2" s="1896"/>
      <c r="ORZ2" s="1896"/>
      <c r="OSA2" s="1896"/>
      <c r="OSB2" s="1896"/>
      <c r="OSC2" s="1896"/>
      <c r="OSD2" s="1896"/>
      <c r="OSE2" s="1896"/>
      <c r="OSF2" s="1896"/>
      <c r="OSG2" s="1896"/>
      <c r="OSH2" s="1896"/>
      <c r="OSI2" s="1896"/>
      <c r="OSJ2" s="1896"/>
      <c r="OSK2" s="1896"/>
      <c r="OSL2" s="1896"/>
      <c r="OSM2" s="1896"/>
      <c r="OSN2" s="1896"/>
      <c r="OSO2" s="1896"/>
      <c r="OSP2" s="1896"/>
      <c r="OSQ2" s="1896"/>
      <c r="OSR2" s="1896"/>
      <c r="OSS2" s="1896"/>
      <c r="OST2" s="1896"/>
      <c r="OSU2" s="1896"/>
      <c r="OSV2" s="1896"/>
      <c r="OSW2" s="1896"/>
      <c r="OSX2" s="1896"/>
      <c r="OSY2" s="1896"/>
      <c r="OSZ2" s="1896"/>
      <c r="OTA2" s="1896"/>
      <c r="OTB2" s="1896"/>
      <c r="OTC2" s="1896"/>
      <c r="OTD2" s="1896"/>
      <c r="OTE2" s="1896"/>
      <c r="OTF2" s="1896"/>
      <c r="OTG2" s="1896"/>
      <c r="OTH2" s="1896"/>
      <c r="OTI2" s="1896"/>
      <c r="OTJ2" s="1896"/>
      <c r="OTK2" s="1896"/>
      <c r="OTL2" s="1896"/>
      <c r="OTM2" s="1896"/>
      <c r="OTN2" s="1896"/>
      <c r="OTO2" s="1896"/>
      <c r="OTP2" s="1896"/>
      <c r="OTQ2" s="1896"/>
      <c r="OTR2" s="1896"/>
      <c r="OTS2" s="1896"/>
      <c r="OTT2" s="1896"/>
      <c r="OTU2" s="1896"/>
      <c r="OTV2" s="1896"/>
      <c r="OTW2" s="1896"/>
      <c r="OTX2" s="1896"/>
      <c r="OTY2" s="1896"/>
      <c r="OTZ2" s="1896"/>
      <c r="OUA2" s="1896"/>
      <c r="OUB2" s="1896"/>
      <c r="OUC2" s="1896"/>
      <c r="OUD2" s="1896"/>
      <c r="OUE2" s="1896"/>
      <c r="OUF2" s="1896"/>
      <c r="OUG2" s="1896"/>
      <c r="OUH2" s="1896"/>
      <c r="OUI2" s="1896"/>
      <c r="OUJ2" s="1896"/>
      <c r="OUK2" s="1896"/>
      <c r="OUL2" s="1896"/>
      <c r="OUM2" s="1896"/>
      <c r="OUN2" s="1896"/>
      <c r="OUO2" s="1896"/>
      <c r="OUP2" s="1896"/>
      <c r="OUQ2" s="1896"/>
      <c r="OUR2" s="1896"/>
      <c r="OUS2" s="1896"/>
      <c r="OUT2" s="1896"/>
      <c r="OUU2" s="1896"/>
      <c r="OUV2" s="1896"/>
      <c r="OUW2" s="1896"/>
      <c r="OUX2" s="1896"/>
      <c r="OUY2" s="1896"/>
      <c r="OUZ2" s="1896"/>
      <c r="OVA2" s="1896"/>
      <c r="OVB2" s="1896"/>
      <c r="OVC2" s="1896"/>
      <c r="OVD2" s="1896"/>
      <c r="OVE2" s="1896"/>
      <c r="OVF2" s="1896"/>
      <c r="OVG2" s="1896"/>
      <c r="OVH2" s="1896"/>
      <c r="OVI2" s="1896"/>
      <c r="OVJ2" s="1896"/>
      <c r="OVK2" s="1896"/>
      <c r="OVL2" s="1896"/>
      <c r="OVM2" s="1896"/>
      <c r="OVN2" s="1896"/>
      <c r="OVO2" s="1896"/>
      <c r="OVP2" s="1896"/>
      <c r="OVQ2" s="1896"/>
      <c r="OVR2" s="1896"/>
      <c r="OVS2" s="1896"/>
      <c r="OVT2" s="1896"/>
      <c r="OVU2" s="1896"/>
      <c r="OVV2" s="1896"/>
      <c r="OVW2" s="1896"/>
      <c r="OVX2" s="1896"/>
      <c r="OVY2" s="1896"/>
      <c r="OVZ2" s="1896"/>
      <c r="OWA2" s="1896"/>
      <c r="OWB2" s="1896"/>
      <c r="OWC2" s="1896"/>
      <c r="OWD2" s="1896"/>
      <c r="OWE2" s="1896"/>
      <c r="OWF2" s="1896"/>
      <c r="OWG2" s="1896"/>
      <c r="OWH2" s="1896"/>
      <c r="OWI2" s="1896"/>
      <c r="OWJ2" s="1896"/>
      <c r="OWK2" s="1896"/>
      <c r="OWL2" s="1896"/>
      <c r="OWM2" s="1896"/>
      <c r="OWN2" s="1896"/>
      <c r="OWO2" s="1896"/>
      <c r="OWP2" s="1896"/>
      <c r="OWQ2" s="1896"/>
      <c r="OWR2" s="1896"/>
      <c r="OWS2" s="1896"/>
      <c r="OWT2" s="1896"/>
      <c r="OWU2" s="1896"/>
      <c r="OWV2" s="1896"/>
      <c r="OWW2" s="1896"/>
      <c r="OWX2" s="1896"/>
      <c r="OWY2" s="1896"/>
      <c r="OWZ2" s="1896"/>
      <c r="OXA2" s="1896"/>
      <c r="OXB2" s="1896"/>
      <c r="OXC2" s="1896"/>
      <c r="OXD2" s="1896"/>
      <c r="OXE2" s="1896"/>
      <c r="OXF2" s="1896"/>
      <c r="OXG2" s="1896"/>
      <c r="OXH2" s="1896"/>
      <c r="OXI2" s="1896"/>
      <c r="OXJ2" s="1896"/>
      <c r="OXK2" s="1896"/>
      <c r="OXL2" s="1896"/>
      <c r="OXM2" s="1896"/>
      <c r="OXN2" s="1896"/>
      <c r="OXO2" s="1896"/>
      <c r="OXP2" s="1896"/>
      <c r="OXQ2" s="1896"/>
      <c r="OXR2" s="1896"/>
      <c r="OXS2" s="1896"/>
      <c r="OXT2" s="1896"/>
      <c r="OXU2" s="1896"/>
      <c r="OXV2" s="1896"/>
      <c r="OXW2" s="1896"/>
      <c r="OXX2" s="1896"/>
      <c r="OXY2" s="1896"/>
      <c r="OXZ2" s="1896"/>
      <c r="OYA2" s="1896"/>
      <c r="OYB2" s="1896"/>
      <c r="OYC2" s="1896"/>
      <c r="OYD2" s="1896"/>
      <c r="OYE2" s="1896"/>
      <c r="OYF2" s="1896"/>
      <c r="OYG2" s="1896"/>
      <c r="OYH2" s="1896"/>
      <c r="OYI2" s="1896"/>
      <c r="OYJ2" s="1896"/>
      <c r="OYK2" s="1896"/>
      <c r="OYL2" s="1896"/>
      <c r="OYM2" s="1896"/>
      <c r="OYN2" s="1896"/>
      <c r="OYO2" s="1896"/>
      <c r="OYP2" s="1896"/>
      <c r="OYQ2" s="1896"/>
      <c r="OYR2" s="1896"/>
      <c r="OYS2" s="1896"/>
      <c r="OYT2" s="1896"/>
      <c r="OYU2" s="1896"/>
      <c r="OYV2" s="1896"/>
      <c r="OYW2" s="1896"/>
      <c r="OYX2" s="1896"/>
      <c r="OYY2" s="1896"/>
      <c r="OYZ2" s="1896"/>
      <c r="OZA2" s="1896"/>
      <c r="OZB2" s="1896"/>
      <c r="OZC2" s="1896"/>
      <c r="OZD2" s="1896"/>
      <c r="OZE2" s="1896"/>
      <c r="OZF2" s="1896"/>
      <c r="OZG2" s="1896"/>
      <c r="OZH2" s="1896"/>
      <c r="OZI2" s="1896"/>
      <c r="OZJ2" s="1896"/>
      <c r="OZK2" s="1896"/>
      <c r="OZL2" s="1896"/>
      <c r="OZM2" s="1896"/>
      <c r="OZN2" s="1896"/>
      <c r="OZO2" s="1896"/>
      <c r="OZP2" s="1896"/>
      <c r="OZQ2" s="1896"/>
      <c r="OZR2" s="1896"/>
      <c r="OZS2" s="1896"/>
      <c r="OZT2" s="1896"/>
      <c r="OZU2" s="1896"/>
      <c r="OZV2" s="1896"/>
      <c r="OZW2" s="1896"/>
      <c r="OZX2" s="1896"/>
      <c r="OZY2" s="1896"/>
      <c r="OZZ2" s="1896"/>
      <c r="PAA2" s="1896"/>
      <c r="PAB2" s="1896"/>
      <c r="PAC2" s="1896"/>
      <c r="PAD2" s="1896"/>
      <c r="PAE2" s="1896"/>
      <c r="PAF2" s="1896"/>
      <c r="PAG2" s="1896"/>
      <c r="PAH2" s="1896"/>
      <c r="PAI2" s="1896"/>
      <c r="PAJ2" s="1896"/>
      <c r="PAK2" s="1896"/>
      <c r="PAL2" s="1896"/>
      <c r="PAM2" s="1896"/>
      <c r="PAN2" s="1896"/>
      <c r="PAO2" s="1896"/>
      <c r="PAP2" s="1896"/>
      <c r="PAQ2" s="1896"/>
      <c r="PAR2" s="1896"/>
      <c r="PAS2" s="1896"/>
      <c r="PAT2" s="1896"/>
      <c r="PAU2" s="1896"/>
      <c r="PAV2" s="1896"/>
      <c r="PAW2" s="1896"/>
      <c r="PAX2" s="1896"/>
      <c r="PAY2" s="1896"/>
      <c r="PAZ2" s="1896"/>
      <c r="PBA2" s="1896"/>
      <c r="PBB2" s="1896"/>
      <c r="PBC2" s="1896"/>
      <c r="PBD2" s="1896"/>
      <c r="PBE2" s="1896"/>
      <c r="PBF2" s="1896"/>
      <c r="PBG2" s="1896"/>
      <c r="PBH2" s="1896"/>
      <c r="PBI2" s="1896"/>
      <c r="PBJ2" s="1896"/>
      <c r="PBK2" s="1896"/>
      <c r="PBL2" s="1896"/>
      <c r="PBM2" s="1896"/>
      <c r="PBN2" s="1896"/>
      <c r="PBO2" s="1896"/>
      <c r="PBP2" s="1896"/>
      <c r="PBQ2" s="1896"/>
      <c r="PBR2" s="1896"/>
      <c r="PBS2" s="1896"/>
      <c r="PBT2" s="1896"/>
      <c r="PBU2" s="1896"/>
      <c r="PBV2" s="1896"/>
      <c r="PBW2" s="1896"/>
      <c r="PBX2" s="1896"/>
      <c r="PBY2" s="1896"/>
      <c r="PBZ2" s="1896"/>
      <c r="PCA2" s="1896"/>
      <c r="PCB2" s="1896"/>
      <c r="PCC2" s="1896"/>
      <c r="PCD2" s="1896"/>
      <c r="PCE2" s="1896"/>
      <c r="PCF2" s="1896"/>
      <c r="PCG2" s="1896"/>
      <c r="PCH2" s="1896"/>
      <c r="PCI2" s="1896"/>
      <c r="PCJ2" s="1896"/>
      <c r="PCK2" s="1896"/>
      <c r="PCL2" s="1896"/>
      <c r="PCM2" s="1896"/>
      <c r="PCN2" s="1896"/>
      <c r="PCO2" s="1896"/>
      <c r="PCP2" s="1896"/>
      <c r="PCQ2" s="1896"/>
      <c r="PCR2" s="1896"/>
      <c r="PCS2" s="1896"/>
      <c r="PCT2" s="1896"/>
      <c r="PCU2" s="1896"/>
      <c r="PCV2" s="1896"/>
      <c r="PCW2" s="1896"/>
      <c r="PCX2" s="1896"/>
      <c r="PCY2" s="1896"/>
      <c r="PCZ2" s="1896"/>
      <c r="PDA2" s="1896"/>
      <c r="PDB2" s="1896"/>
      <c r="PDC2" s="1896"/>
      <c r="PDD2" s="1896"/>
      <c r="PDE2" s="1896"/>
      <c r="PDF2" s="1896"/>
      <c r="PDG2" s="1896"/>
      <c r="PDH2" s="1896"/>
      <c r="PDI2" s="1896"/>
      <c r="PDJ2" s="1896"/>
      <c r="PDK2" s="1896"/>
      <c r="PDL2" s="1896"/>
      <c r="PDM2" s="1896"/>
      <c r="PDN2" s="1896"/>
      <c r="PDO2" s="1896"/>
      <c r="PDP2" s="1896"/>
      <c r="PDQ2" s="1896"/>
      <c r="PDR2" s="1896"/>
      <c r="PDS2" s="1896"/>
      <c r="PDT2" s="1896"/>
      <c r="PDU2" s="1896"/>
      <c r="PDV2" s="1896"/>
      <c r="PDW2" s="1896"/>
      <c r="PDX2" s="1896"/>
      <c r="PDY2" s="1896"/>
      <c r="PDZ2" s="1896"/>
      <c r="PEA2" s="1896"/>
      <c r="PEB2" s="1896"/>
      <c r="PEC2" s="1896"/>
      <c r="PED2" s="1896"/>
      <c r="PEE2" s="1896"/>
      <c r="PEF2" s="1896"/>
      <c r="PEG2" s="1896"/>
      <c r="PEH2" s="1896"/>
      <c r="PEI2" s="1896"/>
      <c r="PEJ2" s="1896"/>
      <c r="PEK2" s="1896"/>
      <c r="PEL2" s="1896"/>
      <c r="PEM2" s="1896"/>
      <c r="PEN2" s="1896"/>
      <c r="PEO2" s="1896"/>
      <c r="PEP2" s="1896"/>
      <c r="PEQ2" s="1896"/>
      <c r="PER2" s="1896"/>
      <c r="PES2" s="1896"/>
      <c r="PET2" s="1896"/>
      <c r="PEU2" s="1896"/>
      <c r="PEV2" s="1896"/>
      <c r="PEW2" s="1896"/>
      <c r="PEX2" s="1896"/>
      <c r="PEY2" s="1896"/>
      <c r="PEZ2" s="1896"/>
      <c r="PFA2" s="1896"/>
      <c r="PFB2" s="1896"/>
      <c r="PFC2" s="1896"/>
      <c r="PFD2" s="1896"/>
      <c r="PFE2" s="1896"/>
      <c r="PFF2" s="1896"/>
      <c r="PFG2" s="1896"/>
      <c r="PFH2" s="1896"/>
      <c r="PFI2" s="1896"/>
      <c r="PFJ2" s="1896"/>
      <c r="PFK2" s="1896"/>
      <c r="PFL2" s="1896"/>
      <c r="PFM2" s="1896"/>
      <c r="PFN2" s="1896"/>
      <c r="PFO2" s="1896"/>
      <c r="PFP2" s="1896"/>
      <c r="PFQ2" s="1896"/>
      <c r="PFR2" s="1896"/>
      <c r="PFS2" s="1896"/>
      <c r="PFT2" s="1896"/>
      <c r="PFU2" s="1896"/>
      <c r="PFV2" s="1896"/>
      <c r="PFW2" s="1896"/>
      <c r="PFX2" s="1896"/>
      <c r="PFY2" s="1896"/>
      <c r="PFZ2" s="1896"/>
      <c r="PGA2" s="1896"/>
      <c r="PGB2" s="1896"/>
      <c r="PGC2" s="1896"/>
      <c r="PGD2" s="1896"/>
      <c r="PGE2" s="1896"/>
      <c r="PGF2" s="1896"/>
      <c r="PGG2" s="1896"/>
      <c r="PGH2" s="1896"/>
      <c r="PGI2" s="1896"/>
      <c r="PGJ2" s="1896"/>
      <c r="PGK2" s="1896"/>
      <c r="PGL2" s="1896"/>
      <c r="PGM2" s="1896"/>
      <c r="PGN2" s="1896"/>
      <c r="PGO2" s="1896"/>
      <c r="PGP2" s="1896"/>
      <c r="PGQ2" s="1896"/>
      <c r="PGR2" s="1896"/>
      <c r="PGS2" s="1896"/>
      <c r="PGT2" s="1896"/>
      <c r="PGU2" s="1896"/>
      <c r="PGV2" s="1896"/>
      <c r="PGW2" s="1896"/>
      <c r="PGX2" s="1896"/>
      <c r="PGY2" s="1896"/>
      <c r="PGZ2" s="1896"/>
      <c r="PHA2" s="1896"/>
      <c r="PHB2" s="1896"/>
      <c r="PHC2" s="1896"/>
      <c r="PHD2" s="1896"/>
      <c r="PHE2" s="1896"/>
      <c r="PHF2" s="1896"/>
      <c r="PHG2" s="1896"/>
      <c r="PHH2" s="1896"/>
      <c r="PHI2" s="1896"/>
      <c r="PHJ2" s="1896"/>
      <c r="PHK2" s="1896"/>
      <c r="PHL2" s="1896"/>
      <c r="PHM2" s="1896"/>
      <c r="PHN2" s="1896"/>
      <c r="PHO2" s="1896"/>
      <c r="PHP2" s="1896"/>
      <c r="PHQ2" s="1896"/>
      <c r="PHR2" s="1896"/>
      <c r="PHS2" s="1896"/>
      <c r="PHT2" s="1896"/>
      <c r="PHU2" s="1896"/>
      <c r="PHV2" s="1896"/>
      <c r="PHW2" s="1896"/>
      <c r="PHX2" s="1896"/>
      <c r="PHY2" s="1896"/>
      <c r="PHZ2" s="1896"/>
      <c r="PIA2" s="1896"/>
      <c r="PIB2" s="1896"/>
      <c r="PIC2" s="1896"/>
      <c r="PID2" s="1896"/>
      <c r="PIE2" s="1896"/>
      <c r="PIF2" s="1896"/>
      <c r="PIG2" s="1896"/>
      <c r="PIH2" s="1896"/>
      <c r="PII2" s="1896"/>
      <c r="PIJ2" s="1896"/>
      <c r="PIK2" s="1896"/>
      <c r="PIL2" s="1896"/>
      <c r="PIM2" s="1896"/>
      <c r="PIN2" s="1896"/>
      <c r="PIO2" s="1896"/>
      <c r="PIP2" s="1896"/>
      <c r="PIQ2" s="1896"/>
      <c r="PIR2" s="1896"/>
      <c r="PIS2" s="1896"/>
      <c r="PIT2" s="1896"/>
      <c r="PIU2" s="1896"/>
      <c r="PIV2" s="1896"/>
      <c r="PIW2" s="1896"/>
      <c r="PIX2" s="1896"/>
      <c r="PIY2" s="1896"/>
      <c r="PIZ2" s="1896"/>
      <c r="PJA2" s="1896"/>
      <c r="PJB2" s="1896"/>
      <c r="PJC2" s="1896"/>
      <c r="PJD2" s="1896"/>
      <c r="PJE2" s="1896"/>
      <c r="PJF2" s="1896"/>
      <c r="PJG2" s="1896"/>
      <c r="PJH2" s="1896"/>
      <c r="PJI2" s="1896"/>
      <c r="PJJ2" s="1896"/>
      <c r="PJK2" s="1896"/>
      <c r="PJL2" s="1896"/>
      <c r="PJM2" s="1896"/>
      <c r="PJN2" s="1896"/>
      <c r="PJO2" s="1896"/>
      <c r="PJP2" s="1896"/>
      <c r="PJQ2" s="1896"/>
      <c r="PJR2" s="1896"/>
      <c r="PJS2" s="1896"/>
      <c r="PJT2" s="1896"/>
      <c r="PJU2" s="1896"/>
      <c r="PJV2" s="1896"/>
      <c r="PJW2" s="1896"/>
      <c r="PJX2" s="1896"/>
      <c r="PJY2" s="1896"/>
      <c r="PJZ2" s="1896"/>
      <c r="PKA2" s="1896"/>
      <c r="PKB2" s="1896"/>
      <c r="PKC2" s="1896"/>
      <c r="PKD2" s="1896"/>
      <c r="PKE2" s="1896"/>
      <c r="PKF2" s="1896"/>
      <c r="PKG2" s="1896"/>
      <c r="PKH2" s="1896"/>
      <c r="PKI2" s="1896"/>
      <c r="PKJ2" s="1896"/>
      <c r="PKK2" s="1896"/>
      <c r="PKL2" s="1896"/>
      <c r="PKM2" s="1896"/>
      <c r="PKN2" s="1896"/>
      <c r="PKO2" s="1896"/>
      <c r="PKP2" s="1896"/>
      <c r="PKQ2" s="1896"/>
      <c r="PKR2" s="1896"/>
      <c r="PKS2" s="1896"/>
      <c r="PKT2" s="1896"/>
      <c r="PKU2" s="1896"/>
      <c r="PKV2" s="1896"/>
      <c r="PKW2" s="1896"/>
      <c r="PKX2" s="1896"/>
      <c r="PKY2" s="1896"/>
      <c r="PKZ2" s="1896"/>
      <c r="PLA2" s="1896"/>
      <c r="PLB2" s="1896"/>
      <c r="PLC2" s="1896"/>
      <c r="PLD2" s="1896"/>
      <c r="PLE2" s="1896"/>
      <c r="PLF2" s="1896"/>
      <c r="PLG2" s="1896"/>
      <c r="PLH2" s="1896"/>
      <c r="PLI2" s="1896"/>
      <c r="PLJ2" s="1896"/>
      <c r="PLK2" s="1896"/>
      <c r="PLL2" s="1896"/>
      <c r="PLM2" s="1896"/>
      <c r="PLN2" s="1896"/>
      <c r="PLO2" s="1896"/>
      <c r="PLP2" s="1896"/>
      <c r="PLQ2" s="1896"/>
      <c r="PLR2" s="1896"/>
      <c r="PLS2" s="1896"/>
      <c r="PLT2" s="1896"/>
      <c r="PLU2" s="1896"/>
      <c r="PLV2" s="1896"/>
      <c r="PLW2" s="1896"/>
      <c r="PLX2" s="1896"/>
      <c r="PLY2" s="1896"/>
      <c r="PLZ2" s="1896"/>
      <c r="PMA2" s="1896"/>
      <c r="PMB2" s="1896"/>
      <c r="PMC2" s="1896"/>
      <c r="PMD2" s="1896"/>
      <c r="PME2" s="1896"/>
      <c r="PMF2" s="1896"/>
      <c r="PMG2" s="1896"/>
      <c r="PMH2" s="1896"/>
      <c r="PMI2" s="1896"/>
      <c r="PMJ2" s="1896"/>
      <c r="PMK2" s="1896"/>
      <c r="PML2" s="1896"/>
      <c r="PMM2" s="1896"/>
      <c r="PMN2" s="1896"/>
      <c r="PMO2" s="1896"/>
      <c r="PMP2" s="1896"/>
      <c r="PMQ2" s="1896"/>
      <c r="PMR2" s="1896"/>
      <c r="PMS2" s="1896"/>
      <c r="PMT2" s="1896"/>
      <c r="PMU2" s="1896"/>
      <c r="PMV2" s="1896"/>
      <c r="PMW2" s="1896"/>
      <c r="PMX2" s="1896"/>
      <c r="PMY2" s="1896"/>
      <c r="PMZ2" s="1896"/>
      <c r="PNA2" s="1896"/>
      <c r="PNB2" s="1896"/>
      <c r="PNC2" s="1896"/>
      <c r="PND2" s="1896"/>
      <c r="PNE2" s="1896"/>
      <c r="PNF2" s="1896"/>
      <c r="PNG2" s="1896"/>
      <c r="PNH2" s="1896"/>
      <c r="PNI2" s="1896"/>
      <c r="PNJ2" s="1896"/>
      <c r="PNK2" s="1896"/>
      <c r="PNL2" s="1896"/>
      <c r="PNM2" s="1896"/>
      <c r="PNN2" s="1896"/>
      <c r="PNO2" s="1896"/>
      <c r="PNP2" s="1896"/>
      <c r="PNQ2" s="1896"/>
      <c r="PNR2" s="1896"/>
      <c r="PNS2" s="1896"/>
      <c r="PNT2" s="1896"/>
      <c r="PNU2" s="1896"/>
      <c r="PNV2" s="1896"/>
      <c r="PNW2" s="1896"/>
      <c r="PNX2" s="1896"/>
      <c r="PNY2" s="1896"/>
      <c r="PNZ2" s="1896"/>
      <c r="POA2" s="1896"/>
      <c r="POB2" s="1896"/>
      <c r="POC2" s="1896"/>
      <c r="POD2" s="1896"/>
      <c r="POE2" s="1896"/>
      <c r="POF2" s="1896"/>
      <c r="POG2" s="1896"/>
      <c r="POH2" s="1896"/>
      <c r="POI2" s="1896"/>
      <c r="POJ2" s="1896"/>
      <c r="POK2" s="1896"/>
      <c r="POL2" s="1896"/>
      <c r="POM2" s="1896"/>
      <c r="PON2" s="1896"/>
      <c r="POO2" s="1896"/>
      <c r="POP2" s="1896"/>
      <c r="POQ2" s="1896"/>
      <c r="POR2" s="1896"/>
      <c r="POS2" s="1896"/>
      <c r="POT2" s="1896"/>
      <c r="POU2" s="1896"/>
      <c r="POV2" s="1896"/>
      <c r="POW2" s="1896"/>
      <c r="POX2" s="1896"/>
      <c r="POY2" s="1896"/>
      <c r="POZ2" s="1896"/>
      <c r="PPA2" s="1896"/>
      <c r="PPB2" s="1896"/>
      <c r="PPC2" s="1896"/>
      <c r="PPD2" s="1896"/>
      <c r="PPE2" s="1896"/>
      <c r="PPF2" s="1896"/>
      <c r="PPG2" s="1896"/>
      <c r="PPH2" s="1896"/>
      <c r="PPI2" s="1896"/>
      <c r="PPJ2" s="1896"/>
      <c r="PPK2" s="1896"/>
      <c r="PPL2" s="1896"/>
      <c r="PPM2" s="1896"/>
      <c r="PPN2" s="1896"/>
      <c r="PPO2" s="1896"/>
      <c r="PPP2" s="1896"/>
      <c r="PPQ2" s="1896"/>
      <c r="PPR2" s="1896"/>
      <c r="PPS2" s="1896"/>
      <c r="PPT2" s="1896"/>
      <c r="PPU2" s="1896"/>
      <c r="PPV2" s="1896"/>
      <c r="PPW2" s="1896"/>
      <c r="PPX2" s="1896"/>
      <c r="PPY2" s="1896"/>
      <c r="PPZ2" s="1896"/>
      <c r="PQA2" s="1896"/>
      <c r="PQB2" s="1896"/>
      <c r="PQC2" s="1896"/>
      <c r="PQD2" s="1896"/>
      <c r="PQE2" s="1896"/>
      <c r="PQF2" s="1896"/>
      <c r="PQG2" s="1896"/>
      <c r="PQH2" s="1896"/>
      <c r="PQI2" s="1896"/>
      <c r="PQJ2" s="1896"/>
      <c r="PQK2" s="1896"/>
      <c r="PQL2" s="1896"/>
      <c r="PQM2" s="1896"/>
      <c r="PQN2" s="1896"/>
      <c r="PQO2" s="1896"/>
      <c r="PQP2" s="1896"/>
      <c r="PQQ2" s="1896"/>
      <c r="PQR2" s="1896"/>
      <c r="PQS2" s="1896"/>
      <c r="PQT2" s="1896"/>
      <c r="PQU2" s="1896"/>
      <c r="PQV2" s="1896"/>
      <c r="PQW2" s="1896"/>
      <c r="PQX2" s="1896"/>
      <c r="PQY2" s="1896"/>
      <c r="PQZ2" s="1896"/>
      <c r="PRA2" s="1896"/>
      <c r="PRB2" s="1896"/>
      <c r="PRC2" s="1896"/>
      <c r="PRD2" s="1896"/>
      <c r="PRE2" s="1896"/>
      <c r="PRF2" s="1896"/>
      <c r="PRG2" s="1896"/>
      <c r="PRH2" s="1896"/>
      <c r="PRI2" s="1896"/>
      <c r="PRJ2" s="1896"/>
      <c r="PRK2" s="1896"/>
      <c r="PRL2" s="1896"/>
      <c r="PRM2" s="1896"/>
      <c r="PRN2" s="1896"/>
      <c r="PRO2" s="1896"/>
      <c r="PRP2" s="1896"/>
      <c r="PRQ2" s="1896"/>
      <c r="PRR2" s="1896"/>
      <c r="PRS2" s="1896"/>
      <c r="PRT2" s="1896"/>
      <c r="PRU2" s="1896"/>
      <c r="PRV2" s="1896"/>
      <c r="PRW2" s="1896"/>
      <c r="PRX2" s="1896"/>
      <c r="PRY2" s="1896"/>
      <c r="PRZ2" s="1896"/>
      <c r="PSA2" s="1896"/>
      <c r="PSB2" s="1896"/>
      <c r="PSC2" s="1896"/>
      <c r="PSD2" s="1896"/>
      <c r="PSE2" s="1896"/>
      <c r="PSF2" s="1896"/>
      <c r="PSG2" s="1896"/>
      <c r="PSH2" s="1896"/>
      <c r="PSI2" s="1896"/>
      <c r="PSJ2" s="1896"/>
      <c r="PSK2" s="1896"/>
      <c r="PSL2" s="1896"/>
      <c r="PSM2" s="1896"/>
      <c r="PSN2" s="1896"/>
      <c r="PSO2" s="1896"/>
      <c r="PSP2" s="1896"/>
      <c r="PSQ2" s="1896"/>
      <c r="PSR2" s="1896"/>
      <c r="PSS2" s="1896"/>
      <c r="PST2" s="1896"/>
      <c r="PSU2" s="1896"/>
      <c r="PSV2" s="1896"/>
      <c r="PSW2" s="1896"/>
      <c r="PSX2" s="1896"/>
      <c r="PSY2" s="1896"/>
      <c r="PSZ2" s="1896"/>
      <c r="PTA2" s="1896"/>
      <c r="PTB2" s="1896"/>
      <c r="PTC2" s="1896"/>
      <c r="PTD2" s="1896"/>
      <c r="PTE2" s="1896"/>
      <c r="PTF2" s="1896"/>
      <c r="PTG2" s="1896"/>
      <c r="PTH2" s="1896"/>
      <c r="PTI2" s="1896"/>
      <c r="PTJ2" s="1896"/>
      <c r="PTK2" s="1896"/>
      <c r="PTL2" s="1896"/>
      <c r="PTM2" s="1896"/>
      <c r="PTN2" s="1896"/>
      <c r="PTO2" s="1896"/>
      <c r="PTP2" s="1896"/>
      <c r="PTQ2" s="1896"/>
      <c r="PTR2" s="1896"/>
      <c r="PTS2" s="1896"/>
      <c r="PTT2" s="1896"/>
      <c r="PTU2" s="1896"/>
      <c r="PTV2" s="1896"/>
      <c r="PTW2" s="1896"/>
      <c r="PTX2" s="1896"/>
      <c r="PTY2" s="1896"/>
      <c r="PTZ2" s="1896"/>
      <c r="PUA2" s="1896"/>
      <c r="PUB2" s="1896"/>
      <c r="PUC2" s="1896"/>
      <c r="PUD2" s="1896"/>
      <c r="PUE2" s="1896"/>
      <c r="PUF2" s="1896"/>
      <c r="PUG2" s="1896"/>
      <c r="PUH2" s="1896"/>
      <c r="PUI2" s="1896"/>
      <c r="PUJ2" s="1896"/>
      <c r="PUK2" s="1896"/>
      <c r="PUL2" s="1896"/>
      <c r="PUM2" s="1896"/>
      <c r="PUN2" s="1896"/>
      <c r="PUO2" s="1896"/>
      <c r="PUP2" s="1896"/>
      <c r="PUQ2" s="1896"/>
      <c r="PUR2" s="1896"/>
      <c r="PUS2" s="1896"/>
      <c r="PUT2" s="1896"/>
      <c r="PUU2" s="1896"/>
      <c r="PUV2" s="1896"/>
      <c r="PUW2" s="1896"/>
      <c r="PUX2" s="1896"/>
      <c r="PUY2" s="1896"/>
      <c r="PUZ2" s="1896"/>
      <c r="PVA2" s="1896"/>
      <c r="PVB2" s="1896"/>
      <c r="PVC2" s="1896"/>
      <c r="PVD2" s="1896"/>
      <c r="PVE2" s="1896"/>
      <c r="PVF2" s="1896"/>
      <c r="PVG2" s="1896"/>
      <c r="PVH2" s="1896"/>
      <c r="PVI2" s="1896"/>
      <c r="PVJ2" s="1896"/>
      <c r="PVK2" s="1896"/>
      <c r="PVL2" s="1896"/>
      <c r="PVM2" s="1896"/>
      <c r="PVN2" s="1896"/>
      <c r="PVO2" s="1896"/>
      <c r="PVP2" s="1896"/>
      <c r="PVQ2" s="1896"/>
      <c r="PVR2" s="1896"/>
      <c r="PVS2" s="1896"/>
      <c r="PVT2" s="1896"/>
      <c r="PVU2" s="1896"/>
      <c r="PVV2" s="1896"/>
      <c r="PVW2" s="1896"/>
      <c r="PVX2" s="1896"/>
      <c r="PVY2" s="1896"/>
      <c r="PVZ2" s="1896"/>
      <c r="PWA2" s="1896"/>
      <c r="PWB2" s="1896"/>
      <c r="PWC2" s="1896"/>
      <c r="PWD2" s="1896"/>
      <c r="PWE2" s="1896"/>
      <c r="PWF2" s="1896"/>
      <c r="PWG2" s="1896"/>
      <c r="PWH2" s="1896"/>
      <c r="PWI2" s="1896"/>
      <c r="PWJ2" s="1896"/>
      <c r="PWK2" s="1896"/>
      <c r="PWL2" s="1896"/>
      <c r="PWM2" s="1896"/>
      <c r="PWN2" s="1896"/>
      <c r="PWO2" s="1896"/>
      <c r="PWP2" s="1896"/>
      <c r="PWQ2" s="1896"/>
      <c r="PWR2" s="1896"/>
      <c r="PWS2" s="1896"/>
      <c r="PWT2" s="1896"/>
      <c r="PWU2" s="1896"/>
      <c r="PWV2" s="1896"/>
      <c r="PWW2" s="1896"/>
      <c r="PWX2" s="1896"/>
      <c r="PWY2" s="1896"/>
      <c r="PWZ2" s="1896"/>
      <c r="PXA2" s="1896"/>
      <c r="PXB2" s="1896"/>
      <c r="PXC2" s="1896"/>
      <c r="PXD2" s="1896"/>
      <c r="PXE2" s="1896"/>
      <c r="PXF2" s="1896"/>
      <c r="PXG2" s="1896"/>
      <c r="PXH2" s="1896"/>
      <c r="PXI2" s="1896"/>
      <c r="PXJ2" s="1896"/>
      <c r="PXK2" s="1896"/>
      <c r="PXL2" s="1896"/>
      <c r="PXM2" s="1896"/>
      <c r="PXN2" s="1896"/>
      <c r="PXO2" s="1896"/>
      <c r="PXP2" s="1896"/>
      <c r="PXQ2" s="1896"/>
      <c r="PXR2" s="1896"/>
      <c r="PXS2" s="1896"/>
      <c r="PXT2" s="1896"/>
      <c r="PXU2" s="1896"/>
      <c r="PXV2" s="1896"/>
      <c r="PXW2" s="1896"/>
      <c r="PXX2" s="1896"/>
      <c r="PXY2" s="1896"/>
      <c r="PXZ2" s="1896"/>
      <c r="PYA2" s="1896"/>
      <c r="PYB2" s="1896"/>
      <c r="PYC2" s="1896"/>
      <c r="PYD2" s="1896"/>
      <c r="PYE2" s="1896"/>
      <c r="PYF2" s="1896"/>
      <c r="PYG2" s="1896"/>
      <c r="PYH2" s="1896"/>
      <c r="PYI2" s="1896"/>
      <c r="PYJ2" s="1896"/>
      <c r="PYK2" s="1896"/>
      <c r="PYL2" s="1896"/>
      <c r="PYM2" s="1896"/>
      <c r="PYN2" s="1896"/>
      <c r="PYO2" s="1896"/>
      <c r="PYP2" s="1896"/>
      <c r="PYQ2" s="1896"/>
      <c r="PYR2" s="1896"/>
      <c r="PYS2" s="1896"/>
      <c r="PYT2" s="1896"/>
      <c r="PYU2" s="1896"/>
      <c r="PYV2" s="1896"/>
      <c r="PYW2" s="1896"/>
      <c r="PYX2" s="1896"/>
      <c r="PYY2" s="1896"/>
      <c r="PYZ2" s="1896"/>
      <c r="PZA2" s="1896"/>
      <c r="PZB2" s="1896"/>
      <c r="PZC2" s="1896"/>
      <c r="PZD2" s="1896"/>
      <c r="PZE2" s="1896"/>
      <c r="PZF2" s="1896"/>
      <c r="PZG2" s="1896"/>
      <c r="PZH2" s="1896"/>
      <c r="PZI2" s="1896"/>
      <c r="PZJ2" s="1896"/>
      <c r="PZK2" s="1896"/>
      <c r="PZL2" s="1896"/>
      <c r="PZM2" s="1896"/>
      <c r="PZN2" s="1896"/>
      <c r="PZO2" s="1896"/>
      <c r="PZP2" s="1896"/>
      <c r="PZQ2" s="1896"/>
      <c r="PZR2" s="1896"/>
      <c r="PZS2" s="1896"/>
      <c r="PZT2" s="1896"/>
      <c r="PZU2" s="1896"/>
      <c r="PZV2" s="1896"/>
      <c r="PZW2" s="1896"/>
      <c r="PZX2" s="1896"/>
      <c r="PZY2" s="1896"/>
      <c r="PZZ2" s="1896"/>
      <c r="QAA2" s="1896"/>
      <c r="QAB2" s="1896"/>
      <c r="QAC2" s="1896"/>
      <c r="QAD2" s="1896"/>
      <c r="QAE2" s="1896"/>
      <c r="QAF2" s="1896"/>
      <c r="QAG2" s="1896"/>
      <c r="QAH2" s="1896"/>
      <c r="QAI2" s="1896"/>
      <c r="QAJ2" s="1896"/>
      <c r="QAK2" s="1896"/>
      <c r="QAL2" s="1896"/>
      <c r="QAM2" s="1896"/>
      <c r="QAN2" s="1896"/>
      <c r="QAO2" s="1896"/>
      <c r="QAP2" s="1896"/>
      <c r="QAQ2" s="1896"/>
      <c r="QAR2" s="1896"/>
      <c r="QAS2" s="1896"/>
      <c r="QAT2" s="1896"/>
      <c r="QAU2" s="1896"/>
      <c r="QAV2" s="1896"/>
      <c r="QAW2" s="1896"/>
      <c r="QAX2" s="1896"/>
      <c r="QAY2" s="1896"/>
      <c r="QAZ2" s="1896"/>
      <c r="QBA2" s="1896"/>
      <c r="QBB2" s="1896"/>
      <c r="QBC2" s="1896"/>
      <c r="QBD2" s="1896"/>
      <c r="QBE2" s="1896"/>
      <c r="QBF2" s="1896"/>
      <c r="QBG2" s="1896"/>
      <c r="QBH2" s="1896"/>
      <c r="QBI2" s="1896"/>
      <c r="QBJ2" s="1896"/>
      <c r="QBK2" s="1896"/>
      <c r="QBL2" s="1896"/>
      <c r="QBM2" s="1896"/>
      <c r="QBN2" s="1896"/>
      <c r="QBO2" s="1896"/>
      <c r="QBP2" s="1896"/>
      <c r="QBQ2" s="1896"/>
      <c r="QBR2" s="1896"/>
      <c r="QBS2" s="1896"/>
      <c r="QBT2" s="1896"/>
      <c r="QBU2" s="1896"/>
      <c r="QBV2" s="1896"/>
      <c r="QBW2" s="1896"/>
      <c r="QBX2" s="1896"/>
      <c r="QBY2" s="1896"/>
      <c r="QBZ2" s="1896"/>
      <c r="QCA2" s="1896"/>
      <c r="QCB2" s="1896"/>
      <c r="QCC2" s="1896"/>
      <c r="QCD2" s="1896"/>
      <c r="QCE2" s="1896"/>
      <c r="QCF2" s="1896"/>
      <c r="QCG2" s="1896"/>
      <c r="QCH2" s="1896"/>
      <c r="QCI2" s="1896"/>
      <c r="QCJ2" s="1896"/>
      <c r="QCK2" s="1896"/>
      <c r="QCL2" s="1896"/>
      <c r="QCM2" s="1896"/>
      <c r="QCN2" s="1896"/>
      <c r="QCO2" s="1896"/>
      <c r="QCP2" s="1896"/>
      <c r="QCQ2" s="1896"/>
      <c r="QCR2" s="1896"/>
      <c r="QCS2" s="1896"/>
      <c r="QCT2" s="1896"/>
      <c r="QCU2" s="1896"/>
      <c r="QCV2" s="1896"/>
      <c r="QCW2" s="1896"/>
      <c r="QCX2" s="1896"/>
      <c r="QCY2" s="1896"/>
      <c r="QCZ2" s="1896"/>
      <c r="QDA2" s="1896"/>
      <c r="QDB2" s="1896"/>
      <c r="QDC2" s="1896"/>
      <c r="QDD2" s="1896"/>
      <c r="QDE2" s="1896"/>
      <c r="QDF2" s="1896"/>
      <c r="QDG2" s="1896"/>
      <c r="QDH2" s="1896"/>
      <c r="QDI2" s="1896"/>
      <c r="QDJ2" s="1896"/>
      <c r="QDK2" s="1896"/>
      <c r="QDL2" s="1896"/>
      <c r="QDM2" s="1896"/>
      <c r="QDN2" s="1896"/>
      <c r="QDO2" s="1896"/>
      <c r="QDP2" s="1896"/>
      <c r="QDQ2" s="1896"/>
      <c r="QDR2" s="1896"/>
      <c r="QDS2" s="1896"/>
      <c r="QDT2" s="1896"/>
      <c r="QDU2" s="1896"/>
      <c r="QDV2" s="1896"/>
      <c r="QDW2" s="1896"/>
      <c r="QDX2" s="1896"/>
      <c r="QDY2" s="1896"/>
      <c r="QDZ2" s="1896"/>
      <c r="QEA2" s="1896"/>
      <c r="QEB2" s="1896"/>
      <c r="QEC2" s="1896"/>
      <c r="QED2" s="1896"/>
      <c r="QEE2" s="1896"/>
      <c r="QEF2" s="1896"/>
      <c r="QEG2" s="1896"/>
      <c r="QEH2" s="1896"/>
      <c r="QEI2" s="1896"/>
      <c r="QEJ2" s="1896"/>
      <c r="QEK2" s="1896"/>
      <c r="QEL2" s="1896"/>
      <c r="QEM2" s="1896"/>
      <c r="QEN2" s="1896"/>
      <c r="QEO2" s="1896"/>
      <c r="QEP2" s="1896"/>
      <c r="QEQ2" s="1896"/>
      <c r="QER2" s="1896"/>
      <c r="QES2" s="1896"/>
      <c r="QET2" s="1896"/>
      <c r="QEU2" s="1896"/>
      <c r="QEV2" s="1896"/>
      <c r="QEW2" s="1896"/>
      <c r="QEX2" s="1896"/>
      <c r="QEY2" s="1896"/>
      <c r="QEZ2" s="1896"/>
      <c r="QFA2" s="1896"/>
      <c r="QFB2" s="1896"/>
      <c r="QFC2" s="1896"/>
      <c r="QFD2" s="1896"/>
      <c r="QFE2" s="1896"/>
      <c r="QFF2" s="1896"/>
      <c r="QFG2" s="1896"/>
      <c r="QFH2" s="1896"/>
      <c r="QFI2" s="1896"/>
      <c r="QFJ2" s="1896"/>
      <c r="QFK2" s="1896"/>
      <c r="QFL2" s="1896"/>
      <c r="QFM2" s="1896"/>
      <c r="QFN2" s="1896"/>
      <c r="QFO2" s="1896"/>
      <c r="QFP2" s="1896"/>
      <c r="QFQ2" s="1896"/>
      <c r="QFR2" s="1896"/>
      <c r="QFS2" s="1896"/>
      <c r="QFT2" s="1896"/>
      <c r="QFU2" s="1896"/>
      <c r="QFV2" s="1896"/>
      <c r="QFW2" s="1896"/>
      <c r="QFX2" s="1896"/>
      <c r="QFY2" s="1896"/>
      <c r="QFZ2" s="1896"/>
      <c r="QGA2" s="1896"/>
      <c r="QGB2" s="1896"/>
      <c r="QGC2" s="1896"/>
      <c r="QGD2" s="1896"/>
      <c r="QGE2" s="1896"/>
      <c r="QGF2" s="1896"/>
      <c r="QGG2" s="1896"/>
      <c r="QGH2" s="1896"/>
      <c r="QGI2" s="1896"/>
      <c r="QGJ2" s="1896"/>
      <c r="QGK2" s="1896"/>
      <c r="QGL2" s="1896"/>
      <c r="QGM2" s="1896"/>
      <c r="QGN2" s="1896"/>
      <c r="QGO2" s="1896"/>
      <c r="QGP2" s="1896"/>
      <c r="QGQ2" s="1896"/>
      <c r="QGR2" s="1896"/>
      <c r="QGS2" s="1896"/>
      <c r="QGT2" s="1896"/>
      <c r="QGU2" s="1896"/>
      <c r="QGV2" s="1896"/>
      <c r="QGW2" s="1896"/>
      <c r="QGX2" s="1896"/>
      <c r="QGY2" s="1896"/>
      <c r="QGZ2" s="1896"/>
      <c r="QHA2" s="1896"/>
      <c r="QHB2" s="1896"/>
      <c r="QHC2" s="1896"/>
      <c r="QHD2" s="1896"/>
      <c r="QHE2" s="1896"/>
      <c r="QHF2" s="1896"/>
      <c r="QHG2" s="1896"/>
      <c r="QHH2" s="1896"/>
      <c r="QHI2" s="1896"/>
      <c r="QHJ2" s="1896"/>
      <c r="QHK2" s="1896"/>
      <c r="QHL2" s="1896"/>
      <c r="QHM2" s="1896"/>
      <c r="QHN2" s="1896"/>
      <c r="QHO2" s="1896"/>
      <c r="QHP2" s="1896"/>
      <c r="QHQ2" s="1896"/>
      <c r="QHR2" s="1896"/>
      <c r="QHS2" s="1896"/>
      <c r="QHT2" s="1896"/>
      <c r="QHU2" s="1896"/>
      <c r="QHV2" s="1896"/>
      <c r="QHW2" s="1896"/>
      <c r="QHX2" s="1896"/>
      <c r="QHY2" s="1896"/>
      <c r="QHZ2" s="1896"/>
      <c r="QIA2" s="1896"/>
      <c r="QIB2" s="1896"/>
      <c r="QIC2" s="1896"/>
      <c r="QID2" s="1896"/>
      <c r="QIE2" s="1896"/>
      <c r="QIF2" s="1896"/>
      <c r="QIG2" s="1896"/>
      <c r="QIH2" s="1896"/>
      <c r="QII2" s="1896"/>
      <c r="QIJ2" s="1896"/>
      <c r="QIK2" s="1896"/>
      <c r="QIL2" s="1896"/>
      <c r="QIM2" s="1896"/>
      <c r="QIN2" s="1896"/>
      <c r="QIO2" s="1896"/>
      <c r="QIP2" s="1896"/>
      <c r="QIQ2" s="1896"/>
      <c r="QIR2" s="1896"/>
      <c r="QIS2" s="1896"/>
      <c r="QIT2" s="1896"/>
      <c r="QIU2" s="1896"/>
      <c r="QIV2" s="1896"/>
      <c r="QIW2" s="1896"/>
      <c r="QIX2" s="1896"/>
      <c r="QIY2" s="1896"/>
      <c r="QIZ2" s="1896"/>
      <c r="QJA2" s="1896"/>
      <c r="QJB2" s="1896"/>
      <c r="QJC2" s="1896"/>
      <c r="QJD2" s="1896"/>
      <c r="QJE2" s="1896"/>
      <c r="QJF2" s="1896"/>
      <c r="QJG2" s="1896"/>
      <c r="QJH2" s="1896"/>
      <c r="QJI2" s="1896"/>
      <c r="QJJ2" s="1896"/>
      <c r="QJK2" s="1896"/>
      <c r="QJL2" s="1896"/>
      <c r="QJM2" s="1896"/>
      <c r="QJN2" s="1896"/>
      <c r="QJO2" s="1896"/>
      <c r="QJP2" s="1896"/>
      <c r="QJQ2" s="1896"/>
      <c r="QJR2" s="1896"/>
      <c r="QJS2" s="1896"/>
      <c r="QJT2" s="1896"/>
      <c r="QJU2" s="1896"/>
      <c r="QJV2" s="1896"/>
      <c r="QJW2" s="1896"/>
      <c r="QJX2" s="1896"/>
      <c r="QJY2" s="1896"/>
      <c r="QJZ2" s="1896"/>
      <c r="QKA2" s="1896"/>
      <c r="QKB2" s="1896"/>
      <c r="QKC2" s="1896"/>
      <c r="QKD2" s="1896"/>
      <c r="QKE2" s="1896"/>
      <c r="QKF2" s="1896"/>
      <c r="QKG2" s="1896"/>
      <c r="QKH2" s="1896"/>
      <c r="QKI2" s="1896"/>
      <c r="QKJ2" s="1896"/>
      <c r="QKK2" s="1896"/>
      <c r="QKL2" s="1896"/>
      <c r="QKM2" s="1896"/>
      <c r="QKN2" s="1896"/>
      <c r="QKO2" s="1896"/>
      <c r="QKP2" s="1896"/>
      <c r="QKQ2" s="1896"/>
      <c r="QKR2" s="1896"/>
      <c r="QKS2" s="1896"/>
      <c r="QKT2" s="1896"/>
      <c r="QKU2" s="1896"/>
      <c r="QKV2" s="1896"/>
      <c r="QKW2" s="1896"/>
      <c r="QKX2" s="1896"/>
      <c r="QKY2" s="1896"/>
      <c r="QKZ2" s="1896"/>
      <c r="QLA2" s="1896"/>
      <c r="QLB2" s="1896"/>
      <c r="QLC2" s="1896"/>
      <c r="QLD2" s="1896"/>
      <c r="QLE2" s="1896"/>
      <c r="QLF2" s="1896"/>
      <c r="QLG2" s="1896"/>
      <c r="QLH2" s="1896"/>
      <c r="QLI2" s="1896"/>
      <c r="QLJ2" s="1896"/>
      <c r="QLK2" s="1896"/>
      <c r="QLL2" s="1896"/>
      <c r="QLM2" s="1896"/>
      <c r="QLN2" s="1896"/>
      <c r="QLO2" s="1896"/>
      <c r="QLP2" s="1896"/>
      <c r="QLQ2" s="1896"/>
      <c r="QLR2" s="1896"/>
      <c r="QLS2" s="1896"/>
      <c r="QLT2" s="1896"/>
      <c r="QLU2" s="1896"/>
      <c r="QLV2" s="1896"/>
      <c r="QLW2" s="1896"/>
      <c r="QLX2" s="1896"/>
      <c r="QLY2" s="1896"/>
      <c r="QLZ2" s="1896"/>
      <c r="QMA2" s="1896"/>
      <c r="QMB2" s="1896"/>
      <c r="QMC2" s="1896"/>
      <c r="QMD2" s="1896"/>
      <c r="QME2" s="1896"/>
      <c r="QMF2" s="1896"/>
      <c r="QMG2" s="1896"/>
      <c r="QMH2" s="1896"/>
      <c r="QMI2" s="1896"/>
      <c r="QMJ2" s="1896"/>
      <c r="QMK2" s="1896"/>
      <c r="QML2" s="1896"/>
      <c r="QMM2" s="1896"/>
      <c r="QMN2" s="1896"/>
      <c r="QMO2" s="1896"/>
      <c r="QMP2" s="1896"/>
      <c r="QMQ2" s="1896"/>
      <c r="QMR2" s="1896"/>
      <c r="QMS2" s="1896"/>
      <c r="QMT2" s="1896"/>
      <c r="QMU2" s="1896"/>
      <c r="QMV2" s="1896"/>
      <c r="QMW2" s="1896"/>
      <c r="QMX2" s="1896"/>
      <c r="QMY2" s="1896"/>
      <c r="QMZ2" s="1896"/>
      <c r="QNA2" s="1896"/>
      <c r="QNB2" s="1896"/>
      <c r="QNC2" s="1896"/>
      <c r="QND2" s="1896"/>
      <c r="QNE2" s="1896"/>
      <c r="QNF2" s="1896"/>
      <c r="QNG2" s="1896"/>
      <c r="QNH2" s="1896"/>
      <c r="QNI2" s="1896"/>
      <c r="QNJ2" s="1896"/>
      <c r="QNK2" s="1896"/>
      <c r="QNL2" s="1896"/>
      <c r="QNM2" s="1896"/>
      <c r="QNN2" s="1896"/>
      <c r="QNO2" s="1896"/>
      <c r="QNP2" s="1896"/>
      <c r="QNQ2" s="1896"/>
      <c r="QNR2" s="1896"/>
      <c r="QNS2" s="1896"/>
      <c r="QNT2" s="1896"/>
      <c r="QNU2" s="1896"/>
      <c r="QNV2" s="1896"/>
      <c r="QNW2" s="1896"/>
      <c r="QNX2" s="1896"/>
      <c r="QNY2" s="1896"/>
      <c r="QNZ2" s="1896"/>
      <c r="QOA2" s="1896"/>
      <c r="QOB2" s="1896"/>
      <c r="QOC2" s="1896"/>
      <c r="QOD2" s="1896"/>
      <c r="QOE2" s="1896"/>
      <c r="QOF2" s="1896"/>
      <c r="QOG2" s="1896"/>
      <c r="QOH2" s="1896"/>
      <c r="QOI2" s="1896"/>
      <c r="QOJ2" s="1896"/>
      <c r="QOK2" s="1896"/>
      <c r="QOL2" s="1896"/>
      <c r="QOM2" s="1896"/>
      <c r="QON2" s="1896"/>
      <c r="QOO2" s="1896"/>
      <c r="QOP2" s="1896"/>
      <c r="QOQ2" s="1896"/>
      <c r="QOR2" s="1896"/>
      <c r="QOS2" s="1896"/>
      <c r="QOT2" s="1896"/>
      <c r="QOU2" s="1896"/>
      <c r="QOV2" s="1896"/>
      <c r="QOW2" s="1896"/>
      <c r="QOX2" s="1896"/>
      <c r="QOY2" s="1896"/>
      <c r="QOZ2" s="1896"/>
      <c r="QPA2" s="1896"/>
      <c r="QPB2" s="1896"/>
      <c r="QPC2" s="1896"/>
      <c r="QPD2" s="1896"/>
      <c r="QPE2" s="1896"/>
      <c r="QPF2" s="1896"/>
      <c r="QPG2" s="1896"/>
      <c r="QPH2" s="1896"/>
      <c r="QPI2" s="1896"/>
      <c r="QPJ2" s="1896"/>
      <c r="QPK2" s="1896"/>
      <c r="QPL2" s="1896"/>
      <c r="QPM2" s="1896"/>
      <c r="QPN2" s="1896"/>
      <c r="QPO2" s="1896"/>
      <c r="QPP2" s="1896"/>
      <c r="QPQ2" s="1896"/>
      <c r="QPR2" s="1896"/>
      <c r="QPS2" s="1896"/>
      <c r="QPT2" s="1896"/>
      <c r="QPU2" s="1896"/>
      <c r="QPV2" s="1896"/>
      <c r="QPW2" s="1896"/>
      <c r="QPX2" s="1896"/>
      <c r="QPY2" s="1896"/>
      <c r="QPZ2" s="1896"/>
      <c r="QQA2" s="1896"/>
      <c r="QQB2" s="1896"/>
      <c r="QQC2" s="1896"/>
      <c r="QQD2" s="1896"/>
      <c r="QQE2" s="1896"/>
      <c r="QQF2" s="1896"/>
      <c r="QQG2" s="1896"/>
      <c r="QQH2" s="1896"/>
      <c r="QQI2" s="1896"/>
      <c r="QQJ2" s="1896"/>
      <c r="QQK2" s="1896"/>
      <c r="QQL2" s="1896"/>
      <c r="QQM2" s="1896"/>
      <c r="QQN2" s="1896"/>
      <c r="QQO2" s="1896"/>
      <c r="QQP2" s="1896"/>
      <c r="QQQ2" s="1896"/>
      <c r="QQR2" s="1896"/>
      <c r="QQS2" s="1896"/>
      <c r="QQT2" s="1896"/>
      <c r="QQU2" s="1896"/>
      <c r="QQV2" s="1896"/>
      <c r="QQW2" s="1896"/>
      <c r="QQX2" s="1896"/>
      <c r="QQY2" s="1896"/>
      <c r="QQZ2" s="1896"/>
      <c r="QRA2" s="1896"/>
      <c r="QRB2" s="1896"/>
      <c r="QRC2" s="1896"/>
      <c r="QRD2" s="1896"/>
      <c r="QRE2" s="1896"/>
      <c r="QRF2" s="1896"/>
      <c r="QRG2" s="1896"/>
      <c r="QRH2" s="1896"/>
      <c r="QRI2" s="1896"/>
      <c r="QRJ2" s="1896"/>
      <c r="QRK2" s="1896"/>
      <c r="QRL2" s="1896"/>
      <c r="QRM2" s="1896"/>
      <c r="QRN2" s="1896"/>
      <c r="QRO2" s="1896"/>
      <c r="QRP2" s="1896"/>
      <c r="QRQ2" s="1896"/>
      <c r="QRR2" s="1896"/>
      <c r="QRS2" s="1896"/>
      <c r="QRT2" s="1896"/>
      <c r="QRU2" s="1896"/>
      <c r="QRV2" s="1896"/>
      <c r="QRW2" s="1896"/>
      <c r="QRX2" s="1896"/>
      <c r="QRY2" s="1896"/>
      <c r="QRZ2" s="1896"/>
      <c r="QSA2" s="1896"/>
      <c r="QSB2" s="1896"/>
      <c r="QSC2" s="1896"/>
      <c r="QSD2" s="1896"/>
      <c r="QSE2" s="1896"/>
      <c r="QSF2" s="1896"/>
      <c r="QSG2" s="1896"/>
      <c r="QSH2" s="1896"/>
      <c r="QSI2" s="1896"/>
      <c r="QSJ2" s="1896"/>
      <c r="QSK2" s="1896"/>
      <c r="QSL2" s="1896"/>
      <c r="QSM2" s="1896"/>
      <c r="QSN2" s="1896"/>
      <c r="QSO2" s="1896"/>
      <c r="QSP2" s="1896"/>
      <c r="QSQ2" s="1896"/>
      <c r="QSR2" s="1896"/>
      <c r="QSS2" s="1896"/>
      <c r="QST2" s="1896"/>
      <c r="QSU2" s="1896"/>
      <c r="QSV2" s="1896"/>
      <c r="QSW2" s="1896"/>
      <c r="QSX2" s="1896"/>
      <c r="QSY2" s="1896"/>
      <c r="QSZ2" s="1896"/>
      <c r="QTA2" s="1896"/>
      <c r="QTB2" s="1896"/>
      <c r="QTC2" s="1896"/>
      <c r="QTD2" s="1896"/>
      <c r="QTE2" s="1896"/>
      <c r="QTF2" s="1896"/>
      <c r="QTG2" s="1896"/>
      <c r="QTH2" s="1896"/>
      <c r="QTI2" s="1896"/>
      <c r="QTJ2" s="1896"/>
      <c r="QTK2" s="1896"/>
      <c r="QTL2" s="1896"/>
      <c r="QTM2" s="1896"/>
      <c r="QTN2" s="1896"/>
      <c r="QTO2" s="1896"/>
      <c r="QTP2" s="1896"/>
      <c r="QTQ2" s="1896"/>
      <c r="QTR2" s="1896"/>
      <c r="QTS2" s="1896"/>
      <c r="QTT2" s="1896"/>
      <c r="QTU2" s="1896"/>
      <c r="QTV2" s="1896"/>
      <c r="QTW2" s="1896"/>
      <c r="QTX2" s="1896"/>
      <c r="QTY2" s="1896"/>
      <c r="QTZ2" s="1896"/>
      <c r="QUA2" s="1896"/>
      <c r="QUB2" s="1896"/>
      <c r="QUC2" s="1896"/>
      <c r="QUD2" s="1896"/>
      <c r="QUE2" s="1896"/>
      <c r="QUF2" s="1896"/>
      <c r="QUG2" s="1896"/>
      <c r="QUH2" s="1896"/>
      <c r="QUI2" s="1896"/>
      <c r="QUJ2" s="1896"/>
      <c r="QUK2" s="1896"/>
      <c r="QUL2" s="1896"/>
      <c r="QUM2" s="1896"/>
      <c r="QUN2" s="1896"/>
      <c r="QUO2" s="1896"/>
      <c r="QUP2" s="1896"/>
      <c r="QUQ2" s="1896"/>
      <c r="QUR2" s="1896"/>
      <c r="QUS2" s="1896"/>
      <c r="QUT2" s="1896"/>
      <c r="QUU2" s="1896"/>
      <c r="QUV2" s="1896"/>
      <c r="QUW2" s="1896"/>
      <c r="QUX2" s="1896"/>
      <c r="QUY2" s="1896"/>
      <c r="QUZ2" s="1896"/>
      <c r="QVA2" s="1896"/>
      <c r="QVB2" s="1896"/>
      <c r="QVC2" s="1896"/>
      <c r="QVD2" s="1896"/>
      <c r="QVE2" s="1896"/>
      <c r="QVF2" s="1896"/>
      <c r="QVG2" s="1896"/>
      <c r="QVH2" s="1896"/>
      <c r="QVI2" s="1896"/>
      <c r="QVJ2" s="1896"/>
      <c r="QVK2" s="1896"/>
      <c r="QVL2" s="1896"/>
      <c r="QVM2" s="1896"/>
      <c r="QVN2" s="1896"/>
      <c r="QVO2" s="1896"/>
      <c r="QVP2" s="1896"/>
      <c r="QVQ2" s="1896"/>
      <c r="QVR2" s="1896"/>
      <c r="QVS2" s="1896"/>
      <c r="QVT2" s="1896"/>
      <c r="QVU2" s="1896"/>
      <c r="QVV2" s="1896"/>
      <c r="QVW2" s="1896"/>
      <c r="QVX2" s="1896"/>
      <c r="QVY2" s="1896"/>
      <c r="QVZ2" s="1896"/>
      <c r="QWA2" s="1896"/>
      <c r="QWB2" s="1896"/>
      <c r="QWC2" s="1896"/>
      <c r="QWD2" s="1896"/>
      <c r="QWE2" s="1896"/>
      <c r="QWF2" s="1896"/>
      <c r="QWG2" s="1896"/>
      <c r="QWH2" s="1896"/>
      <c r="QWI2" s="1896"/>
      <c r="QWJ2" s="1896"/>
      <c r="QWK2" s="1896"/>
      <c r="QWL2" s="1896"/>
      <c r="QWM2" s="1896"/>
      <c r="QWN2" s="1896"/>
      <c r="QWO2" s="1896"/>
      <c r="QWP2" s="1896"/>
      <c r="QWQ2" s="1896"/>
      <c r="QWR2" s="1896"/>
      <c r="QWS2" s="1896"/>
      <c r="QWT2" s="1896"/>
      <c r="QWU2" s="1896"/>
      <c r="QWV2" s="1896"/>
      <c r="QWW2" s="1896"/>
      <c r="QWX2" s="1896"/>
      <c r="QWY2" s="1896"/>
      <c r="QWZ2" s="1896"/>
      <c r="QXA2" s="1896"/>
      <c r="QXB2" s="1896"/>
      <c r="QXC2" s="1896"/>
      <c r="QXD2" s="1896"/>
      <c r="QXE2" s="1896"/>
      <c r="QXF2" s="1896"/>
      <c r="QXG2" s="1896"/>
      <c r="QXH2" s="1896"/>
      <c r="QXI2" s="1896"/>
      <c r="QXJ2" s="1896"/>
      <c r="QXK2" s="1896"/>
      <c r="QXL2" s="1896"/>
      <c r="QXM2" s="1896"/>
      <c r="QXN2" s="1896"/>
      <c r="QXO2" s="1896"/>
      <c r="QXP2" s="1896"/>
      <c r="QXQ2" s="1896"/>
      <c r="QXR2" s="1896"/>
      <c r="QXS2" s="1896"/>
      <c r="QXT2" s="1896"/>
      <c r="QXU2" s="1896"/>
      <c r="QXV2" s="1896"/>
      <c r="QXW2" s="1896"/>
      <c r="QXX2" s="1896"/>
      <c r="QXY2" s="1896"/>
      <c r="QXZ2" s="1896"/>
      <c r="QYA2" s="1896"/>
      <c r="QYB2" s="1896"/>
      <c r="QYC2" s="1896"/>
      <c r="QYD2" s="1896"/>
      <c r="QYE2" s="1896"/>
      <c r="QYF2" s="1896"/>
      <c r="QYG2" s="1896"/>
      <c r="QYH2" s="1896"/>
      <c r="QYI2" s="1896"/>
      <c r="QYJ2" s="1896"/>
      <c r="QYK2" s="1896"/>
      <c r="QYL2" s="1896"/>
      <c r="QYM2" s="1896"/>
      <c r="QYN2" s="1896"/>
      <c r="QYO2" s="1896"/>
      <c r="QYP2" s="1896"/>
      <c r="QYQ2" s="1896"/>
      <c r="QYR2" s="1896"/>
      <c r="QYS2" s="1896"/>
      <c r="QYT2" s="1896"/>
      <c r="QYU2" s="1896"/>
      <c r="QYV2" s="1896"/>
      <c r="QYW2" s="1896"/>
      <c r="QYX2" s="1896"/>
      <c r="QYY2" s="1896"/>
      <c r="QYZ2" s="1896"/>
      <c r="QZA2" s="1896"/>
      <c r="QZB2" s="1896"/>
      <c r="QZC2" s="1896"/>
      <c r="QZD2" s="1896"/>
      <c r="QZE2" s="1896"/>
      <c r="QZF2" s="1896"/>
      <c r="QZG2" s="1896"/>
      <c r="QZH2" s="1896"/>
      <c r="QZI2" s="1896"/>
      <c r="QZJ2" s="1896"/>
      <c r="QZK2" s="1896"/>
      <c r="QZL2" s="1896"/>
      <c r="QZM2" s="1896"/>
      <c r="QZN2" s="1896"/>
      <c r="QZO2" s="1896"/>
      <c r="QZP2" s="1896"/>
      <c r="QZQ2" s="1896"/>
      <c r="QZR2" s="1896"/>
      <c r="QZS2" s="1896"/>
      <c r="QZT2" s="1896"/>
      <c r="QZU2" s="1896"/>
      <c r="QZV2" s="1896"/>
      <c r="QZW2" s="1896"/>
      <c r="QZX2" s="1896"/>
      <c r="QZY2" s="1896"/>
      <c r="QZZ2" s="1896"/>
      <c r="RAA2" s="1896"/>
      <c r="RAB2" s="1896"/>
      <c r="RAC2" s="1896"/>
      <c r="RAD2" s="1896"/>
      <c r="RAE2" s="1896"/>
      <c r="RAF2" s="1896"/>
      <c r="RAG2" s="1896"/>
      <c r="RAH2" s="1896"/>
      <c r="RAI2" s="1896"/>
      <c r="RAJ2" s="1896"/>
      <c r="RAK2" s="1896"/>
      <c r="RAL2" s="1896"/>
      <c r="RAM2" s="1896"/>
      <c r="RAN2" s="1896"/>
      <c r="RAO2" s="1896"/>
      <c r="RAP2" s="1896"/>
      <c r="RAQ2" s="1896"/>
      <c r="RAR2" s="1896"/>
      <c r="RAS2" s="1896"/>
      <c r="RAT2" s="1896"/>
      <c r="RAU2" s="1896"/>
      <c r="RAV2" s="1896"/>
      <c r="RAW2" s="1896"/>
      <c r="RAX2" s="1896"/>
      <c r="RAY2" s="1896"/>
      <c r="RAZ2" s="1896"/>
      <c r="RBA2" s="1896"/>
      <c r="RBB2" s="1896"/>
      <c r="RBC2" s="1896"/>
      <c r="RBD2" s="1896"/>
      <c r="RBE2" s="1896"/>
      <c r="RBF2" s="1896"/>
      <c r="RBG2" s="1896"/>
      <c r="RBH2" s="1896"/>
      <c r="RBI2" s="1896"/>
      <c r="RBJ2" s="1896"/>
      <c r="RBK2" s="1896"/>
      <c r="RBL2" s="1896"/>
      <c r="RBM2" s="1896"/>
      <c r="RBN2" s="1896"/>
      <c r="RBO2" s="1896"/>
      <c r="RBP2" s="1896"/>
      <c r="RBQ2" s="1896"/>
      <c r="RBR2" s="1896"/>
      <c r="RBS2" s="1896"/>
      <c r="RBT2" s="1896"/>
      <c r="RBU2" s="1896"/>
      <c r="RBV2" s="1896"/>
      <c r="RBW2" s="1896"/>
      <c r="RBX2" s="1896"/>
      <c r="RBY2" s="1896"/>
      <c r="RBZ2" s="1896"/>
      <c r="RCA2" s="1896"/>
      <c r="RCB2" s="1896"/>
      <c r="RCC2" s="1896"/>
      <c r="RCD2" s="1896"/>
      <c r="RCE2" s="1896"/>
      <c r="RCF2" s="1896"/>
      <c r="RCG2" s="1896"/>
      <c r="RCH2" s="1896"/>
      <c r="RCI2" s="1896"/>
      <c r="RCJ2" s="1896"/>
      <c r="RCK2" s="1896"/>
      <c r="RCL2" s="1896"/>
      <c r="RCM2" s="1896"/>
      <c r="RCN2" s="1896"/>
      <c r="RCO2" s="1896"/>
      <c r="RCP2" s="1896"/>
      <c r="RCQ2" s="1896"/>
      <c r="RCR2" s="1896"/>
      <c r="RCS2" s="1896"/>
      <c r="RCT2" s="1896"/>
      <c r="RCU2" s="1896"/>
      <c r="RCV2" s="1896"/>
      <c r="RCW2" s="1896"/>
      <c r="RCX2" s="1896"/>
      <c r="RCY2" s="1896"/>
      <c r="RCZ2" s="1896"/>
      <c r="RDA2" s="1896"/>
      <c r="RDB2" s="1896"/>
      <c r="RDC2" s="1896"/>
      <c r="RDD2" s="1896"/>
      <c r="RDE2" s="1896"/>
      <c r="RDF2" s="1896"/>
      <c r="RDG2" s="1896"/>
      <c r="RDH2" s="1896"/>
      <c r="RDI2" s="1896"/>
      <c r="RDJ2" s="1896"/>
      <c r="RDK2" s="1896"/>
      <c r="RDL2" s="1896"/>
      <c r="RDM2" s="1896"/>
      <c r="RDN2" s="1896"/>
      <c r="RDO2" s="1896"/>
      <c r="RDP2" s="1896"/>
      <c r="RDQ2" s="1896"/>
      <c r="RDR2" s="1896"/>
      <c r="RDS2" s="1896"/>
      <c r="RDT2" s="1896"/>
      <c r="RDU2" s="1896"/>
      <c r="RDV2" s="1896"/>
      <c r="RDW2" s="1896"/>
      <c r="RDX2" s="1896"/>
      <c r="RDY2" s="1896"/>
      <c r="RDZ2" s="1896"/>
      <c r="REA2" s="1896"/>
      <c r="REB2" s="1896"/>
      <c r="REC2" s="1896"/>
      <c r="RED2" s="1896"/>
      <c r="REE2" s="1896"/>
      <c r="REF2" s="1896"/>
      <c r="REG2" s="1896"/>
      <c r="REH2" s="1896"/>
      <c r="REI2" s="1896"/>
      <c r="REJ2" s="1896"/>
      <c r="REK2" s="1896"/>
      <c r="REL2" s="1896"/>
      <c r="REM2" s="1896"/>
      <c r="REN2" s="1896"/>
      <c r="REO2" s="1896"/>
      <c r="REP2" s="1896"/>
      <c r="REQ2" s="1896"/>
      <c r="RER2" s="1896"/>
      <c r="RES2" s="1896"/>
      <c r="RET2" s="1896"/>
      <c r="REU2" s="1896"/>
      <c r="REV2" s="1896"/>
      <c r="REW2" s="1896"/>
      <c r="REX2" s="1896"/>
      <c r="REY2" s="1896"/>
      <c r="REZ2" s="1896"/>
      <c r="RFA2" s="1896"/>
      <c r="RFB2" s="1896"/>
      <c r="RFC2" s="1896"/>
      <c r="RFD2" s="1896"/>
      <c r="RFE2" s="1896"/>
      <c r="RFF2" s="1896"/>
      <c r="RFG2" s="1896"/>
      <c r="RFH2" s="1896"/>
      <c r="RFI2" s="1896"/>
      <c r="RFJ2" s="1896"/>
      <c r="RFK2" s="1896"/>
      <c r="RFL2" s="1896"/>
      <c r="RFM2" s="1896"/>
      <c r="RFN2" s="1896"/>
      <c r="RFO2" s="1896"/>
      <c r="RFP2" s="1896"/>
      <c r="RFQ2" s="1896"/>
      <c r="RFR2" s="1896"/>
      <c r="RFS2" s="1896"/>
      <c r="RFT2" s="1896"/>
      <c r="RFU2" s="1896"/>
      <c r="RFV2" s="1896"/>
      <c r="RFW2" s="1896"/>
      <c r="RFX2" s="1896"/>
      <c r="RFY2" s="1896"/>
      <c r="RFZ2" s="1896"/>
      <c r="RGA2" s="1896"/>
      <c r="RGB2" s="1896"/>
      <c r="RGC2" s="1896"/>
      <c r="RGD2" s="1896"/>
      <c r="RGE2" s="1896"/>
      <c r="RGF2" s="1896"/>
      <c r="RGG2" s="1896"/>
      <c r="RGH2" s="1896"/>
      <c r="RGI2" s="1896"/>
      <c r="RGJ2" s="1896"/>
      <c r="RGK2" s="1896"/>
      <c r="RGL2" s="1896"/>
      <c r="RGM2" s="1896"/>
      <c r="RGN2" s="1896"/>
      <c r="RGO2" s="1896"/>
      <c r="RGP2" s="1896"/>
      <c r="RGQ2" s="1896"/>
      <c r="RGR2" s="1896"/>
      <c r="RGS2" s="1896"/>
      <c r="RGT2" s="1896"/>
      <c r="RGU2" s="1896"/>
      <c r="RGV2" s="1896"/>
      <c r="RGW2" s="1896"/>
      <c r="RGX2" s="1896"/>
      <c r="RGY2" s="1896"/>
      <c r="RGZ2" s="1896"/>
      <c r="RHA2" s="1896"/>
      <c r="RHB2" s="1896"/>
      <c r="RHC2" s="1896"/>
      <c r="RHD2" s="1896"/>
      <c r="RHE2" s="1896"/>
      <c r="RHF2" s="1896"/>
      <c r="RHG2" s="1896"/>
      <c r="RHH2" s="1896"/>
      <c r="RHI2" s="1896"/>
      <c r="RHJ2" s="1896"/>
      <c r="RHK2" s="1896"/>
      <c r="RHL2" s="1896"/>
      <c r="RHM2" s="1896"/>
      <c r="RHN2" s="1896"/>
      <c r="RHO2" s="1896"/>
      <c r="RHP2" s="1896"/>
      <c r="RHQ2" s="1896"/>
      <c r="RHR2" s="1896"/>
      <c r="RHS2" s="1896"/>
      <c r="RHT2" s="1896"/>
      <c r="RHU2" s="1896"/>
      <c r="RHV2" s="1896"/>
      <c r="RHW2" s="1896"/>
      <c r="RHX2" s="1896"/>
      <c r="RHY2" s="1896"/>
      <c r="RHZ2" s="1896"/>
      <c r="RIA2" s="1896"/>
      <c r="RIB2" s="1896"/>
      <c r="RIC2" s="1896"/>
      <c r="RID2" s="1896"/>
      <c r="RIE2" s="1896"/>
      <c r="RIF2" s="1896"/>
      <c r="RIG2" s="1896"/>
      <c r="RIH2" s="1896"/>
      <c r="RII2" s="1896"/>
      <c r="RIJ2" s="1896"/>
      <c r="RIK2" s="1896"/>
      <c r="RIL2" s="1896"/>
      <c r="RIM2" s="1896"/>
      <c r="RIN2" s="1896"/>
      <c r="RIO2" s="1896"/>
      <c r="RIP2" s="1896"/>
      <c r="RIQ2" s="1896"/>
      <c r="RIR2" s="1896"/>
      <c r="RIS2" s="1896"/>
      <c r="RIT2" s="1896"/>
      <c r="RIU2" s="1896"/>
      <c r="RIV2" s="1896"/>
      <c r="RIW2" s="1896"/>
      <c r="RIX2" s="1896"/>
      <c r="RIY2" s="1896"/>
      <c r="RIZ2" s="1896"/>
      <c r="RJA2" s="1896"/>
      <c r="RJB2" s="1896"/>
      <c r="RJC2" s="1896"/>
      <c r="RJD2" s="1896"/>
      <c r="RJE2" s="1896"/>
      <c r="RJF2" s="1896"/>
      <c r="RJG2" s="1896"/>
      <c r="RJH2" s="1896"/>
      <c r="RJI2" s="1896"/>
      <c r="RJJ2" s="1896"/>
      <c r="RJK2" s="1896"/>
      <c r="RJL2" s="1896"/>
      <c r="RJM2" s="1896"/>
      <c r="RJN2" s="1896"/>
      <c r="RJO2" s="1896"/>
      <c r="RJP2" s="1896"/>
      <c r="RJQ2" s="1896"/>
      <c r="RJR2" s="1896"/>
      <c r="RJS2" s="1896"/>
      <c r="RJT2" s="1896"/>
      <c r="RJU2" s="1896"/>
      <c r="RJV2" s="1896"/>
      <c r="RJW2" s="1896"/>
      <c r="RJX2" s="1896"/>
      <c r="RJY2" s="1896"/>
      <c r="RJZ2" s="1896"/>
      <c r="RKA2" s="1896"/>
      <c r="RKB2" s="1896"/>
      <c r="RKC2" s="1896"/>
      <c r="RKD2" s="1896"/>
      <c r="RKE2" s="1896"/>
      <c r="RKF2" s="1896"/>
      <c r="RKG2" s="1896"/>
      <c r="RKH2" s="1896"/>
      <c r="RKI2" s="1896"/>
      <c r="RKJ2" s="1896"/>
      <c r="RKK2" s="1896"/>
      <c r="RKL2" s="1896"/>
      <c r="RKM2" s="1896"/>
      <c r="RKN2" s="1896"/>
      <c r="RKO2" s="1896"/>
      <c r="RKP2" s="1896"/>
      <c r="RKQ2" s="1896"/>
      <c r="RKR2" s="1896"/>
      <c r="RKS2" s="1896"/>
      <c r="RKT2" s="1896"/>
      <c r="RKU2" s="1896"/>
      <c r="RKV2" s="1896"/>
      <c r="RKW2" s="1896"/>
      <c r="RKX2" s="1896"/>
      <c r="RKY2" s="1896"/>
      <c r="RKZ2" s="1896"/>
      <c r="RLA2" s="1896"/>
      <c r="RLB2" s="1896"/>
      <c r="RLC2" s="1896"/>
      <c r="RLD2" s="1896"/>
      <c r="RLE2" s="1896"/>
      <c r="RLF2" s="1896"/>
      <c r="RLG2" s="1896"/>
      <c r="RLH2" s="1896"/>
      <c r="RLI2" s="1896"/>
      <c r="RLJ2" s="1896"/>
      <c r="RLK2" s="1896"/>
      <c r="RLL2" s="1896"/>
      <c r="RLM2" s="1896"/>
      <c r="RLN2" s="1896"/>
      <c r="RLO2" s="1896"/>
      <c r="RLP2" s="1896"/>
      <c r="RLQ2" s="1896"/>
      <c r="RLR2" s="1896"/>
      <c r="RLS2" s="1896"/>
      <c r="RLT2" s="1896"/>
      <c r="RLU2" s="1896"/>
      <c r="RLV2" s="1896"/>
      <c r="RLW2" s="1896"/>
      <c r="RLX2" s="1896"/>
      <c r="RLY2" s="1896"/>
      <c r="RLZ2" s="1896"/>
      <c r="RMA2" s="1896"/>
      <c r="RMB2" s="1896"/>
      <c r="RMC2" s="1896"/>
      <c r="RMD2" s="1896"/>
      <c r="RME2" s="1896"/>
      <c r="RMF2" s="1896"/>
      <c r="RMG2" s="1896"/>
      <c r="RMH2" s="1896"/>
      <c r="RMI2" s="1896"/>
      <c r="RMJ2" s="1896"/>
      <c r="RMK2" s="1896"/>
      <c r="RML2" s="1896"/>
      <c r="RMM2" s="1896"/>
      <c r="RMN2" s="1896"/>
      <c r="RMO2" s="1896"/>
      <c r="RMP2" s="1896"/>
      <c r="RMQ2" s="1896"/>
      <c r="RMR2" s="1896"/>
      <c r="RMS2" s="1896"/>
      <c r="RMT2" s="1896"/>
      <c r="RMU2" s="1896"/>
      <c r="RMV2" s="1896"/>
      <c r="RMW2" s="1896"/>
      <c r="RMX2" s="1896"/>
      <c r="RMY2" s="1896"/>
      <c r="RMZ2" s="1896"/>
      <c r="RNA2" s="1896"/>
      <c r="RNB2" s="1896"/>
      <c r="RNC2" s="1896"/>
      <c r="RND2" s="1896"/>
      <c r="RNE2" s="1896"/>
      <c r="RNF2" s="1896"/>
      <c r="RNG2" s="1896"/>
      <c r="RNH2" s="1896"/>
      <c r="RNI2" s="1896"/>
      <c r="RNJ2" s="1896"/>
      <c r="RNK2" s="1896"/>
      <c r="RNL2" s="1896"/>
      <c r="RNM2" s="1896"/>
      <c r="RNN2" s="1896"/>
      <c r="RNO2" s="1896"/>
      <c r="RNP2" s="1896"/>
      <c r="RNQ2" s="1896"/>
      <c r="RNR2" s="1896"/>
      <c r="RNS2" s="1896"/>
      <c r="RNT2" s="1896"/>
      <c r="RNU2" s="1896"/>
      <c r="RNV2" s="1896"/>
      <c r="RNW2" s="1896"/>
      <c r="RNX2" s="1896"/>
      <c r="RNY2" s="1896"/>
      <c r="RNZ2" s="1896"/>
      <c r="ROA2" s="1896"/>
      <c r="ROB2" s="1896"/>
      <c r="ROC2" s="1896"/>
      <c r="ROD2" s="1896"/>
      <c r="ROE2" s="1896"/>
      <c r="ROF2" s="1896"/>
      <c r="ROG2" s="1896"/>
      <c r="ROH2" s="1896"/>
      <c r="ROI2" s="1896"/>
      <c r="ROJ2" s="1896"/>
      <c r="ROK2" s="1896"/>
      <c r="ROL2" s="1896"/>
      <c r="ROM2" s="1896"/>
      <c r="RON2" s="1896"/>
      <c r="ROO2" s="1896"/>
      <c r="ROP2" s="1896"/>
      <c r="ROQ2" s="1896"/>
      <c r="ROR2" s="1896"/>
      <c r="ROS2" s="1896"/>
      <c r="ROT2" s="1896"/>
      <c r="ROU2" s="1896"/>
      <c r="ROV2" s="1896"/>
      <c r="ROW2" s="1896"/>
      <c r="ROX2" s="1896"/>
      <c r="ROY2" s="1896"/>
      <c r="ROZ2" s="1896"/>
      <c r="RPA2" s="1896"/>
      <c r="RPB2" s="1896"/>
      <c r="RPC2" s="1896"/>
      <c r="RPD2" s="1896"/>
      <c r="RPE2" s="1896"/>
      <c r="RPF2" s="1896"/>
      <c r="RPG2" s="1896"/>
      <c r="RPH2" s="1896"/>
      <c r="RPI2" s="1896"/>
      <c r="RPJ2" s="1896"/>
      <c r="RPK2" s="1896"/>
      <c r="RPL2" s="1896"/>
      <c r="RPM2" s="1896"/>
      <c r="RPN2" s="1896"/>
      <c r="RPO2" s="1896"/>
      <c r="RPP2" s="1896"/>
      <c r="RPQ2" s="1896"/>
      <c r="RPR2" s="1896"/>
      <c r="RPS2" s="1896"/>
      <c r="RPT2" s="1896"/>
      <c r="RPU2" s="1896"/>
      <c r="RPV2" s="1896"/>
      <c r="RPW2" s="1896"/>
      <c r="RPX2" s="1896"/>
      <c r="RPY2" s="1896"/>
      <c r="RPZ2" s="1896"/>
      <c r="RQA2" s="1896"/>
      <c r="RQB2" s="1896"/>
      <c r="RQC2" s="1896"/>
      <c r="RQD2" s="1896"/>
      <c r="RQE2" s="1896"/>
      <c r="RQF2" s="1896"/>
      <c r="RQG2" s="1896"/>
      <c r="RQH2" s="1896"/>
      <c r="RQI2" s="1896"/>
      <c r="RQJ2" s="1896"/>
      <c r="RQK2" s="1896"/>
      <c r="RQL2" s="1896"/>
      <c r="RQM2" s="1896"/>
      <c r="RQN2" s="1896"/>
      <c r="RQO2" s="1896"/>
      <c r="RQP2" s="1896"/>
      <c r="RQQ2" s="1896"/>
      <c r="RQR2" s="1896"/>
      <c r="RQS2" s="1896"/>
      <c r="RQT2" s="1896"/>
      <c r="RQU2" s="1896"/>
      <c r="RQV2" s="1896"/>
      <c r="RQW2" s="1896"/>
      <c r="RQX2" s="1896"/>
      <c r="RQY2" s="1896"/>
      <c r="RQZ2" s="1896"/>
      <c r="RRA2" s="1896"/>
      <c r="RRB2" s="1896"/>
      <c r="RRC2" s="1896"/>
      <c r="RRD2" s="1896"/>
      <c r="RRE2" s="1896"/>
      <c r="RRF2" s="1896"/>
      <c r="RRG2" s="1896"/>
      <c r="RRH2" s="1896"/>
      <c r="RRI2" s="1896"/>
      <c r="RRJ2" s="1896"/>
      <c r="RRK2" s="1896"/>
      <c r="RRL2" s="1896"/>
      <c r="RRM2" s="1896"/>
      <c r="RRN2" s="1896"/>
      <c r="RRO2" s="1896"/>
      <c r="RRP2" s="1896"/>
      <c r="RRQ2" s="1896"/>
      <c r="RRR2" s="1896"/>
      <c r="RRS2" s="1896"/>
      <c r="RRT2" s="1896"/>
      <c r="RRU2" s="1896"/>
      <c r="RRV2" s="1896"/>
      <c r="RRW2" s="1896"/>
      <c r="RRX2" s="1896"/>
      <c r="RRY2" s="1896"/>
      <c r="RRZ2" s="1896"/>
      <c r="RSA2" s="1896"/>
      <c r="RSB2" s="1896"/>
      <c r="RSC2" s="1896"/>
      <c r="RSD2" s="1896"/>
      <c r="RSE2" s="1896"/>
      <c r="RSF2" s="1896"/>
      <c r="RSG2" s="1896"/>
      <c r="RSH2" s="1896"/>
      <c r="RSI2" s="1896"/>
      <c r="RSJ2" s="1896"/>
      <c r="RSK2" s="1896"/>
      <c r="RSL2" s="1896"/>
      <c r="RSM2" s="1896"/>
      <c r="RSN2" s="1896"/>
      <c r="RSO2" s="1896"/>
      <c r="RSP2" s="1896"/>
      <c r="RSQ2" s="1896"/>
      <c r="RSR2" s="1896"/>
      <c r="RSS2" s="1896"/>
      <c r="RST2" s="1896"/>
      <c r="RSU2" s="1896"/>
      <c r="RSV2" s="1896"/>
      <c r="RSW2" s="1896"/>
      <c r="RSX2" s="1896"/>
      <c r="RSY2" s="1896"/>
      <c r="RSZ2" s="1896"/>
      <c r="RTA2" s="1896"/>
      <c r="RTB2" s="1896"/>
      <c r="RTC2" s="1896"/>
      <c r="RTD2" s="1896"/>
      <c r="RTE2" s="1896"/>
      <c r="RTF2" s="1896"/>
      <c r="RTG2" s="1896"/>
      <c r="RTH2" s="1896"/>
      <c r="RTI2" s="1896"/>
      <c r="RTJ2" s="1896"/>
      <c r="RTK2" s="1896"/>
      <c r="RTL2" s="1896"/>
      <c r="RTM2" s="1896"/>
      <c r="RTN2" s="1896"/>
      <c r="RTO2" s="1896"/>
      <c r="RTP2" s="1896"/>
      <c r="RTQ2" s="1896"/>
      <c r="RTR2" s="1896"/>
      <c r="RTS2" s="1896"/>
      <c r="RTT2" s="1896"/>
      <c r="RTU2" s="1896"/>
      <c r="RTV2" s="1896"/>
      <c r="RTW2" s="1896"/>
      <c r="RTX2" s="1896"/>
      <c r="RTY2" s="1896"/>
      <c r="RTZ2" s="1896"/>
      <c r="RUA2" s="1896"/>
      <c r="RUB2" s="1896"/>
      <c r="RUC2" s="1896"/>
      <c r="RUD2" s="1896"/>
      <c r="RUE2" s="1896"/>
      <c r="RUF2" s="1896"/>
      <c r="RUG2" s="1896"/>
      <c r="RUH2" s="1896"/>
      <c r="RUI2" s="1896"/>
      <c r="RUJ2" s="1896"/>
      <c r="RUK2" s="1896"/>
      <c r="RUL2" s="1896"/>
      <c r="RUM2" s="1896"/>
      <c r="RUN2" s="1896"/>
      <c r="RUO2" s="1896"/>
      <c r="RUP2" s="1896"/>
      <c r="RUQ2" s="1896"/>
      <c r="RUR2" s="1896"/>
      <c r="RUS2" s="1896"/>
      <c r="RUT2" s="1896"/>
      <c r="RUU2" s="1896"/>
      <c r="RUV2" s="1896"/>
      <c r="RUW2" s="1896"/>
      <c r="RUX2" s="1896"/>
      <c r="RUY2" s="1896"/>
      <c r="RUZ2" s="1896"/>
      <c r="RVA2" s="1896"/>
      <c r="RVB2" s="1896"/>
      <c r="RVC2" s="1896"/>
      <c r="RVD2" s="1896"/>
      <c r="RVE2" s="1896"/>
      <c r="RVF2" s="1896"/>
      <c r="RVG2" s="1896"/>
      <c r="RVH2" s="1896"/>
      <c r="RVI2" s="1896"/>
      <c r="RVJ2" s="1896"/>
      <c r="RVK2" s="1896"/>
      <c r="RVL2" s="1896"/>
      <c r="RVM2" s="1896"/>
      <c r="RVN2" s="1896"/>
      <c r="RVO2" s="1896"/>
      <c r="RVP2" s="1896"/>
      <c r="RVQ2" s="1896"/>
      <c r="RVR2" s="1896"/>
      <c r="RVS2" s="1896"/>
      <c r="RVT2" s="1896"/>
      <c r="RVU2" s="1896"/>
      <c r="RVV2" s="1896"/>
      <c r="RVW2" s="1896"/>
      <c r="RVX2" s="1896"/>
      <c r="RVY2" s="1896"/>
      <c r="RVZ2" s="1896"/>
      <c r="RWA2" s="1896"/>
      <c r="RWB2" s="1896"/>
      <c r="RWC2" s="1896"/>
      <c r="RWD2" s="1896"/>
      <c r="RWE2" s="1896"/>
      <c r="RWF2" s="1896"/>
      <c r="RWG2" s="1896"/>
      <c r="RWH2" s="1896"/>
      <c r="RWI2" s="1896"/>
      <c r="RWJ2" s="1896"/>
      <c r="RWK2" s="1896"/>
      <c r="RWL2" s="1896"/>
      <c r="RWM2" s="1896"/>
      <c r="RWN2" s="1896"/>
      <c r="RWO2" s="1896"/>
      <c r="RWP2" s="1896"/>
      <c r="RWQ2" s="1896"/>
      <c r="RWR2" s="1896"/>
      <c r="RWS2" s="1896"/>
      <c r="RWT2" s="1896"/>
      <c r="RWU2" s="1896"/>
      <c r="RWV2" s="1896"/>
      <c r="RWW2" s="1896"/>
      <c r="RWX2" s="1896"/>
      <c r="RWY2" s="1896"/>
      <c r="RWZ2" s="1896"/>
      <c r="RXA2" s="1896"/>
      <c r="RXB2" s="1896"/>
      <c r="RXC2" s="1896"/>
      <c r="RXD2" s="1896"/>
      <c r="RXE2" s="1896"/>
      <c r="RXF2" s="1896"/>
      <c r="RXG2" s="1896"/>
      <c r="RXH2" s="1896"/>
      <c r="RXI2" s="1896"/>
      <c r="RXJ2" s="1896"/>
      <c r="RXK2" s="1896"/>
      <c r="RXL2" s="1896"/>
      <c r="RXM2" s="1896"/>
      <c r="RXN2" s="1896"/>
      <c r="RXO2" s="1896"/>
      <c r="RXP2" s="1896"/>
      <c r="RXQ2" s="1896"/>
      <c r="RXR2" s="1896"/>
      <c r="RXS2" s="1896"/>
      <c r="RXT2" s="1896"/>
      <c r="RXU2" s="1896"/>
      <c r="RXV2" s="1896"/>
      <c r="RXW2" s="1896"/>
      <c r="RXX2" s="1896"/>
      <c r="RXY2" s="1896"/>
      <c r="RXZ2" s="1896"/>
      <c r="RYA2" s="1896"/>
      <c r="RYB2" s="1896"/>
      <c r="RYC2" s="1896"/>
      <c r="RYD2" s="1896"/>
      <c r="RYE2" s="1896"/>
      <c r="RYF2" s="1896"/>
      <c r="RYG2" s="1896"/>
      <c r="RYH2" s="1896"/>
      <c r="RYI2" s="1896"/>
      <c r="RYJ2" s="1896"/>
      <c r="RYK2" s="1896"/>
      <c r="RYL2" s="1896"/>
      <c r="RYM2" s="1896"/>
      <c r="RYN2" s="1896"/>
      <c r="RYO2" s="1896"/>
      <c r="RYP2" s="1896"/>
      <c r="RYQ2" s="1896"/>
      <c r="RYR2" s="1896"/>
      <c r="RYS2" s="1896"/>
      <c r="RYT2" s="1896"/>
      <c r="RYU2" s="1896"/>
      <c r="RYV2" s="1896"/>
      <c r="RYW2" s="1896"/>
      <c r="RYX2" s="1896"/>
      <c r="RYY2" s="1896"/>
      <c r="RYZ2" s="1896"/>
      <c r="RZA2" s="1896"/>
      <c r="RZB2" s="1896"/>
      <c r="RZC2" s="1896"/>
      <c r="RZD2" s="1896"/>
      <c r="RZE2" s="1896"/>
      <c r="RZF2" s="1896"/>
      <c r="RZG2" s="1896"/>
      <c r="RZH2" s="1896"/>
      <c r="RZI2" s="1896"/>
      <c r="RZJ2" s="1896"/>
      <c r="RZK2" s="1896"/>
      <c r="RZL2" s="1896"/>
      <c r="RZM2" s="1896"/>
      <c r="RZN2" s="1896"/>
      <c r="RZO2" s="1896"/>
      <c r="RZP2" s="1896"/>
      <c r="RZQ2" s="1896"/>
      <c r="RZR2" s="1896"/>
      <c r="RZS2" s="1896"/>
      <c r="RZT2" s="1896"/>
      <c r="RZU2" s="1896"/>
      <c r="RZV2" s="1896"/>
      <c r="RZW2" s="1896"/>
      <c r="RZX2" s="1896"/>
      <c r="RZY2" s="1896"/>
      <c r="RZZ2" s="1896"/>
      <c r="SAA2" s="1896"/>
      <c r="SAB2" s="1896"/>
      <c r="SAC2" s="1896"/>
      <c r="SAD2" s="1896"/>
      <c r="SAE2" s="1896"/>
      <c r="SAF2" s="1896"/>
      <c r="SAG2" s="1896"/>
      <c r="SAH2" s="1896"/>
      <c r="SAI2" s="1896"/>
      <c r="SAJ2" s="1896"/>
      <c r="SAK2" s="1896"/>
      <c r="SAL2" s="1896"/>
      <c r="SAM2" s="1896"/>
      <c r="SAN2" s="1896"/>
      <c r="SAO2" s="1896"/>
      <c r="SAP2" s="1896"/>
      <c r="SAQ2" s="1896"/>
      <c r="SAR2" s="1896"/>
      <c r="SAS2" s="1896"/>
      <c r="SAT2" s="1896"/>
      <c r="SAU2" s="1896"/>
      <c r="SAV2" s="1896"/>
      <c r="SAW2" s="1896"/>
      <c r="SAX2" s="1896"/>
      <c r="SAY2" s="1896"/>
      <c r="SAZ2" s="1896"/>
      <c r="SBA2" s="1896"/>
      <c r="SBB2" s="1896"/>
      <c r="SBC2" s="1896"/>
      <c r="SBD2" s="1896"/>
      <c r="SBE2" s="1896"/>
      <c r="SBF2" s="1896"/>
      <c r="SBG2" s="1896"/>
      <c r="SBH2" s="1896"/>
      <c r="SBI2" s="1896"/>
      <c r="SBJ2" s="1896"/>
      <c r="SBK2" s="1896"/>
      <c r="SBL2" s="1896"/>
      <c r="SBM2" s="1896"/>
      <c r="SBN2" s="1896"/>
      <c r="SBO2" s="1896"/>
      <c r="SBP2" s="1896"/>
      <c r="SBQ2" s="1896"/>
      <c r="SBR2" s="1896"/>
      <c r="SBS2" s="1896"/>
      <c r="SBT2" s="1896"/>
      <c r="SBU2" s="1896"/>
      <c r="SBV2" s="1896"/>
      <c r="SBW2" s="1896"/>
      <c r="SBX2" s="1896"/>
      <c r="SBY2" s="1896"/>
      <c r="SBZ2" s="1896"/>
      <c r="SCA2" s="1896"/>
      <c r="SCB2" s="1896"/>
      <c r="SCC2" s="1896"/>
      <c r="SCD2" s="1896"/>
      <c r="SCE2" s="1896"/>
      <c r="SCF2" s="1896"/>
      <c r="SCG2" s="1896"/>
      <c r="SCH2" s="1896"/>
      <c r="SCI2" s="1896"/>
      <c r="SCJ2" s="1896"/>
      <c r="SCK2" s="1896"/>
      <c r="SCL2" s="1896"/>
      <c r="SCM2" s="1896"/>
      <c r="SCN2" s="1896"/>
      <c r="SCO2" s="1896"/>
      <c r="SCP2" s="1896"/>
      <c r="SCQ2" s="1896"/>
      <c r="SCR2" s="1896"/>
      <c r="SCS2" s="1896"/>
      <c r="SCT2" s="1896"/>
      <c r="SCU2" s="1896"/>
      <c r="SCV2" s="1896"/>
      <c r="SCW2" s="1896"/>
      <c r="SCX2" s="1896"/>
      <c r="SCY2" s="1896"/>
      <c r="SCZ2" s="1896"/>
      <c r="SDA2" s="1896"/>
      <c r="SDB2" s="1896"/>
      <c r="SDC2" s="1896"/>
      <c r="SDD2" s="1896"/>
      <c r="SDE2" s="1896"/>
      <c r="SDF2" s="1896"/>
      <c r="SDG2" s="1896"/>
      <c r="SDH2" s="1896"/>
      <c r="SDI2" s="1896"/>
      <c r="SDJ2" s="1896"/>
      <c r="SDK2" s="1896"/>
      <c r="SDL2" s="1896"/>
      <c r="SDM2" s="1896"/>
      <c r="SDN2" s="1896"/>
      <c r="SDO2" s="1896"/>
      <c r="SDP2" s="1896"/>
      <c r="SDQ2" s="1896"/>
      <c r="SDR2" s="1896"/>
      <c r="SDS2" s="1896"/>
      <c r="SDT2" s="1896"/>
      <c r="SDU2" s="1896"/>
      <c r="SDV2" s="1896"/>
      <c r="SDW2" s="1896"/>
      <c r="SDX2" s="1896"/>
      <c r="SDY2" s="1896"/>
      <c r="SDZ2" s="1896"/>
      <c r="SEA2" s="1896"/>
      <c r="SEB2" s="1896"/>
      <c r="SEC2" s="1896"/>
      <c r="SED2" s="1896"/>
      <c r="SEE2" s="1896"/>
      <c r="SEF2" s="1896"/>
      <c r="SEG2" s="1896"/>
      <c r="SEH2" s="1896"/>
      <c r="SEI2" s="1896"/>
      <c r="SEJ2" s="1896"/>
      <c r="SEK2" s="1896"/>
      <c r="SEL2" s="1896"/>
      <c r="SEM2" s="1896"/>
      <c r="SEN2" s="1896"/>
      <c r="SEO2" s="1896"/>
      <c r="SEP2" s="1896"/>
      <c r="SEQ2" s="1896"/>
      <c r="SER2" s="1896"/>
      <c r="SES2" s="1896"/>
      <c r="SET2" s="1896"/>
      <c r="SEU2" s="1896"/>
      <c r="SEV2" s="1896"/>
      <c r="SEW2" s="1896"/>
      <c r="SEX2" s="1896"/>
      <c r="SEY2" s="1896"/>
      <c r="SEZ2" s="1896"/>
      <c r="SFA2" s="1896"/>
      <c r="SFB2" s="1896"/>
      <c r="SFC2" s="1896"/>
      <c r="SFD2" s="1896"/>
      <c r="SFE2" s="1896"/>
      <c r="SFF2" s="1896"/>
      <c r="SFG2" s="1896"/>
      <c r="SFH2" s="1896"/>
      <c r="SFI2" s="1896"/>
      <c r="SFJ2" s="1896"/>
      <c r="SFK2" s="1896"/>
      <c r="SFL2" s="1896"/>
      <c r="SFM2" s="1896"/>
      <c r="SFN2" s="1896"/>
      <c r="SFO2" s="1896"/>
      <c r="SFP2" s="1896"/>
      <c r="SFQ2" s="1896"/>
      <c r="SFR2" s="1896"/>
      <c r="SFS2" s="1896"/>
      <c r="SFT2" s="1896"/>
      <c r="SFU2" s="1896"/>
      <c r="SFV2" s="1896"/>
      <c r="SFW2" s="1896"/>
      <c r="SFX2" s="1896"/>
      <c r="SFY2" s="1896"/>
      <c r="SFZ2" s="1896"/>
      <c r="SGA2" s="1896"/>
      <c r="SGB2" s="1896"/>
      <c r="SGC2" s="1896"/>
      <c r="SGD2" s="1896"/>
      <c r="SGE2" s="1896"/>
      <c r="SGF2" s="1896"/>
      <c r="SGG2" s="1896"/>
      <c r="SGH2" s="1896"/>
      <c r="SGI2" s="1896"/>
      <c r="SGJ2" s="1896"/>
      <c r="SGK2" s="1896"/>
      <c r="SGL2" s="1896"/>
      <c r="SGM2" s="1896"/>
      <c r="SGN2" s="1896"/>
      <c r="SGO2" s="1896"/>
      <c r="SGP2" s="1896"/>
      <c r="SGQ2" s="1896"/>
      <c r="SGR2" s="1896"/>
      <c r="SGS2" s="1896"/>
      <c r="SGT2" s="1896"/>
      <c r="SGU2" s="1896"/>
      <c r="SGV2" s="1896"/>
      <c r="SGW2" s="1896"/>
      <c r="SGX2" s="1896"/>
      <c r="SGY2" s="1896"/>
      <c r="SGZ2" s="1896"/>
      <c r="SHA2" s="1896"/>
      <c r="SHB2" s="1896"/>
      <c r="SHC2" s="1896"/>
      <c r="SHD2" s="1896"/>
      <c r="SHE2" s="1896"/>
      <c r="SHF2" s="1896"/>
      <c r="SHG2" s="1896"/>
      <c r="SHH2" s="1896"/>
      <c r="SHI2" s="1896"/>
      <c r="SHJ2" s="1896"/>
      <c r="SHK2" s="1896"/>
      <c r="SHL2" s="1896"/>
      <c r="SHM2" s="1896"/>
      <c r="SHN2" s="1896"/>
      <c r="SHO2" s="1896"/>
      <c r="SHP2" s="1896"/>
      <c r="SHQ2" s="1896"/>
      <c r="SHR2" s="1896"/>
      <c r="SHS2" s="1896"/>
      <c r="SHT2" s="1896"/>
      <c r="SHU2" s="1896"/>
      <c r="SHV2" s="1896"/>
      <c r="SHW2" s="1896"/>
      <c r="SHX2" s="1896"/>
      <c r="SHY2" s="1896"/>
      <c r="SHZ2" s="1896"/>
      <c r="SIA2" s="1896"/>
      <c r="SIB2" s="1896"/>
      <c r="SIC2" s="1896"/>
      <c r="SID2" s="1896"/>
      <c r="SIE2" s="1896"/>
      <c r="SIF2" s="1896"/>
      <c r="SIG2" s="1896"/>
      <c r="SIH2" s="1896"/>
      <c r="SII2" s="1896"/>
      <c r="SIJ2" s="1896"/>
      <c r="SIK2" s="1896"/>
      <c r="SIL2" s="1896"/>
      <c r="SIM2" s="1896"/>
      <c r="SIN2" s="1896"/>
      <c r="SIO2" s="1896"/>
      <c r="SIP2" s="1896"/>
      <c r="SIQ2" s="1896"/>
      <c r="SIR2" s="1896"/>
      <c r="SIS2" s="1896"/>
      <c r="SIT2" s="1896"/>
      <c r="SIU2" s="1896"/>
      <c r="SIV2" s="1896"/>
      <c r="SIW2" s="1896"/>
      <c r="SIX2" s="1896"/>
      <c r="SIY2" s="1896"/>
      <c r="SIZ2" s="1896"/>
      <c r="SJA2" s="1896"/>
      <c r="SJB2" s="1896"/>
      <c r="SJC2" s="1896"/>
      <c r="SJD2" s="1896"/>
      <c r="SJE2" s="1896"/>
      <c r="SJF2" s="1896"/>
      <c r="SJG2" s="1896"/>
      <c r="SJH2" s="1896"/>
      <c r="SJI2" s="1896"/>
      <c r="SJJ2" s="1896"/>
      <c r="SJK2" s="1896"/>
      <c r="SJL2" s="1896"/>
      <c r="SJM2" s="1896"/>
      <c r="SJN2" s="1896"/>
      <c r="SJO2" s="1896"/>
      <c r="SJP2" s="1896"/>
      <c r="SJQ2" s="1896"/>
      <c r="SJR2" s="1896"/>
      <c r="SJS2" s="1896"/>
      <c r="SJT2" s="1896"/>
      <c r="SJU2" s="1896"/>
      <c r="SJV2" s="1896"/>
      <c r="SJW2" s="1896"/>
      <c r="SJX2" s="1896"/>
      <c r="SJY2" s="1896"/>
      <c r="SJZ2" s="1896"/>
      <c r="SKA2" s="1896"/>
      <c r="SKB2" s="1896"/>
      <c r="SKC2" s="1896"/>
      <c r="SKD2" s="1896"/>
      <c r="SKE2" s="1896"/>
      <c r="SKF2" s="1896"/>
      <c r="SKG2" s="1896"/>
      <c r="SKH2" s="1896"/>
      <c r="SKI2" s="1896"/>
      <c r="SKJ2" s="1896"/>
      <c r="SKK2" s="1896"/>
      <c r="SKL2" s="1896"/>
      <c r="SKM2" s="1896"/>
      <c r="SKN2" s="1896"/>
      <c r="SKO2" s="1896"/>
      <c r="SKP2" s="1896"/>
      <c r="SKQ2" s="1896"/>
      <c r="SKR2" s="1896"/>
      <c r="SKS2" s="1896"/>
      <c r="SKT2" s="1896"/>
      <c r="SKU2" s="1896"/>
      <c r="SKV2" s="1896"/>
      <c r="SKW2" s="1896"/>
      <c r="SKX2" s="1896"/>
      <c r="SKY2" s="1896"/>
      <c r="SKZ2" s="1896"/>
      <c r="SLA2" s="1896"/>
      <c r="SLB2" s="1896"/>
      <c r="SLC2" s="1896"/>
      <c r="SLD2" s="1896"/>
      <c r="SLE2" s="1896"/>
      <c r="SLF2" s="1896"/>
      <c r="SLG2" s="1896"/>
      <c r="SLH2" s="1896"/>
      <c r="SLI2" s="1896"/>
      <c r="SLJ2" s="1896"/>
      <c r="SLK2" s="1896"/>
      <c r="SLL2" s="1896"/>
      <c r="SLM2" s="1896"/>
      <c r="SLN2" s="1896"/>
      <c r="SLO2" s="1896"/>
      <c r="SLP2" s="1896"/>
      <c r="SLQ2" s="1896"/>
      <c r="SLR2" s="1896"/>
      <c r="SLS2" s="1896"/>
      <c r="SLT2" s="1896"/>
      <c r="SLU2" s="1896"/>
      <c r="SLV2" s="1896"/>
      <c r="SLW2" s="1896"/>
      <c r="SLX2" s="1896"/>
      <c r="SLY2" s="1896"/>
      <c r="SLZ2" s="1896"/>
      <c r="SMA2" s="1896"/>
      <c r="SMB2" s="1896"/>
      <c r="SMC2" s="1896"/>
      <c r="SMD2" s="1896"/>
      <c r="SME2" s="1896"/>
      <c r="SMF2" s="1896"/>
      <c r="SMG2" s="1896"/>
      <c r="SMH2" s="1896"/>
      <c r="SMI2" s="1896"/>
      <c r="SMJ2" s="1896"/>
      <c r="SMK2" s="1896"/>
      <c r="SML2" s="1896"/>
      <c r="SMM2" s="1896"/>
      <c r="SMN2" s="1896"/>
      <c r="SMO2" s="1896"/>
      <c r="SMP2" s="1896"/>
      <c r="SMQ2" s="1896"/>
      <c r="SMR2" s="1896"/>
      <c r="SMS2" s="1896"/>
      <c r="SMT2" s="1896"/>
      <c r="SMU2" s="1896"/>
      <c r="SMV2" s="1896"/>
      <c r="SMW2" s="1896"/>
      <c r="SMX2" s="1896"/>
      <c r="SMY2" s="1896"/>
      <c r="SMZ2" s="1896"/>
      <c r="SNA2" s="1896"/>
      <c r="SNB2" s="1896"/>
      <c r="SNC2" s="1896"/>
      <c r="SND2" s="1896"/>
      <c r="SNE2" s="1896"/>
      <c r="SNF2" s="1896"/>
      <c r="SNG2" s="1896"/>
      <c r="SNH2" s="1896"/>
      <c r="SNI2" s="1896"/>
      <c r="SNJ2" s="1896"/>
      <c r="SNK2" s="1896"/>
      <c r="SNL2" s="1896"/>
      <c r="SNM2" s="1896"/>
      <c r="SNN2" s="1896"/>
      <c r="SNO2" s="1896"/>
      <c r="SNP2" s="1896"/>
      <c r="SNQ2" s="1896"/>
      <c r="SNR2" s="1896"/>
      <c r="SNS2" s="1896"/>
      <c r="SNT2" s="1896"/>
      <c r="SNU2" s="1896"/>
      <c r="SNV2" s="1896"/>
      <c r="SNW2" s="1896"/>
      <c r="SNX2" s="1896"/>
      <c r="SNY2" s="1896"/>
      <c r="SNZ2" s="1896"/>
      <c r="SOA2" s="1896"/>
      <c r="SOB2" s="1896"/>
      <c r="SOC2" s="1896"/>
      <c r="SOD2" s="1896"/>
      <c r="SOE2" s="1896"/>
      <c r="SOF2" s="1896"/>
      <c r="SOG2" s="1896"/>
      <c r="SOH2" s="1896"/>
      <c r="SOI2" s="1896"/>
      <c r="SOJ2" s="1896"/>
      <c r="SOK2" s="1896"/>
      <c r="SOL2" s="1896"/>
      <c r="SOM2" s="1896"/>
      <c r="SON2" s="1896"/>
      <c r="SOO2" s="1896"/>
      <c r="SOP2" s="1896"/>
      <c r="SOQ2" s="1896"/>
      <c r="SOR2" s="1896"/>
      <c r="SOS2" s="1896"/>
      <c r="SOT2" s="1896"/>
      <c r="SOU2" s="1896"/>
      <c r="SOV2" s="1896"/>
      <c r="SOW2" s="1896"/>
      <c r="SOX2" s="1896"/>
      <c r="SOY2" s="1896"/>
      <c r="SOZ2" s="1896"/>
      <c r="SPA2" s="1896"/>
      <c r="SPB2" s="1896"/>
      <c r="SPC2" s="1896"/>
      <c r="SPD2" s="1896"/>
      <c r="SPE2" s="1896"/>
      <c r="SPF2" s="1896"/>
      <c r="SPG2" s="1896"/>
      <c r="SPH2" s="1896"/>
      <c r="SPI2" s="1896"/>
      <c r="SPJ2" s="1896"/>
      <c r="SPK2" s="1896"/>
      <c r="SPL2" s="1896"/>
      <c r="SPM2" s="1896"/>
      <c r="SPN2" s="1896"/>
      <c r="SPO2" s="1896"/>
      <c r="SPP2" s="1896"/>
      <c r="SPQ2" s="1896"/>
      <c r="SPR2" s="1896"/>
      <c r="SPS2" s="1896"/>
      <c r="SPT2" s="1896"/>
      <c r="SPU2" s="1896"/>
      <c r="SPV2" s="1896"/>
      <c r="SPW2" s="1896"/>
      <c r="SPX2" s="1896"/>
      <c r="SPY2" s="1896"/>
      <c r="SPZ2" s="1896"/>
      <c r="SQA2" s="1896"/>
      <c r="SQB2" s="1896"/>
      <c r="SQC2" s="1896"/>
      <c r="SQD2" s="1896"/>
      <c r="SQE2" s="1896"/>
      <c r="SQF2" s="1896"/>
      <c r="SQG2" s="1896"/>
      <c r="SQH2" s="1896"/>
      <c r="SQI2" s="1896"/>
      <c r="SQJ2" s="1896"/>
      <c r="SQK2" s="1896"/>
      <c r="SQL2" s="1896"/>
      <c r="SQM2" s="1896"/>
      <c r="SQN2" s="1896"/>
      <c r="SQO2" s="1896"/>
      <c r="SQP2" s="1896"/>
      <c r="SQQ2" s="1896"/>
      <c r="SQR2" s="1896"/>
      <c r="SQS2" s="1896"/>
      <c r="SQT2" s="1896"/>
      <c r="SQU2" s="1896"/>
      <c r="SQV2" s="1896"/>
      <c r="SQW2" s="1896"/>
      <c r="SQX2" s="1896"/>
      <c r="SQY2" s="1896"/>
      <c r="SQZ2" s="1896"/>
      <c r="SRA2" s="1896"/>
      <c r="SRB2" s="1896"/>
      <c r="SRC2" s="1896"/>
      <c r="SRD2" s="1896"/>
      <c r="SRE2" s="1896"/>
      <c r="SRF2" s="1896"/>
      <c r="SRG2" s="1896"/>
      <c r="SRH2" s="1896"/>
      <c r="SRI2" s="1896"/>
      <c r="SRJ2" s="1896"/>
      <c r="SRK2" s="1896"/>
      <c r="SRL2" s="1896"/>
      <c r="SRM2" s="1896"/>
      <c r="SRN2" s="1896"/>
      <c r="SRO2" s="1896"/>
      <c r="SRP2" s="1896"/>
      <c r="SRQ2" s="1896"/>
      <c r="SRR2" s="1896"/>
      <c r="SRS2" s="1896"/>
      <c r="SRT2" s="1896"/>
      <c r="SRU2" s="1896"/>
      <c r="SRV2" s="1896"/>
      <c r="SRW2" s="1896"/>
      <c r="SRX2" s="1896"/>
      <c r="SRY2" s="1896"/>
      <c r="SRZ2" s="1896"/>
      <c r="SSA2" s="1896"/>
      <c r="SSB2" s="1896"/>
      <c r="SSC2" s="1896"/>
      <c r="SSD2" s="1896"/>
      <c r="SSE2" s="1896"/>
      <c r="SSF2" s="1896"/>
      <c r="SSG2" s="1896"/>
      <c r="SSH2" s="1896"/>
      <c r="SSI2" s="1896"/>
      <c r="SSJ2" s="1896"/>
      <c r="SSK2" s="1896"/>
      <c r="SSL2" s="1896"/>
      <c r="SSM2" s="1896"/>
      <c r="SSN2" s="1896"/>
      <c r="SSO2" s="1896"/>
      <c r="SSP2" s="1896"/>
      <c r="SSQ2" s="1896"/>
      <c r="SSR2" s="1896"/>
      <c r="SSS2" s="1896"/>
      <c r="SST2" s="1896"/>
      <c r="SSU2" s="1896"/>
      <c r="SSV2" s="1896"/>
      <c r="SSW2" s="1896"/>
      <c r="SSX2" s="1896"/>
      <c r="SSY2" s="1896"/>
      <c r="SSZ2" s="1896"/>
      <c r="STA2" s="1896"/>
      <c r="STB2" s="1896"/>
      <c r="STC2" s="1896"/>
      <c r="STD2" s="1896"/>
      <c r="STE2" s="1896"/>
      <c r="STF2" s="1896"/>
      <c r="STG2" s="1896"/>
      <c r="STH2" s="1896"/>
      <c r="STI2" s="1896"/>
      <c r="STJ2" s="1896"/>
      <c r="STK2" s="1896"/>
      <c r="STL2" s="1896"/>
      <c r="STM2" s="1896"/>
      <c r="STN2" s="1896"/>
      <c r="STO2" s="1896"/>
      <c r="STP2" s="1896"/>
      <c r="STQ2" s="1896"/>
      <c r="STR2" s="1896"/>
      <c r="STS2" s="1896"/>
      <c r="STT2" s="1896"/>
      <c r="STU2" s="1896"/>
      <c r="STV2" s="1896"/>
      <c r="STW2" s="1896"/>
      <c r="STX2" s="1896"/>
      <c r="STY2" s="1896"/>
      <c r="STZ2" s="1896"/>
      <c r="SUA2" s="1896"/>
      <c r="SUB2" s="1896"/>
      <c r="SUC2" s="1896"/>
      <c r="SUD2" s="1896"/>
      <c r="SUE2" s="1896"/>
      <c r="SUF2" s="1896"/>
      <c r="SUG2" s="1896"/>
      <c r="SUH2" s="1896"/>
      <c r="SUI2" s="1896"/>
      <c r="SUJ2" s="1896"/>
      <c r="SUK2" s="1896"/>
      <c r="SUL2" s="1896"/>
      <c r="SUM2" s="1896"/>
      <c r="SUN2" s="1896"/>
      <c r="SUO2" s="1896"/>
      <c r="SUP2" s="1896"/>
      <c r="SUQ2" s="1896"/>
      <c r="SUR2" s="1896"/>
      <c r="SUS2" s="1896"/>
      <c r="SUT2" s="1896"/>
      <c r="SUU2" s="1896"/>
      <c r="SUV2" s="1896"/>
      <c r="SUW2" s="1896"/>
      <c r="SUX2" s="1896"/>
      <c r="SUY2" s="1896"/>
      <c r="SUZ2" s="1896"/>
      <c r="SVA2" s="1896"/>
      <c r="SVB2" s="1896"/>
      <c r="SVC2" s="1896"/>
      <c r="SVD2" s="1896"/>
      <c r="SVE2" s="1896"/>
      <c r="SVF2" s="1896"/>
      <c r="SVG2" s="1896"/>
      <c r="SVH2" s="1896"/>
      <c r="SVI2" s="1896"/>
      <c r="SVJ2" s="1896"/>
      <c r="SVK2" s="1896"/>
      <c r="SVL2" s="1896"/>
      <c r="SVM2" s="1896"/>
      <c r="SVN2" s="1896"/>
      <c r="SVO2" s="1896"/>
      <c r="SVP2" s="1896"/>
      <c r="SVQ2" s="1896"/>
      <c r="SVR2" s="1896"/>
      <c r="SVS2" s="1896"/>
      <c r="SVT2" s="1896"/>
      <c r="SVU2" s="1896"/>
      <c r="SVV2" s="1896"/>
      <c r="SVW2" s="1896"/>
      <c r="SVX2" s="1896"/>
      <c r="SVY2" s="1896"/>
      <c r="SVZ2" s="1896"/>
      <c r="SWA2" s="1896"/>
      <c r="SWB2" s="1896"/>
      <c r="SWC2" s="1896"/>
      <c r="SWD2" s="1896"/>
      <c r="SWE2" s="1896"/>
      <c r="SWF2" s="1896"/>
      <c r="SWG2" s="1896"/>
      <c r="SWH2" s="1896"/>
      <c r="SWI2" s="1896"/>
      <c r="SWJ2" s="1896"/>
      <c r="SWK2" s="1896"/>
      <c r="SWL2" s="1896"/>
      <c r="SWM2" s="1896"/>
      <c r="SWN2" s="1896"/>
      <c r="SWO2" s="1896"/>
      <c r="SWP2" s="1896"/>
      <c r="SWQ2" s="1896"/>
      <c r="SWR2" s="1896"/>
      <c r="SWS2" s="1896"/>
      <c r="SWT2" s="1896"/>
      <c r="SWU2" s="1896"/>
      <c r="SWV2" s="1896"/>
      <c r="SWW2" s="1896"/>
      <c r="SWX2" s="1896"/>
      <c r="SWY2" s="1896"/>
      <c r="SWZ2" s="1896"/>
      <c r="SXA2" s="1896"/>
      <c r="SXB2" s="1896"/>
      <c r="SXC2" s="1896"/>
      <c r="SXD2" s="1896"/>
      <c r="SXE2" s="1896"/>
      <c r="SXF2" s="1896"/>
      <c r="SXG2" s="1896"/>
      <c r="SXH2" s="1896"/>
      <c r="SXI2" s="1896"/>
      <c r="SXJ2" s="1896"/>
      <c r="SXK2" s="1896"/>
      <c r="SXL2" s="1896"/>
      <c r="SXM2" s="1896"/>
      <c r="SXN2" s="1896"/>
      <c r="SXO2" s="1896"/>
      <c r="SXP2" s="1896"/>
      <c r="SXQ2" s="1896"/>
      <c r="SXR2" s="1896"/>
      <c r="SXS2" s="1896"/>
      <c r="SXT2" s="1896"/>
      <c r="SXU2" s="1896"/>
      <c r="SXV2" s="1896"/>
      <c r="SXW2" s="1896"/>
      <c r="SXX2" s="1896"/>
      <c r="SXY2" s="1896"/>
      <c r="SXZ2" s="1896"/>
      <c r="SYA2" s="1896"/>
      <c r="SYB2" s="1896"/>
      <c r="SYC2" s="1896"/>
      <c r="SYD2" s="1896"/>
      <c r="SYE2" s="1896"/>
      <c r="SYF2" s="1896"/>
      <c r="SYG2" s="1896"/>
      <c r="SYH2" s="1896"/>
      <c r="SYI2" s="1896"/>
      <c r="SYJ2" s="1896"/>
      <c r="SYK2" s="1896"/>
      <c r="SYL2" s="1896"/>
      <c r="SYM2" s="1896"/>
      <c r="SYN2" s="1896"/>
      <c r="SYO2" s="1896"/>
      <c r="SYP2" s="1896"/>
      <c r="SYQ2" s="1896"/>
      <c r="SYR2" s="1896"/>
      <c r="SYS2" s="1896"/>
      <c r="SYT2" s="1896"/>
      <c r="SYU2" s="1896"/>
      <c r="SYV2" s="1896"/>
      <c r="SYW2" s="1896"/>
      <c r="SYX2" s="1896"/>
      <c r="SYY2" s="1896"/>
      <c r="SYZ2" s="1896"/>
      <c r="SZA2" s="1896"/>
      <c r="SZB2" s="1896"/>
      <c r="SZC2" s="1896"/>
      <c r="SZD2" s="1896"/>
      <c r="SZE2" s="1896"/>
      <c r="SZF2" s="1896"/>
      <c r="SZG2" s="1896"/>
      <c r="SZH2" s="1896"/>
      <c r="SZI2" s="1896"/>
      <c r="SZJ2" s="1896"/>
      <c r="SZK2" s="1896"/>
      <c r="SZL2" s="1896"/>
      <c r="SZM2" s="1896"/>
      <c r="SZN2" s="1896"/>
      <c r="SZO2" s="1896"/>
      <c r="SZP2" s="1896"/>
      <c r="SZQ2" s="1896"/>
      <c r="SZR2" s="1896"/>
      <c r="SZS2" s="1896"/>
      <c r="SZT2" s="1896"/>
      <c r="SZU2" s="1896"/>
      <c r="SZV2" s="1896"/>
      <c r="SZW2" s="1896"/>
      <c r="SZX2" s="1896"/>
      <c r="SZY2" s="1896"/>
      <c r="SZZ2" s="1896"/>
      <c r="TAA2" s="1896"/>
      <c r="TAB2" s="1896"/>
      <c r="TAC2" s="1896"/>
      <c r="TAD2" s="1896"/>
      <c r="TAE2" s="1896"/>
      <c r="TAF2" s="1896"/>
      <c r="TAG2" s="1896"/>
      <c r="TAH2" s="1896"/>
      <c r="TAI2" s="1896"/>
      <c r="TAJ2" s="1896"/>
      <c r="TAK2" s="1896"/>
      <c r="TAL2" s="1896"/>
      <c r="TAM2" s="1896"/>
      <c r="TAN2" s="1896"/>
      <c r="TAO2" s="1896"/>
      <c r="TAP2" s="1896"/>
      <c r="TAQ2" s="1896"/>
      <c r="TAR2" s="1896"/>
      <c r="TAS2" s="1896"/>
      <c r="TAT2" s="1896"/>
      <c r="TAU2" s="1896"/>
      <c r="TAV2" s="1896"/>
      <c r="TAW2" s="1896"/>
      <c r="TAX2" s="1896"/>
      <c r="TAY2" s="1896"/>
      <c r="TAZ2" s="1896"/>
      <c r="TBA2" s="1896"/>
      <c r="TBB2" s="1896"/>
      <c r="TBC2" s="1896"/>
      <c r="TBD2" s="1896"/>
      <c r="TBE2" s="1896"/>
      <c r="TBF2" s="1896"/>
      <c r="TBG2" s="1896"/>
      <c r="TBH2" s="1896"/>
      <c r="TBI2" s="1896"/>
      <c r="TBJ2" s="1896"/>
      <c r="TBK2" s="1896"/>
      <c r="TBL2" s="1896"/>
      <c r="TBM2" s="1896"/>
      <c r="TBN2" s="1896"/>
      <c r="TBO2" s="1896"/>
      <c r="TBP2" s="1896"/>
      <c r="TBQ2" s="1896"/>
      <c r="TBR2" s="1896"/>
      <c r="TBS2" s="1896"/>
      <c r="TBT2" s="1896"/>
      <c r="TBU2" s="1896"/>
      <c r="TBV2" s="1896"/>
      <c r="TBW2" s="1896"/>
      <c r="TBX2" s="1896"/>
      <c r="TBY2" s="1896"/>
      <c r="TBZ2" s="1896"/>
      <c r="TCA2" s="1896"/>
      <c r="TCB2" s="1896"/>
      <c r="TCC2" s="1896"/>
      <c r="TCD2" s="1896"/>
      <c r="TCE2" s="1896"/>
      <c r="TCF2" s="1896"/>
      <c r="TCG2" s="1896"/>
      <c r="TCH2" s="1896"/>
      <c r="TCI2" s="1896"/>
      <c r="TCJ2" s="1896"/>
      <c r="TCK2" s="1896"/>
      <c r="TCL2" s="1896"/>
      <c r="TCM2" s="1896"/>
      <c r="TCN2" s="1896"/>
      <c r="TCO2" s="1896"/>
      <c r="TCP2" s="1896"/>
      <c r="TCQ2" s="1896"/>
      <c r="TCR2" s="1896"/>
      <c r="TCS2" s="1896"/>
      <c r="TCT2" s="1896"/>
      <c r="TCU2" s="1896"/>
      <c r="TCV2" s="1896"/>
      <c r="TCW2" s="1896"/>
      <c r="TCX2" s="1896"/>
      <c r="TCY2" s="1896"/>
      <c r="TCZ2" s="1896"/>
      <c r="TDA2" s="1896"/>
      <c r="TDB2" s="1896"/>
      <c r="TDC2" s="1896"/>
      <c r="TDD2" s="1896"/>
      <c r="TDE2" s="1896"/>
      <c r="TDF2" s="1896"/>
      <c r="TDG2" s="1896"/>
      <c r="TDH2" s="1896"/>
      <c r="TDI2" s="1896"/>
      <c r="TDJ2" s="1896"/>
      <c r="TDK2" s="1896"/>
      <c r="TDL2" s="1896"/>
      <c r="TDM2" s="1896"/>
      <c r="TDN2" s="1896"/>
      <c r="TDO2" s="1896"/>
      <c r="TDP2" s="1896"/>
      <c r="TDQ2" s="1896"/>
      <c r="TDR2" s="1896"/>
      <c r="TDS2" s="1896"/>
      <c r="TDT2" s="1896"/>
      <c r="TDU2" s="1896"/>
      <c r="TDV2" s="1896"/>
      <c r="TDW2" s="1896"/>
      <c r="TDX2" s="1896"/>
      <c r="TDY2" s="1896"/>
      <c r="TDZ2" s="1896"/>
      <c r="TEA2" s="1896"/>
      <c r="TEB2" s="1896"/>
      <c r="TEC2" s="1896"/>
      <c r="TED2" s="1896"/>
      <c r="TEE2" s="1896"/>
      <c r="TEF2" s="1896"/>
      <c r="TEG2" s="1896"/>
      <c r="TEH2" s="1896"/>
      <c r="TEI2" s="1896"/>
      <c r="TEJ2" s="1896"/>
      <c r="TEK2" s="1896"/>
      <c r="TEL2" s="1896"/>
      <c r="TEM2" s="1896"/>
      <c r="TEN2" s="1896"/>
      <c r="TEO2" s="1896"/>
      <c r="TEP2" s="1896"/>
      <c r="TEQ2" s="1896"/>
      <c r="TER2" s="1896"/>
      <c r="TES2" s="1896"/>
      <c r="TET2" s="1896"/>
      <c r="TEU2" s="1896"/>
      <c r="TEV2" s="1896"/>
      <c r="TEW2" s="1896"/>
      <c r="TEX2" s="1896"/>
      <c r="TEY2" s="1896"/>
      <c r="TEZ2" s="1896"/>
      <c r="TFA2" s="1896"/>
      <c r="TFB2" s="1896"/>
      <c r="TFC2" s="1896"/>
      <c r="TFD2" s="1896"/>
      <c r="TFE2" s="1896"/>
      <c r="TFF2" s="1896"/>
      <c r="TFG2" s="1896"/>
      <c r="TFH2" s="1896"/>
      <c r="TFI2" s="1896"/>
      <c r="TFJ2" s="1896"/>
      <c r="TFK2" s="1896"/>
      <c r="TFL2" s="1896"/>
      <c r="TFM2" s="1896"/>
      <c r="TFN2" s="1896"/>
      <c r="TFO2" s="1896"/>
      <c r="TFP2" s="1896"/>
      <c r="TFQ2" s="1896"/>
      <c r="TFR2" s="1896"/>
      <c r="TFS2" s="1896"/>
      <c r="TFT2" s="1896"/>
      <c r="TFU2" s="1896"/>
      <c r="TFV2" s="1896"/>
      <c r="TFW2" s="1896"/>
      <c r="TFX2" s="1896"/>
      <c r="TFY2" s="1896"/>
      <c r="TFZ2" s="1896"/>
      <c r="TGA2" s="1896"/>
      <c r="TGB2" s="1896"/>
      <c r="TGC2" s="1896"/>
      <c r="TGD2" s="1896"/>
      <c r="TGE2" s="1896"/>
      <c r="TGF2" s="1896"/>
      <c r="TGG2" s="1896"/>
      <c r="TGH2" s="1896"/>
      <c r="TGI2" s="1896"/>
      <c r="TGJ2" s="1896"/>
      <c r="TGK2" s="1896"/>
      <c r="TGL2" s="1896"/>
      <c r="TGM2" s="1896"/>
      <c r="TGN2" s="1896"/>
      <c r="TGO2" s="1896"/>
      <c r="TGP2" s="1896"/>
      <c r="TGQ2" s="1896"/>
      <c r="TGR2" s="1896"/>
      <c r="TGS2" s="1896"/>
      <c r="TGT2" s="1896"/>
      <c r="TGU2" s="1896"/>
      <c r="TGV2" s="1896"/>
      <c r="TGW2" s="1896"/>
      <c r="TGX2" s="1896"/>
      <c r="TGY2" s="1896"/>
      <c r="TGZ2" s="1896"/>
      <c r="THA2" s="1896"/>
      <c r="THB2" s="1896"/>
      <c r="THC2" s="1896"/>
      <c r="THD2" s="1896"/>
      <c r="THE2" s="1896"/>
      <c r="THF2" s="1896"/>
      <c r="THG2" s="1896"/>
      <c r="THH2" s="1896"/>
      <c r="THI2" s="1896"/>
      <c r="THJ2" s="1896"/>
      <c r="THK2" s="1896"/>
      <c r="THL2" s="1896"/>
      <c r="THM2" s="1896"/>
      <c r="THN2" s="1896"/>
      <c r="THO2" s="1896"/>
      <c r="THP2" s="1896"/>
      <c r="THQ2" s="1896"/>
      <c r="THR2" s="1896"/>
      <c r="THS2" s="1896"/>
      <c r="THT2" s="1896"/>
      <c r="THU2" s="1896"/>
      <c r="THV2" s="1896"/>
      <c r="THW2" s="1896"/>
      <c r="THX2" s="1896"/>
      <c r="THY2" s="1896"/>
      <c r="THZ2" s="1896"/>
      <c r="TIA2" s="1896"/>
      <c r="TIB2" s="1896"/>
      <c r="TIC2" s="1896"/>
      <c r="TID2" s="1896"/>
      <c r="TIE2" s="1896"/>
      <c r="TIF2" s="1896"/>
      <c r="TIG2" s="1896"/>
      <c r="TIH2" s="1896"/>
      <c r="TII2" s="1896"/>
      <c r="TIJ2" s="1896"/>
      <c r="TIK2" s="1896"/>
      <c r="TIL2" s="1896"/>
      <c r="TIM2" s="1896"/>
      <c r="TIN2" s="1896"/>
      <c r="TIO2" s="1896"/>
      <c r="TIP2" s="1896"/>
      <c r="TIQ2" s="1896"/>
      <c r="TIR2" s="1896"/>
      <c r="TIS2" s="1896"/>
      <c r="TIT2" s="1896"/>
      <c r="TIU2" s="1896"/>
      <c r="TIV2" s="1896"/>
      <c r="TIW2" s="1896"/>
      <c r="TIX2" s="1896"/>
      <c r="TIY2" s="1896"/>
      <c r="TIZ2" s="1896"/>
      <c r="TJA2" s="1896"/>
      <c r="TJB2" s="1896"/>
      <c r="TJC2" s="1896"/>
      <c r="TJD2" s="1896"/>
      <c r="TJE2" s="1896"/>
      <c r="TJF2" s="1896"/>
      <c r="TJG2" s="1896"/>
      <c r="TJH2" s="1896"/>
      <c r="TJI2" s="1896"/>
      <c r="TJJ2" s="1896"/>
      <c r="TJK2" s="1896"/>
      <c r="TJL2" s="1896"/>
      <c r="TJM2" s="1896"/>
      <c r="TJN2" s="1896"/>
      <c r="TJO2" s="1896"/>
      <c r="TJP2" s="1896"/>
      <c r="TJQ2" s="1896"/>
      <c r="TJR2" s="1896"/>
      <c r="TJS2" s="1896"/>
      <c r="TJT2" s="1896"/>
      <c r="TJU2" s="1896"/>
      <c r="TJV2" s="1896"/>
      <c r="TJW2" s="1896"/>
      <c r="TJX2" s="1896"/>
      <c r="TJY2" s="1896"/>
      <c r="TJZ2" s="1896"/>
      <c r="TKA2" s="1896"/>
      <c r="TKB2" s="1896"/>
      <c r="TKC2" s="1896"/>
      <c r="TKD2" s="1896"/>
      <c r="TKE2" s="1896"/>
      <c r="TKF2" s="1896"/>
      <c r="TKG2" s="1896"/>
      <c r="TKH2" s="1896"/>
      <c r="TKI2" s="1896"/>
      <c r="TKJ2" s="1896"/>
      <c r="TKK2" s="1896"/>
      <c r="TKL2" s="1896"/>
      <c r="TKM2" s="1896"/>
      <c r="TKN2" s="1896"/>
      <c r="TKO2" s="1896"/>
      <c r="TKP2" s="1896"/>
      <c r="TKQ2" s="1896"/>
      <c r="TKR2" s="1896"/>
      <c r="TKS2" s="1896"/>
      <c r="TKT2" s="1896"/>
      <c r="TKU2" s="1896"/>
      <c r="TKV2" s="1896"/>
      <c r="TKW2" s="1896"/>
      <c r="TKX2" s="1896"/>
      <c r="TKY2" s="1896"/>
      <c r="TKZ2" s="1896"/>
      <c r="TLA2" s="1896"/>
      <c r="TLB2" s="1896"/>
      <c r="TLC2" s="1896"/>
      <c r="TLD2" s="1896"/>
      <c r="TLE2" s="1896"/>
      <c r="TLF2" s="1896"/>
      <c r="TLG2" s="1896"/>
      <c r="TLH2" s="1896"/>
      <c r="TLI2" s="1896"/>
      <c r="TLJ2" s="1896"/>
      <c r="TLK2" s="1896"/>
      <c r="TLL2" s="1896"/>
      <c r="TLM2" s="1896"/>
      <c r="TLN2" s="1896"/>
      <c r="TLO2" s="1896"/>
      <c r="TLP2" s="1896"/>
      <c r="TLQ2" s="1896"/>
      <c r="TLR2" s="1896"/>
      <c r="TLS2" s="1896"/>
      <c r="TLT2" s="1896"/>
      <c r="TLU2" s="1896"/>
      <c r="TLV2" s="1896"/>
      <c r="TLW2" s="1896"/>
      <c r="TLX2" s="1896"/>
      <c r="TLY2" s="1896"/>
      <c r="TLZ2" s="1896"/>
      <c r="TMA2" s="1896"/>
      <c r="TMB2" s="1896"/>
      <c r="TMC2" s="1896"/>
      <c r="TMD2" s="1896"/>
      <c r="TME2" s="1896"/>
      <c r="TMF2" s="1896"/>
      <c r="TMG2" s="1896"/>
      <c r="TMH2" s="1896"/>
      <c r="TMI2" s="1896"/>
      <c r="TMJ2" s="1896"/>
      <c r="TMK2" s="1896"/>
      <c r="TML2" s="1896"/>
      <c r="TMM2" s="1896"/>
      <c r="TMN2" s="1896"/>
      <c r="TMO2" s="1896"/>
      <c r="TMP2" s="1896"/>
      <c r="TMQ2" s="1896"/>
      <c r="TMR2" s="1896"/>
      <c r="TMS2" s="1896"/>
      <c r="TMT2" s="1896"/>
      <c r="TMU2" s="1896"/>
      <c r="TMV2" s="1896"/>
      <c r="TMW2" s="1896"/>
      <c r="TMX2" s="1896"/>
      <c r="TMY2" s="1896"/>
      <c r="TMZ2" s="1896"/>
      <c r="TNA2" s="1896"/>
      <c r="TNB2" s="1896"/>
      <c r="TNC2" s="1896"/>
      <c r="TND2" s="1896"/>
      <c r="TNE2" s="1896"/>
      <c r="TNF2" s="1896"/>
      <c r="TNG2" s="1896"/>
      <c r="TNH2" s="1896"/>
      <c r="TNI2" s="1896"/>
      <c r="TNJ2" s="1896"/>
      <c r="TNK2" s="1896"/>
      <c r="TNL2" s="1896"/>
      <c r="TNM2" s="1896"/>
      <c r="TNN2" s="1896"/>
      <c r="TNO2" s="1896"/>
      <c r="TNP2" s="1896"/>
      <c r="TNQ2" s="1896"/>
      <c r="TNR2" s="1896"/>
      <c r="TNS2" s="1896"/>
      <c r="TNT2" s="1896"/>
      <c r="TNU2" s="1896"/>
      <c r="TNV2" s="1896"/>
      <c r="TNW2" s="1896"/>
      <c r="TNX2" s="1896"/>
      <c r="TNY2" s="1896"/>
      <c r="TNZ2" s="1896"/>
      <c r="TOA2" s="1896"/>
      <c r="TOB2" s="1896"/>
      <c r="TOC2" s="1896"/>
      <c r="TOD2" s="1896"/>
      <c r="TOE2" s="1896"/>
      <c r="TOF2" s="1896"/>
      <c r="TOG2" s="1896"/>
      <c r="TOH2" s="1896"/>
      <c r="TOI2" s="1896"/>
      <c r="TOJ2" s="1896"/>
      <c r="TOK2" s="1896"/>
      <c r="TOL2" s="1896"/>
      <c r="TOM2" s="1896"/>
      <c r="TON2" s="1896"/>
      <c r="TOO2" s="1896"/>
      <c r="TOP2" s="1896"/>
      <c r="TOQ2" s="1896"/>
      <c r="TOR2" s="1896"/>
      <c r="TOS2" s="1896"/>
      <c r="TOT2" s="1896"/>
      <c r="TOU2" s="1896"/>
      <c r="TOV2" s="1896"/>
      <c r="TOW2" s="1896"/>
      <c r="TOX2" s="1896"/>
      <c r="TOY2" s="1896"/>
      <c r="TOZ2" s="1896"/>
      <c r="TPA2" s="1896"/>
      <c r="TPB2" s="1896"/>
      <c r="TPC2" s="1896"/>
      <c r="TPD2" s="1896"/>
      <c r="TPE2" s="1896"/>
      <c r="TPF2" s="1896"/>
      <c r="TPG2" s="1896"/>
      <c r="TPH2" s="1896"/>
      <c r="TPI2" s="1896"/>
      <c r="TPJ2" s="1896"/>
      <c r="TPK2" s="1896"/>
      <c r="TPL2" s="1896"/>
      <c r="TPM2" s="1896"/>
      <c r="TPN2" s="1896"/>
      <c r="TPO2" s="1896"/>
      <c r="TPP2" s="1896"/>
      <c r="TPQ2" s="1896"/>
      <c r="TPR2" s="1896"/>
      <c r="TPS2" s="1896"/>
      <c r="TPT2" s="1896"/>
      <c r="TPU2" s="1896"/>
      <c r="TPV2" s="1896"/>
      <c r="TPW2" s="1896"/>
      <c r="TPX2" s="1896"/>
      <c r="TPY2" s="1896"/>
      <c r="TPZ2" s="1896"/>
      <c r="TQA2" s="1896"/>
      <c r="TQB2" s="1896"/>
      <c r="TQC2" s="1896"/>
      <c r="TQD2" s="1896"/>
      <c r="TQE2" s="1896"/>
      <c r="TQF2" s="1896"/>
      <c r="TQG2" s="1896"/>
      <c r="TQH2" s="1896"/>
      <c r="TQI2" s="1896"/>
      <c r="TQJ2" s="1896"/>
      <c r="TQK2" s="1896"/>
      <c r="TQL2" s="1896"/>
      <c r="TQM2" s="1896"/>
      <c r="TQN2" s="1896"/>
      <c r="TQO2" s="1896"/>
      <c r="TQP2" s="1896"/>
      <c r="TQQ2" s="1896"/>
      <c r="TQR2" s="1896"/>
      <c r="TQS2" s="1896"/>
      <c r="TQT2" s="1896"/>
      <c r="TQU2" s="1896"/>
      <c r="TQV2" s="1896"/>
      <c r="TQW2" s="1896"/>
      <c r="TQX2" s="1896"/>
      <c r="TQY2" s="1896"/>
      <c r="TQZ2" s="1896"/>
      <c r="TRA2" s="1896"/>
      <c r="TRB2" s="1896"/>
      <c r="TRC2" s="1896"/>
      <c r="TRD2" s="1896"/>
      <c r="TRE2" s="1896"/>
      <c r="TRF2" s="1896"/>
      <c r="TRG2" s="1896"/>
      <c r="TRH2" s="1896"/>
      <c r="TRI2" s="1896"/>
      <c r="TRJ2" s="1896"/>
      <c r="TRK2" s="1896"/>
      <c r="TRL2" s="1896"/>
      <c r="TRM2" s="1896"/>
      <c r="TRN2" s="1896"/>
      <c r="TRO2" s="1896"/>
      <c r="TRP2" s="1896"/>
      <c r="TRQ2" s="1896"/>
      <c r="TRR2" s="1896"/>
      <c r="TRS2" s="1896"/>
      <c r="TRT2" s="1896"/>
      <c r="TRU2" s="1896"/>
      <c r="TRV2" s="1896"/>
      <c r="TRW2" s="1896"/>
      <c r="TRX2" s="1896"/>
      <c r="TRY2" s="1896"/>
      <c r="TRZ2" s="1896"/>
      <c r="TSA2" s="1896"/>
      <c r="TSB2" s="1896"/>
      <c r="TSC2" s="1896"/>
      <c r="TSD2" s="1896"/>
      <c r="TSE2" s="1896"/>
      <c r="TSF2" s="1896"/>
      <c r="TSG2" s="1896"/>
      <c r="TSH2" s="1896"/>
      <c r="TSI2" s="1896"/>
      <c r="TSJ2" s="1896"/>
      <c r="TSK2" s="1896"/>
      <c r="TSL2" s="1896"/>
      <c r="TSM2" s="1896"/>
      <c r="TSN2" s="1896"/>
      <c r="TSO2" s="1896"/>
      <c r="TSP2" s="1896"/>
      <c r="TSQ2" s="1896"/>
      <c r="TSR2" s="1896"/>
      <c r="TSS2" s="1896"/>
      <c r="TST2" s="1896"/>
      <c r="TSU2" s="1896"/>
      <c r="TSV2" s="1896"/>
      <c r="TSW2" s="1896"/>
      <c r="TSX2" s="1896"/>
      <c r="TSY2" s="1896"/>
      <c r="TSZ2" s="1896"/>
      <c r="TTA2" s="1896"/>
      <c r="TTB2" s="1896"/>
      <c r="TTC2" s="1896"/>
      <c r="TTD2" s="1896"/>
      <c r="TTE2" s="1896"/>
      <c r="TTF2" s="1896"/>
      <c r="TTG2" s="1896"/>
      <c r="TTH2" s="1896"/>
      <c r="TTI2" s="1896"/>
      <c r="TTJ2" s="1896"/>
      <c r="TTK2" s="1896"/>
      <c r="TTL2" s="1896"/>
      <c r="TTM2" s="1896"/>
      <c r="TTN2" s="1896"/>
      <c r="TTO2" s="1896"/>
      <c r="TTP2" s="1896"/>
      <c r="TTQ2" s="1896"/>
      <c r="TTR2" s="1896"/>
      <c r="TTS2" s="1896"/>
      <c r="TTT2" s="1896"/>
      <c r="TTU2" s="1896"/>
      <c r="TTV2" s="1896"/>
      <c r="TTW2" s="1896"/>
      <c r="TTX2" s="1896"/>
      <c r="TTY2" s="1896"/>
      <c r="TTZ2" s="1896"/>
      <c r="TUA2" s="1896"/>
      <c r="TUB2" s="1896"/>
      <c r="TUC2" s="1896"/>
      <c r="TUD2" s="1896"/>
      <c r="TUE2" s="1896"/>
      <c r="TUF2" s="1896"/>
      <c r="TUG2" s="1896"/>
      <c r="TUH2" s="1896"/>
      <c r="TUI2" s="1896"/>
      <c r="TUJ2" s="1896"/>
      <c r="TUK2" s="1896"/>
      <c r="TUL2" s="1896"/>
      <c r="TUM2" s="1896"/>
      <c r="TUN2" s="1896"/>
      <c r="TUO2" s="1896"/>
      <c r="TUP2" s="1896"/>
      <c r="TUQ2" s="1896"/>
      <c r="TUR2" s="1896"/>
      <c r="TUS2" s="1896"/>
      <c r="TUT2" s="1896"/>
      <c r="TUU2" s="1896"/>
      <c r="TUV2" s="1896"/>
      <c r="TUW2" s="1896"/>
      <c r="TUX2" s="1896"/>
      <c r="TUY2" s="1896"/>
      <c r="TUZ2" s="1896"/>
      <c r="TVA2" s="1896"/>
      <c r="TVB2" s="1896"/>
      <c r="TVC2" s="1896"/>
      <c r="TVD2" s="1896"/>
      <c r="TVE2" s="1896"/>
      <c r="TVF2" s="1896"/>
      <c r="TVG2" s="1896"/>
      <c r="TVH2" s="1896"/>
      <c r="TVI2" s="1896"/>
      <c r="TVJ2" s="1896"/>
      <c r="TVK2" s="1896"/>
      <c r="TVL2" s="1896"/>
      <c r="TVM2" s="1896"/>
      <c r="TVN2" s="1896"/>
      <c r="TVO2" s="1896"/>
      <c r="TVP2" s="1896"/>
      <c r="TVQ2" s="1896"/>
      <c r="TVR2" s="1896"/>
      <c r="TVS2" s="1896"/>
      <c r="TVT2" s="1896"/>
      <c r="TVU2" s="1896"/>
      <c r="TVV2" s="1896"/>
      <c r="TVW2" s="1896"/>
      <c r="TVX2" s="1896"/>
      <c r="TVY2" s="1896"/>
      <c r="TVZ2" s="1896"/>
      <c r="TWA2" s="1896"/>
      <c r="TWB2" s="1896"/>
      <c r="TWC2" s="1896"/>
      <c r="TWD2" s="1896"/>
      <c r="TWE2" s="1896"/>
      <c r="TWF2" s="1896"/>
      <c r="TWG2" s="1896"/>
      <c r="TWH2" s="1896"/>
      <c r="TWI2" s="1896"/>
      <c r="TWJ2" s="1896"/>
      <c r="TWK2" s="1896"/>
      <c r="TWL2" s="1896"/>
      <c r="TWM2" s="1896"/>
      <c r="TWN2" s="1896"/>
      <c r="TWO2" s="1896"/>
      <c r="TWP2" s="1896"/>
      <c r="TWQ2" s="1896"/>
      <c r="TWR2" s="1896"/>
      <c r="TWS2" s="1896"/>
      <c r="TWT2" s="1896"/>
      <c r="TWU2" s="1896"/>
      <c r="TWV2" s="1896"/>
      <c r="TWW2" s="1896"/>
      <c r="TWX2" s="1896"/>
      <c r="TWY2" s="1896"/>
      <c r="TWZ2" s="1896"/>
      <c r="TXA2" s="1896"/>
      <c r="TXB2" s="1896"/>
      <c r="TXC2" s="1896"/>
      <c r="TXD2" s="1896"/>
      <c r="TXE2" s="1896"/>
      <c r="TXF2" s="1896"/>
      <c r="TXG2" s="1896"/>
      <c r="TXH2" s="1896"/>
      <c r="TXI2" s="1896"/>
      <c r="TXJ2" s="1896"/>
      <c r="TXK2" s="1896"/>
      <c r="TXL2" s="1896"/>
      <c r="TXM2" s="1896"/>
      <c r="TXN2" s="1896"/>
      <c r="TXO2" s="1896"/>
      <c r="TXP2" s="1896"/>
      <c r="TXQ2" s="1896"/>
      <c r="TXR2" s="1896"/>
      <c r="TXS2" s="1896"/>
      <c r="TXT2" s="1896"/>
      <c r="TXU2" s="1896"/>
      <c r="TXV2" s="1896"/>
      <c r="TXW2" s="1896"/>
      <c r="TXX2" s="1896"/>
      <c r="TXY2" s="1896"/>
      <c r="TXZ2" s="1896"/>
      <c r="TYA2" s="1896"/>
      <c r="TYB2" s="1896"/>
      <c r="TYC2" s="1896"/>
      <c r="TYD2" s="1896"/>
      <c r="TYE2" s="1896"/>
      <c r="TYF2" s="1896"/>
      <c r="TYG2" s="1896"/>
      <c r="TYH2" s="1896"/>
      <c r="TYI2" s="1896"/>
      <c r="TYJ2" s="1896"/>
      <c r="TYK2" s="1896"/>
      <c r="TYL2" s="1896"/>
      <c r="TYM2" s="1896"/>
      <c r="TYN2" s="1896"/>
      <c r="TYO2" s="1896"/>
      <c r="TYP2" s="1896"/>
      <c r="TYQ2" s="1896"/>
      <c r="TYR2" s="1896"/>
      <c r="TYS2" s="1896"/>
      <c r="TYT2" s="1896"/>
      <c r="TYU2" s="1896"/>
      <c r="TYV2" s="1896"/>
      <c r="TYW2" s="1896"/>
      <c r="TYX2" s="1896"/>
      <c r="TYY2" s="1896"/>
      <c r="TYZ2" s="1896"/>
      <c r="TZA2" s="1896"/>
      <c r="TZB2" s="1896"/>
      <c r="TZC2" s="1896"/>
      <c r="TZD2" s="1896"/>
      <c r="TZE2" s="1896"/>
      <c r="TZF2" s="1896"/>
      <c r="TZG2" s="1896"/>
      <c r="TZH2" s="1896"/>
      <c r="TZI2" s="1896"/>
      <c r="TZJ2" s="1896"/>
      <c r="TZK2" s="1896"/>
      <c r="TZL2" s="1896"/>
      <c r="TZM2" s="1896"/>
      <c r="TZN2" s="1896"/>
      <c r="TZO2" s="1896"/>
      <c r="TZP2" s="1896"/>
      <c r="TZQ2" s="1896"/>
      <c r="TZR2" s="1896"/>
      <c r="TZS2" s="1896"/>
      <c r="TZT2" s="1896"/>
      <c r="TZU2" s="1896"/>
      <c r="TZV2" s="1896"/>
      <c r="TZW2" s="1896"/>
      <c r="TZX2" s="1896"/>
      <c r="TZY2" s="1896"/>
      <c r="TZZ2" s="1896"/>
      <c r="UAA2" s="1896"/>
      <c r="UAB2" s="1896"/>
      <c r="UAC2" s="1896"/>
      <c r="UAD2" s="1896"/>
      <c r="UAE2" s="1896"/>
      <c r="UAF2" s="1896"/>
      <c r="UAG2" s="1896"/>
      <c r="UAH2" s="1896"/>
      <c r="UAI2" s="1896"/>
      <c r="UAJ2" s="1896"/>
      <c r="UAK2" s="1896"/>
      <c r="UAL2" s="1896"/>
      <c r="UAM2" s="1896"/>
      <c r="UAN2" s="1896"/>
      <c r="UAO2" s="1896"/>
      <c r="UAP2" s="1896"/>
      <c r="UAQ2" s="1896"/>
      <c r="UAR2" s="1896"/>
      <c r="UAS2" s="1896"/>
      <c r="UAT2" s="1896"/>
      <c r="UAU2" s="1896"/>
      <c r="UAV2" s="1896"/>
      <c r="UAW2" s="1896"/>
      <c r="UAX2" s="1896"/>
      <c r="UAY2" s="1896"/>
      <c r="UAZ2" s="1896"/>
      <c r="UBA2" s="1896"/>
      <c r="UBB2" s="1896"/>
      <c r="UBC2" s="1896"/>
      <c r="UBD2" s="1896"/>
      <c r="UBE2" s="1896"/>
      <c r="UBF2" s="1896"/>
      <c r="UBG2" s="1896"/>
      <c r="UBH2" s="1896"/>
      <c r="UBI2" s="1896"/>
      <c r="UBJ2" s="1896"/>
      <c r="UBK2" s="1896"/>
      <c r="UBL2" s="1896"/>
      <c r="UBM2" s="1896"/>
      <c r="UBN2" s="1896"/>
      <c r="UBO2" s="1896"/>
      <c r="UBP2" s="1896"/>
      <c r="UBQ2" s="1896"/>
      <c r="UBR2" s="1896"/>
      <c r="UBS2" s="1896"/>
      <c r="UBT2" s="1896"/>
      <c r="UBU2" s="1896"/>
      <c r="UBV2" s="1896"/>
      <c r="UBW2" s="1896"/>
      <c r="UBX2" s="1896"/>
      <c r="UBY2" s="1896"/>
      <c r="UBZ2" s="1896"/>
      <c r="UCA2" s="1896"/>
      <c r="UCB2" s="1896"/>
      <c r="UCC2" s="1896"/>
      <c r="UCD2" s="1896"/>
      <c r="UCE2" s="1896"/>
      <c r="UCF2" s="1896"/>
      <c r="UCG2" s="1896"/>
      <c r="UCH2" s="1896"/>
      <c r="UCI2" s="1896"/>
      <c r="UCJ2" s="1896"/>
      <c r="UCK2" s="1896"/>
      <c r="UCL2" s="1896"/>
      <c r="UCM2" s="1896"/>
      <c r="UCN2" s="1896"/>
      <c r="UCO2" s="1896"/>
      <c r="UCP2" s="1896"/>
      <c r="UCQ2" s="1896"/>
      <c r="UCR2" s="1896"/>
      <c r="UCS2" s="1896"/>
      <c r="UCT2" s="1896"/>
      <c r="UCU2" s="1896"/>
      <c r="UCV2" s="1896"/>
      <c r="UCW2" s="1896"/>
      <c r="UCX2" s="1896"/>
      <c r="UCY2" s="1896"/>
      <c r="UCZ2" s="1896"/>
      <c r="UDA2" s="1896"/>
      <c r="UDB2" s="1896"/>
      <c r="UDC2" s="1896"/>
      <c r="UDD2" s="1896"/>
      <c r="UDE2" s="1896"/>
      <c r="UDF2" s="1896"/>
      <c r="UDG2" s="1896"/>
      <c r="UDH2" s="1896"/>
      <c r="UDI2" s="1896"/>
      <c r="UDJ2" s="1896"/>
      <c r="UDK2" s="1896"/>
      <c r="UDL2" s="1896"/>
      <c r="UDM2" s="1896"/>
      <c r="UDN2" s="1896"/>
      <c r="UDO2" s="1896"/>
      <c r="UDP2" s="1896"/>
      <c r="UDQ2" s="1896"/>
      <c r="UDR2" s="1896"/>
      <c r="UDS2" s="1896"/>
      <c r="UDT2" s="1896"/>
      <c r="UDU2" s="1896"/>
      <c r="UDV2" s="1896"/>
      <c r="UDW2" s="1896"/>
      <c r="UDX2" s="1896"/>
      <c r="UDY2" s="1896"/>
      <c r="UDZ2" s="1896"/>
      <c r="UEA2" s="1896"/>
      <c r="UEB2" s="1896"/>
      <c r="UEC2" s="1896"/>
      <c r="UED2" s="1896"/>
      <c r="UEE2" s="1896"/>
      <c r="UEF2" s="1896"/>
      <c r="UEG2" s="1896"/>
      <c r="UEH2" s="1896"/>
      <c r="UEI2" s="1896"/>
      <c r="UEJ2" s="1896"/>
      <c r="UEK2" s="1896"/>
      <c r="UEL2" s="1896"/>
      <c r="UEM2" s="1896"/>
      <c r="UEN2" s="1896"/>
      <c r="UEO2" s="1896"/>
      <c r="UEP2" s="1896"/>
      <c r="UEQ2" s="1896"/>
      <c r="UER2" s="1896"/>
      <c r="UES2" s="1896"/>
      <c r="UET2" s="1896"/>
      <c r="UEU2" s="1896"/>
      <c r="UEV2" s="1896"/>
      <c r="UEW2" s="1896"/>
      <c r="UEX2" s="1896"/>
      <c r="UEY2" s="1896"/>
      <c r="UEZ2" s="1896"/>
      <c r="UFA2" s="1896"/>
      <c r="UFB2" s="1896"/>
      <c r="UFC2" s="1896"/>
      <c r="UFD2" s="1896"/>
      <c r="UFE2" s="1896"/>
      <c r="UFF2" s="1896"/>
      <c r="UFG2" s="1896"/>
      <c r="UFH2" s="1896"/>
      <c r="UFI2" s="1896"/>
      <c r="UFJ2" s="1896"/>
      <c r="UFK2" s="1896"/>
      <c r="UFL2" s="1896"/>
      <c r="UFM2" s="1896"/>
      <c r="UFN2" s="1896"/>
      <c r="UFO2" s="1896"/>
      <c r="UFP2" s="1896"/>
      <c r="UFQ2" s="1896"/>
      <c r="UFR2" s="1896"/>
      <c r="UFS2" s="1896"/>
      <c r="UFT2" s="1896"/>
      <c r="UFU2" s="1896"/>
      <c r="UFV2" s="1896"/>
      <c r="UFW2" s="1896"/>
      <c r="UFX2" s="1896"/>
      <c r="UFY2" s="1896"/>
      <c r="UFZ2" s="1896"/>
      <c r="UGA2" s="1896"/>
      <c r="UGB2" s="1896"/>
      <c r="UGC2" s="1896"/>
      <c r="UGD2" s="1896"/>
      <c r="UGE2" s="1896"/>
      <c r="UGF2" s="1896"/>
      <c r="UGG2" s="1896"/>
      <c r="UGH2" s="1896"/>
      <c r="UGI2" s="1896"/>
      <c r="UGJ2" s="1896"/>
      <c r="UGK2" s="1896"/>
      <c r="UGL2" s="1896"/>
      <c r="UGM2" s="1896"/>
      <c r="UGN2" s="1896"/>
      <c r="UGO2" s="1896"/>
      <c r="UGP2" s="1896"/>
      <c r="UGQ2" s="1896"/>
      <c r="UGR2" s="1896"/>
      <c r="UGS2" s="1896"/>
      <c r="UGT2" s="1896"/>
      <c r="UGU2" s="1896"/>
      <c r="UGV2" s="1896"/>
      <c r="UGW2" s="1896"/>
      <c r="UGX2" s="1896"/>
      <c r="UGY2" s="1896"/>
      <c r="UGZ2" s="1896"/>
      <c r="UHA2" s="1896"/>
      <c r="UHB2" s="1896"/>
      <c r="UHC2" s="1896"/>
      <c r="UHD2" s="1896"/>
      <c r="UHE2" s="1896"/>
      <c r="UHF2" s="1896"/>
      <c r="UHG2" s="1896"/>
      <c r="UHH2" s="1896"/>
      <c r="UHI2" s="1896"/>
      <c r="UHJ2" s="1896"/>
      <c r="UHK2" s="1896"/>
      <c r="UHL2" s="1896"/>
      <c r="UHM2" s="1896"/>
      <c r="UHN2" s="1896"/>
      <c r="UHO2" s="1896"/>
      <c r="UHP2" s="1896"/>
      <c r="UHQ2" s="1896"/>
      <c r="UHR2" s="1896"/>
      <c r="UHS2" s="1896"/>
      <c r="UHT2" s="1896"/>
      <c r="UHU2" s="1896"/>
      <c r="UHV2" s="1896"/>
      <c r="UHW2" s="1896"/>
      <c r="UHX2" s="1896"/>
      <c r="UHY2" s="1896"/>
      <c r="UHZ2" s="1896"/>
      <c r="UIA2" s="1896"/>
      <c r="UIB2" s="1896"/>
      <c r="UIC2" s="1896"/>
      <c r="UID2" s="1896"/>
      <c r="UIE2" s="1896"/>
      <c r="UIF2" s="1896"/>
      <c r="UIG2" s="1896"/>
      <c r="UIH2" s="1896"/>
      <c r="UII2" s="1896"/>
      <c r="UIJ2" s="1896"/>
      <c r="UIK2" s="1896"/>
      <c r="UIL2" s="1896"/>
      <c r="UIM2" s="1896"/>
      <c r="UIN2" s="1896"/>
      <c r="UIO2" s="1896"/>
      <c r="UIP2" s="1896"/>
      <c r="UIQ2" s="1896"/>
      <c r="UIR2" s="1896"/>
      <c r="UIS2" s="1896"/>
      <c r="UIT2" s="1896"/>
      <c r="UIU2" s="1896"/>
      <c r="UIV2" s="1896"/>
      <c r="UIW2" s="1896"/>
      <c r="UIX2" s="1896"/>
      <c r="UIY2" s="1896"/>
      <c r="UIZ2" s="1896"/>
      <c r="UJA2" s="1896"/>
      <c r="UJB2" s="1896"/>
      <c r="UJC2" s="1896"/>
      <c r="UJD2" s="1896"/>
      <c r="UJE2" s="1896"/>
      <c r="UJF2" s="1896"/>
      <c r="UJG2" s="1896"/>
      <c r="UJH2" s="1896"/>
      <c r="UJI2" s="1896"/>
      <c r="UJJ2" s="1896"/>
      <c r="UJK2" s="1896"/>
      <c r="UJL2" s="1896"/>
      <c r="UJM2" s="1896"/>
      <c r="UJN2" s="1896"/>
      <c r="UJO2" s="1896"/>
      <c r="UJP2" s="1896"/>
      <c r="UJQ2" s="1896"/>
      <c r="UJR2" s="1896"/>
      <c r="UJS2" s="1896"/>
      <c r="UJT2" s="1896"/>
      <c r="UJU2" s="1896"/>
      <c r="UJV2" s="1896"/>
      <c r="UJW2" s="1896"/>
      <c r="UJX2" s="1896"/>
      <c r="UJY2" s="1896"/>
      <c r="UJZ2" s="1896"/>
      <c r="UKA2" s="1896"/>
      <c r="UKB2" s="1896"/>
      <c r="UKC2" s="1896"/>
      <c r="UKD2" s="1896"/>
      <c r="UKE2" s="1896"/>
      <c r="UKF2" s="1896"/>
      <c r="UKG2" s="1896"/>
      <c r="UKH2" s="1896"/>
      <c r="UKI2" s="1896"/>
      <c r="UKJ2" s="1896"/>
      <c r="UKK2" s="1896"/>
      <c r="UKL2" s="1896"/>
      <c r="UKM2" s="1896"/>
      <c r="UKN2" s="1896"/>
      <c r="UKO2" s="1896"/>
      <c r="UKP2" s="1896"/>
      <c r="UKQ2" s="1896"/>
      <c r="UKR2" s="1896"/>
      <c r="UKS2" s="1896"/>
      <c r="UKT2" s="1896"/>
      <c r="UKU2" s="1896"/>
      <c r="UKV2" s="1896"/>
      <c r="UKW2" s="1896"/>
      <c r="UKX2" s="1896"/>
      <c r="UKY2" s="1896"/>
      <c r="UKZ2" s="1896"/>
      <c r="ULA2" s="1896"/>
      <c r="ULB2" s="1896"/>
      <c r="ULC2" s="1896"/>
      <c r="ULD2" s="1896"/>
      <c r="ULE2" s="1896"/>
      <c r="ULF2" s="1896"/>
      <c r="ULG2" s="1896"/>
      <c r="ULH2" s="1896"/>
      <c r="ULI2" s="1896"/>
      <c r="ULJ2" s="1896"/>
      <c r="ULK2" s="1896"/>
      <c r="ULL2" s="1896"/>
      <c r="ULM2" s="1896"/>
      <c r="ULN2" s="1896"/>
      <c r="ULO2" s="1896"/>
      <c r="ULP2" s="1896"/>
      <c r="ULQ2" s="1896"/>
      <c r="ULR2" s="1896"/>
      <c r="ULS2" s="1896"/>
      <c r="ULT2" s="1896"/>
      <c r="ULU2" s="1896"/>
      <c r="ULV2" s="1896"/>
      <c r="ULW2" s="1896"/>
      <c r="ULX2" s="1896"/>
      <c r="ULY2" s="1896"/>
      <c r="ULZ2" s="1896"/>
      <c r="UMA2" s="1896"/>
      <c r="UMB2" s="1896"/>
      <c r="UMC2" s="1896"/>
      <c r="UMD2" s="1896"/>
      <c r="UME2" s="1896"/>
      <c r="UMF2" s="1896"/>
      <c r="UMG2" s="1896"/>
      <c r="UMH2" s="1896"/>
      <c r="UMI2" s="1896"/>
      <c r="UMJ2" s="1896"/>
      <c r="UMK2" s="1896"/>
      <c r="UML2" s="1896"/>
      <c r="UMM2" s="1896"/>
      <c r="UMN2" s="1896"/>
      <c r="UMO2" s="1896"/>
      <c r="UMP2" s="1896"/>
      <c r="UMQ2" s="1896"/>
      <c r="UMR2" s="1896"/>
      <c r="UMS2" s="1896"/>
      <c r="UMT2" s="1896"/>
      <c r="UMU2" s="1896"/>
      <c r="UMV2" s="1896"/>
      <c r="UMW2" s="1896"/>
      <c r="UMX2" s="1896"/>
      <c r="UMY2" s="1896"/>
      <c r="UMZ2" s="1896"/>
      <c r="UNA2" s="1896"/>
      <c r="UNB2" s="1896"/>
      <c r="UNC2" s="1896"/>
      <c r="UND2" s="1896"/>
      <c r="UNE2" s="1896"/>
      <c r="UNF2" s="1896"/>
      <c r="UNG2" s="1896"/>
      <c r="UNH2" s="1896"/>
      <c r="UNI2" s="1896"/>
      <c r="UNJ2" s="1896"/>
      <c r="UNK2" s="1896"/>
      <c r="UNL2" s="1896"/>
      <c r="UNM2" s="1896"/>
      <c r="UNN2" s="1896"/>
      <c r="UNO2" s="1896"/>
      <c r="UNP2" s="1896"/>
      <c r="UNQ2" s="1896"/>
      <c r="UNR2" s="1896"/>
      <c r="UNS2" s="1896"/>
      <c r="UNT2" s="1896"/>
      <c r="UNU2" s="1896"/>
      <c r="UNV2" s="1896"/>
      <c r="UNW2" s="1896"/>
      <c r="UNX2" s="1896"/>
      <c r="UNY2" s="1896"/>
      <c r="UNZ2" s="1896"/>
      <c r="UOA2" s="1896"/>
      <c r="UOB2" s="1896"/>
      <c r="UOC2" s="1896"/>
      <c r="UOD2" s="1896"/>
      <c r="UOE2" s="1896"/>
      <c r="UOF2" s="1896"/>
      <c r="UOG2" s="1896"/>
      <c r="UOH2" s="1896"/>
      <c r="UOI2" s="1896"/>
      <c r="UOJ2" s="1896"/>
      <c r="UOK2" s="1896"/>
      <c r="UOL2" s="1896"/>
      <c r="UOM2" s="1896"/>
      <c r="UON2" s="1896"/>
      <c r="UOO2" s="1896"/>
      <c r="UOP2" s="1896"/>
      <c r="UOQ2" s="1896"/>
      <c r="UOR2" s="1896"/>
      <c r="UOS2" s="1896"/>
      <c r="UOT2" s="1896"/>
      <c r="UOU2" s="1896"/>
      <c r="UOV2" s="1896"/>
      <c r="UOW2" s="1896"/>
      <c r="UOX2" s="1896"/>
      <c r="UOY2" s="1896"/>
      <c r="UOZ2" s="1896"/>
      <c r="UPA2" s="1896"/>
      <c r="UPB2" s="1896"/>
      <c r="UPC2" s="1896"/>
      <c r="UPD2" s="1896"/>
      <c r="UPE2" s="1896"/>
      <c r="UPF2" s="1896"/>
      <c r="UPG2" s="1896"/>
      <c r="UPH2" s="1896"/>
      <c r="UPI2" s="1896"/>
      <c r="UPJ2" s="1896"/>
      <c r="UPK2" s="1896"/>
      <c r="UPL2" s="1896"/>
      <c r="UPM2" s="1896"/>
      <c r="UPN2" s="1896"/>
      <c r="UPO2" s="1896"/>
      <c r="UPP2" s="1896"/>
      <c r="UPQ2" s="1896"/>
      <c r="UPR2" s="1896"/>
      <c r="UPS2" s="1896"/>
      <c r="UPT2" s="1896"/>
      <c r="UPU2" s="1896"/>
      <c r="UPV2" s="1896"/>
      <c r="UPW2" s="1896"/>
      <c r="UPX2" s="1896"/>
      <c r="UPY2" s="1896"/>
      <c r="UPZ2" s="1896"/>
      <c r="UQA2" s="1896"/>
      <c r="UQB2" s="1896"/>
      <c r="UQC2" s="1896"/>
      <c r="UQD2" s="1896"/>
      <c r="UQE2" s="1896"/>
      <c r="UQF2" s="1896"/>
      <c r="UQG2" s="1896"/>
      <c r="UQH2" s="1896"/>
      <c r="UQI2" s="1896"/>
      <c r="UQJ2" s="1896"/>
      <c r="UQK2" s="1896"/>
      <c r="UQL2" s="1896"/>
      <c r="UQM2" s="1896"/>
      <c r="UQN2" s="1896"/>
      <c r="UQO2" s="1896"/>
      <c r="UQP2" s="1896"/>
      <c r="UQQ2" s="1896"/>
      <c r="UQR2" s="1896"/>
      <c r="UQS2" s="1896"/>
      <c r="UQT2" s="1896"/>
      <c r="UQU2" s="1896"/>
      <c r="UQV2" s="1896"/>
      <c r="UQW2" s="1896"/>
      <c r="UQX2" s="1896"/>
      <c r="UQY2" s="1896"/>
      <c r="UQZ2" s="1896"/>
      <c r="URA2" s="1896"/>
      <c r="URB2" s="1896"/>
      <c r="URC2" s="1896"/>
      <c r="URD2" s="1896"/>
      <c r="URE2" s="1896"/>
      <c r="URF2" s="1896"/>
      <c r="URG2" s="1896"/>
      <c r="URH2" s="1896"/>
      <c r="URI2" s="1896"/>
      <c r="URJ2" s="1896"/>
      <c r="URK2" s="1896"/>
      <c r="URL2" s="1896"/>
      <c r="URM2" s="1896"/>
      <c r="URN2" s="1896"/>
      <c r="URO2" s="1896"/>
      <c r="URP2" s="1896"/>
      <c r="URQ2" s="1896"/>
      <c r="URR2" s="1896"/>
      <c r="URS2" s="1896"/>
      <c r="URT2" s="1896"/>
      <c r="URU2" s="1896"/>
      <c r="URV2" s="1896"/>
      <c r="URW2" s="1896"/>
      <c r="URX2" s="1896"/>
      <c r="URY2" s="1896"/>
      <c r="URZ2" s="1896"/>
      <c r="USA2" s="1896"/>
      <c r="USB2" s="1896"/>
      <c r="USC2" s="1896"/>
      <c r="USD2" s="1896"/>
      <c r="USE2" s="1896"/>
      <c r="USF2" s="1896"/>
      <c r="USG2" s="1896"/>
      <c r="USH2" s="1896"/>
      <c r="USI2" s="1896"/>
      <c r="USJ2" s="1896"/>
      <c r="USK2" s="1896"/>
      <c r="USL2" s="1896"/>
      <c r="USM2" s="1896"/>
      <c r="USN2" s="1896"/>
      <c r="USO2" s="1896"/>
      <c r="USP2" s="1896"/>
      <c r="USQ2" s="1896"/>
      <c r="USR2" s="1896"/>
      <c r="USS2" s="1896"/>
      <c r="UST2" s="1896"/>
      <c r="USU2" s="1896"/>
      <c r="USV2" s="1896"/>
      <c r="USW2" s="1896"/>
      <c r="USX2" s="1896"/>
      <c r="USY2" s="1896"/>
      <c r="USZ2" s="1896"/>
      <c r="UTA2" s="1896"/>
      <c r="UTB2" s="1896"/>
      <c r="UTC2" s="1896"/>
      <c r="UTD2" s="1896"/>
      <c r="UTE2" s="1896"/>
      <c r="UTF2" s="1896"/>
      <c r="UTG2" s="1896"/>
      <c r="UTH2" s="1896"/>
      <c r="UTI2" s="1896"/>
      <c r="UTJ2" s="1896"/>
      <c r="UTK2" s="1896"/>
      <c r="UTL2" s="1896"/>
      <c r="UTM2" s="1896"/>
      <c r="UTN2" s="1896"/>
      <c r="UTO2" s="1896"/>
      <c r="UTP2" s="1896"/>
      <c r="UTQ2" s="1896"/>
      <c r="UTR2" s="1896"/>
      <c r="UTS2" s="1896"/>
      <c r="UTT2" s="1896"/>
      <c r="UTU2" s="1896"/>
      <c r="UTV2" s="1896"/>
      <c r="UTW2" s="1896"/>
      <c r="UTX2" s="1896"/>
      <c r="UTY2" s="1896"/>
      <c r="UTZ2" s="1896"/>
      <c r="UUA2" s="1896"/>
      <c r="UUB2" s="1896"/>
      <c r="UUC2" s="1896"/>
      <c r="UUD2" s="1896"/>
      <c r="UUE2" s="1896"/>
      <c r="UUF2" s="1896"/>
      <c r="UUG2" s="1896"/>
      <c r="UUH2" s="1896"/>
      <c r="UUI2" s="1896"/>
      <c r="UUJ2" s="1896"/>
      <c r="UUK2" s="1896"/>
      <c r="UUL2" s="1896"/>
      <c r="UUM2" s="1896"/>
      <c r="UUN2" s="1896"/>
      <c r="UUO2" s="1896"/>
      <c r="UUP2" s="1896"/>
      <c r="UUQ2" s="1896"/>
      <c r="UUR2" s="1896"/>
      <c r="UUS2" s="1896"/>
      <c r="UUT2" s="1896"/>
      <c r="UUU2" s="1896"/>
      <c r="UUV2" s="1896"/>
      <c r="UUW2" s="1896"/>
      <c r="UUX2" s="1896"/>
      <c r="UUY2" s="1896"/>
      <c r="UUZ2" s="1896"/>
      <c r="UVA2" s="1896"/>
      <c r="UVB2" s="1896"/>
      <c r="UVC2" s="1896"/>
      <c r="UVD2" s="1896"/>
      <c r="UVE2" s="1896"/>
      <c r="UVF2" s="1896"/>
      <c r="UVG2" s="1896"/>
      <c r="UVH2" s="1896"/>
      <c r="UVI2" s="1896"/>
      <c r="UVJ2" s="1896"/>
      <c r="UVK2" s="1896"/>
      <c r="UVL2" s="1896"/>
      <c r="UVM2" s="1896"/>
      <c r="UVN2" s="1896"/>
      <c r="UVO2" s="1896"/>
      <c r="UVP2" s="1896"/>
      <c r="UVQ2" s="1896"/>
      <c r="UVR2" s="1896"/>
      <c r="UVS2" s="1896"/>
      <c r="UVT2" s="1896"/>
      <c r="UVU2" s="1896"/>
      <c r="UVV2" s="1896"/>
      <c r="UVW2" s="1896"/>
      <c r="UVX2" s="1896"/>
      <c r="UVY2" s="1896"/>
      <c r="UVZ2" s="1896"/>
      <c r="UWA2" s="1896"/>
      <c r="UWB2" s="1896"/>
      <c r="UWC2" s="1896"/>
      <c r="UWD2" s="1896"/>
      <c r="UWE2" s="1896"/>
      <c r="UWF2" s="1896"/>
      <c r="UWG2" s="1896"/>
      <c r="UWH2" s="1896"/>
      <c r="UWI2" s="1896"/>
      <c r="UWJ2" s="1896"/>
      <c r="UWK2" s="1896"/>
      <c r="UWL2" s="1896"/>
      <c r="UWM2" s="1896"/>
      <c r="UWN2" s="1896"/>
      <c r="UWO2" s="1896"/>
      <c r="UWP2" s="1896"/>
      <c r="UWQ2" s="1896"/>
      <c r="UWR2" s="1896"/>
      <c r="UWS2" s="1896"/>
      <c r="UWT2" s="1896"/>
      <c r="UWU2" s="1896"/>
      <c r="UWV2" s="1896"/>
      <c r="UWW2" s="1896"/>
      <c r="UWX2" s="1896"/>
      <c r="UWY2" s="1896"/>
      <c r="UWZ2" s="1896"/>
      <c r="UXA2" s="1896"/>
      <c r="UXB2" s="1896"/>
      <c r="UXC2" s="1896"/>
      <c r="UXD2" s="1896"/>
      <c r="UXE2" s="1896"/>
      <c r="UXF2" s="1896"/>
      <c r="UXG2" s="1896"/>
      <c r="UXH2" s="1896"/>
      <c r="UXI2" s="1896"/>
      <c r="UXJ2" s="1896"/>
      <c r="UXK2" s="1896"/>
      <c r="UXL2" s="1896"/>
      <c r="UXM2" s="1896"/>
      <c r="UXN2" s="1896"/>
      <c r="UXO2" s="1896"/>
      <c r="UXP2" s="1896"/>
      <c r="UXQ2" s="1896"/>
      <c r="UXR2" s="1896"/>
      <c r="UXS2" s="1896"/>
      <c r="UXT2" s="1896"/>
      <c r="UXU2" s="1896"/>
      <c r="UXV2" s="1896"/>
      <c r="UXW2" s="1896"/>
      <c r="UXX2" s="1896"/>
      <c r="UXY2" s="1896"/>
      <c r="UXZ2" s="1896"/>
      <c r="UYA2" s="1896"/>
      <c r="UYB2" s="1896"/>
      <c r="UYC2" s="1896"/>
      <c r="UYD2" s="1896"/>
      <c r="UYE2" s="1896"/>
      <c r="UYF2" s="1896"/>
      <c r="UYG2" s="1896"/>
      <c r="UYH2" s="1896"/>
      <c r="UYI2" s="1896"/>
      <c r="UYJ2" s="1896"/>
      <c r="UYK2" s="1896"/>
      <c r="UYL2" s="1896"/>
      <c r="UYM2" s="1896"/>
      <c r="UYN2" s="1896"/>
      <c r="UYO2" s="1896"/>
      <c r="UYP2" s="1896"/>
      <c r="UYQ2" s="1896"/>
      <c r="UYR2" s="1896"/>
      <c r="UYS2" s="1896"/>
      <c r="UYT2" s="1896"/>
      <c r="UYU2" s="1896"/>
      <c r="UYV2" s="1896"/>
      <c r="UYW2" s="1896"/>
      <c r="UYX2" s="1896"/>
      <c r="UYY2" s="1896"/>
      <c r="UYZ2" s="1896"/>
      <c r="UZA2" s="1896"/>
      <c r="UZB2" s="1896"/>
      <c r="UZC2" s="1896"/>
      <c r="UZD2" s="1896"/>
      <c r="UZE2" s="1896"/>
      <c r="UZF2" s="1896"/>
      <c r="UZG2" s="1896"/>
      <c r="UZH2" s="1896"/>
      <c r="UZI2" s="1896"/>
      <c r="UZJ2" s="1896"/>
      <c r="UZK2" s="1896"/>
      <c r="UZL2" s="1896"/>
      <c r="UZM2" s="1896"/>
      <c r="UZN2" s="1896"/>
      <c r="UZO2" s="1896"/>
      <c r="UZP2" s="1896"/>
      <c r="UZQ2" s="1896"/>
      <c r="UZR2" s="1896"/>
      <c r="UZS2" s="1896"/>
      <c r="UZT2" s="1896"/>
      <c r="UZU2" s="1896"/>
      <c r="UZV2" s="1896"/>
      <c r="UZW2" s="1896"/>
      <c r="UZX2" s="1896"/>
      <c r="UZY2" s="1896"/>
      <c r="UZZ2" s="1896"/>
      <c r="VAA2" s="1896"/>
      <c r="VAB2" s="1896"/>
      <c r="VAC2" s="1896"/>
      <c r="VAD2" s="1896"/>
      <c r="VAE2" s="1896"/>
      <c r="VAF2" s="1896"/>
      <c r="VAG2" s="1896"/>
      <c r="VAH2" s="1896"/>
      <c r="VAI2" s="1896"/>
      <c r="VAJ2" s="1896"/>
      <c r="VAK2" s="1896"/>
      <c r="VAL2" s="1896"/>
      <c r="VAM2" s="1896"/>
      <c r="VAN2" s="1896"/>
      <c r="VAO2" s="1896"/>
      <c r="VAP2" s="1896"/>
      <c r="VAQ2" s="1896"/>
      <c r="VAR2" s="1896"/>
      <c r="VAS2" s="1896"/>
      <c r="VAT2" s="1896"/>
      <c r="VAU2" s="1896"/>
      <c r="VAV2" s="1896"/>
      <c r="VAW2" s="1896"/>
      <c r="VAX2" s="1896"/>
      <c r="VAY2" s="1896"/>
      <c r="VAZ2" s="1896"/>
      <c r="VBA2" s="1896"/>
      <c r="VBB2" s="1896"/>
      <c r="VBC2" s="1896"/>
      <c r="VBD2" s="1896"/>
      <c r="VBE2" s="1896"/>
      <c r="VBF2" s="1896"/>
      <c r="VBG2" s="1896"/>
      <c r="VBH2" s="1896"/>
      <c r="VBI2" s="1896"/>
      <c r="VBJ2" s="1896"/>
      <c r="VBK2" s="1896"/>
      <c r="VBL2" s="1896"/>
      <c r="VBM2" s="1896"/>
      <c r="VBN2" s="1896"/>
      <c r="VBO2" s="1896"/>
      <c r="VBP2" s="1896"/>
      <c r="VBQ2" s="1896"/>
      <c r="VBR2" s="1896"/>
      <c r="VBS2" s="1896"/>
      <c r="VBT2" s="1896"/>
      <c r="VBU2" s="1896"/>
      <c r="VBV2" s="1896"/>
      <c r="VBW2" s="1896"/>
      <c r="VBX2" s="1896"/>
      <c r="VBY2" s="1896"/>
      <c r="VBZ2" s="1896"/>
      <c r="VCA2" s="1896"/>
      <c r="VCB2" s="1896"/>
      <c r="VCC2" s="1896"/>
      <c r="VCD2" s="1896"/>
      <c r="VCE2" s="1896"/>
      <c r="VCF2" s="1896"/>
      <c r="VCG2" s="1896"/>
      <c r="VCH2" s="1896"/>
      <c r="VCI2" s="1896"/>
      <c r="VCJ2" s="1896"/>
      <c r="VCK2" s="1896"/>
      <c r="VCL2" s="1896"/>
      <c r="VCM2" s="1896"/>
      <c r="VCN2" s="1896"/>
      <c r="VCO2" s="1896"/>
      <c r="VCP2" s="1896"/>
      <c r="VCQ2" s="1896"/>
      <c r="VCR2" s="1896"/>
      <c r="VCS2" s="1896"/>
      <c r="VCT2" s="1896"/>
      <c r="VCU2" s="1896"/>
      <c r="VCV2" s="1896"/>
      <c r="VCW2" s="1896"/>
      <c r="VCX2" s="1896"/>
      <c r="VCY2" s="1896"/>
      <c r="VCZ2" s="1896"/>
      <c r="VDA2" s="1896"/>
      <c r="VDB2" s="1896"/>
      <c r="VDC2" s="1896"/>
      <c r="VDD2" s="1896"/>
      <c r="VDE2" s="1896"/>
      <c r="VDF2" s="1896"/>
      <c r="VDG2" s="1896"/>
      <c r="VDH2" s="1896"/>
      <c r="VDI2" s="1896"/>
      <c r="VDJ2" s="1896"/>
      <c r="VDK2" s="1896"/>
      <c r="VDL2" s="1896"/>
      <c r="VDM2" s="1896"/>
      <c r="VDN2" s="1896"/>
      <c r="VDO2" s="1896"/>
      <c r="VDP2" s="1896"/>
      <c r="VDQ2" s="1896"/>
      <c r="VDR2" s="1896"/>
      <c r="VDS2" s="1896"/>
      <c r="VDT2" s="1896"/>
      <c r="VDU2" s="1896"/>
      <c r="VDV2" s="1896"/>
      <c r="VDW2" s="1896"/>
      <c r="VDX2" s="1896"/>
      <c r="VDY2" s="1896"/>
      <c r="VDZ2" s="1896"/>
      <c r="VEA2" s="1896"/>
      <c r="VEB2" s="1896"/>
      <c r="VEC2" s="1896"/>
      <c r="VED2" s="1896"/>
      <c r="VEE2" s="1896"/>
      <c r="VEF2" s="1896"/>
      <c r="VEG2" s="1896"/>
      <c r="VEH2" s="1896"/>
      <c r="VEI2" s="1896"/>
      <c r="VEJ2" s="1896"/>
      <c r="VEK2" s="1896"/>
      <c r="VEL2" s="1896"/>
      <c r="VEM2" s="1896"/>
      <c r="VEN2" s="1896"/>
      <c r="VEO2" s="1896"/>
      <c r="VEP2" s="1896"/>
      <c r="VEQ2" s="1896"/>
      <c r="VER2" s="1896"/>
      <c r="VES2" s="1896"/>
      <c r="VET2" s="1896"/>
      <c r="VEU2" s="1896"/>
      <c r="VEV2" s="1896"/>
      <c r="VEW2" s="1896"/>
      <c r="VEX2" s="1896"/>
      <c r="VEY2" s="1896"/>
      <c r="VEZ2" s="1896"/>
      <c r="VFA2" s="1896"/>
      <c r="VFB2" s="1896"/>
      <c r="VFC2" s="1896"/>
      <c r="VFD2" s="1896"/>
      <c r="VFE2" s="1896"/>
      <c r="VFF2" s="1896"/>
      <c r="VFG2" s="1896"/>
      <c r="VFH2" s="1896"/>
      <c r="VFI2" s="1896"/>
      <c r="VFJ2" s="1896"/>
      <c r="VFK2" s="1896"/>
      <c r="VFL2" s="1896"/>
      <c r="VFM2" s="1896"/>
      <c r="VFN2" s="1896"/>
      <c r="VFO2" s="1896"/>
      <c r="VFP2" s="1896"/>
      <c r="VFQ2" s="1896"/>
      <c r="VFR2" s="1896"/>
      <c r="VFS2" s="1896"/>
      <c r="VFT2" s="1896"/>
      <c r="VFU2" s="1896"/>
      <c r="VFV2" s="1896"/>
      <c r="VFW2" s="1896"/>
      <c r="VFX2" s="1896"/>
      <c r="VFY2" s="1896"/>
      <c r="VFZ2" s="1896"/>
      <c r="VGA2" s="1896"/>
      <c r="VGB2" s="1896"/>
      <c r="VGC2" s="1896"/>
      <c r="VGD2" s="1896"/>
      <c r="VGE2" s="1896"/>
      <c r="VGF2" s="1896"/>
      <c r="VGG2" s="1896"/>
      <c r="VGH2" s="1896"/>
      <c r="VGI2" s="1896"/>
      <c r="VGJ2" s="1896"/>
      <c r="VGK2" s="1896"/>
      <c r="VGL2" s="1896"/>
      <c r="VGM2" s="1896"/>
      <c r="VGN2" s="1896"/>
      <c r="VGO2" s="1896"/>
      <c r="VGP2" s="1896"/>
      <c r="VGQ2" s="1896"/>
      <c r="VGR2" s="1896"/>
      <c r="VGS2" s="1896"/>
      <c r="VGT2" s="1896"/>
      <c r="VGU2" s="1896"/>
      <c r="VGV2" s="1896"/>
      <c r="VGW2" s="1896"/>
      <c r="VGX2" s="1896"/>
      <c r="VGY2" s="1896"/>
      <c r="VGZ2" s="1896"/>
      <c r="VHA2" s="1896"/>
      <c r="VHB2" s="1896"/>
      <c r="VHC2" s="1896"/>
      <c r="VHD2" s="1896"/>
      <c r="VHE2" s="1896"/>
      <c r="VHF2" s="1896"/>
      <c r="VHG2" s="1896"/>
      <c r="VHH2" s="1896"/>
      <c r="VHI2" s="1896"/>
      <c r="VHJ2" s="1896"/>
      <c r="VHK2" s="1896"/>
      <c r="VHL2" s="1896"/>
      <c r="VHM2" s="1896"/>
      <c r="VHN2" s="1896"/>
      <c r="VHO2" s="1896"/>
      <c r="VHP2" s="1896"/>
      <c r="VHQ2" s="1896"/>
      <c r="VHR2" s="1896"/>
      <c r="VHS2" s="1896"/>
      <c r="VHT2" s="1896"/>
      <c r="VHU2" s="1896"/>
      <c r="VHV2" s="1896"/>
      <c r="VHW2" s="1896"/>
      <c r="VHX2" s="1896"/>
      <c r="VHY2" s="1896"/>
      <c r="VHZ2" s="1896"/>
      <c r="VIA2" s="1896"/>
      <c r="VIB2" s="1896"/>
      <c r="VIC2" s="1896"/>
      <c r="VID2" s="1896"/>
      <c r="VIE2" s="1896"/>
      <c r="VIF2" s="1896"/>
      <c r="VIG2" s="1896"/>
      <c r="VIH2" s="1896"/>
      <c r="VII2" s="1896"/>
      <c r="VIJ2" s="1896"/>
      <c r="VIK2" s="1896"/>
      <c r="VIL2" s="1896"/>
      <c r="VIM2" s="1896"/>
      <c r="VIN2" s="1896"/>
      <c r="VIO2" s="1896"/>
      <c r="VIP2" s="1896"/>
      <c r="VIQ2" s="1896"/>
      <c r="VIR2" s="1896"/>
      <c r="VIS2" s="1896"/>
      <c r="VIT2" s="1896"/>
      <c r="VIU2" s="1896"/>
      <c r="VIV2" s="1896"/>
      <c r="VIW2" s="1896"/>
      <c r="VIX2" s="1896"/>
      <c r="VIY2" s="1896"/>
      <c r="VIZ2" s="1896"/>
      <c r="VJA2" s="1896"/>
      <c r="VJB2" s="1896"/>
      <c r="VJC2" s="1896"/>
      <c r="VJD2" s="1896"/>
      <c r="VJE2" s="1896"/>
      <c r="VJF2" s="1896"/>
      <c r="VJG2" s="1896"/>
      <c r="VJH2" s="1896"/>
      <c r="VJI2" s="1896"/>
      <c r="VJJ2" s="1896"/>
      <c r="VJK2" s="1896"/>
      <c r="VJL2" s="1896"/>
      <c r="VJM2" s="1896"/>
      <c r="VJN2" s="1896"/>
      <c r="VJO2" s="1896"/>
      <c r="VJP2" s="1896"/>
      <c r="VJQ2" s="1896"/>
      <c r="VJR2" s="1896"/>
      <c r="VJS2" s="1896"/>
      <c r="VJT2" s="1896"/>
      <c r="VJU2" s="1896"/>
      <c r="VJV2" s="1896"/>
      <c r="VJW2" s="1896"/>
      <c r="VJX2" s="1896"/>
      <c r="VJY2" s="1896"/>
      <c r="VJZ2" s="1896"/>
      <c r="VKA2" s="1896"/>
      <c r="VKB2" s="1896"/>
      <c r="VKC2" s="1896"/>
      <c r="VKD2" s="1896"/>
      <c r="VKE2" s="1896"/>
      <c r="VKF2" s="1896"/>
      <c r="VKG2" s="1896"/>
      <c r="VKH2" s="1896"/>
      <c r="VKI2" s="1896"/>
      <c r="VKJ2" s="1896"/>
      <c r="VKK2" s="1896"/>
      <c r="VKL2" s="1896"/>
      <c r="VKM2" s="1896"/>
      <c r="VKN2" s="1896"/>
      <c r="VKO2" s="1896"/>
      <c r="VKP2" s="1896"/>
      <c r="VKQ2" s="1896"/>
      <c r="VKR2" s="1896"/>
      <c r="VKS2" s="1896"/>
      <c r="VKT2" s="1896"/>
      <c r="VKU2" s="1896"/>
      <c r="VKV2" s="1896"/>
      <c r="VKW2" s="1896"/>
      <c r="VKX2" s="1896"/>
      <c r="VKY2" s="1896"/>
      <c r="VKZ2" s="1896"/>
      <c r="VLA2" s="1896"/>
      <c r="VLB2" s="1896"/>
      <c r="VLC2" s="1896"/>
      <c r="VLD2" s="1896"/>
      <c r="VLE2" s="1896"/>
      <c r="VLF2" s="1896"/>
      <c r="VLG2" s="1896"/>
      <c r="VLH2" s="1896"/>
      <c r="VLI2" s="1896"/>
      <c r="VLJ2" s="1896"/>
      <c r="VLK2" s="1896"/>
      <c r="VLL2" s="1896"/>
      <c r="VLM2" s="1896"/>
      <c r="VLN2" s="1896"/>
      <c r="VLO2" s="1896"/>
      <c r="VLP2" s="1896"/>
      <c r="VLQ2" s="1896"/>
      <c r="VLR2" s="1896"/>
      <c r="VLS2" s="1896"/>
      <c r="VLT2" s="1896"/>
      <c r="VLU2" s="1896"/>
      <c r="VLV2" s="1896"/>
      <c r="VLW2" s="1896"/>
      <c r="VLX2" s="1896"/>
      <c r="VLY2" s="1896"/>
      <c r="VLZ2" s="1896"/>
      <c r="VMA2" s="1896"/>
      <c r="VMB2" s="1896"/>
      <c r="VMC2" s="1896"/>
      <c r="VMD2" s="1896"/>
      <c r="VME2" s="1896"/>
      <c r="VMF2" s="1896"/>
      <c r="VMG2" s="1896"/>
      <c r="VMH2" s="1896"/>
      <c r="VMI2" s="1896"/>
      <c r="VMJ2" s="1896"/>
      <c r="VMK2" s="1896"/>
      <c r="VML2" s="1896"/>
      <c r="VMM2" s="1896"/>
      <c r="VMN2" s="1896"/>
      <c r="VMO2" s="1896"/>
      <c r="VMP2" s="1896"/>
      <c r="VMQ2" s="1896"/>
      <c r="VMR2" s="1896"/>
      <c r="VMS2" s="1896"/>
      <c r="VMT2" s="1896"/>
      <c r="VMU2" s="1896"/>
      <c r="VMV2" s="1896"/>
      <c r="VMW2" s="1896"/>
      <c r="VMX2" s="1896"/>
      <c r="VMY2" s="1896"/>
      <c r="VMZ2" s="1896"/>
      <c r="VNA2" s="1896"/>
      <c r="VNB2" s="1896"/>
      <c r="VNC2" s="1896"/>
      <c r="VND2" s="1896"/>
      <c r="VNE2" s="1896"/>
      <c r="VNF2" s="1896"/>
      <c r="VNG2" s="1896"/>
      <c r="VNH2" s="1896"/>
      <c r="VNI2" s="1896"/>
      <c r="VNJ2" s="1896"/>
      <c r="VNK2" s="1896"/>
      <c r="VNL2" s="1896"/>
      <c r="VNM2" s="1896"/>
      <c r="VNN2" s="1896"/>
      <c r="VNO2" s="1896"/>
      <c r="VNP2" s="1896"/>
      <c r="VNQ2" s="1896"/>
      <c r="VNR2" s="1896"/>
      <c r="VNS2" s="1896"/>
      <c r="VNT2" s="1896"/>
      <c r="VNU2" s="1896"/>
      <c r="VNV2" s="1896"/>
      <c r="VNW2" s="1896"/>
      <c r="VNX2" s="1896"/>
      <c r="VNY2" s="1896"/>
      <c r="VNZ2" s="1896"/>
      <c r="VOA2" s="1896"/>
      <c r="VOB2" s="1896"/>
      <c r="VOC2" s="1896"/>
      <c r="VOD2" s="1896"/>
      <c r="VOE2" s="1896"/>
      <c r="VOF2" s="1896"/>
      <c r="VOG2" s="1896"/>
      <c r="VOH2" s="1896"/>
      <c r="VOI2" s="1896"/>
      <c r="VOJ2" s="1896"/>
      <c r="VOK2" s="1896"/>
      <c r="VOL2" s="1896"/>
      <c r="VOM2" s="1896"/>
      <c r="VON2" s="1896"/>
      <c r="VOO2" s="1896"/>
      <c r="VOP2" s="1896"/>
      <c r="VOQ2" s="1896"/>
      <c r="VOR2" s="1896"/>
      <c r="VOS2" s="1896"/>
      <c r="VOT2" s="1896"/>
      <c r="VOU2" s="1896"/>
      <c r="VOV2" s="1896"/>
      <c r="VOW2" s="1896"/>
      <c r="VOX2" s="1896"/>
      <c r="VOY2" s="1896"/>
      <c r="VOZ2" s="1896"/>
      <c r="VPA2" s="1896"/>
      <c r="VPB2" s="1896"/>
      <c r="VPC2" s="1896"/>
      <c r="VPD2" s="1896"/>
      <c r="VPE2" s="1896"/>
      <c r="VPF2" s="1896"/>
      <c r="VPG2" s="1896"/>
      <c r="VPH2" s="1896"/>
      <c r="VPI2" s="1896"/>
      <c r="VPJ2" s="1896"/>
      <c r="VPK2" s="1896"/>
      <c r="VPL2" s="1896"/>
      <c r="VPM2" s="1896"/>
      <c r="VPN2" s="1896"/>
      <c r="VPO2" s="1896"/>
      <c r="VPP2" s="1896"/>
      <c r="VPQ2" s="1896"/>
      <c r="VPR2" s="1896"/>
      <c r="VPS2" s="1896"/>
      <c r="VPT2" s="1896"/>
      <c r="VPU2" s="1896"/>
      <c r="VPV2" s="1896"/>
      <c r="VPW2" s="1896"/>
      <c r="VPX2" s="1896"/>
      <c r="VPY2" s="1896"/>
      <c r="VPZ2" s="1896"/>
      <c r="VQA2" s="1896"/>
      <c r="VQB2" s="1896"/>
      <c r="VQC2" s="1896"/>
      <c r="VQD2" s="1896"/>
      <c r="VQE2" s="1896"/>
      <c r="VQF2" s="1896"/>
      <c r="VQG2" s="1896"/>
      <c r="VQH2" s="1896"/>
      <c r="VQI2" s="1896"/>
      <c r="VQJ2" s="1896"/>
      <c r="VQK2" s="1896"/>
      <c r="VQL2" s="1896"/>
      <c r="VQM2" s="1896"/>
      <c r="VQN2" s="1896"/>
      <c r="VQO2" s="1896"/>
      <c r="VQP2" s="1896"/>
      <c r="VQQ2" s="1896"/>
      <c r="VQR2" s="1896"/>
      <c r="VQS2" s="1896"/>
      <c r="VQT2" s="1896"/>
      <c r="VQU2" s="1896"/>
      <c r="VQV2" s="1896"/>
      <c r="VQW2" s="1896"/>
      <c r="VQX2" s="1896"/>
      <c r="VQY2" s="1896"/>
      <c r="VQZ2" s="1896"/>
      <c r="VRA2" s="1896"/>
      <c r="VRB2" s="1896"/>
      <c r="VRC2" s="1896"/>
      <c r="VRD2" s="1896"/>
      <c r="VRE2" s="1896"/>
      <c r="VRF2" s="1896"/>
      <c r="VRG2" s="1896"/>
      <c r="VRH2" s="1896"/>
      <c r="VRI2" s="1896"/>
      <c r="VRJ2" s="1896"/>
      <c r="VRK2" s="1896"/>
      <c r="VRL2" s="1896"/>
      <c r="VRM2" s="1896"/>
      <c r="VRN2" s="1896"/>
      <c r="VRO2" s="1896"/>
      <c r="VRP2" s="1896"/>
      <c r="VRQ2" s="1896"/>
      <c r="VRR2" s="1896"/>
      <c r="VRS2" s="1896"/>
      <c r="VRT2" s="1896"/>
      <c r="VRU2" s="1896"/>
      <c r="VRV2" s="1896"/>
      <c r="VRW2" s="1896"/>
      <c r="VRX2" s="1896"/>
      <c r="VRY2" s="1896"/>
      <c r="VRZ2" s="1896"/>
      <c r="VSA2" s="1896"/>
      <c r="VSB2" s="1896"/>
      <c r="VSC2" s="1896"/>
      <c r="VSD2" s="1896"/>
      <c r="VSE2" s="1896"/>
      <c r="VSF2" s="1896"/>
      <c r="VSG2" s="1896"/>
      <c r="VSH2" s="1896"/>
      <c r="VSI2" s="1896"/>
      <c r="VSJ2" s="1896"/>
      <c r="VSK2" s="1896"/>
      <c r="VSL2" s="1896"/>
      <c r="VSM2" s="1896"/>
      <c r="VSN2" s="1896"/>
      <c r="VSO2" s="1896"/>
      <c r="VSP2" s="1896"/>
      <c r="VSQ2" s="1896"/>
      <c r="VSR2" s="1896"/>
      <c r="VSS2" s="1896"/>
      <c r="VST2" s="1896"/>
      <c r="VSU2" s="1896"/>
      <c r="VSV2" s="1896"/>
      <c r="VSW2" s="1896"/>
      <c r="VSX2" s="1896"/>
      <c r="VSY2" s="1896"/>
      <c r="VSZ2" s="1896"/>
      <c r="VTA2" s="1896"/>
      <c r="VTB2" s="1896"/>
      <c r="VTC2" s="1896"/>
      <c r="VTD2" s="1896"/>
      <c r="VTE2" s="1896"/>
      <c r="VTF2" s="1896"/>
      <c r="VTG2" s="1896"/>
      <c r="VTH2" s="1896"/>
      <c r="VTI2" s="1896"/>
      <c r="VTJ2" s="1896"/>
      <c r="VTK2" s="1896"/>
      <c r="VTL2" s="1896"/>
      <c r="VTM2" s="1896"/>
      <c r="VTN2" s="1896"/>
      <c r="VTO2" s="1896"/>
      <c r="VTP2" s="1896"/>
      <c r="VTQ2" s="1896"/>
      <c r="VTR2" s="1896"/>
      <c r="VTS2" s="1896"/>
      <c r="VTT2" s="1896"/>
      <c r="VTU2" s="1896"/>
      <c r="VTV2" s="1896"/>
      <c r="VTW2" s="1896"/>
      <c r="VTX2" s="1896"/>
      <c r="VTY2" s="1896"/>
      <c r="VTZ2" s="1896"/>
      <c r="VUA2" s="1896"/>
      <c r="VUB2" s="1896"/>
      <c r="VUC2" s="1896"/>
      <c r="VUD2" s="1896"/>
      <c r="VUE2" s="1896"/>
      <c r="VUF2" s="1896"/>
      <c r="VUG2" s="1896"/>
      <c r="VUH2" s="1896"/>
      <c r="VUI2" s="1896"/>
      <c r="VUJ2" s="1896"/>
      <c r="VUK2" s="1896"/>
      <c r="VUL2" s="1896"/>
      <c r="VUM2" s="1896"/>
      <c r="VUN2" s="1896"/>
      <c r="VUO2" s="1896"/>
      <c r="VUP2" s="1896"/>
      <c r="VUQ2" s="1896"/>
      <c r="VUR2" s="1896"/>
      <c r="VUS2" s="1896"/>
      <c r="VUT2" s="1896"/>
      <c r="VUU2" s="1896"/>
      <c r="VUV2" s="1896"/>
      <c r="VUW2" s="1896"/>
      <c r="VUX2" s="1896"/>
      <c r="VUY2" s="1896"/>
      <c r="VUZ2" s="1896"/>
      <c r="VVA2" s="1896"/>
      <c r="VVB2" s="1896"/>
      <c r="VVC2" s="1896"/>
      <c r="VVD2" s="1896"/>
      <c r="VVE2" s="1896"/>
      <c r="VVF2" s="1896"/>
      <c r="VVG2" s="1896"/>
      <c r="VVH2" s="1896"/>
      <c r="VVI2" s="1896"/>
      <c r="VVJ2" s="1896"/>
      <c r="VVK2" s="1896"/>
      <c r="VVL2" s="1896"/>
      <c r="VVM2" s="1896"/>
      <c r="VVN2" s="1896"/>
      <c r="VVO2" s="1896"/>
      <c r="VVP2" s="1896"/>
      <c r="VVQ2" s="1896"/>
      <c r="VVR2" s="1896"/>
      <c r="VVS2" s="1896"/>
      <c r="VVT2" s="1896"/>
      <c r="VVU2" s="1896"/>
      <c r="VVV2" s="1896"/>
      <c r="VVW2" s="1896"/>
      <c r="VVX2" s="1896"/>
      <c r="VVY2" s="1896"/>
      <c r="VVZ2" s="1896"/>
      <c r="VWA2" s="1896"/>
      <c r="VWB2" s="1896"/>
      <c r="VWC2" s="1896"/>
      <c r="VWD2" s="1896"/>
      <c r="VWE2" s="1896"/>
      <c r="VWF2" s="1896"/>
      <c r="VWG2" s="1896"/>
      <c r="VWH2" s="1896"/>
      <c r="VWI2" s="1896"/>
      <c r="VWJ2" s="1896"/>
      <c r="VWK2" s="1896"/>
      <c r="VWL2" s="1896"/>
      <c r="VWM2" s="1896"/>
      <c r="VWN2" s="1896"/>
      <c r="VWO2" s="1896"/>
      <c r="VWP2" s="1896"/>
      <c r="VWQ2" s="1896"/>
      <c r="VWR2" s="1896"/>
      <c r="VWS2" s="1896"/>
      <c r="VWT2" s="1896"/>
      <c r="VWU2" s="1896"/>
      <c r="VWV2" s="1896"/>
      <c r="VWW2" s="1896"/>
      <c r="VWX2" s="1896"/>
      <c r="VWY2" s="1896"/>
      <c r="VWZ2" s="1896"/>
      <c r="VXA2" s="1896"/>
      <c r="VXB2" s="1896"/>
      <c r="VXC2" s="1896"/>
      <c r="VXD2" s="1896"/>
      <c r="VXE2" s="1896"/>
      <c r="VXF2" s="1896"/>
      <c r="VXG2" s="1896"/>
      <c r="VXH2" s="1896"/>
      <c r="VXI2" s="1896"/>
      <c r="VXJ2" s="1896"/>
      <c r="VXK2" s="1896"/>
      <c r="VXL2" s="1896"/>
      <c r="VXM2" s="1896"/>
      <c r="VXN2" s="1896"/>
      <c r="VXO2" s="1896"/>
      <c r="VXP2" s="1896"/>
      <c r="VXQ2" s="1896"/>
      <c r="VXR2" s="1896"/>
      <c r="VXS2" s="1896"/>
      <c r="VXT2" s="1896"/>
      <c r="VXU2" s="1896"/>
      <c r="VXV2" s="1896"/>
      <c r="VXW2" s="1896"/>
      <c r="VXX2" s="1896"/>
      <c r="VXY2" s="1896"/>
      <c r="VXZ2" s="1896"/>
      <c r="VYA2" s="1896"/>
      <c r="VYB2" s="1896"/>
      <c r="VYC2" s="1896"/>
      <c r="VYD2" s="1896"/>
      <c r="VYE2" s="1896"/>
      <c r="VYF2" s="1896"/>
      <c r="VYG2" s="1896"/>
      <c r="VYH2" s="1896"/>
      <c r="VYI2" s="1896"/>
      <c r="VYJ2" s="1896"/>
      <c r="VYK2" s="1896"/>
      <c r="VYL2" s="1896"/>
      <c r="VYM2" s="1896"/>
      <c r="VYN2" s="1896"/>
      <c r="VYO2" s="1896"/>
      <c r="VYP2" s="1896"/>
      <c r="VYQ2" s="1896"/>
      <c r="VYR2" s="1896"/>
      <c r="VYS2" s="1896"/>
      <c r="VYT2" s="1896"/>
      <c r="VYU2" s="1896"/>
      <c r="VYV2" s="1896"/>
      <c r="VYW2" s="1896"/>
      <c r="VYX2" s="1896"/>
      <c r="VYY2" s="1896"/>
      <c r="VYZ2" s="1896"/>
      <c r="VZA2" s="1896"/>
      <c r="VZB2" s="1896"/>
      <c r="VZC2" s="1896"/>
      <c r="VZD2" s="1896"/>
      <c r="VZE2" s="1896"/>
      <c r="VZF2" s="1896"/>
      <c r="VZG2" s="1896"/>
      <c r="VZH2" s="1896"/>
      <c r="VZI2" s="1896"/>
      <c r="VZJ2" s="1896"/>
      <c r="VZK2" s="1896"/>
      <c r="VZL2" s="1896"/>
      <c r="VZM2" s="1896"/>
      <c r="VZN2" s="1896"/>
      <c r="VZO2" s="1896"/>
      <c r="VZP2" s="1896"/>
      <c r="VZQ2" s="1896"/>
      <c r="VZR2" s="1896"/>
      <c r="VZS2" s="1896"/>
      <c r="VZT2" s="1896"/>
      <c r="VZU2" s="1896"/>
      <c r="VZV2" s="1896"/>
      <c r="VZW2" s="1896"/>
      <c r="VZX2" s="1896"/>
      <c r="VZY2" s="1896"/>
      <c r="VZZ2" s="1896"/>
      <c r="WAA2" s="1896"/>
      <c r="WAB2" s="1896"/>
      <c r="WAC2" s="1896"/>
      <c r="WAD2" s="1896"/>
      <c r="WAE2" s="1896"/>
      <c r="WAF2" s="1896"/>
      <c r="WAG2" s="1896"/>
      <c r="WAH2" s="1896"/>
      <c r="WAI2" s="1896"/>
      <c r="WAJ2" s="1896"/>
      <c r="WAK2" s="1896"/>
      <c r="WAL2" s="1896"/>
      <c r="WAM2" s="1896"/>
      <c r="WAN2" s="1896"/>
      <c r="WAO2" s="1896"/>
      <c r="WAP2" s="1896"/>
      <c r="WAQ2" s="1896"/>
      <c r="WAR2" s="1896"/>
      <c r="WAS2" s="1896"/>
      <c r="WAT2" s="1896"/>
      <c r="WAU2" s="1896"/>
      <c r="WAV2" s="1896"/>
      <c r="WAW2" s="1896"/>
      <c r="WAX2" s="1896"/>
      <c r="WAY2" s="1896"/>
      <c r="WAZ2" s="1896"/>
      <c r="WBA2" s="1896"/>
      <c r="WBB2" s="1896"/>
      <c r="WBC2" s="1896"/>
      <c r="WBD2" s="1896"/>
      <c r="WBE2" s="1896"/>
      <c r="WBF2" s="1896"/>
      <c r="WBG2" s="1896"/>
      <c r="WBH2" s="1896"/>
      <c r="WBI2" s="1896"/>
      <c r="WBJ2" s="1896"/>
      <c r="WBK2" s="1896"/>
      <c r="WBL2" s="1896"/>
      <c r="WBM2" s="1896"/>
      <c r="WBN2" s="1896"/>
      <c r="WBO2" s="1896"/>
      <c r="WBP2" s="1896"/>
      <c r="WBQ2" s="1896"/>
      <c r="WBR2" s="1896"/>
      <c r="WBS2" s="1896"/>
      <c r="WBT2" s="1896"/>
      <c r="WBU2" s="1896"/>
      <c r="WBV2" s="1896"/>
      <c r="WBW2" s="1896"/>
      <c r="WBX2" s="1896"/>
      <c r="WBY2" s="1896"/>
      <c r="WBZ2" s="1896"/>
      <c r="WCA2" s="1896"/>
      <c r="WCB2" s="1896"/>
      <c r="WCC2" s="1896"/>
      <c r="WCD2" s="1896"/>
      <c r="WCE2" s="1896"/>
      <c r="WCF2" s="1896"/>
      <c r="WCG2" s="1896"/>
      <c r="WCH2" s="1896"/>
      <c r="WCI2" s="1896"/>
      <c r="WCJ2" s="1896"/>
      <c r="WCK2" s="1896"/>
      <c r="WCL2" s="1896"/>
      <c r="WCM2" s="1896"/>
      <c r="WCN2" s="1896"/>
      <c r="WCO2" s="1896"/>
      <c r="WCP2" s="1896"/>
      <c r="WCQ2" s="1896"/>
      <c r="WCR2" s="1896"/>
      <c r="WCS2" s="1896"/>
      <c r="WCT2" s="1896"/>
      <c r="WCU2" s="1896"/>
      <c r="WCV2" s="1896"/>
      <c r="WCW2" s="1896"/>
      <c r="WCX2" s="1896"/>
      <c r="WCY2" s="1896"/>
      <c r="WCZ2" s="1896"/>
      <c r="WDA2" s="1896"/>
      <c r="WDB2" s="1896"/>
      <c r="WDC2" s="1896"/>
      <c r="WDD2" s="1896"/>
      <c r="WDE2" s="1896"/>
      <c r="WDF2" s="1896"/>
      <c r="WDG2" s="1896"/>
      <c r="WDH2" s="1896"/>
      <c r="WDI2" s="1896"/>
      <c r="WDJ2" s="1896"/>
      <c r="WDK2" s="1896"/>
      <c r="WDL2" s="1896"/>
      <c r="WDM2" s="1896"/>
      <c r="WDN2" s="1896"/>
      <c r="WDO2" s="1896"/>
      <c r="WDP2" s="1896"/>
      <c r="WDQ2" s="1896"/>
      <c r="WDR2" s="1896"/>
      <c r="WDS2" s="1896"/>
      <c r="WDT2" s="1896"/>
      <c r="WDU2" s="1896"/>
      <c r="WDV2" s="1896"/>
      <c r="WDW2" s="1896"/>
      <c r="WDX2" s="1896"/>
      <c r="WDY2" s="1896"/>
      <c r="WDZ2" s="1896"/>
      <c r="WEA2" s="1896"/>
      <c r="WEB2" s="1896"/>
      <c r="WEC2" s="1896"/>
      <c r="WED2" s="1896"/>
      <c r="WEE2" s="1896"/>
      <c r="WEF2" s="1896"/>
      <c r="WEG2" s="1896"/>
      <c r="WEH2" s="1896"/>
      <c r="WEI2" s="1896"/>
      <c r="WEJ2" s="1896"/>
      <c r="WEK2" s="1896"/>
      <c r="WEL2" s="1896"/>
      <c r="WEM2" s="1896"/>
      <c r="WEN2" s="1896"/>
      <c r="WEO2" s="1896"/>
      <c r="WEP2" s="1896"/>
      <c r="WEQ2" s="1896"/>
      <c r="WER2" s="1896"/>
      <c r="WES2" s="1896"/>
      <c r="WET2" s="1896"/>
      <c r="WEU2" s="1896"/>
      <c r="WEV2" s="1896"/>
      <c r="WEW2" s="1896"/>
      <c r="WEX2" s="1896"/>
      <c r="WEY2" s="1896"/>
      <c r="WEZ2" s="1896"/>
      <c r="WFA2" s="1896"/>
      <c r="WFB2" s="1896"/>
      <c r="WFC2" s="1896"/>
      <c r="WFD2" s="1896"/>
      <c r="WFE2" s="1896"/>
      <c r="WFF2" s="1896"/>
      <c r="WFG2" s="1896"/>
      <c r="WFH2" s="1896"/>
      <c r="WFI2" s="1896"/>
      <c r="WFJ2" s="1896"/>
      <c r="WFK2" s="1896"/>
      <c r="WFL2" s="1896"/>
      <c r="WFM2" s="1896"/>
      <c r="WFN2" s="1896"/>
      <c r="WFO2" s="1896"/>
      <c r="WFP2" s="1896"/>
      <c r="WFQ2" s="1896"/>
      <c r="WFR2" s="1896"/>
      <c r="WFS2" s="1896"/>
      <c r="WFT2" s="1896"/>
      <c r="WFU2" s="1896"/>
      <c r="WFV2" s="1896"/>
      <c r="WFW2" s="1896"/>
      <c r="WFX2" s="1896"/>
      <c r="WFY2" s="1896"/>
      <c r="WFZ2" s="1896"/>
      <c r="WGA2" s="1896"/>
      <c r="WGB2" s="1896"/>
      <c r="WGC2" s="1896"/>
      <c r="WGD2" s="1896"/>
      <c r="WGE2" s="1896"/>
      <c r="WGF2" s="1896"/>
      <c r="WGG2" s="1896"/>
      <c r="WGH2" s="1896"/>
      <c r="WGI2" s="1896"/>
      <c r="WGJ2" s="1896"/>
      <c r="WGK2" s="1896"/>
      <c r="WGL2" s="1896"/>
      <c r="WGM2" s="1896"/>
      <c r="WGN2" s="1896"/>
      <c r="WGO2" s="1896"/>
      <c r="WGP2" s="1896"/>
      <c r="WGQ2" s="1896"/>
      <c r="WGR2" s="1896"/>
      <c r="WGS2" s="1896"/>
      <c r="WGT2" s="1896"/>
      <c r="WGU2" s="1896"/>
      <c r="WGV2" s="1896"/>
      <c r="WGW2" s="1896"/>
      <c r="WGX2" s="1896"/>
      <c r="WGY2" s="1896"/>
      <c r="WGZ2" s="1896"/>
      <c r="WHA2" s="1896"/>
      <c r="WHB2" s="1896"/>
      <c r="WHC2" s="1896"/>
      <c r="WHD2" s="1896"/>
      <c r="WHE2" s="1896"/>
      <c r="WHF2" s="1896"/>
      <c r="WHG2" s="1896"/>
      <c r="WHH2" s="1896"/>
      <c r="WHI2" s="1896"/>
      <c r="WHJ2" s="1896"/>
      <c r="WHK2" s="1896"/>
      <c r="WHL2" s="1896"/>
      <c r="WHM2" s="1896"/>
      <c r="WHN2" s="1896"/>
      <c r="WHO2" s="1896"/>
      <c r="WHP2" s="1896"/>
      <c r="WHQ2" s="1896"/>
      <c r="WHR2" s="1896"/>
      <c r="WHS2" s="1896"/>
      <c r="WHT2" s="1896"/>
      <c r="WHU2" s="1896"/>
      <c r="WHV2" s="1896"/>
      <c r="WHW2" s="1896"/>
      <c r="WHX2" s="1896"/>
      <c r="WHY2" s="1896"/>
      <c r="WHZ2" s="1896"/>
      <c r="WIA2" s="1896"/>
      <c r="WIB2" s="1896"/>
      <c r="WIC2" s="1896"/>
      <c r="WID2" s="1896"/>
      <c r="WIE2" s="1896"/>
      <c r="WIF2" s="1896"/>
      <c r="WIG2" s="1896"/>
      <c r="WIH2" s="1896"/>
      <c r="WII2" s="1896"/>
      <c r="WIJ2" s="1896"/>
      <c r="WIK2" s="1896"/>
      <c r="WIL2" s="1896"/>
      <c r="WIM2" s="1896"/>
      <c r="WIN2" s="1896"/>
      <c r="WIO2" s="1896"/>
      <c r="WIP2" s="1896"/>
      <c r="WIQ2" s="1896"/>
      <c r="WIR2" s="1896"/>
      <c r="WIS2" s="1896"/>
      <c r="WIT2" s="1896"/>
      <c r="WIU2" s="1896"/>
      <c r="WIV2" s="1896"/>
      <c r="WIW2" s="1896"/>
      <c r="WIX2" s="1896"/>
      <c r="WIY2" s="1896"/>
      <c r="WIZ2" s="1896"/>
      <c r="WJA2" s="1896"/>
      <c r="WJB2" s="1896"/>
      <c r="WJC2" s="1896"/>
      <c r="WJD2" s="1896"/>
      <c r="WJE2" s="1896"/>
      <c r="WJF2" s="1896"/>
      <c r="WJG2" s="1896"/>
      <c r="WJH2" s="1896"/>
      <c r="WJI2" s="1896"/>
      <c r="WJJ2" s="1896"/>
      <c r="WJK2" s="1896"/>
      <c r="WJL2" s="1896"/>
      <c r="WJM2" s="1896"/>
      <c r="WJN2" s="1896"/>
      <c r="WJO2" s="1896"/>
      <c r="WJP2" s="1896"/>
      <c r="WJQ2" s="1896"/>
      <c r="WJR2" s="1896"/>
      <c r="WJS2" s="1896"/>
      <c r="WJT2" s="1896"/>
      <c r="WJU2" s="1896"/>
      <c r="WJV2" s="1896"/>
      <c r="WJW2" s="1896"/>
      <c r="WJX2" s="1896"/>
      <c r="WJY2" s="1896"/>
      <c r="WJZ2" s="1896"/>
      <c r="WKA2" s="1896"/>
      <c r="WKB2" s="1896"/>
      <c r="WKC2" s="1896"/>
      <c r="WKD2" s="1896"/>
      <c r="WKE2" s="1896"/>
      <c r="WKF2" s="1896"/>
      <c r="WKG2" s="1896"/>
      <c r="WKH2" s="1896"/>
      <c r="WKI2" s="1896"/>
      <c r="WKJ2" s="1896"/>
      <c r="WKK2" s="1896"/>
      <c r="WKL2" s="1896"/>
      <c r="WKM2" s="1896"/>
      <c r="WKN2" s="1896"/>
      <c r="WKO2" s="1896"/>
      <c r="WKP2" s="1896"/>
      <c r="WKQ2" s="1896"/>
      <c r="WKR2" s="1896"/>
      <c r="WKS2" s="1896"/>
      <c r="WKT2" s="1896"/>
      <c r="WKU2" s="1896"/>
      <c r="WKV2" s="1896"/>
      <c r="WKW2" s="1896"/>
      <c r="WKX2" s="1896"/>
      <c r="WKY2" s="1896"/>
      <c r="WKZ2" s="1896"/>
      <c r="WLA2" s="1896"/>
      <c r="WLB2" s="1896"/>
      <c r="WLC2" s="1896"/>
      <c r="WLD2" s="1896"/>
      <c r="WLE2" s="1896"/>
      <c r="WLF2" s="1896"/>
      <c r="WLG2" s="1896"/>
      <c r="WLH2" s="1896"/>
      <c r="WLI2" s="1896"/>
      <c r="WLJ2" s="1896"/>
      <c r="WLK2" s="1896"/>
      <c r="WLL2" s="1896"/>
      <c r="WLM2" s="1896"/>
      <c r="WLN2" s="1896"/>
      <c r="WLO2" s="1896"/>
      <c r="WLP2" s="1896"/>
      <c r="WLQ2" s="1896"/>
      <c r="WLR2" s="1896"/>
      <c r="WLS2" s="1896"/>
      <c r="WLT2" s="1896"/>
      <c r="WLU2" s="1896"/>
      <c r="WLV2" s="1896"/>
      <c r="WLW2" s="1896"/>
      <c r="WLX2" s="1896"/>
      <c r="WLY2" s="1896"/>
      <c r="WLZ2" s="1896"/>
      <c r="WMA2" s="1896"/>
      <c r="WMB2" s="1896"/>
      <c r="WMC2" s="1896"/>
      <c r="WMD2" s="1896"/>
      <c r="WME2" s="1896"/>
      <c r="WMF2" s="1896"/>
      <c r="WMG2" s="1896"/>
      <c r="WMH2" s="1896"/>
      <c r="WMI2" s="1896"/>
      <c r="WMJ2" s="1896"/>
      <c r="WMK2" s="1896"/>
      <c r="WML2" s="1896"/>
      <c r="WMM2" s="1896"/>
      <c r="WMN2" s="1896"/>
      <c r="WMO2" s="1896"/>
      <c r="WMP2" s="1896"/>
      <c r="WMQ2" s="1896"/>
      <c r="WMR2" s="1896"/>
      <c r="WMS2" s="1896"/>
      <c r="WMT2" s="1896"/>
      <c r="WMU2" s="1896"/>
      <c r="WMV2" s="1896"/>
      <c r="WMW2" s="1896"/>
      <c r="WMX2" s="1896"/>
      <c r="WMY2" s="1896"/>
      <c r="WMZ2" s="1896"/>
      <c r="WNA2" s="1896"/>
      <c r="WNB2" s="1896"/>
      <c r="WNC2" s="1896"/>
      <c r="WND2" s="1896"/>
      <c r="WNE2" s="1896"/>
      <c r="WNF2" s="1896"/>
      <c r="WNG2" s="1896"/>
      <c r="WNH2" s="1896"/>
      <c r="WNI2" s="1896"/>
      <c r="WNJ2" s="1896"/>
      <c r="WNK2" s="1896"/>
      <c r="WNL2" s="1896"/>
      <c r="WNM2" s="1896"/>
      <c r="WNN2" s="1896"/>
      <c r="WNO2" s="1896"/>
      <c r="WNP2" s="1896"/>
      <c r="WNQ2" s="1896"/>
      <c r="WNR2" s="1896"/>
      <c r="WNS2" s="1896"/>
      <c r="WNT2" s="1896"/>
      <c r="WNU2" s="1896"/>
      <c r="WNV2" s="1896"/>
      <c r="WNW2" s="1896"/>
      <c r="WNX2" s="1896"/>
      <c r="WNY2" s="1896"/>
      <c r="WNZ2" s="1896"/>
      <c r="WOA2" s="1896"/>
      <c r="WOB2" s="1896"/>
      <c r="WOC2" s="1896"/>
      <c r="WOD2" s="1896"/>
      <c r="WOE2" s="1896"/>
      <c r="WOF2" s="1896"/>
      <c r="WOG2" s="1896"/>
      <c r="WOH2" s="1896"/>
      <c r="WOI2" s="1896"/>
      <c r="WOJ2" s="1896"/>
      <c r="WOK2" s="1896"/>
      <c r="WOL2" s="1896"/>
      <c r="WOM2" s="1896"/>
      <c r="WON2" s="1896"/>
      <c r="WOO2" s="1896"/>
      <c r="WOP2" s="1896"/>
      <c r="WOQ2" s="1896"/>
      <c r="WOR2" s="1896"/>
      <c r="WOS2" s="1896"/>
      <c r="WOT2" s="1896"/>
      <c r="WOU2" s="1896"/>
      <c r="WOV2" s="1896"/>
      <c r="WOW2" s="1896"/>
      <c r="WOX2" s="1896"/>
      <c r="WOY2" s="1896"/>
      <c r="WOZ2" s="1896"/>
      <c r="WPA2" s="1896"/>
      <c r="WPB2" s="1896"/>
      <c r="WPC2" s="1896"/>
      <c r="WPD2" s="1896"/>
      <c r="WPE2" s="1896"/>
      <c r="WPF2" s="1896"/>
      <c r="WPG2" s="1896"/>
      <c r="WPH2" s="1896"/>
      <c r="WPI2" s="1896"/>
      <c r="WPJ2" s="1896"/>
      <c r="WPK2" s="1896"/>
      <c r="WPL2" s="1896"/>
      <c r="WPM2" s="1896"/>
      <c r="WPN2" s="1896"/>
      <c r="WPO2" s="1896"/>
      <c r="WPP2" s="1896"/>
      <c r="WPQ2" s="1896"/>
      <c r="WPR2" s="1896"/>
      <c r="WPS2" s="1896"/>
      <c r="WPT2" s="1896"/>
      <c r="WPU2" s="1896"/>
      <c r="WPV2" s="1896"/>
      <c r="WPW2" s="1896"/>
      <c r="WPX2" s="1896"/>
      <c r="WPY2" s="1896"/>
      <c r="WPZ2" s="1896"/>
      <c r="WQA2" s="1896"/>
      <c r="WQB2" s="1896"/>
      <c r="WQC2" s="1896"/>
      <c r="WQD2" s="1896"/>
      <c r="WQE2" s="1896"/>
      <c r="WQF2" s="1896"/>
      <c r="WQG2" s="1896"/>
      <c r="WQH2" s="1896"/>
      <c r="WQI2" s="1896"/>
      <c r="WQJ2" s="1896"/>
      <c r="WQK2" s="1896"/>
      <c r="WQL2" s="1896"/>
      <c r="WQM2" s="1896"/>
      <c r="WQN2" s="1896"/>
      <c r="WQO2" s="1896"/>
      <c r="WQP2" s="1896"/>
      <c r="WQQ2" s="1896"/>
      <c r="WQR2" s="1896"/>
      <c r="WQS2" s="1896"/>
      <c r="WQT2" s="1896"/>
      <c r="WQU2" s="1896"/>
      <c r="WQV2" s="1896"/>
      <c r="WQW2" s="1896"/>
      <c r="WQX2" s="1896"/>
      <c r="WQY2" s="1896"/>
      <c r="WQZ2" s="1896"/>
      <c r="WRA2" s="1896"/>
      <c r="WRB2" s="1896"/>
      <c r="WRC2" s="1896"/>
      <c r="WRD2" s="1896"/>
      <c r="WRE2" s="1896"/>
      <c r="WRF2" s="1896"/>
      <c r="WRG2" s="1896"/>
      <c r="WRH2" s="1896"/>
      <c r="WRI2" s="1896"/>
      <c r="WRJ2" s="1896"/>
      <c r="WRK2" s="1896"/>
      <c r="WRL2" s="1896"/>
      <c r="WRM2" s="1896"/>
      <c r="WRN2" s="1896"/>
      <c r="WRO2" s="1896"/>
      <c r="WRP2" s="1896"/>
      <c r="WRQ2" s="1896"/>
      <c r="WRR2" s="1896"/>
      <c r="WRS2" s="1896"/>
      <c r="WRT2" s="1896"/>
      <c r="WRU2" s="1896"/>
      <c r="WRV2" s="1896"/>
      <c r="WRW2" s="1896"/>
      <c r="WRX2" s="1896"/>
      <c r="WRY2" s="1896"/>
      <c r="WRZ2" s="1896"/>
      <c r="WSA2" s="1896"/>
      <c r="WSB2" s="1896"/>
      <c r="WSC2" s="1896"/>
      <c r="WSD2" s="1896"/>
      <c r="WSE2" s="1896"/>
      <c r="WSF2" s="1896"/>
      <c r="WSG2" s="1896"/>
      <c r="WSH2" s="1896"/>
      <c r="WSI2" s="1896"/>
      <c r="WSJ2" s="1896"/>
      <c r="WSK2" s="1896"/>
      <c r="WSL2" s="1896"/>
      <c r="WSM2" s="1896"/>
      <c r="WSN2" s="1896"/>
      <c r="WSO2" s="1896"/>
      <c r="WSP2" s="1896"/>
      <c r="WSQ2" s="1896"/>
      <c r="WSR2" s="1896"/>
      <c r="WSS2" s="1896"/>
      <c r="WST2" s="1896"/>
      <c r="WSU2" s="1896"/>
      <c r="WSV2" s="1896"/>
      <c r="WSW2" s="1896"/>
      <c r="WSX2" s="1896"/>
      <c r="WSY2" s="1896"/>
      <c r="WSZ2" s="1896"/>
      <c r="WTA2" s="1896"/>
      <c r="WTB2" s="1896"/>
      <c r="WTC2" s="1896"/>
      <c r="WTD2" s="1896"/>
      <c r="WTE2" s="1896"/>
      <c r="WTF2" s="1896"/>
      <c r="WTG2" s="1896"/>
      <c r="WTH2" s="1896"/>
      <c r="WTI2" s="1896"/>
      <c r="WTJ2" s="1896"/>
      <c r="WTK2" s="1896"/>
      <c r="WTL2" s="1896"/>
      <c r="WTM2" s="1896"/>
      <c r="WTN2" s="1896"/>
      <c r="WTO2" s="1896"/>
      <c r="WTP2" s="1896"/>
      <c r="WTQ2" s="1896"/>
      <c r="WTR2" s="1896"/>
      <c r="WTS2" s="1896"/>
      <c r="WTT2" s="1896"/>
      <c r="WTU2" s="1896"/>
      <c r="WTV2" s="1896"/>
      <c r="WTW2" s="1896"/>
      <c r="WTX2" s="1896"/>
      <c r="WTY2" s="1896"/>
      <c r="WTZ2" s="1896"/>
      <c r="WUA2" s="1896"/>
      <c r="WUB2" s="1896"/>
      <c r="WUC2" s="1896"/>
      <c r="WUD2" s="1896"/>
      <c r="WUE2" s="1896"/>
      <c r="WUF2" s="1896"/>
      <c r="WUG2" s="1896"/>
      <c r="WUH2" s="1896"/>
      <c r="WUI2" s="1896"/>
      <c r="WUJ2" s="1896"/>
      <c r="WUK2" s="1896"/>
      <c r="WUL2" s="1896"/>
      <c r="WUM2" s="1896"/>
      <c r="WUN2" s="1896"/>
      <c r="WUO2" s="1896"/>
      <c r="WUP2" s="1896"/>
      <c r="WUQ2" s="1896"/>
      <c r="WUR2" s="1896"/>
      <c r="WUS2" s="1896"/>
      <c r="WUT2" s="1896"/>
      <c r="WUU2" s="1896"/>
      <c r="WUV2" s="1896"/>
      <c r="WUW2" s="1896"/>
      <c r="WUX2" s="1896"/>
      <c r="WUY2" s="1896"/>
      <c r="WUZ2" s="1896"/>
      <c r="WVA2" s="1896"/>
      <c r="WVB2" s="1896"/>
      <c r="WVC2" s="1896"/>
      <c r="WVD2" s="1896"/>
      <c r="WVE2" s="1896"/>
      <c r="WVF2" s="1896"/>
      <c r="WVG2" s="1896"/>
      <c r="WVH2" s="1896"/>
      <c r="WVI2" s="1896"/>
      <c r="WVJ2" s="1896"/>
      <c r="WVK2" s="1896"/>
      <c r="WVL2" s="1896"/>
      <c r="WVM2" s="1896"/>
      <c r="WVN2" s="1896"/>
      <c r="WVO2" s="1896"/>
      <c r="WVP2" s="1896"/>
      <c r="WVQ2" s="1896"/>
      <c r="WVR2" s="1896"/>
      <c r="WVS2" s="1896"/>
      <c r="WVT2" s="1896"/>
      <c r="WVU2" s="1896"/>
      <c r="WVV2" s="1896"/>
      <c r="WVW2" s="1896"/>
      <c r="WVX2" s="1896"/>
      <c r="WVY2" s="1896"/>
      <c r="WVZ2" s="1896"/>
      <c r="WWA2" s="1896"/>
      <c r="WWB2" s="1896"/>
      <c r="WWC2" s="1896"/>
      <c r="WWD2" s="1896"/>
      <c r="WWE2" s="1896"/>
      <c r="WWF2" s="1896"/>
      <c r="WWG2" s="1896"/>
      <c r="WWH2" s="1896"/>
      <c r="WWI2" s="1896"/>
      <c r="WWJ2" s="1896"/>
      <c r="WWK2" s="1896"/>
      <c r="WWL2" s="1896"/>
      <c r="WWM2" s="1896"/>
      <c r="WWN2" s="1896"/>
      <c r="WWO2" s="1896"/>
      <c r="WWP2" s="1896"/>
      <c r="WWQ2" s="1896"/>
      <c r="WWR2" s="1896"/>
      <c r="WWS2" s="1896"/>
      <c r="WWT2" s="1896"/>
      <c r="WWU2" s="1896"/>
      <c r="WWV2" s="1896"/>
      <c r="WWW2" s="1896"/>
      <c r="WWX2" s="1896"/>
      <c r="WWY2" s="1896"/>
      <c r="WWZ2" s="1896"/>
      <c r="WXA2" s="1896"/>
      <c r="WXB2" s="1896"/>
      <c r="WXC2" s="1896"/>
      <c r="WXD2" s="1896"/>
      <c r="WXE2" s="1896"/>
      <c r="WXF2" s="1896"/>
      <c r="WXG2" s="1896"/>
      <c r="WXH2" s="1896"/>
      <c r="WXI2" s="1896"/>
      <c r="WXJ2" s="1896"/>
      <c r="WXK2" s="1896"/>
      <c r="WXL2" s="1896"/>
      <c r="WXM2" s="1896"/>
      <c r="WXN2" s="1896"/>
      <c r="WXO2" s="1896"/>
      <c r="WXP2" s="1896"/>
      <c r="WXQ2" s="1896"/>
      <c r="WXR2" s="1896"/>
      <c r="WXS2" s="1896"/>
      <c r="WXT2" s="1896"/>
      <c r="WXU2" s="1896"/>
      <c r="WXV2" s="1896"/>
      <c r="WXW2" s="1896"/>
      <c r="WXX2" s="1896"/>
      <c r="WXY2" s="1896"/>
      <c r="WXZ2" s="1896"/>
      <c r="WYA2" s="1896"/>
      <c r="WYB2" s="1896"/>
      <c r="WYC2" s="1896"/>
      <c r="WYD2" s="1896"/>
      <c r="WYE2" s="1896"/>
      <c r="WYF2" s="1896"/>
      <c r="WYG2" s="1896"/>
      <c r="WYH2" s="1896"/>
      <c r="WYI2" s="1896"/>
      <c r="WYJ2" s="1896"/>
      <c r="WYK2" s="1896"/>
      <c r="WYL2" s="1896"/>
      <c r="WYM2" s="1896"/>
      <c r="WYN2" s="1896"/>
      <c r="WYO2" s="1896"/>
      <c r="WYP2" s="1896"/>
      <c r="WYQ2" s="1896"/>
      <c r="WYR2" s="1896"/>
      <c r="WYS2" s="1896"/>
      <c r="WYT2" s="1896"/>
      <c r="WYU2" s="1896"/>
      <c r="WYV2" s="1896"/>
      <c r="WYW2" s="1896"/>
      <c r="WYX2" s="1896"/>
      <c r="WYY2" s="1896"/>
      <c r="WYZ2" s="1896"/>
      <c r="WZA2" s="1896"/>
      <c r="WZB2" s="1896"/>
      <c r="WZC2" s="1896"/>
      <c r="WZD2" s="1896"/>
      <c r="WZE2" s="1896"/>
      <c r="WZF2" s="1896"/>
      <c r="WZG2" s="1896"/>
      <c r="WZH2" s="1896"/>
      <c r="WZI2" s="1896"/>
      <c r="WZJ2" s="1896"/>
      <c r="WZK2" s="1896"/>
      <c r="WZL2" s="1896"/>
      <c r="WZM2" s="1896"/>
      <c r="WZN2" s="1896"/>
      <c r="WZO2" s="1896"/>
      <c r="WZP2" s="1896"/>
      <c r="WZQ2" s="1896"/>
      <c r="WZR2" s="1896"/>
      <c r="WZS2" s="1896"/>
      <c r="WZT2" s="1896"/>
      <c r="WZU2" s="1896"/>
      <c r="WZV2" s="1896"/>
      <c r="WZW2" s="1896"/>
      <c r="WZX2" s="1896"/>
      <c r="WZY2" s="1896"/>
      <c r="WZZ2" s="1896"/>
      <c r="XAA2" s="1896"/>
      <c r="XAB2" s="1896"/>
      <c r="XAC2" s="1896"/>
      <c r="XAD2" s="1896"/>
      <c r="XAE2" s="1896"/>
      <c r="XAF2" s="1896"/>
      <c r="XAG2" s="1896"/>
      <c r="XAH2" s="1896"/>
      <c r="XAI2" s="1896"/>
      <c r="XAJ2" s="1896"/>
      <c r="XAK2" s="1896"/>
      <c r="XAL2" s="1896"/>
      <c r="XAM2" s="1896"/>
      <c r="XAN2" s="1896"/>
      <c r="XAO2" s="1896"/>
      <c r="XAP2" s="1896"/>
      <c r="XAQ2" s="1896"/>
      <c r="XAR2" s="1896"/>
      <c r="XAS2" s="1896"/>
      <c r="XAT2" s="1896"/>
      <c r="XAU2" s="1896"/>
      <c r="XAV2" s="1896"/>
      <c r="XAW2" s="1896"/>
      <c r="XAX2" s="1896"/>
      <c r="XAY2" s="1896"/>
      <c r="XAZ2" s="1896"/>
      <c r="XBA2" s="1896"/>
      <c r="XBB2" s="1896"/>
      <c r="XBC2" s="1896"/>
      <c r="XBD2" s="1896"/>
      <c r="XBE2" s="1896"/>
      <c r="XBF2" s="1896"/>
      <c r="XBG2" s="1896"/>
      <c r="XBH2" s="1896"/>
      <c r="XBI2" s="1896"/>
      <c r="XBJ2" s="1896"/>
      <c r="XBK2" s="1896"/>
      <c r="XBL2" s="1896"/>
      <c r="XBM2" s="1896"/>
      <c r="XBN2" s="1896"/>
      <c r="XBO2" s="1896"/>
      <c r="XBP2" s="1896"/>
      <c r="XBQ2" s="1896"/>
      <c r="XBR2" s="1896"/>
      <c r="XBS2" s="1896"/>
      <c r="XBT2" s="1896"/>
      <c r="XBU2" s="1896"/>
      <c r="XBV2" s="1896"/>
      <c r="XBW2" s="1896"/>
      <c r="XBX2" s="1896"/>
      <c r="XBY2" s="1896"/>
      <c r="XBZ2" s="1896"/>
      <c r="XCA2" s="1896"/>
      <c r="XCB2" s="1896"/>
      <c r="XCC2" s="1896"/>
      <c r="XCD2" s="1896"/>
      <c r="XCE2" s="1896"/>
      <c r="XCF2" s="1896"/>
      <c r="XCG2" s="1896"/>
      <c r="XCH2" s="1896"/>
      <c r="XCI2" s="1896"/>
      <c r="XCJ2" s="1896"/>
      <c r="XCK2" s="1896"/>
      <c r="XCL2" s="1896"/>
      <c r="XCM2" s="1896"/>
      <c r="XCN2" s="1896"/>
      <c r="XCO2" s="1896"/>
      <c r="XCP2" s="1896"/>
      <c r="XCQ2" s="1896"/>
      <c r="XCR2" s="1896"/>
      <c r="XCS2" s="1896"/>
      <c r="XCT2" s="1896"/>
      <c r="XCU2" s="1896"/>
      <c r="XCV2" s="1896"/>
      <c r="XCW2" s="1896"/>
      <c r="XCX2" s="1896"/>
      <c r="XCY2" s="1896"/>
      <c r="XCZ2" s="1896"/>
      <c r="XDA2" s="1896"/>
      <c r="XDB2" s="1896"/>
      <c r="XDC2" s="1896"/>
      <c r="XDD2" s="1896"/>
      <c r="XDE2" s="1896"/>
      <c r="XDF2" s="1896"/>
      <c r="XDG2" s="1896"/>
      <c r="XDH2" s="1896"/>
      <c r="XDI2" s="1896"/>
      <c r="XDJ2" s="1896"/>
      <c r="XDK2" s="1896"/>
      <c r="XDL2" s="1896"/>
      <c r="XDM2" s="1896"/>
      <c r="XDN2" s="1896"/>
      <c r="XDO2" s="1896"/>
      <c r="XDP2" s="1896"/>
      <c r="XDQ2" s="1896"/>
      <c r="XDR2" s="1896"/>
      <c r="XDS2" s="1896"/>
      <c r="XDT2" s="1896"/>
      <c r="XDU2" s="1896"/>
      <c r="XDV2" s="1896"/>
      <c r="XDW2" s="1896"/>
      <c r="XDX2" s="1896"/>
      <c r="XDY2" s="1896"/>
      <c r="XDZ2" s="1896"/>
      <c r="XEA2" s="1896"/>
      <c r="XEB2" s="1896"/>
      <c r="XEC2" s="1896"/>
      <c r="XED2" s="1896"/>
      <c r="XEE2" s="1896"/>
      <c r="XEF2" s="1896"/>
      <c r="XEG2" s="1896"/>
      <c r="XEH2" s="1896"/>
      <c r="XEI2" s="1896"/>
      <c r="XEJ2" s="1896"/>
      <c r="XEK2" s="1896"/>
      <c r="XEL2" s="1896"/>
      <c r="XEM2" s="1896"/>
      <c r="XEN2" s="1896"/>
      <c r="XEO2" s="1896"/>
      <c r="XEP2" s="1896"/>
      <c r="XEQ2" s="1896"/>
      <c r="XER2" s="1896"/>
      <c r="XES2" s="1896"/>
      <c r="XET2" s="1896"/>
      <c r="XEU2" s="1896"/>
      <c r="XEV2" s="1896"/>
      <c r="XEW2" s="1896"/>
      <c r="XEX2" s="1896"/>
      <c r="XEY2" s="1896"/>
      <c r="XEZ2" s="1896"/>
      <c r="XFA2" s="1896"/>
      <c r="XFB2" s="1896"/>
      <c r="XFC2" s="1896"/>
      <c r="XFD2" s="1896"/>
    </row>
    <row r="3" spans="1:16384" s="1050" customFormat="1" x14ac:dyDescent="0.25">
      <c r="A3" s="1896" t="s">
        <v>410</v>
      </c>
      <c r="B3" s="1896"/>
      <c r="C3" s="1896"/>
      <c r="D3" s="1896"/>
      <c r="E3" s="1896"/>
      <c r="F3" s="1896"/>
      <c r="G3" s="1896"/>
      <c r="H3" s="1896"/>
      <c r="I3" s="1896"/>
      <c r="J3" s="1896"/>
      <c r="K3" s="1896"/>
      <c r="L3" s="1896"/>
      <c r="M3" s="1896"/>
      <c r="N3" s="1896"/>
      <c r="O3" s="1896"/>
      <c r="P3" s="1896"/>
      <c r="Q3" s="1896"/>
      <c r="R3" s="1896"/>
      <c r="S3" s="1896"/>
      <c r="T3" s="1896"/>
      <c r="U3" s="1896"/>
      <c r="V3" s="1896"/>
      <c r="W3" s="1896"/>
      <c r="X3" s="1896"/>
      <c r="Y3" s="1896"/>
      <c r="Z3" s="1896"/>
      <c r="AA3" s="1896"/>
      <c r="AB3" s="1896"/>
      <c r="AC3" s="1896"/>
      <c r="AD3" s="1896"/>
      <c r="AE3" s="1896"/>
      <c r="AF3" s="1896"/>
      <c r="AG3" s="1896"/>
      <c r="AH3" s="1896"/>
      <c r="AI3" s="1896"/>
      <c r="AJ3" s="1896"/>
      <c r="AK3" s="1896"/>
      <c r="AL3" s="1896"/>
      <c r="AM3" s="1896"/>
      <c r="AN3" s="1896"/>
      <c r="AO3" s="1896"/>
      <c r="AP3" s="1896"/>
      <c r="AQ3" s="1896"/>
      <c r="AR3" s="1896"/>
      <c r="AS3" s="1896"/>
      <c r="AT3" s="1896"/>
      <c r="AU3" s="1896"/>
      <c r="AV3" s="1896"/>
      <c r="AW3" s="1896"/>
      <c r="AX3" s="1896"/>
    </row>
    <row r="4" spans="1:16384" s="1050" customFormat="1" x14ac:dyDescent="0.25">
      <c r="A4" s="1896" t="s">
        <v>1896</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c r="AR4" s="1896"/>
      <c r="AS4" s="1896"/>
      <c r="AT4" s="1896"/>
      <c r="AU4" s="1896"/>
      <c r="AV4" s="1896"/>
      <c r="AW4" s="1896"/>
      <c r="AX4" s="1896"/>
    </row>
    <row r="5" spans="1:16384" s="1050" customFormat="1" x14ac:dyDescent="0.25">
      <c r="A5" s="1896" t="s">
        <v>1</v>
      </c>
      <c r="B5" s="1896"/>
      <c r="C5" s="1896"/>
      <c r="D5" s="1896"/>
      <c r="E5" s="1896"/>
      <c r="F5" s="1896"/>
      <c r="G5" s="1896"/>
      <c r="H5" s="1896"/>
      <c r="I5" s="1896"/>
      <c r="J5" s="1896"/>
      <c r="K5" s="1896"/>
      <c r="L5" s="1896"/>
      <c r="M5" s="1896"/>
      <c r="N5" s="1896"/>
      <c r="O5" s="1896"/>
      <c r="P5" s="1896"/>
      <c r="Q5" s="1896"/>
      <c r="R5" s="1896"/>
      <c r="S5" s="1896"/>
      <c r="T5" s="1896"/>
      <c r="U5" s="1896"/>
      <c r="V5" s="1896"/>
      <c r="W5" s="1896"/>
      <c r="X5" s="1896"/>
      <c r="Y5" s="1896"/>
      <c r="Z5" s="1896"/>
      <c r="AA5" s="1896"/>
      <c r="AB5" s="1896"/>
      <c r="AC5" s="1896"/>
      <c r="AD5" s="1896"/>
      <c r="AE5" s="1896"/>
      <c r="AF5" s="1896"/>
      <c r="AG5" s="1896"/>
      <c r="AH5" s="1896"/>
      <c r="AI5" s="1896"/>
      <c r="AJ5" s="1896"/>
      <c r="AK5" s="1896"/>
      <c r="AL5" s="1896"/>
      <c r="AM5" s="1896"/>
      <c r="AN5" s="1896"/>
      <c r="AO5" s="1896"/>
      <c r="AP5" s="1896"/>
      <c r="AQ5" s="1896"/>
      <c r="AR5" s="1896"/>
      <c r="AS5" s="1896"/>
      <c r="AT5" s="1896"/>
      <c r="AU5" s="1896"/>
      <c r="AV5" s="1896"/>
      <c r="AW5" s="1896"/>
      <c r="AX5" s="1896"/>
    </row>
    <row r="6" spans="1:16384" s="1050" customFormat="1" ht="15.75" customHeight="1" x14ac:dyDescent="0.25">
      <c r="A6" s="1897" t="s">
        <v>1897</v>
      </c>
      <c r="B6" s="1897"/>
      <c r="C6" s="1897"/>
      <c r="D6" s="1897"/>
      <c r="E6" s="1897"/>
      <c r="F6" s="1897"/>
      <c r="G6" s="1897"/>
      <c r="H6" s="1897"/>
      <c r="I6" s="1897"/>
      <c r="J6" s="1897"/>
      <c r="K6" s="1897"/>
      <c r="L6" s="1897"/>
      <c r="M6" s="1897"/>
      <c r="N6" s="1897"/>
      <c r="O6" s="1897"/>
      <c r="P6" s="1897"/>
      <c r="Q6" s="1897"/>
      <c r="R6" s="1897"/>
      <c r="S6" s="1897"/>
      <c r="T6" s="1897"/>
      <c r="U6" s="1897"/>
      <c r="V6" s="1897"/>
      <c r="W6" s="1897"/>
      <c r="X6" s="1897"/>
      <c r="Y6" s="1897"/>
      <c r="Z6" s="1897"/>
      <c r="AA6" s="1897"/>
      <c r="AB6" s="1897"/>
      <c r="AC6" s="1897"/>
      <c r="AD6" s="1897"/>
      <c r="AE6" s="1897"/>
      <c r="AF6" s="1897"/>
      <c r="AG6" s="1897"/>
      <c r="AH6" s="1897"/>
      <c r="AI6" s="1897"/>
      <c r="AJ6" s="1897"/>
      <c r="AK6" s="1897"/>
      <c r="AL6" s="1897"/>
      <c r="AM6" s="1897"/>
      <c r="AN6" s="1897"/>
      <c r="AO6" s="1897"/>
      <c r="AP6" s="1897"/>
      <c r="AQ6" s="1897"/>
      <c r="AR6" s="1897"/>
      <c r="AS6" s="1897"/>
      <c r="AT6" s="1897"/>
      <c r="AU6" s="1897"/>
      <c r="AV6" s="1897"/>
      <c r="AW6" s="1897"/>
      <c r="AX6" s="1897"/>
    </row>
    <row r="7" spans="1:16384" ht="8.25" customHeight="1" x14ac:dyDescent="0.25"/>
    <row r="8" spans="1:16384" s="1700" customFormat="1" ht="18.75" thickBot="1" x14ac:dyDescent="0.3">
      <c r="A8" s="671" t="s">
        <v>1208</v>
      </c>
      <c r="B8" s="670"/>
      <c r="C8" s="670"/>
      <c r="D8" s="670"/>
      <c r="E8" s="670"/>
      <c r="F8" s="670"/>
      <c r="G8" s="670"/>
      <c r="H8" s="670"/>
      <c r="I8" s="670"/>
      <c r="J8" s="670"/>
      <c r="K8" s="670"/>
      <c r="L8" s="670"/>
      <c r="M8" s="670"/>
      <c r="N8" s="670"/>
      <c r="O8" s="670"/>
      <c r="P8" s="670"/>
      <c r="Q8" s="670"/>
      <c r="R8" s="670"/>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c r="AT8" s="670"/>
      <c r="AU8" s="670"/>
      <c r="AV8" s="670"/>
      <c r="AW8" s="670"/>
      <c r="AX8" s="670"/>
    </row>
    <row r="9" spans="1:16384" s="1700" customFormat="1" ht="15.75" thickTop="1" x14ac:dyDescent="0.25">
      <c r="A9" s="669"/>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row>
    <row r="10" spans="1:16384" s="1700" customFormat="1" ht="15.75" thickBot="1" x14ac:dyDescent="0.3">
      <c r="B10" s="667"/>
      <c r="D10" s="666" t="s">
        <v>720</v>
      </c>
      <c r="E10" s="665"/>
      <c r="G10" s="666" t="s">
        <v>721</v>
      </c>
      <c r="H10" s="665"/>
      <c r="J10" s="666" t="s">
        <v>722</v>
      </c>
      <c r="K10" s="665"/>
      <c r="M10" s="666" t="s">
        <v>723</v>
      </c>
      <c r="N10" s="665"/>
      <c r="P10" s="666" t="s">
        <v>724</v>
      </c>
      <c r="Q10" s="665"/>
      <c r="S10" s="666" t="s">
        <v>725</v>
      </c>
      <c r="T10" s="665"/>
      <c r="V10" s="666" t="s">
        <v>726</v>
      </c>
      <c r="W10" s="665"/>
      <c r="Y10" s="666" t="s">
        <v>727</v>
      </c>
      <c r="Z10" s="665"/>
      <c r="AB10" s="666" t="s">
        <v>728</v>
      </c>
      <c r="AC10" s="665"/>
      <c r="AE10" s="666" t="s">
        <v>1892</v>
      </c>
      <c r="AF10" s="665"/>
      <c r="AH10" s="666" t="s">
        <v>1893</v>
      </c>
      <c r="AI10" s="665"/>
      <c r="AK10" s="666" t="s">
        <v>1894</v>
      </c>
      <c r="AL10" s="1074"/>
      <c r="AM10" s="1074"/>
      <c r="AN10" s="666" t="s">
        <v>1895</v>
      </c>
      <c r="AO10" s="1074"/>
      <c r="AQ10" s="666" t="s">
        <v>1209</v>
      </c>
      <c r="AR10" s="665"/>
      <c r="AT10" s="666" t="s">
        <v>1210</v>
      </c>
      <c r="AU10" s="665"/>
      <c r="AW10" s="666" t="s">
        <v>1211</v>
      </c>
      <c r="AX10" s="665"/>
    </row>
    <row r="11" spans="1:16384" s="1700" customFormat="1" ht="16.5" thickTop="1" thickBot="1" x14ac:dyDescent="0.3">
      <c r="A11" s="664" t="s">
        <v>457</v>
      </c>
      <c r="B11" s="664"/>
      <c r="D11" s="663" t="s">
        <v>68</v>
      </c>
      <c r="E11" s="663" t="s">
        <v>49</v>
      </c>
      <c r="G11" s="663" t="s">
        <v>68</v>
      </c>
      <c r="H11" s="663" t="s">
        <v>49</v>
      </c>
      <c r="J11" s="663" t="s">
        <v>68</v>
      </c>
      <c r="K11" s="663" t="s">
        <v>49</v>
      </c>
      <c r="M11" s="663" t="s">
        <v>68</v>
      </c>
      <c r="N11" s="663" t="s">
        <v>49</v>
      </c>
      <c r="P11" s="663" t="s">
        <v>68</v>
      </c>
      <c r="Q11" s="663" t="s">
        <v>49</v>
      </c>
      <c r="S11" s="663" t="s">
        <v>68</v>
      </c>
      <c r="T11" s="663" t="s">
        <v>49</v>
      </c>
      <c r="V11" s="663" t="s">
        <v>68</v>
      </c>
      <c r="W11" s="663" t="s">
        <v>49</v>
      </c>
      <c r="Y11" s="663" t="s">
        <v>68</v>
      </c>
      <c r="Z11" s="663" t="s">
        <v>49</v>
      </c>
      <c r="AB11" s="663" t="s">
        <v>68</v>
      </c>
      <c r="AC11" s="663" t="s">
        <v>49</v>
      </c>
      <c r="AE11" s="663" t="s">
        <v>68</v>
      </c>
      <c r="AF11" s="663" t="s">
        <v>49</v>
      </c>
      <c r="AH11" s="663" t="s">
        <v>68</v>
      </c>
      <c r="AI11" s="663" t="s">
        <v>49</v>
      </c>
      <c r="AK11" s="663" t="s">
        <v>68</v>
      </c>
      <c r="AL11" s="663" t="s">
        <v>49</v>
      </c>
      <c r="AN11" s="663" t="s">
        <v>68</v>
      </c>
      <c r="AO11" s="663" t="s">
        <v>49</v>
      </c>
      <c r="AQ11" s="663" t="s">
        <v>68</v>
      </c>
      <c r="AR11" s="663" t="s">
        <v>49</v>
      </c>
      <c r="AT11" s="663" t="s">
        <v>68</v>
      </c>
      <c r="AU11" s="663" t="s">
        <v>49</v>
      </c>
      <c r="AW11" s="663" t="s">
        <v>68</v>
      </c>
      <c r="AX11" s="663" t="s">
        <v>49</v>
      </c>
    </row>
    <row r="12" spans="1:16384" s="1700" customFormat="1" ht="15.75" thickTop="1" x14ac:dyDescent="0.25">
      <c r="A12" s="662"/>
      <c r="D12" s="661"/>
      <c r="E12" s="660"/>
      <c r="G12" s="661"/>
      <c r="H12" s="660"/>
      <c r="J12" s="661"/>
      <c r="K12" s="660"/>
      <c r="M12" s="661"/>
      <c r="N12" s="660"/>
      <c r="P12" s="661"/>
      <c r="Q12" s="660"/>
      <c r="S12" s="661"/>
      <c r="T12" s="660"/>
      <c r="V12" s="661"/>
      <c r="W12" s="660"/>
      <c r="Y12" s="661"/>
      <c r="Z12" s="660"/>
      <c r="AB12" s="661"/>
      <c r="AC12" s="654"/>
      <c r="AE12" s="661"/>
      <c r="AF12" s="660"/>
      <c r="AH12" s="661"/>
      <c r="AI12" s="660"/>
      <c r="AK12" s="661"/>
      <c r="AL12" s="660"/>
      <c r="AM12" s="660"/>
      <c r="AN12" s="661"/>
      <c r="AO12" s="660"/>
      <c r="AQ12" s="659"/>
      <c r="AR12" s="659"/>
      <c r="AT12" s="659"/>
      <c r="AU12" s="659"/>
      <c r="AW12" s="659"/>
      <c r="AX12" s="659"/>
    </row>
    <row r="13" spans="1:16384" s="1700" customFormat="1" x14ac:dyDescent="0.25">
      <c r="A13" s="656" t="s">
        <v>456</v>
      </c>
      <c r="B13" s="656"/>
      <c r="D13" s="655">
        <v>5468</v>
      </c>
      <c r="E13" s="654">
        <v>34147.993413520002</v>
      </c>
      <c r="G13" s="655">
        <v>4155</v>
      </c>
      <c r="H13" s="654">
        <v>28490.221354109999</v>
      </c>
      <c r="J13" s="655">
        <v>3729</v>
      </c>
      <c r="K13" s="654">
        <v>30117.209575009998</v>
      </c>
      <c r="M13" s="655">
        <v>3131</v>
      </c>
      <c r="N13" s="654">
        <v>23625.734979730001</v>
      </c>
      <c r="P13" s="655">
        <v>3464</v>
      </c>
      <c r="Q13" s="654">
        <v>25285.940763250001</v>
      </c>
      <c r="S13" s="655">
        <v>4568</v>
      </c>
      <c r="T13" s="654">
        <v>36176.672833250006</v>
      </c>
      <c r="V13" s="655">
        <v>3730</v>
      </c>
      <c r="W13" s="654">
        <v>33047.415384879998</v>
      </c>
      <c r="Y13" s="655">
        <v>4508</v>
      </c>
      <c r="Z13" s="654">
        <v>41037.33618043</v>
      </c>
      <c r="AA13" s="655"/>
      <c r="AB13" s="655">
        <v>6103</v>
      </c>
      <c r="AC13" s="655">
        <v>58783.515677970005</v>
      </c>
      <c r="AE13" s="655">
        <v>2897</v>
      </c>
      <c r="AF13" s="654">
        <v>33469.198739129999</v>
      </c>
      <c r="AH13" s="655">
        <v>2385</v>
      </c>
      <c r="AI13" s="654">
        <v>27376.149287699998</v>
      </c>
      <c r="AK13" s="655">
        <v>3264</v>
      </c>
      <c r="AL13" s="654">
        <v>42149.423058050001</v>
      </c>
      <c r="AM13" s="660"/>
      <c r="AN13" s="1457">
        <v>4174</v>
      </c>
      <c r="AO13" s="1458">
        <v>56626.006910999997</v>
      </c>
      <c r="AQ13" s="653">
        <v>0.44080082844321722</v>
      </c>
      <c r="AR13" s="653">
        <v>0.6918841515257601</v>
      </c>
      <c r="AT13" s="653">
        <v>0.75010482180293492</v>
      </c>
      <c r="AU13" s="653">
        <v>1.0684430931431925</v>
      </c>
      <c r="AW13" s="653">
        <v>0.27879901960784315</v>
      </c>
      <c r="AX13" s="653">
        <v>0.3434586478921009</v>
      </c>
    </row>
    <row r="14" spans="1:16384" s="1700" customFormat="1" x14ac:dyDescent="0.25">
      <c r="A14" s="658"/>
      <c r="B14" s="658"/>
      <c r="D14" s="657"/>
      <c r="E14" s="654"/>
      <c r="G14" s="657"/>
      <c r="H14" s="654"/>
      <c r="J14" s="657"/>
      <c r="K14" s="654"/>
      <c r="M14" s="657"/>
      <c r="N14" s="654"/>
      <c r="P14" s="657"/>
      <c r="Q14" s="654"/>
      <c r="S14" s="657"/>
      <c r="T14" s="654"/>
      <c r="V14" s="657"/>
      <c r="W14" s="654"/>
      <c r="Y14" s="657"/>
      <c r="Z14" s="654"/>
      <c r="AB14" s="657"/>
      <c r="AC14" s="654"/>
      <c r="AE14" s="657"/>
      <c r="AF14" s="654"/>
      <c r="AH14" s="657"/>
      <c r="AI14" s="654"/>
      <c r="AK14" s="657"/>
      <c r="AL14" s="654"/>
      <c r="AM14" s="660"/>
      <c r="AN14" s="1459"/>
      <c r="AO14" s="1458"/>
      <c r="AQ14" s="653"/>
      <c r="AR14" s="653"/>
      <c r="AT14" s="653"/>
      <c r="AU14" s="653"/>
      <c r="AW14" s="653"/>
      <c r="AX14" s="653"/>
    </row>
    <row r="15" spans="1:16384" s="1700" customFormat="1" x14ac:dyDescent="0.25">
      <c r="A15" s="656" t="s">
        <v>455</v>
      </c>
      <c r="B15" s="656"/>
      <c r="D15" s="655">
        <v>4422</v>
      </c>
      <c r="E15" s="654">
        <v>28219.501775479999</v>
      </c>
      <c r="G15" s="655">
        <v>3066</v>
      </c>
      <c r="H15" s="654">
        <v>19698.17165153</v>
      </c>
      <c r="J15" s="655">
        <v>3657</v>
      </c>
      <c r="K15" s="654">
        <v>26871.795809459996</v>
      </c>
      <c r="M15" s="655">
        <v>4108</v>
      </c>
      <c r="N15" s="654">
        <v>31183.328372379998</v>
      </c>
      <c r="P15" s="655">
        <v>3709</v>
      </c>
      <c r="Q15" s="654">
        <v>26788.27939562</v>
      </c>
      <c r="S15" s="655">
        <v>4476</v>
      </c>
      <c r="T15" s="654">
        <v>33490.050358209999</v>
      </c>
      <c r="V15" s="655">
        <v>4752</v>
      </c>
      <c r="W15" s="654">
        <v>42725.656271589993</v>
      </c>
      <c r="Y15" s="655">
        <v>4708</v>
      </c>
      <c r="Z15" s="654">
        <v>43121.334571690008</v>
      </c>
      <c r="AB15" s="655">
        <v>5009</v>
      </c>
      <c r="AC15" s="654">
        <v>47571.445183479998</v>
      </c>
      <c r="AE15" s="655">
        <v>3769</v>
      </c>
      <c r="AF15" s="654">
        <v>45467.850471929996</v>
      </c>
      <c r="AH15" s="655">
        <v>3663</v>
      </c>
      <c r="AI15" s="654">
        <v>41990.029631049998</v>
      </c>
      <c r="AK15" s="655">
        <v>4307</v>
      </c>
      <c r="AL15" s="654">
        <v>51503.385202949998</v>
      </c>
      <c r="AM15" s="660"/>
      <c r="AN15" s="1457">
        <v>4088</v>
      </c>
      <c r="AO15" s="1458">
        <v>55331.012100939995</v>
      </c>
      <c r="AQ15" s="653">
        <v>8.4637834969487846E-2</v>
      </c>
      <c r="AR15" s="653">
        <v>0.21692605932842834</v>
      </c>
      <c r="AT15" s="653">
        <v>0.116025116025116</v>
      </c>
      <c r="AU15" s="653">
        <v>0.31771786271912661</v>
      </c>
      <c r="AW15" s="653">
        <v>-5.084745762711862E-2</v>
      </c>
      <c r="AX15" s="653">
        <v>7.4317967312384825E-2</v>
      </c>
    </row>
    <row r="16" spans="1:16384" s="1700" customFormat="1" x14ac:dyDescent="0.25">
      <c r="A16" s="1223"/>
      <c r="B16" s="1223"/>
      <c r="C16" s="1223"/>
      <c r="D16" s="1223"/>
      <c r="E16" s="1223"/>
      <c r="F16" s="1223"/>
      <c r="G16" s="1223"/>
      <c r="H16" s="1223"/>
      <c r="I16" s="1223"/>
      <c r="J16" s="1223"/>
      <c r="K16" s="1223"/>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c r="AR16" s="1223"/>
      <c r="AS16" s="1223"/>
      <c r="AT16" s="1223"/>
      <c r="AU16" s="1224"/>
      <c r="AV16" s="1223"/>
      <c r="AW16" s="1223"/>
      <c r="AX16" s="1224"/>
    </row>
    <row r="17" spans="4:50" x14ac:dyDescent="0.25">
      <c r="D17" s="1225"/>
      <c r="E17" s="1226"/>
      <c r="F17" s="668"/>
      <c r="G17" s="1225"/>
      <c r="H17" s="1226"/>
      <c r="I17" s="668"/>
      <c r="J17" s="1227"/>
      <c r="K17" s="1226"/>
      <c r="L17" s="668"/>
      <c r="M17" s="1227"/>
      <c r="N17" s="1226"/>
      <c r="O17" s="668"/>
      <c r="P17" s="1227"/>
      <c r="Q17" s="1226"/>
      <c r="R17" s="668"/>
      <c r="S17" s="1227"/>
      <c r="T17" s="1226"/>
      <c r="U17" s="668"/>
      <c r="V17" s="1227"/>
      <c r="W17" s="1226"/>
      <c r="X17" s="668"/>
      <c r="Y17" s="1227"/>
      <c r="Z17" s="1226"/>
      <c r="AA17" s="668"/>
      <c r="AB17" s="1227"/>
      <c r="AC17" s="1226"/>
      <c r="AD17" s="668"/>
      <c r="AE17" s="1227"/>
      <c r="AF17" s="1226"/>
      <c r="AG17" s="668"/>
      <c r="AH17" s="1227"/>
      <c r="AI17" s="1226"/>
      <c r="AJ17" s="668"/>
      <c r="AK17" s="1227"/>
      <c r="AL17" s="1226"/>
      <c r="AM17" s="1226"/>
      <c r="AN17" s="1226"/>
      <c r="AO17" s="1226"/>
      <c r="AP17" s="668"/>
      <c r="AR17" s="1228"/>
      <c r="AS17" s="668"/>
      <c r="AU17" s="1228"/>
      <c r="AV17" s="668"/>
      <c r="AX17" s="1228"/>
    </row>
    <row r="18" spans="4:50" x14ac:dyDescent="0.25">
      <c r="D18" s="655"/>
      <c r="I18" s="668"/>
      <c r="J18" s="669"/>
      <c r="K18" s="1229"/>
      <c r="L18" s="668"/>
      <c r="M18" s="669"/>
      <c r="N18" s="1226"/>
      <c r="O18" s="668"/>
      <c r="AQ18" s="1701"/>
    </row>
    <row r="19" spans="4:50" ht="18.75" thickBot="1" x14ac:dyDescent="0.3">
      <c r="K19" s="1702"/>
      <c r="AE19" s="671" t="s">
        <v>459</v>
      </c>
      <c r="AF19" s="670"/>
      <c r="AG19" s="670"/>
      <c r="AH19" s="670"/>
      <c r="AI19" s="670"/>
      <c r="AJ19" s="670"/>
      <c r="AK19" s="670"/>
      <c r="AL19" s="670"/>
      <c r="AM19" s="670"/>
      <c r="AN19" s="670"/>
      <c r="AO19" s="670"/>
      <c r="AP19" s="670"/>
      <c r="AQ19" s="670"/>
      <c r="AR19" s="670"/>
      <c r="AS19" s="670"/>
    </row>
    <row r="20" spans="4:50" ht="15.75" thickTop="1" x14ac:dyDescent="0.25">
      <c r="AE20" s="669"/>
      <c r="AF20" s="669"/>
      <c r="AG20" s="669"/>
      <c r="AH20" s="669"/>
      <c r="AI20" s="669"/>
      <c r="AJ20" s="669"/>
      <c r="AK20" s="669"/>
      <c r="AL20" s="669"/>
      <c r="AM20" s="669"/>
      <c r="AN20" s="669"/>
      <c r="AO20" s="669"/>
      <c r="AP20" s="669"/>
      <c r="AQ20" s="669"/>
      <c r="AR20" s="669"/>
      <c r="AS20" s="669"/>
    </row>
    <row r="21" spans="4:50" x14ac:dyDescent="0.25">
      <c r="AH21" s="1699" t="s">
        <v>1275</v>
      </c>
      <c r="AI21" s="1699"/>
      <c r="AJ21" s="668"/>
      <c r="AK21" s="1699" t="s">
        <v>1276</v>
      </c>
      <c r="AL21" s="1699"/>
      <c r="AM21" s="668"/>
      <c r="AN21" s="1701"/>
      <c r="AS21" s="668"/>
    </row>
    <row r="22" spans="4:50" ht="15.75" thickBot="1" x14ac:dyDescent="0.3">
      <c r="AF22" s="667"/>
      <c r="AH22" s="666" t="s">
        <v>1895</v>
      </c>
      <c r="AI22" s="665"/>
      <c r="AK22" s="666" t="s">
        <v>1895</v>
      </c>
      <c r="AL22" s="665"/>
      <c r="AN22" s="1075" t="s">
        <v>458</v>
      </c>
      <c r="AO22" s="665"/>
      <c r="AP22" s="665"/>
      <c r="AQ22" s="665"/>
      <c r="AR22" s="665"/>
    </row>
    <row r="23" spans="4:50" ht="16.5" thickTop="1" thickBot="1" x14ac:dyDescent="0.3">
      <c r="AE23" s="664" t="s">
        <v>457</v>
      </c>
      <c r="AF23" s="664"/>
      <c r="AH23" s="663" t="s">
        <v>68</v>
      </c>
      <c r="AI23" s="663" t="s">
        <v>49</v>
      </c>
      <c r="AK23" s="663" t="s">
        <v>68</v>
      </c>
      <c r="AL23" s="663" t="s">
        <v>49</v>
      </c>
      <c r="AN23" s="663" t="s">
        <v>68</v>
      </c>
      <c r="AO23" s="663" t="s">
        <v>49</v>
      </c>
      <c r="AP23" s="1230"/>
      <c r="AQ23" s="1230"/>
      <c r="AR23" s="1230"/>
    </row>
    <row r="24" spans="4:50" ht="15.75" thickTop="1" x14ac:dyDescent="0.25">
      <c r="AE24" s="662"/>
      <c r="AH24" s="661"/>
      <c r="AI24" s="660"/>
      <c r="AK24" s="661"/>
      <c r="AL24" s="660"/>
      <c r="AN24" s="659"/>
      <c r="AO24" s="659"/>
      <c r="AP24" s="659"/>
      <c r="AQ24" s="659"/>
      <c r="AR24" s="659"/>
    </row>
    <row r="25" spans="4:50" x14ac:dyDescent="0.25">
      <c r="AE25" s="656" t="s">
        <v>456</v>
      </c>
      <c r="AF25" s="656"/>
      <c r="AH25" s="655">
        <v>5844</v>
      </c>
      <c r="AI25" s="654">
        <v>73219.533510714959</v>
      </c>
      <c r="AK25" s="655">
        <v>4174</v>
      </c>
      <c r="AL25" s="654">
        <v>56626.006910999997</v>
      </c>
      <c r="AN25" s="653">
        <v>-0.28576317590691303</v>
      </c>
      <c r="AO25" s="653">
        <v>-0.22662704614591223</v>
      </c>
      <c r="AP25" s="653"/>
      <c r="AQ25" s="653"/>
      <c r="AR25" s="653"/>
    </row>
    <row r="26" spans="4:50" x14ac:dyDescent="0.25">
      <c r="AE26" s="658"/>
      <c r="AF26" s="658"/>
      <c r="AH26" s="657"/>
      <c r="AI26" s="654"/>
      <c r="AK26" s="657"/>
      <c r="AL26" s="654"/>
      <c r="AN26" s="653"/>
      <c r="AO26" s="653"/>
      <c r="AP26" s="653"/>
      <c r="AQ26" s="653"/>
      <c r="AR26" s="653"/>
    </row>
    <row r="27" spans="4:50" x14ac:dyDescent="0.25">
      <c r="AE27" s="656" t="s">
        <v>455</v>
      </c>
      <c r="AF27" s="656"/>
      <c r="AH27" s="655">
        <v>5844</v>
      </c>
      <c r="AI27" s="654">
        <v>73219.533510714959</v>
      </c>
      <c r="AK27" s="655">
        <v>4088</v>
      </c>
      <c r="AL27" s="654">
        <v>55331.012100939995</v>
      </c>
      <c r="AN27" s="653">
        <v>-0.30047912388774811</v>
      </c>
      <c r="AO27" s="653">
        <v>-0.2443135124202499</v>
      </c>
      <c r="AP27" s="653"/>
      <c r="AQ27" s="653"/>
      <c r="AR27" s="653"/>
    </row>
    <row r="28" spans="4:50" x14ac:dyDescent="0.25">
      <c r="AE28" s="1223"/>
      <c r="AF28" s="1223"/>
      <c r="AG28" s="1223"/>
      <c r="AH28" s="1223"/>
      <c r="AI28" s="1223"/>
      <c r="AJ28" s="1223"/>
      <c r="AK28" s="1223"/>
      <c r="AL28" s="1223"/>
      <c r="AM28" s="1223"/>
      <c r="AN28" s="1223"/>
      <c r="AO28" s="1224"/>
      <c r="AP28" s="1224"/>
      <c r="AQ28" s="1224"/>
      <c r="AR28" s="1224"/>
      <c r="AS28" s="1223"/>
    </row>
    <row r="29" spans="4:50" x14ac:dyDescent="0.25">
      <c r="AH29" s="1701"/>
      <c r="AI29" s="1701"/>
      <c r="AK29" s="1701"/>
      <c r="AL29" s="1701"/>
    </row>
    <row r="30" spans="4:50" x14ac:dyDescent="0.25">
      <c r="S30" s="1703"/>
      <c r="AE30" s="1701"/>
      <c r="AF30" s="1704"/>
      <c r="AH30" s="1701"/>
      <c r="AI30" s="1704"/>
      <c r="AK30" s="1701"/>
      <c r="AL30" s="1704"/>
      <c r="AN30" s="1701"/>
      <c r="AO30" s="1704"/>
      <c r="AP30" s="1704"/>
      <c r="AQ30" s="1704"/>
      <c r="AR30" s="1704"/>
      <c r="AT30" s="1701"/>
      <c r="AU30" s="1704"/>
    </row>
    <row r="48" spans="50:50" x14ac:dyDescent="0.25">
      <c r="AX48" s="1705"/>
    </row>
    <row r="49" spans="13:50" x14ac:dyDescent="0.25">
      <c r="AX49" s="1705"/>
    </row>
    <row r="50" spans="13:50" x14ac:dyDescent="0.25">
      <c r="AE50" s="1706" t="s">
        <v>729</v>
      </c>
    </row>
    <row r="51" spans="13:50" x14ac:dyDescent="0.25">
      <c r="AE51" s="1707" t="s">
        <v>454</v>
      </c>
      <c r="AF51" s="1708" t="s">
        <v>453</v>
      </c>
      <c r="AH51" s="1708" t="s">
        <v>452</v>
      </c>
    </row>
    <row r="52" spans="13:50" hidden="1" x14ac:dyDescent="0.25">
      <c r="AE52" s="1709">
        <v>2011</v>
      </c>
      <c r="AF52" s="1710">
        <v>5468</v>
      </c>
      <c r="AH52" s="1710">
        <v>4422</v>
      </c>
    </row>
    <row r="53" spans="13:50" hidden="1" x14ac:dyDescent="0.25">
      <c r="AE53" s="1709">
        <v>2012</v>
      </c>
      <c r="AF53" s="1710">
        <v>4155</v>
      </c>
      <c r="AH53" s="1710">
        <v>3066</v>
      </c>
    </row>
    <row r="54" spans="13:50" hidden="1" x14ac:dyDescent="0.25">
      <c r="AE54" s="1709">
        <v>2013</v>
      </c>
      <c r="AF54" s="1710">
        <v>3729</v>
      </c>
      <c r="AH54" s="1710">
        <v>3657</v>
      </c>
    </row>
    <row r="55" spans="13:50" hidden="1" x14ac:dyDescent="0.25">
      <c r="AE55" s="1709">
        <v>2014</v>
      </c>
      <c r="AF55" s="1710">
        <v>3131</v>
      </c>
      <c r="AH55" s="1710">
        <v>4108</v>
      </c>
    </row>
    <row r="56" spans="13:50" hidden="1" x14ac:dyDescent="0.25">
      <c r="AE56" s="1709">
        <v>2015</v>
      </c>
      <c r="AF56" s="1710">
        <v>3464</v>
      </c>
      <c r="AH56" s="1710">
        <v>3709</v>
      </c>
      <c r="AJ56" s="1711"/>
      <c r="AS56" s="1711"/>
      <c r="AT56" s="1711"/>
    </row>
    <row r="57" spans="13:50" hidden="1" x14ac:dyDescent="0.25">
      <c r="M57" s="1711"/>
      <c r="AE57" s="1709">
        <v>2016</v>
      </c>
      <c r="AF57" s="1710">
        <v>4568</v>
      </c>
      <c r="AH57" s="1710">
        <v>4476</v>
      </c>
    </row>
    <row r="58" spans="13:50" hidden="1" x14ac:dyDescent="0.25">
      <c r="AE58" s="1709">
        <v>2017</v>
      </c>
      <c r="AF58" s="1710">
        <v>11086</v>
      </c>
      <c r="AH58" s="1710">
        <v>11155</v>
      </c>
    </row>
    <row r="59" spans="13:50" hidden="1" x14ac:dyDescent="0.25">
      <c r="AE59" s="1709">
        <v>2018</v>
      </c>
      <c r="AF59" s="1710">
        <v>12187</v>
      </c>
      <c r="AH59" s="1710">
        <v>11461</v>
      </c>
    </row>
    <row r="60" spans="13:50" hidden="1" x14ac:dyDescent="0.25">
      <c r="AE60" s="1709">
        <v>2019</v>
      </c>
      <c r="AF60" s="1710">
        <v>14251</v>
      </c>
      <c r="AH60" s="1710">
        <v>12844</v>
      </c>
    </row>
    <row r="61" spans="13:50" hidden="1" x14ac:dyDescent="0.25">
      <c r="AE61" s="1709">
        <v>2020</v>
      </c>
      <c r="AF61" s="1710">
        <v>10311</v>
      </c>
      <c r="AH61" s="1710">
        <v>12873</v>
      </c>
    </row>
    <row r="62" spans="13:50" hidden="1" x14ac:dyDescent="0.25">
      <c r="AE62" s="1709">
        <v>2021</v>
      </c>
      <c r="AF62" s="1710">
        <v>10311</v>
      </c>
      <c r="AH62" s="1710">
        <v>12873</v>
      </c>
    </row>
    <row r="63" spans="13:50" x14ac:dyDescent="0.25">
      <c r="AE63" s="1709">
        <v>2023</v>
      </c>
      <c r="AF63" s="1710">
        <v>2897</v>
      </c>
      <c r="AH63" s="1710">
        <v>3769</v>
      </c>
    </row>
    <row r="64" spans="13:50" x14ac:dyDescent="0.25">
      <c r="AE64" s="1709">
        <v>2024</v>
      </c>
      <c r="AF64" s="1710">
        <v>2385</v>
      </c>
      <c r="AH64" s="1710">
        <v>3663</v>
      </c>
    </row>
    <row r="65" spans="31:34" x14ac:dyDescent="0.25">
      <c r="AE65" s="1709">
        <v>2025</v>
      </c>
      <c r="AF65" s="1710">
        <v>3264</v>
      </c>
      <c r="AH65" s="1710">
        <v>4307</v>
      </c>
    </row>
    <row r="66" spans="31:34" x14ac:dyDescent="0.25">
      <c r="AE66" s="1709">
        <v>2026</v>
      </c>
      <c r="AF66" s="1710">
        <v>4174</v>
      </c>
      <c r="AH66" s="1710">
        <v>4088</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codeName="Hoja14">
    <tabColor theme="0"/>
  </sheetPr>
  <dimension ref="A1:AG1322"/>
  <sheetViews>
    <sheetView showGridLines="0" zoomScale="80" zoomScaleNormal="80" workbookViewId="0">
      <selection sqref="A1:E1"/>
    </sheetView>
  </sheetViews>
  <sheetFormatPr baseColWidth="10" defaultColWidth="11.42578125" defaultRowHeight="15" x14ac:dyDescent="0.25"/>
  <cols>
    <col min="1" max="1" width="48" style="1002" bestFit="1" customWidth="1"/>
    <col min="2" max="2" width="23.85546875" style="1003" bestFit="1" customWidth="1"/>
    <col min="3" max="3" width="17.42578125" style="1003" bestFit="1" customWidth="1"/>
    <col min="4" max="4" width="23.42578125" style="1004" bestFit="1" customWidth="1"/>
    <col min="5" max="5" width="26.42578125" style="1004" bestFit="1" customWidth="1"/>
    <col min="6" max="6" width="19.5703125" style="1002" bestFit="1" customWidth="1"/>
    <col min="7" max="16384" width="11.42578125" style="1002"/>
  </cols>
  <sheetData>
    <row r="1" spans="1:33" s="1001" customFormat="1" x14ac:dyDescent="0.25">
      <c r="A1" s="1898" t="s">
        <v>0</v>
      </c>
      <c r="B1" s="1898"/>
      <c r="C1" s="1898"/>
      <c r="D1" s="1898"/>
      <c r="E1" s="1898"/>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row>
    <row r="2" spans="1:33" s="1001" customFormat="1" ht="15" customHeight="1" x14ac:dyDescent="0.25">
      <c r="A2" s="1898" t="s">
        <v>410</v>
      </c>
      <c r="B2" s="1898"/>
      <c r="C2" s="1898"/>
      <c r="D2" s="1898"/>
      <c r="E2" s="1898"/>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row>
    <row r="3" spans="1:33" s="1001" customFormat="1" ht="15" customHeight="1" x14ac:dyDescent="0.25">
      <c r="A3" s="1898" t="s">
        <v>1884</v>
      </c>
      <c r="B3" s="1898"/>
      <c r="C3" s="1898"/>
      <c r="D3" s="1898"/>
      <c r="E3" s="1898"/>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row>
    <row r="4" spans="1:33" ht="11.25" customHeight="1" thickBot="1" x14ac:dyDescent="0.3">
      <c r="A4" s="53"/>
      <c r="B4" s="53"/>
      <c r="C4" s="53"/>
      <c r="D4" s="188"/>
      <c r="E4" s="188"/>
    </row>
    <row r="5" spans="1:33" ht="36" customHeight="1" thickBot="1" x14ac:dyDescent="0.3">
      <c r="A5" s="1823" t="s">
        <v>343</v>
      </c>
      <c r="B5" s="1824"/>
      <c r="C5" s="1824"/>
      <c r="D5" s="1824"/>
      <c r="E5" s="1838"/>
      <c r="F5"/>
    </row>
    <row r="6" spans="1:33" ht="8.4499999999999993" customHeight="1" x14ac:dyDescent="0.25">
      <c r="F6"/>
    </row>
    <row r="7" spans="1:33" hidden="1" x14ac:dyDescent="0.25">
      <c r="F7"/>
    </row>
    <row r="8" spans="1:33" hidden="1" x14ac:dyDescent="0.25">
      <c r="F8"/>
    </row>
    <row r="9" spans="1:33" x14ac:dyDescent="0.25">
      <c r="A9" s="1558" t="s">
        <v>357</v>
      </c>
      <c r="B9" s="1691" t="s">
        <v>295</v>
      </c>
      <c r="C9" s="1691" t="s">
        <v>294</v>
      </c>
      <c r="D9" s="1692" t="s">
        <v>296</v>
      </c>
      <c r="E9" s="1693" t="s">
        <v>297</v>
      </c>
      <c r="F9"/>
    </row>
    <row r="10" spans="1:33" x14ac:dyDescent="0.25">
      <c r="A10" s="1697" t="s">
        <v>92</v>
      </c>
      <c r="B10" s="1694">
        <v>285</v>
      </c>
      <c r="C10" s="1694">
        <v>62</v>
      </c>
      <c r="D10" s="1695">
        <v>12135374.496009987</v>
      </c>
      <c r="E10" s="189">
        <v>16316267.452417081</v>
      </c>
      <c r="F10"/>
    </row>
    <row r="11" spans="1:33" x14ac:dyDescent="0.25">
      <c r="A11" s="492" t="s">
        <v>11</v>
      </c>
      <c r="B11" s="1694">
        <v>84</v>
      </c>
      <c r="C11" s="1694">
        <v>16</v>
      </c>
      <c r="D11" s="1695">
        <v>12427222.302155724</v>
      </c>
      <c r="E11" s="189">
        <v>15499251.189472673</v>
      </c>
      <c r="F11"/>
    </row>
    <row r="12" spans="1:33" x14ac:dyDescent="0.25">
      <c r="A12" s="493" t="s">
        <v>98</v>
      </c>
      <c r="B12" s="1694">
        <v>3</v>
      </c>
      <c r="C12" s="1694"/>
      <c r="D12" s="1695">
        <v>11278000</v>
      </c>
      <c r="E12" s="189">
        <v>14604000</v>
      </c>
      <c r="F12"/>
    </row>
    <row r="13" spans="1:33" x14ac:dyDescent="0.25">
      <c r="A13" s="494" t="s">
        <v>899</v>
      </c>
      <c r="B13" s="1694">
        <v>3</v>
      </c>
      <c r="C13" s="1694"/>
      <c r="D13" s="1695">
        <v>11278000</v>
      </c>
      <c r="E13" s="189">
        <v>14604000</v>
      </c>
      <c r="F13"/>
    </row>
    <row r="14" spans="1:33" x14ac:dyDescent="0.25">
      <c r="A14" s="493" t="s">
        <v>94</v>
      </c>
      <c r="B14" s="1694">
        <v>25</v>
      </c>
      <c r="C14" s="1694">
        <v>6</v>
      </c>
      <c r="D14" s="1695">
        <v>13134330.28745098</v>
      </c>
      <c r="E14" s="189">
        <v>15563605.940980392</v>
      </c>
      <c r="F14"/>
    </row>
    <row r="15" spans="1:33" x14ac:dyDescent="0.25">
      <c r="A15" s="494" t="s">
        <v>100</v>
      </c>
      <c r="B15" s="1694">
        <v>4</v>
      </c>
      <c r="C15" s="1694"/>
      <c r="D15" s="1695">
        <v>9680166.6666666642</v>
      </c>
      <c r="E15" s="189">
        <v>10687500</v>
      </c>
      <c r="F15"/>
    </row>
    <row r="16" spans="1:33" x14ac:dyDescent="0.25">
      <c r="A16" s="494" t="s">
        <v>95</v>
      </c>
      <c r="B16" s="1694">
        <v>5</v>
      </c>
      <c r="C16" s="1694">
        <v>3</v>
      </c>
      <c r="D16" s="1695">
        <v>14780437.336666668</v>
      </c>
      <c r="E16" s="189">
        <v>16759144.155555567</v>
      </c>
      <c r="F16"/>
    </row>
    <row r="17" spans="1:5" x14ac:dyDescent="0.25">
      <c r="A17" s="494" t="s">
        <v>821</v>
      </c>
      <c r="B17" s="1694">
        <v>3</v>
      </c>
      <c r="C17" s="1694"/>
      <c r="D17" s="1695">
        <v>9651750</v>
      </c>
      <c r="E17" s="189">
        <v>9965500</v>
      </c>
    </row>
    <row r="18" spans="1:5" x14ac:dyDescent="0.25">
      <c r="A18" s="494" t="s">
        <v>833</v>
      </c>
      <c r="B18" s="1694">
        <v>2</v>
      </c>
      <c r="C18" s="1694"/>
      <c r="D18" s="1695">
        <v>9700000</v>
      </c>
      <c r="E18" s="189">
        <v>10000000</v>
      </c>
    </row>
    <row r="19" spans="1:5" x14ac:dyDescent="0.25">
      <c r="A19" s="494" t="s">
        <v>834</v>
      </c>
      <c r="B19" s="1694">
        <v>2</v>
      </c>
      <c r="C19" s="1694">
        <v>1</v>
      </c>
      <c r="D19" s="1695">
        <v>16983023.57</v>
      </c>
      <c r="E19" s="189">
        <v>17133023.57</v>
      </c>
    </row>
    <row r="20" spans="1:5" x14ac:dyDescent="0.25">
      <c r="A20" s="494" t="s">
        <v>836</v>
      </c>
      <c r="B20" s="1694">
        <v>1</v>
      </c>
      <c r="C20" s="1694"/>
      <c r="D20" s="1695">
        <v>9256000</v>
      </c>
      <c r="E20" s="189">
        <v>34500000</v>
      </c>
    </row>
    <row r="21" spans="1:5" x14ac:dyDescent="0.25">
      <c r="A21" s="494" t="s">
        <v>844</v>
      </c>
      <c r="B21" s="1694">
        <v>7</v>
      </c>
      <c r="C21" s="1694"/>
      <c r="D21" s="1695">
        <v>10092166.666666649</v>
      </c>
      <c r="E21" s="189">
        <v>13100540</v>
      </c>
    </row>
    <row r="22" spans="1:5" x14ac:dyDescent="0.25">
      <c r="A22" s="494" t="s">
        <v>894</v>
      </c>
      <c r="B22" s="1694"/>
      <c r="C22" s="1694">
        <v>1</v>
      </c>
      <c r="D22" s="1695">
        <v>24598815.449999999</v>
      </c>
      <c r="E22" s="189">
        <v>24665350.5</v>
      </c>
    </row>
    <row r="23" spans="1:5" x14ac:dyDescent="0.25">
      <c r="A23" s="494" t="s">
        <v>998</v>
      </c>
      <c r="B23" s="1694">
        <v>1</v>
      </c>
      <c r="C23" s="1694">
        <v>1</v>
      </c>
      <c r="D23" s="1695">
        <v>16436636.810000001</v>
      </c>
      <c r="E23" s="189">
        <v>16682695.445</v>
      </c>
    </row>
    <row r="24" spans="1:5" x14ac:dyDescent="0.25">
      <c r="A24" s="493" t="s">
        <v>103</v>
      </c>
      <c r="B24" s="1694">
        <v>2</v>
      </c>
      <c r="C24" s="1694"/>
      <c r="D24" s="1695">
        <v>11115000</v>
      </c>
      <c r="E24" s="189">
        <v>12425000</v>
      </c>
    </row>
    <row r="25" spans="1:5" x14ac:dyDescent="0.25">
      <c r="A25" s="494" t="s">
        <v>514</v>
      </c>
      <c r="B25" s="1694">
        <v>2</v>
      </c>
      <c r="C25" s="1694"/>
      <c r="D25" s="1695">
        <v>11115000</v>
      </c>
      <c r="E25" s="189">
        <v>12425000</v>
      </c>
    </row>
    <row r="26" spans="1:5" x14ac:dyDescent="0.25">
      <c r="A26" s="493" t="s">
        <v>84</v>
      </c>
      <c r="B26" s="1694">
        <v>38</v>
      </c>
      <c r="C26" s="1694">
        <v>9</v>
      </c>
      <c r="D26" s="1695">
        <v>12905049.00738688</v>
      </c>
      <c r="E26" s="189">
        <v>13939183.525050638</v>
      </c>
    </row>
    <row r="27" spans="1:5" x14ac:dyDescent="0.25">
      <c r="A27" s="494" t="s">
        <v>84</v>
      </c>
      <c r="B27" s="1694">
        <v>18</v>
      </c>
      <c r="C27" s="1694">
        <v>3</v>
      </c>
      <c r="D27" s="1695">
        <v>12270176.280065367</v>
      </c>
      <c r="E27" s="189">
        <v>13522542.134901965</v>
      </c>
    </row>
    <row r="28" spans="1:5" x14ac:dyDescent="0.25">
      <c r="A28" s="494" t="s">
        <v>835</v>
      </c>
      <c r="B28" s="1694">
        <v>1</v>
      </c>
      <c r="C28" s="1694">
        <v>2</v>
      </c>
      <c r="D28" s="1695">
        <v>17826089.753333334</v>
      </c>
      <c r="E28" s="189">
        <v>17945722.916666668</v>
      </c>
    </row>
    <row r="29" spans="1:5" x14ac:dyDescent="0.25">
      <c r="A29" s="494" t="s">
        <v>864</v>
      </c>
      <c r="B29" s="1694">
        <v>8</v>
      </c>
      <c r="C29" s="1694"/>
      <c r="D29" s="1695">
        <v>10041000</v>
      </c>
      <c r="E29" s="189">
        <v>10327142.857142851</v>
      </c>
    </row>
    <row r="30" spans="1:5" x14ac:dyDescent="0.25">
      <c r="A30" s="494" t="s">
        <v>895</v>
      </c>
      <c r="B30" s="1694">
        <v>2</v>
      </c>
      <c r="C30" s="1694">
        <v>4</v>
      </c>
      <c r="D30" s="1695">
        <v>14080502.831250001</v>
      </c>
      <c r="E30" s="189">
        <v>14335569.145</v>
      </c>
    </row>
    <row r="31" spans="1:5" x14ac:dyDescent="0.25">
      <c r="A31" s="494" t="s">
        <v>896</v>
      </c>
      <c r="B31" s="1694">
        <v>3</v>
      </c>
      <c r="C31" s="1694"/>
      <c r="D31" s="1695">
        <v>11107333.3333333</v>
      </c>
      <c r="E31" s="189">
        <v>11416666.6666667</v>
      </c>
    </row>
    <row r="32" spans="1:5" x14ac:dyDescent="0.25">
      <c r="A32" s="494" t="s">
        <v>897</v>
      </c>
      <c r="B32" s="1694">
        <v>2</v>
      </c>
      <c r="C32" s="1694"/>
      <c r="D32" s="1695">
        <v>7275000</v>
      </c>
      <c r="E32" s="189">
        <v>14850000</v>
      </c>
    </row>
    <row r="33" spans="1:5" x14ac:dyDescent="0.25">
      <c r="A33" s="494" t="s">
        <v>1048</v>
      </c>
      <c r="B33" s="1694">
        <v>4</v>
      </c>
      <c r="C33" s="1694"/>
      <c r="D33" s="1695">
        <v>10851500</v>
      </c>
      <c r="E33" s="189">
        <v>11212500</v>
      </c>
    </row>
    <row r="34" spans="1:5" x14ac:dyDescent="0.25">
      <c r="A34" s="493" t="s">
        <v>515</v>
      </c>
      <c r="B34" s="1694">
        <v>7</v>
      </c>
      <c r="C34" s="1694"/>
      <c r="D34" s="1695">
        <v>10532100</v>
      </c>
      <c r="E34" s="189">
        <v>10970000</v>
      </c>
    </row>
    <row r="35" spans="1:5" x14ac:dyDescent="0.25">
      <c r="A35" s="494" t="s">
        <v>515</v>
      </c>
      <c r="B35" s="1694">
        <v>3</v>
      </c>
      <c r="C35" s="1694"/>
      <c r="D35" s="1695">
        <v>12106000</v>
      </c>
      <c r="E35" s="189">
        <v>12425000</v>
      </c>
    </row>
    <row r="36" spans="1:5" x14ac:dyDescent="0.25">
      <c r="A36" s="494" t="s">
        <v>875</v>
      </c>
      <c r="B36" s="1694">
        <v>1</v>
      </c>
      <c r="C36" s="1694"/>
      <c r="D36" s="1695">
        <v>9387000</v>
      </c>
      <c r="E36" s="189">
        <v>10000000</v>
      </c>
    </row>
    <row r="37" spans="1:5" x14ac:dyDescent="0.25">
      <c r="A37" s="494" t="s">
        <v>898</v>
      </c>
      <c r="B37" s="1694">
        <v>1</v>
      </c>
      <c r="C37" s="1694"/>
      <c r="D37" s="1695">
        <v>9700000</v>
      </c>
      <c r="E37" s="189">
        <v>10000000</v>
      </c>
    </row>
    <row r="38" spans="1:5" x14ac:dyDescent="0.25">
      <c r="A38" s="494" t="s">
        <v>996</v>
      </c>
      <c r="B38" s="1694">
        <v>2</v>
      </c>
      <c r="C38" s="1694"/>
      <c r="D38" s="1695">
        <v>9361500</v>
      </c>
      <c r="E38" s="189">
        <v>10000000</v>
      </c>
    </row>
    <row r="39" spans="1:5" x14ac:dyDescent="0.25">
      <c r="A39" s="493" t="s">
        <v>11</v>
      </c>
      <c r="B39" s="1694">
        <v>2</v>
      </c>
      <c r="C39" s="1694"/>
      <c r="D39" s="1695">
        <v>7483500</v>
      </c>
      <c r="E39" s="189">
        <v>63833500.305</v>
      </c>
    </row>
    <row r="40" spans="1:5" x14ac:dyDescent="0.25">
      <c r="A40" s="494" t="s">
        <v>829</v>
      </c>
      <c r="B40" s="1694">
        <v>2</v>
      </c>
      <c r="C40" s="1694"/>
      <c r="D40" s="1695">
        <v>7483500</v>
      </c>
      <c r="E40" s="189">
        <v>63833500.305</v>
      </c>
    </row>
    <row r="41" spans="1:5" x14ac:dyDescent="0.25">
      <c r="A41" s="493" t="s">
        <v>812</v>
      </c>
      <c r="B41" s="1694">
        <v>1</v>
      </c>
      <c r="C41" s="1694"/>
      <c r="D41" s="1695">
        <v>8512000</v>
      </c>
      <c r="E41" s="189">
        <v>10000000</v>
      </c>
    </row>
    <row r="42" spans="1:5" x14ac:dyDescent="0.25">
      <c r="A42" s="494" t="s">
        <v>1094</v>
      </c>
      <c r="B42" s="1694">
        <v>1</v>
      </c>
      <c r="C42" s="1694"/>
      <c r="D42" s="1695">
        <v>8512000</v>
      </c>
      <c r="E42" s="189">
        <v>10000000</v>
      </c>
    </row>
    <row r="43" spans="1:5" x14ac:dyDescent="0.25">
      <c r="A43" s="493" t="s">
        <v>832</v>
      </c>
      <c r="B43" s="1694"/>
      <c r="C43" s="1694">
        <v>1</v>
      </c>
      <c r="D43" s="1695">
        <v>22065807.010000002</v>
      </c>
      <c r="E43" s="189">
        <v>22371614.02</v>
      </c>
    </row>
    <row r="44" spans="1:5" x14ac:dyDescent="0.25">
      <c r="A44" s="494" t="s">
        <v>1166</v>
      </c>
      <c r="B44" s="1694"/>
      <c r="C44" s="1694">
        <v>1</v>
      </c>
      <c r="D44" s="1695">
        <v>22065807.010000002</v>
      </c>
      <c r="E44" s="189">
        <v>22371614.02</v>
      </c>
    </row>
    <row r="45" spans="1:5" x14ac:dyDescent="0.25">
      <c r="A45" s="493" t="s">
        <v>865</v>
      </c>
      <c r="B45" s="1694">
        <v>5</v>
      </c>
      <c r="C45" s="1694"/>
      <c r="D45" s="1695">
        <v>10253250</v>
      </c>
      <c r="E45" s="189">
        <v>16296500</v>
      </c>
    </row>
    <row r="46" spans="1:5" x14ac:dyDescent="0.25">
      <c r="A46" s="494" t="s">
        <v>1006</v>
      </c>
      <c r="B46" s="1694">
        <v>4</v>
      </c>
      <c r="C46" s="1694"/>
      <c r="D46" s="1695">
        <v>10841500</v>
      </c>
      <c r="E46" s="189">
        <v>13209000</v>
      </c>
    </row>
    <row r="47" spans="1:5" x14ac:dyDescent="0.25">
      <c r="A47" s="494" t="s">
        <v>865</v>
      </c>
      <c r="B47" s="1694">
        <v>1</v>
      </c>
      <c r="C47" s="1694"/>
      <c r="D47" s="1695">
        <v>9665000</v>
      </c>
      <c r="E47" s="189">
        <v>19384000</v>
      </c>
    </row>
    <row r="48" spans="1:5" x14ac:dyDescent="0.25">
      <c r="A48" s="493" t="s">
        <v>747</v>
      </c>
      <c r="B48" s="1694">
        <v>1</v>
      </c>
      <c r="C48" s="1694"/>
      <c r="D48" s="1695">
        <v>9700000</v>
      </c>
      <c r="E48" s="189">
        <v>10000000</v>
      </c>
    </row>
    <row r="49" spans="1:5" x14ac:dyDescent="0.25">
      <c r="A49" s="494" t="s">
        <v>909</v>
      </c>
      <c r="B49" s="1694">
        <v>1</v>
      </c>
      <c r="C49" s="1694"/>
      <c r="D49" s="1695">
        <v>9700000</v>
      </c>
      <c r="E49" s="189">
        <v>10000000</v>
      </c>
    </row>
    <row r="50" spans="1:5" x14ac:dyDescent="0.25">
      <c r="A50" s="492" t="s">
        <v>12</v>
      </c>
      <c r="B50" s="1694">
        <v>30</v>
      </c>
      <c r="C50" s="1694">
        <v>4</v>
      </c>
      <c r="D50" s="1695">
        <v>10895829.540897433</v>
      </c>
      <c r="E50" s="189">
        <v>23906384.789583333</v>
      </c>
    </row>
    <row r="51" spans="1:5" x14ac:dyDescent="0.25">
      <c r="A51" s="493" t="s">
        <v>372</v>
      </c>
      <c r="B51" s="1694">
        <v>2</v>
      </c>
      <c r="C51" s="1694">
        <v>1</v>
      </c>
      <c r="D51" s="1695">
        <v>15318200.439999999</v>
      </c>
      <c r="E51" s="189">
        <v>41188275.07333333</v>
      </c>
    </row>
    <row r="52" spans="1:5" x14ac:dyDescent="0.25">
      <c r="A52" s="494" t="s">
        <v>814</v>
      </c>
      <c r="B52" s="1694">
        <v>1</v>
      </c>
      <c r="C52" s="1694"/>
      <c r="D52" s="1695">
        <v>7199000</v>
      </c>
      <c r="E52" s="189">
        <v>39953223.899999999</v>
      </c>
    </row>
    <row r="53" spans="1:5" x14ac:dyDescent="0.25">
      <c r="A53" s="494" t="s">
        <v>1170</v>
      </c>
      <c r="B53" s="1694">
        <v>1</v>
      </c>
      <c r="C53" s="1694">
        <v>1</v>
      </c>
      <c r="D53" s="1695">
        <v>19377800.66</v>
      </c>
      <c r="E53" s="189">
        <v>41805800.659999996</v>
      </c>
    </row>
    <row r="54" spans="1:5" x14ac:dyDescent="0.25">
      <c r="A54" s="493" t="s">
        <v>85</v>
      </c>
      <c r="B54" s="1694">
        <v>9</v>
      </c>
      <c r="C54" s="1694">
        <v>1</v>
      </c>
      <c r="D54" s="1695">
        <v>10538379.933333334</v>
      </c>
      <c r="E54" s="189">
        <v>17349284.695238102</v>
      </c>
    </row>
    <row r="55" spans="1:5" x14ac:dyDescent="0.25">
      <c r="A55" s="494" t="s">
        <v>85</v>
      </c>
      <c r="B55" s="1694">
        <v>1</v>
      </c>
      <c r="C55" s="1694"/>
      <c r="D55" s="1695">
        <v>7855000</v>
      </c>
      <c r="E55" s="189">
        <v>44900000</v>
      </c>
    </row>
    <row r="56" spans="1:5" x14ac:dyDescent="0.25">
      <c r="A56" s="494" t="s">
        <v>901</v>
      </c>
      <c r="B56" s="1694">
        <v>2</v>
      </c>
      <c r="C56" s="1694"/>
      <c r="D56" s="1695">
        <v>9193500</v>
      </c>
      <c r="E56" s="189">
        <v>10000000</v>
      </c>
    </row>
    <row r="57" spans="1:5" x14ac:dyDescent="0.25">
      <c r="A57" s="494" t="s">
        <v>918</v>
      </c>
      <c r="B57" s="1694">
        <v>2</v>
      </c>
      <c r="C57" s="1694"/>
      <c r="D57" s="1695">
        <v>7275000</v>
      </c>
      <c r="E57" s="189">
        <v>12425000</v>
      </c>
    </row>
    <row r="58" spans="1:5" x14ac:dyDescent="0.25">
      <c r="A58" s="494" t="s">
        <v>1096</v>
      </c>
      <c r="B58" s="1694">
        <v>1</v>
      </c>
      <c r="C58" s="1694">
        <v>1</v>
      </c>
      <c r="D58" s="1695">
        <v>16084163.1</v>
      </c>
      <c r="E58" s="189">
        <v>16251663.1</v>
      </c>
    </row>
    <row r="59" spans="1:5" x14ac:dyDescent="0.25">
      <c r="A59" s="494" t="s">
        <v>1125</v>
      </c>
      <c r="B59" s="1694">
        <v>3</v>
      </c>
      <c r="C59" s="1694"/>
      <c r="D59" s="1695">
        <v>8083333.3333333302</v>
      </c>
      <c r="E59" s="189">
        <v>11616666.6666667</v>
      </c>
    </row>
    <row r="60" spans="1:5" x14ac:dyDescent="0.25">
      <c r="A60" s="493" t="s">
        <v>12</v>
      </c>
      <c r="B60" s="1694">
        <v>8</v>
      </c>
      <c r="C60" s="1694"/>
      <c r="D60" s="1695">
        <v>9435812.5</v>
      </c>
      <c r="E60" s="189">
        <v>19842158.424374998</v>
      </c>
    </row>
    <row r="61" spans="1:5" x14ac:dyDescent="0.25">
      <c r="A61" s="494" t="s">
        <v>813</v>
      </c>
      <c r="B61" s="1694">
        <v>2</v>
      </c>
      <c r="C61" s="1694"/>
      <c r="D61" s="1695">
        <v>8318000</v>
      </c>
      <c r="E61" s="189">
        <v>42200000</v>
      </c>
    </row>
    <row r="62" spans="1:5" x14ac:dyDescent="0.25">
      <c r="A62" s="494" t="s">
        <v>1105</v>
      </c>
      <c r="B62" s="1694">
        <v>1</v>
      </c>
      <c r="C62" s="1694"/>
      <c r="D62" s="1695">
        <v>8859000</v>
      </c>
      <c r="E62" s="189">
        <v>9159000</v>
      </c>
    </row>
    <row r="63" spans="1:5" x14ac:dyDescent="0.25">
      <c r="A63" s="494" t="s">
        <v>1106</v>
      </c>
      <c r="B63" s="1694">
        <v>4</v>
      </c>
      <c r="C63" s="1694"/>
      <c r="D63" s="1695">
        <v>10867250</v>
      </c>
      <c r="E63" s="189">
        <v>18009881.787500001</v>
      </c>
    </row>
    <row r="64" spans="1:5" x14ac:dyDescent="0.25">
      <c r="A64" s="494" t="s">
        <v>1294</v>
      </c>
      <c r="B64" s="1694">
        <v>1</v>
      </c>
      <c r="C64" s="1694"/>
      <c r="D64" s="1695">
        <v>9699000</v>
      </c>
      <c r="E64" s="189">
        <v>9999751.9100000001</v>
      </c>
    </row>
    <row r="65" spans="1:5" x14ac:dyDescent="0.25">
      <c r="A65" s="493" t="s">
        <v>815</v>
      </c>
      <c r="B65" s="1694">
        <v>1</v>
      </c>
      <c r="C65" s="1694"/>
      <c r="D65" s="1695">
        <v>8775000</v>
      </c>
      <c r="E65" s="189">
        <v>22775000</v>
      </c>
    </row>
    <row r="66" spans="1:5" x14ac:dyDescent="0.25">
      <c r="A66" s="494" t="s">
        <v>966</v>
      </c>
      <c r="B66" s="1694">
        <v>1</v>
      </c>
      <c r="C66" s="1694"/>
      <c r="D66" s="1695">
        <v>8775000</v>
      </c>
      <c r="E66" s="189">
        <v>22775000</v>
      </c>
    </row>
    <row r="67" spans="1:5" x14ac:dyDescent="0.25">
      <c r="A67" s="493" t="s">
        <v>816</v>
      </c>
      <c r="B67" s="1694">
        <v>4</v>
      </c>
      <c r="C67" s="1694"/>
      <c r="D67" s="1695">
        <v>6854666.666666667</v>
      </c>
      <c r="E67" s="189">
        <v>11928315.078333333</v>
      </c>
    </row>
    <row r="68" spans="1:5" x14ac:dyDescent="0.25">
      <c r="A68" s="494" t="s">
        <v>749</v>
      </c>
      <c r="B68" s="1694">
        <v>2</v>
      </c>
      <c r="C68" s="1694"/>
      <c r="D68" s="1695">
        <v>4234000</v>
      </c>
      <c r="E68" s="189">
        <v>15098539.395</v>
      </c>
    </row>
    <row r="69" spans="1:5" x14ac:dyDescent="0.25">
      <c r="A69" s="494" t="s">
        <v>1051</v>
      </c>
      <c r="B69" s="1694">
        <v>1</v>
      </c>
      <c r="C69" s="1694"/>
      <c r="D69" s="1695">
        <v>6630000</v>
      </c>
      <c r="E69" s="189">
        <v>10686405.84</v>
      </c>
    </row>
    <row r="70" spans="1:5" x14ac:dyDescent="0.25">
      <c r="A70" s="494" t="s">
        <v>1130</v>
      </c>
      <c r="B70" s="1694">
        <v>1</v>
      </c>
      <c r="C70" s="1694"/>
      <c r="D70" s="1695">
        <v>9700000</v>
      </c>
      <c r="E70" s="189">
        <v>10000000</v>
      </c>
    </row>
    <row r="71" spans="1:5" x14ac:dyDescent="0.25">
      <c r="A71" s="493" t="s">
        <v>866</v>
      </c>
      <c r="B71" s="1694">
        <v>2</v>
      </c>
      <c r="C71" s="1694">
        <v>1</v>
      </c>
      <c r="D71" s="1695">
        <v>14257055.493333334</v>
      </c>
      <c r="E71" s="189">
        <v>15047140.6</v>
      </c>
    </row>
    <row r="72" spans="1:5" x14ac:dyDescent="0.25">
      <c r="A72" s="494" t="s">
        <v>537</v>
      </c>
      <c r="B72" s="1694">
        <v>1</v>
      </c>
      <c r="C72" s="1694"/>
      <c r="D72" s="1695">
        <v>9679000</v>
      </c>
      <c r="E72" s="189">
        <v>10365000</v>
      </c>
    </row>
    <row r="73" spans="1:5" x14ac:dyDescent="0.25">
      <c r="A73" s="494" t="s">
        <v>1158</v>
      </c>
      <c r="B73" s="1694">
        <v>1</v>
      </c>
      <c r="C73" s="1694"/>
      <c r="D73" s="1695">
        <v>13336000</v>
      </c>
      <c r="E73" s="189">
        <v>14850000</v>
      </c>
    </row>
    <row r="74" spans="1:5" x14ac:dyDescent="0.25">
      <c r="A74" s="494" t="s">
        <v>1136</v>
      </c>
      <c r="B74" s="1694"/>
      <c r="C74" s="1694">
        <v>1</v>
      </c>
      <c r="D74" s="1695">
        <v>19756166.48</v>
      </c>
      <c r="E74" s="189">
        <v>19926421.800000001</v>
      </c>
    </row>
    <row r="75" spans="1:5" x14ac:dyDescent="0.25">
      <c r="A75" s="493" t="s">
        <v>523</v>
      </c>
      <c r="B75" s="1694">
        <v>1</v>
      </c>
      <c r="C75" s="1694">
        <v>1</v>
      </c>
      <c r="D75" s="1695">
        <v>15096945.365</v>
      </c>
      <c r="E75" s="189">
        <v>31949417.805</v>
      </c>
    </row>
    <row r="76" spans="1:5" x14ac:dyDescent="0.25">
      <c r="A76" s="494" t="s">
        <v>1107</v>
      </c>
      <c r="B76" s="1694"/>
      <c r="C76" s="1694">
        <v>1</v>
      </c>
      <c r="D76" s="1695">
        <v>23432890.73</v>
      </c>
      <c r="E76" s="189">
        <v>23598835.609999999</v>
      </c>
    </row>
    <row r="77" spans="1:5" x14ac:dyDescent="0.25">
      <c r="A77" s="494" t="s">
        <v>1151</v>
      </c>
      <c r="B77" s="1694">
        <v>1</v>
      </c>
      <c r="C77" s="1694"/>
      <c r="D77" s="1695">
        <v>6761000</v>
      </c>
      <c r="E77" s="189">
        <v>40300000</v>
      </c>
    </row>
    <row r="78" spans="1:5" x14ac:dyDescent="0.25">
      <c r="A78" s="493" t="s">
        <v>1068</v>
      </c>
      <c r="B78" s="1694">
        <v>3</v>
      </c>
      <c r="C78" s="1694"/>
      <c r="D78" s="1695">
        <v>7840333.333333333</v>
      </c>
      <c r="E78" s="189">
        <v>43195783.366666667</v>
      </c>
    </row>
    <row r="79" spans="1:5" x14ac:dyDescent="0.25">
      <c r="A79" s="494" t="s">
        <v>749</v>
      </c>
      <c r="B79" s="1694">
        <v>1</v>
      </c>
      <c r="C79" s="1694"/>
      <c r="D79" s="1695">
        <v>8337000</v>
      </c>
      <c r="E79" s="189">
        <v>63107350.100000001</v>
      </c>
    </row>
    <row r="80" spans="1:5" x14ac:dyDescent="0.25">
      <c r="A80" s="494" t="s">
        <v>926</v>
      </c>
      <c r="B80" s="1694">
        <v>1</v>
      </c>
      <c r="C80" s="1694"/>
      <c r="D80" s="1695">
        <v>6104000</v>
      </c>
      <c r="E80" s="189">
        <v>57100000</v>
      </c>
    </row>
    <row r="81" spans="1:5" x14ac:dyDescent="0.25">
      <c r="A81" s="494" t="s">
        <v>1065</v>
      </c>
      <c r="B81" s="1694">
        <v>1</v>
      </c>
      <c r="C81" s="1694"/>
      <c r="D81" s="1695">
        <v>9080000</v>
      </c>
      <c r="E81" s="189">
        <v>9380000</v>
      </c>
    </row>
    <row r="82" spans="1:5" x14ac:dyDescent="0.25">
      <c r="A82" s="492" t="s">
        <v>73</v>
      </c>
      <c r="B82" s="1694">
        <v>20</v>
      </c>
      <c r="C82" s="1694">
        <v>5</v>
      </c>
      <c r="D82" s="1695">
        <v>11410682.075333335</v>
      </c>
      <c r="E82" s="189">
        <v>13468137.622222221</v>
      </c>
    </row>
    <row r="83" spans="1:5" x14ac:dyDescent="0.25">
      <c r="A83" s="493" t="s">
        <v>86</v>
      </c>
      <c r="B83" s="1694">
        <v>2</v>
      </c>
      <c r="C83" s="1694"/>
      <c r="D83" s="1695">
        <v>4829000</v>
      </c>
      <c r="E83" s="189">
        <v>10000000</v>
      </c>
    </row>
    <row r="84" spans="1:5" x14ac:dyDescent="0.25">
      <c r="A84" s="494" t="s">
        <v>1053</v>
      </c>
      <c r="B84" s="1694">
        <v>2</v>
      </c>
      <c r="C84" s="1694"/>
      <c r="D84" s="1695">
        <v>4829000</v>
      </c>
      <c r="E84" s="189">
        <v>10000000</v>
      </c>
    </row>
    <row r="85" spans="1:5" x14ac:dyDescent="0.25">
      <c r="A85" s="493" t="s">
        <v>513</v>
      </c>
      <c r="B85" s="1694">
        <v>4</v>
      </c>
      <c r="C85" s="1694"/>
      <c r="D85" s="1695">
        <v>7238750</v>
      </c>
      <c r="E85" s="189">
        <v>9987500</v>
      </c>
    </row>
    <row r="86" spans="1:5" x14ac:dyDescent="0.25">
      <c r="A86" s="494" t="s">
        <v>513</v>
      </c>
      <c r="B86" s="1694">
        <v>2</v>
      </c>
      <c r="C86" s="1694"/>
      <c r="D86" s="1695">
        <v>4832500</v>
      </c>
      <c r="E86" s="189">
        <v>9975000</v>
      </c>
    </row>
    <row r="87" spans="1:5" x14ac:dyDescent="0.25">
      <c r="A87" s="494" t="s">
        <v>927</v>
      </c>
      <c r="B87" s="1694">
        <v>2</v>
      </c>
      <c r="C87" s="1694"/>
      <c r="D87" s="1695">
        <v>9645000</v>
      </c>
      <c r="E87" s="189">
        <v>10000000</v>
      </c>
    </row>
    <row r="88" spans="1:5" x14ac:dyDescent="0.25">
      <c r="A88" s="493" t="s">
        <v>607</v>
      </c>
      <c r="B88" s="1694">
        <v>1</v>
      </c>
      <c r="C88" s="1694"/>
      <c r="D88" s="1695">
        <v>9700000</v>
      </c>
      <c r="E88" s="189">
        <v>10000000</v>
      </c>
    </row>
    <row r="89" spans="1:5" x14ac:dyDescent="0.25">
      <c r="A89" s="494" t="s">
        <v>863</v>
      </c>
      <c r="B89" s="1694">
        <v>1</v>
      </c>
      <c r="C89" s="1694"/>
      <c r="D89" s="1695">
        <v>9700000</v>
      </c>
      <c r="E89" s="189">
        <v>10000000</v>
      </c>
    </row>
    <row r="90" spans="1:5" x14ac:dyDescent="0.25">
      <c r="A90" s="493" t="s">
        <v>648</v>
      </c>
      <c r="B90" s="1694">
        <v>2</v>
      </c>
      <c r="C90" s="1694">
        <v>5</v>
      </c>
      <c r="D90" s="1695">
        <v>17679946.226</v>
      </c>
      <c r="E90" s="189">
        <v>19277746.199999999</v>
      </c>
    </row>
    <row r="91" spans="1:5" x14ac:dyDescent="0.25">
      <c r="A91" s="494" t="s">
        <v>662</v>
      </c>
      <c r="B91" s="1694"/>
      <c r="C91" s="1694">
        <v>1</v>
      </c>
      <c r="D91" s="1695">
        <v>18294391.25</v>
      </c>
      <c r="E91" s="189">
        <v>18294391.25</v>
      </c>
    </row>
    <row r="92" spans="1:5" x14ac:dyDescent="0.25">
      <c r="A92" s="494" t="s">
        <v>900</v>
      </c>
      <c r="B92" s="1694">
        <v>2</v>
      </c>
      <c r="C92" s="1694">
        <v>3</v>
      </c>
      <c r="D92" s="1695">
        <v>16613877.396666666</v>
      </c>
      <c r="E92" s="189">
        <v>19219204.826666668</v>
      </c>
    </row>
    <row r="93" spans="1:5" x14ac:dyDescent="0.25">
      <c r="A93" s="494" t="s">
        <v>920</v>
      </c>
      <c r="B93" s="1694"/>
      <c r="C93" s="1694">
        <v>1</v>
      </c>
      <c r="D93" s="1695">
        <v>20263707.690000001</v>
      </c>
      <c r="E93" s="189">
        <v>20436725.27</v>
      </c>
    </row>
    <row r="94" spans="1:5" x14ac:dyDescent="0.25">
      <c r="A94" s="493" t="s">
        <v>732</v>
      </c>
      <c r="B94" s="1694">
        <v>4</v>
      </c>
      <c r="C94" s="1694"/>
      <c r="D94" s="1695">
        <v>9509333.3333333358</v>
      </c>
      <c r="E94" s="189">
        <v>10000000</v>
      </c>
    </row>
    <row r="95" spans="1:5" x14ac:dyDescent="0.25">
      <c r="A95" s="494" t="s">
        <v>733</v>
      </c>
      <c r="B95" s="1694">
        <v>3</v>
      </c>
      <c r="C95" s="1694"/>
      <c r="D95" s="1695">
        <v>9318666.6666666698</v>
      </c>
      <c r="E95" s="189">
        <v>10000000</v>
      </c>
    </row>
    <row r="96" spans="1:5" x14ac:dyDescent="0.25">
      <c r="A96" s="494" t="s">
        <v>1054</v>
      </c>
      <c r="B96" s="1694">
        <v>1</v>
      </c>
      <c r="C96" s="1694"/>
      <c r="D96" s="1695">
        <v>9700000</v>
      </c>
      <c r="E96" s="189">
        <v>10000000</v>
      </c>
    </row>
    <row r="97" spans="1:5" x14ac:dyDescent="0.25">
      <c r="A97" s="493" t="s">
        <v>743</v>
      </c>
      <c r="B97" s="1694">
        <v>2</v>
      </c>
      <c r="C97" s="1694"/>
      <c r="D97" s="1695">
        <v>7275000</v>
      </c>
      <c r="E97" s="189">
        <v>12425000</v>
      </c>
    </row>
    <row r="98" spans="1:5" x14ac:dyDescent="0.25">
      <c r="A98" s="494" t="s">
        <v>743</v>
      </c>
      <c r="B98" s="1694">
        <v>2</v>
      </c>
      <c r="C98" s="1694"/>
      <c r="D98" s="1695">
        <v>7275000</v>
      </c>
      <c r="E98" s="189">
        <v>12425000</v>
      </c>
    </row>
    <row r="99" spans="1:5" x14ac:dyDescent="0.25">
      <c r="A99" s="493" t="s">
        <v>751</v>
      </c>
      <c r="B99" s="1694">
        <v>1</v>
      </c>
      <c r="C99" s="1694"/>
      <c r="D99" s="1695">
        <v>9700000</v>
      </c>
      <c r="E99" s="189">
        <v>10000000</v>
      </c>
    </row>
    <row r="100" spans="1:5" x14ac:dyDescent="0.25">
      <c r="A100" s="494" t="s">
        <v>1127</v>
      </c>
      <c r="B100" s="1694">
        <v>1</v>
      </c>
      <c r="C100" s="1694"/>
      <c r="D100" s="1695">
        <v>9700000</v>
      </c>
      <c r="E100" s="189">
        <v>10000000</v>
      </c>
    </row>
    <row r="101" spans="1:5" x14ac:dyDescent="0.25">
      <c r="A101" s="493" t="s">
        <v>822</v>
      </c>
      <c r="B101" s="1694">
        <v>3</v>
      </c>
      <c r="C101" s="1694"/>
      <c r="D101" s="1695">
        <v>8060333.3333333302</v>
      </c>
      <c r="E101" s="189">
        <v>13233333.3333333</v>
      </c>
    </row>
    <row r="102" spans="1:5" x14ac:dyDescent="0.25">
      <c r="A102" s="494" t="s">
        <v>840</v>
      </c>
      <c r="B102" s="1694">
        <v>3</v>
      </c>
      <c r="C102" s="1694"/>
      <c r="D102" s="1695">
        <v>8060333.3333333302</v>
      </c>
      <c r="E102" s="189">
        <v>13233333.3333333</v>
      </c>
    </row>
    <row r="103" spans="1:5" x14ac:dyDescent="0.25">
      <c r="A103" s="493" t="s">
        <v>908</v>
      </c>
      <c r="B103" s="1694">
        <v>1</v>
      </c>
      <c r="C103" s="1694"/>
      <c r="D103" s="1695">
        <v>9700000</v>
      </c>
      <c r="E103" s="189">
        <v>10000000</v>
      </c>
    </row>
    <row r="104" spans="1:5" x14ac:dyDescent="0.25">
      <c r="A104" s="494" t="s">
        <v>908</v>
      </c>
      <c r="B104" s="1694">
        <v>1</v>
      </c>
      <c r="C104" s="1694"/>
      <c r="D104" s="1695">
        <v>9700000</v>
      </c>
      <c r="E104" s="189">
        <v>10000000</v>
      </c>
    </row>
    <row r="105" spans="1:5" x14ac:dyDescent="0.25">
      <c r="A105" s="492" t="s">
        <v>13</v>
      </c>
      <c r="B105" s="1694">
        <v>17</v>
      </c>
      <c r="C105" s="1694">
        <v>2</v>
      </c>
      <c r="D105" s="1695">
        <v>10633914.211111112</v>
      </c>
      <c r="E105" s="189">
        <v>20463836.530000001</v>
      </c>
    </row>
    <row r="106" spans="1:5" x14ac:dyDescent="0.25">
      <c r="A106" s="493" t="s">
        <v>105</v>
      </c>
      <c r="B106" s="1694">
        <v>16</v>
      </c>
      <c r="C106" s="1694">
        <v>2</v>
      </c>
      <c r="D106" s="1695">
        <v>11352399.912962964</v>
      </c>
      <c r="E106" s="189">
        <v>13039604.848333335</v>
      </c>
    </row>
    <row r="107" spans="1:5" x14ac:dyDescent="0.25">
      <c r="A107" s="494" t="s">
        <v>521</v>
      </c>
      <c r="B107" s="1694">
        <v>11</v>
      </c>
      <c r="C107" s="1694"/>
      <c r="D107" s="1695">
        <v>9626388.8888888899</v>
      </c>
      <c r="E107" s="189">
        <v>10536697.5</v>
      </c>
    </row>
    <row r="108" spans="1:5" x14ac:dyDescent="0.25">
      <c r="A108" s="494" t="s">
        <v>606</v>
      </c>
      <c r="B108" s="1694">
        <v>2</v>
      </c>
      <c r="C108" s="1694">
        <v>2</v>
      </c>
      <c r="D108" s="1695">
        <v>14751560.85</v>
      </c>
      <c r="E108" s="189">
        <v>18582117.045000002</v>
      </c>
    </row>
    <row r="109" spans="1:5" x14ac:dyDescent="0.25">
      <c r="A109" s="494" t="s">
        <v>1052</v>
      </c>
      <c r="B109" s="1694">
        <v>3</v>
      </c>
      <c r="C109" s="1694"/>
      <c r="D109" s="1695">
        <v>9679250</v>
      </c>
      <c r="E109" s="189">
        <v>10000000</v>
      </c>
    </row>
    <row r="110" spans="1:5" x14ac:dyDescent="0.25">
      <c r="A110" s="493" t="s">
        <v>1187</v>
      </c>
      <c r="B110" s="1694">
        <v>1</v>
      </c>
      <c r="C110" s="1694"/>
      <c r="D110" s="1695">
        <v>6323000</v>
      </c>
      <c r="E110" s="189">
        <v>65009226.619999997</v>
      </c>
    </row>
    <row r="111" spans="1:5" x14ac:dyDescent="0.25">
      <c r="A111" s="494" t="s">
        <v>863</v>
      </c>
      <c r="B111" s="1694">
        <v>1</v>
      </c>
      <c r="C111" s="1694"/>
      <c r="D111" s="1695">
        <v>6323000</v>
      </c>
      <c r="E111" s="189">
        <v>65009226.619999997</v>
      </c>
    </row>
    <row r="112" spans="1:5" x14ac:dyDescent="0.25">
      <c r="A112" s="492" t="s">
        <v>104</v>
      </c>
      <c r="B112" s="1694">
        <v>66</v>
      </c>
      <c r="C112" s="1694">
        <v>28</v>
      </c>
      <c r="D112" s="1695">
        <v>13930649.525644446</v>
      </c>
      <c r="E112" s="189">
        <v>15708206.80320741</v>
      </c>
    </row>
    <row r="113" spans="1:5" x14ac:dyDescent="0.25">
      <c r="A113" s="493" t="s">
        <v>107</v>
      </c>
      <c r="B113" s="1694">
        <v>8</v>
      </c>
      <c r="C113" s="1694">
        <v>2</v>
      </c>
      <c r="D113" s="1695">
        <v>13435067.532142857</v>
      </c>
      <c r="E113" s="189">
        <v>16183805.087142857</v>
      </c>
    </row>
    <row r="114" spans="1:5" x14ac:dyDescent="0.25">
      <c r="A114" s="494" t="s">
        <v>107</v>
      </c>
      <c r="B114" s="1694">
        <v>1</v>
      </c>
      <c r="C114" s="1694">
        <v>2</v>
      </c>
      <c r="D114" s="1695">
        <v>15155736.362500001</v>
      </c>
      <c r="E114" s="189">
        <v>21943317.805</v>
      </c>
    </row>
    <row r="115" spans="1:5" x14ac:dyDescent="0.25">
      <c r="A115" s="494" t="s">
        <v>601</v>
      </c>
      <c r="B115" s="1694">
        <v>2</v>
      </c>
      <c r="C115" s="1694"/>
      <c r="D115" s="1695">
        <v>14216000</v>
      </c>
      <c r="E115" s="189">
        <v>14850000</v>
      </c>
    </row>
    <row r="116" spans="1:5" x14ac:dyDescent="0.25">
      <c r="A116" s="494" t="s">
        <v>871</v>
      </c>
      <c r="B116" s="1694">
        <v>1</v>
      </c>
      <c r="C116" s="1694"/>
      <c r="D116" s="1695">
        <v>14550000</v>
      </c>
      <c r="E116" s="189">
        <v>14850000</v>
      </c>
    </row>
    <row r="117" spans="1:5" x14ac:dyDescent="0.25">
      <c r="A117" s="494" t="s">
        <v>906</v>
      </c>
      <c r="B117" s="1694">
        <v>4</v>
      </c>
      <c r="C117" s="1694"/>
      <c r="D117" s="1695">
        <v>10376000</v>
      </c>
      <c r="E117" s="189">
        <v>12425000</v>
      </c>
    </row>
    <row r="118" spans="1:5" x14ac:dyDescent="0.25">
      <c r="A118" s="493" t="s">
        <v>104</v>
      </c>
      <c r="B118" s="1694">
        <v>7</v>
      </c>
      <c r="C118" s="1694"/>
      <c r="D118" s="1695">
        <v>9433500</v>
      </c>
      <c r="E118" s="189">
        <v>15192916.666666675</v>
      </c>
    </row>
    <row r="119" spans="1:5" x14ac:dyDescent="0.25">
      <c r="A119" s="494" t="s">
        <v>104</v>
      </c>
      <c r="B119" s="1694">
        <v>3</v>
      </c>
      <c r="C119" s="1694"/>
      <c r="D119" s="1695">
        <v>9198000</v>
      </c>
      <c r="E119" s="189">
        <v>20325000</v>
      </c>
    </row>
    <row r="120" spans="1:5" x14ac:dyDescent="0.25">
      <c r="A120" s="494" t="s">
        <v>841</v>
      </c>
      <c r="B120" s="1694">
        <v>3</v>
      </c>
      <c r="C120" s="1694"/>
      <c r="D120" s="1695">
        <v>9638000</v>
      </c>
      <c r="E120" s="189">
        <v>10121666.6666667</v>
      </c>
    </row>
    <row r="121" spans="1:5" x14ac:dyDescent="0.25">
      <c r="A121" s="494" t="s">
        <v>843</v>
      </c>
      <c r="B121" s="1694">
        <v>1</v>
      </c>
      <c r="C121" s="1694"/>
      <c r="D121" s="1695">
        <v>9700000</v>
      </c>
      <c r="E121" s="189">
        <v>10000000</v>
      </c>
    </row>
    <row r="122" spans="1:5" x14ac:dyDescent="0.25">
      <c r="A122" s="493" t="s">
        <v>106</v>
      </c>
      <c r="B122" s="1694">
        <v>20</v>
      </c>
      <c r="C122" s="1694">
        <v>19</v>
      </c>
      <c r="D122" s="1695">
        <v>15251990.750458336</v>
      </c>
      <c r="E122" s="189">
        <v>17133177.24870833</v>
      </c>
    </row>
    <row r="123" spans="1:5" x14ac:dyDescent="0.25">
      <c r="A123" s="494" t="s">
        <v>77</v>
      </c>
      <c r="B123" s="1694">
        <v>10</v>
      </c>
      <c r="C123" s="1694">
        <v>4</v>
      </c>
      <c r="D123" s="1695">
        <v>16946071.529166676</v>
      </c>
      <c r="E123" s="189">
        <v>19924886.285</v>
      </c>
    </row>
    <row r="124" spans="1:5" x14ac:dyDescent="0.25">
      <c r="A124" s="494" t="s">
        <v>109</v>
      </c>
      <c r="B124" s="1694">
        <v>3</v>
      </c>
      <c r="C124" s="1694">
        <v>5</v>
      </c>
      <c r="D124" s="1695">
        <v>12806375.161333332</v>
      </c>
      <c r="E124" s="189">
        <v>17076401.665333334</v>
      </c>
    </row>
    <row r="125" spans="1:5" x14ac:dyDescent="0.25">
      <c r="A125" s="494" t="s">
        <v>76</v>
      </c>
      <c r="B125" s="1694">
        <v>2</v>
      </c>
      <c r="C125" s="1694">
        <v>1</v>
      </c>
      <c r="D125" s="1695">
        <v>14629987.789999999</v>
      </c>
      <c r="E125" s="189">
        <v>16145930.880000001</v>
      </c>
    </row>
    <row r="126" spans="1:5" x14ac:dyDescent="0.25">
      <c r="A126" s="494" t="s">
        <v>91</v>
      </c>
      <c r="B126" s="1694">
        <v>2</v>
      </c>
      <c r="C126" s="1694">
        <v>3</v>
      </c>
      <c r="D126" s="1695">
        <v>13547309.209999999</v>
      </c>
      <c r="E126" s="189">
        <v>13767539.897777766</v>
      </c>
    </row>
    <row r="127" spans="1:5" x14ac:dyDescent="0.25">
      <c r="A127" s="494" t="s">
        <v>523</v>
      </c>
      <c r="B127" s="1694">
        <v>3</v>
      </c>
      <c r="C127" s="1694">
        <v>3</v>
      </c>
      <c r="D127" s="1695">
        <v>15388762.533333333</v>
      </c>
      <c r="E127" s="189">
        <v>15915954.053333333</v>
      </c>
    </row>
    <row r="128" spans="1:5" x14ac:dyDescent="0.25">
      <c r="A128" s="494" t="s">
        <v>889</v>
      </c>
      <c r="B128" s="1694"/>
      <c r="C128" s="1694">
        <v>3</v>
      </c>
      <c r="D128" s="1695">
        <v>21760249.596666701</v>
      </c>
      <c r="E128" s="189">
        <v>21859742.23</v>
      </c>
    </row>
    <row r="129" spans="1:5" x14ac:dyDescent="0.25">
      <c r="A129" s="493" t="s">
        <v>482</v>
      </c>
      <c r="B129" s="1694">
        <v>1</v>
      </c>
      <c r="C129" s="1694">
        <v>1</v>
      </c>
      <c r="D129" s="1695">
        <v>16610781.369999999</v>
      </c>
      <c r="E129" s="189">
        <v>16795479.300000001</v>
      </c>
    </row>
    <row r="130" spans="1:5" x14ac:dyDescent="0.25">
      <c r="A130" s="494" t="s">
        <v>839</v>
      </c>
      <c r="B130" s="1694">
        <v>1</v>
      </c>
      <c r="C130" s="1694">
        <v>1</v>
      </c>
      <c r="D130" s="1695">
        <v>16610781.369999999</v>
      </c>
      <c r="E130" s="189">
        <v>16795479.300000001</v>
      </c>
    </row>
    <row r="131" spans="1:5" x14ac:dyDescent="0.25">
      <c r="A131" s="493" t="s">
        <v>507</v>
      </c>
      <c r="B131" s="1694">
        <v>17</v>
      </c>
      <c r="C131" s="1694">
        <v>3</v>
      </c>
      <c r="D131" s="1695">
        <v>14313977.218611116</v>
      </c>
      <c r="E131" s="189">
        <v>14685779.231388884</v>
      </c>
    </row>
    <row r="132" spans="1:5" x14ac:dyDescent="0.25">
      <c r="A132" s="494" t="s">
        <v>653</v>
      </c>
      <c r="B132" s="1694">
        <v>6</v>
      </c>
      <c r="C132" s="1694">
        <v>2</v>
      </c>
      <c r="D132" s="1695">
        <v>16560357.090833351</v>
      </c>
      <c r="E132" s="189">
        <v>17011200.606666651</v>
      </c>
    </row>
    <row r="133" spans="1:5" x14ac:dyDescent="0.25">
      <c r="A133" s="494" t="s">
        <v>922</v>
      </c>
      <c r="B133" s="1694">
        <v>9</v>
      </c>
      <c r="C133" s="1694">
        <v>1</v>
      </c>
      <c r="D133" s="1695">
        <v>14354383.043333331</v>
      </c>
      <c r="E133" s="189">
        <v>14579091.376666665</v>
      </c>
    </row>
    <row r="134" spans="1:5" x14ac:dyDescent="0.25">
      <c r="A134" s="494" t="s">
        <v>507</v>
      </c>
      <c r="B134" s="1694">
        <v>2</v>
      </c>
      <c r="C134" s="1694"/>
      <c r="D134" s="1695">
        <v>9700000</v>
      </c>
      <c r="E134" s="189">
        <v>10355000.045</v>
      </c>
    </row>
    <row r="135" spans="1:5" x14ac:dyDescent="0.25">
      <c r="A135" s="493" t="s">
        <v>818</v>
      </c>
      <c r="B135" s="1694">
        <v>13</v>
      </c>
      <c r="C135" s="1694">
        <v>3</v>
      </c>
      <c r="D135" s="1695">
        <v>13196247.787</v>
      </c>
      <c r="E135" s="189">
        <v>13697453.389999997</v>
      </c>
    </row>
    <row r="136" spans="1:5" x14ac:dyDescent="0.25">
      <c r="A136" s="494" t="s">
        <v>838</v>
      </c>
      <c r="B136" s="1694">
        <v>1</v>
      </c>
      <c r="C136" s="1694">
        <v>1</v>
      </c>
      <c r="D136" s="1695">
        <v>15255047.945</v>
      </c>
      <c r="E136" s="189">
        <v>15497430.23</v>
      </c>
    </row>
    <row r="137" spans="1:5" x14ac:dyDescent="0.25">
      <c r="A137" s="494" t="s">
        <v>845</v>
      </c>
      <c r="B137" s="1694">
        <v>3</v>
      </c>
      <c r="C137" s="1694">
        <v>1</v>
      </c>
      <c r="D137" s="1695">
        <v>17052184.289999999</v>
      </c>
      <c r="E137" s="189">
        <v>17343684.289999999</v>
      </c>
    </row>
    <row r="138" spans="1:5" x14ac:dyDescent="0.25">
      <c r="A138" s="494" t="s">
        <v>870</v>
      </c>
      <c r="B138" s="1694">
        <v>1</v>
      </c>
      <c r="C138" s="1694">
        <v>1</v>
      </c>
      <c r="D138" s="1695">
        <v>14807506.699999999</v>
      </c>
      <c r="E138" s="189">
        <v>15061152.43</v>
      </c>
    </row>
    <row r="139" spans="1:5" x14ac:dyDescent="0.25">
      <c r="A139" s="494" t="s">
        <v>1058</v>
      </c>
      <c r="B139" s="1694">
        <v>2</v>
      </c>
      <c r="C139" s="1694"/>
      <c r="D139" s="1695">
        <v>9686000</v>
      </c>
      <c r="E139" s="189">
        <v>10000000</v>
      </c>
    </row>
    <row r="140" spans="1:5" x14ac:dyDescent="0.25">
      <c r="A140" s="494" t="s">
        <v>818</v>
      </c>
      <c r="B140" s="1694">
        <v>6</v>
      </c>
      <c r="C140" s="1694"/>
      <c r="D140" s="1695">
        <v>9180500</v>
      </c>
      <c r="E140" s="189">
        <v>10585000</v>
      </c>
    </row>
    <row r="141" spans="1:5" x14ac:dyDescent="0.25">
      <c r="A141" s="492" t="s">
        <v>74</v>
      </c>
      <c r="B141" s="1694">
        <v>47</v>
      </c>
      <c r="C141" s="1694">
        <v>1</v>
      </c>
      <c r="D141" s="1695">
        <v>10640310.104166666</v>
      </c>
      <c r="E141" s="189">
        <v>12552657.697222224</v>
      </c>
    </row>
    <row r="142" spans="1:5" x14ac:dyDescent="0.25">
      <c r="A142" s="493" t="s">
        <v>72</v>
      </c>
      <c r="B142" s="1694">
        <v>1</v>
      </c>
      <c r="C142" s="1694"/>
      <c r="D142" s="1695">
        <v>14550000</v>
      </c>
      <c r="E142" s="189">
        <v>14850000</v>
      </c>
    </row>
    <row r="143" spans="1:5" x14ac:dyDescent="0.25">
      <c r="A143" s="494" t="s">
        <v>72</v>
      </c>
      <c r="B143" s="1694">
        <v>1</v>
      </c>
      <c r="C143" s="1694"/>
      <c r="D143" s="1695">
        <v>14550000</v>
      </c>
      <c r="E143" s="189">
        <v>14850000</v>
      </c>
    </row>
    <row r="144" spans="1:5" x14ac:dyDescent="0.25">
      <c r="A144" s="493" t="s">
        <v>87</v>
      </c>
      <c r="B144" s="1694">
        <v>7</v>
      </c>
      <c r="C144" s="1694"/>
      <c r="D144" s="1695">
        <v>9755812.5</v>
      </c>
      <c r="E144" s="189">
        <v>11763422.76</v>
      </c>
    </row>
    <row r="145" spans="1:5" x14ac:dyDescent="0.25">
      <c r="A145" s="494" t="s">
        <v>826</v>
      </c>
      <c r="B145" s="1694">
        <v>5</v>
      </c>
      <c r="C145" s="1694"/>
      <c r="D145" s="1695">
        <v>10252625</v>
      </c>
      <c r="E145" s="189">
        <v>10606250</v>
      </c>
    </row>
    <row r="146" spans="1:5" x14ac:dyDescent="0.25">
      <c r="A146" s="494" t="s">
        <v>913</v>
      </c>
      <c r="B146" s="1694">
        <v>1</v>
      </c>
      <c r="C146" s="1694"/>
      <c r="D146" s="1695">
        <v>8818000</v>
      </c>
      <c r="E146" s="189">
        <v>15750000</v>
      </c>
    </row>
    <row r="147" spans="1:5" x14ac:dyDescent="0.25">
      <c r="A147" s="494" t="s">
        <v>1083</v>
      </c>
      <c r="B147" s="1694">
        <v>1</v>
      </c>
      <c r="C147" s="1694"/>
      <c r="D147" s="1695">
        <v>9700000</v>
      </c>
      <c r="E147" s="189">
        <v>10091191.039999999</v>
      </c>
    </row>
    <row r="148" spans="1:5" x14ac:dyDescent="0.25">
      <c r="A148" s="493" t="s">
        <v>96</v>
      </c>
      <c r="B148" s="1694">
        <v>5</v>
      </c>
      <c r="C148" s="1694"/>
      <c r="D148" s="1695">
        <v>11212000</v>
      </c>
      <c r="E148" s="189">
        <v>11516666.666666666</v>
      </c>
    </row>
    <row r="149" spans="1:5" x14ac:dyDescent="0.25">
      <c r="A149" s="494" t="s">
        <v>592</v>
      </c>
      <c r="B149" s="1694">
        <v>4</v>
      </c>
      <c r="C149" s="1694"/>
      <c r="D149" s="1695">
        <v>11968000</v>
      </c>
      <c r="E149" s="189">
        <v>12275000</v>
      </c>
    </row>
    <row r="150" spans="1:5" x14ac:dyDescent="0.25">
      <c r="A150" s="494" t="s">
        <v>1055</v>
      </c>
      <c r="B150" s="1694">
        <v>1</v>
      </c>
      <c r="C150" s="1694"/>
      <c r="D150" s="1695">
        <v>9700000</v>
      </c>
      <c r="E150" s="189">
        <v>10000000</v>
      </c>
    </row>
    <row r="151" spans="1:5" x14ac:dyDescent="0.25">
      <c r="A151" s="493" t="s">
        <v>75</v>
      </c>
      <c r="B151" s="1694">
        <v>6</v>
      </c>
      <c r="C151" s="1694"/>
      <c r="D151" s="1695">
        <v>8652111.1111111101</v>
      </c>
      <c r="E151" s="189">
        <v>16681000</v>
      </c>
    </row>
    <row r="152" spans="1:5" x14ac:dyDescent="0.25">
      <c r="A152" s="494" t="s">
        <v>837</v>
      </c>
      <c r="B152" s="1694">
        <v>3</v>
      </c>
      <c r="C152" s="1694"/>
      <c r="D152" s="1695">
        <v>9688333.3333333302</v>
      </c>
      <c r="E152" s="189">
        <v>10000000</v>
      </c>
    </row>
    <row r="153" spans="1:5" x14ac:dyDescent="0.25">
      <c r="A153" s="494" t="s">
        <v>902</v>
      </c>
      <c r="B153" s="1694">
        <v>1</v>
      </c>
      <c r="C153" s="1694"/>
      <c r="D153" s="1695">
        <v>8993000</v>
      </c>
      <c r="E153" s="189">
        <v>25193000</v>
      </c>
    </row>
    <row r="154" spans="1:5" x14ac:dyDescent="0.25">
      <c r="A154" s="494" t="s">
        <v>903</v>
      </c>
      <c r="B154" s="1694">
        <v>2</v>
      </c>
      <c r="C154" s="1694"/>
      <c r="D154" s="1695">
        <v>7275000</v>
      </c>
      <c r="E154" s="189">
        <v>14850000</v>
      </c>
    </row>
    <row r="155" spans="1:5" x14ac:dyDescent="0.25">
      <c r="A155" s="493" t="s">
        <v>74</v>
      </c>
      <c r="B155" s="1694">
        <v>3</v>
      </c>
      <c r="C155" s="1694"/>
      <c r="D155" s="1695">
        <v>9700000</v>
      </c>
      <c r="E155" s="189">
        <v>10000000</v>
      </c>
    </row>
    <row r="156" spans="1:5" x14ac:dyDescent="0.25">
      <c r="A156" s="494" t="s">
        <v>738</v>
      </c>
      <c r="B156" s="1694">
        <v>2</v>
      </c>
      <c r="C156" s="1694"/>
      <c r="D156" s="1695">
        <v>9700000</v>
      </c>
      <c r="E156" s="189">
        <v>10000000</v>
      </c>
    </row>
    <row r="157" spans="1:5" x14ac:dyDescent="0.25">
      <c r="A157" s="494" t="s">
        <v>817</v>
      </c>
      <c r="B157" s="1694">
        <v>1</v>
      </c>
      <c r="C157" s="1694"/>
      <c r="D157" s="1695">
        <v>9700000</v>
      </c>
      <c r="E157" s="189">
        <v>10000000</v>
      </c>
    </row>
    <row r="158" spans="1:5" x14ac:dyDescent="0.25">
      <c r="A158" s="493" t="s">
        <v>734</v>
      </c>
      <c r="B158" s="1694">
        <v>4</v>
      </c>
      <c r="C158" s="1694"/>
      <c r="D158" s="1695">
        <v>10852750</v>
      </c>
      <c r="E158" s="189">
        <v>11250000</v>
      </c>
    </row>
    <row r="159" spans="1:5" x14ac:dyDescent="0.25">
      <c r="A159" s="494" t="s">
        <v>734</v>
      </c>
      <c r="B159" s="1694">
        <v>4</v>
      </c>
      <c r="C159" s="1694"/>
      <c r="D159" s="1695">
        <v>10852750</v>
      </c>
      <c r="E159" s="189">
        <v>11250000</v>
      </c>
    </row>
    <row r="160" spans="1:5" x14ac:dyDescent="0.25">
      <c r="A160" s="493" t="s">
        <v>735</v>
      </c>
      <c r="B160" s="1694">
        <v>15</v>
      </c>
      <c r="C160" s="1694">
        <v>1</v>
      </c>
      <c r="D160" s="1695">
        <v>12401393.194444446</v>
      </c>
      <c r="E160" s="189">
        <v>13479932.282222232</v>
      </c>
    </row>
    <row r="161" spans="1:5" x14ac:dyDescent="0.25">
      <c r="A161" s="494" t="s">
        <v>842</v>
      </c>
      <c r="B161" s="1694">
        <v>6</v>
      </c>
      <c r="C161" s="1694"/>
      <c r="D161" s="1695">
        <v>9700000</v>
      </c>
      <c r="E161" s="189">
        <v>10017610.256666699</v>
      </c>
    </row>
    <row r="162" spans="1:5" x14ac:dyDescent="0.25">
      <c r="A162" s="494" t="s">
        <v>869</v>
      </c>
      <c r="B162" s="1694">
        <v>4</v>
      </c>
      <c r="C162" s="1694"/>
      <c r="D162" s="1695">
        <v>7261000</v>
      </c>
      <c r="E162" s="189">
        <v>12453750</v>
      </c>
    </row>
    <row r="163" spans="1:5" x14ac:dyDescent="0.25">
      <c r="A163" s="494" t="s">
        <v>1056</v>
      </c>
      <c r="B163" s="1694">
        <v>4</v>
      </c>
      <c r="C163" s="1694">
        <v>1</v>
      </c>
      <c r="D163" s="1695">
        <v>15915786.38888889</v>
      </c>
      <c r="E163" s="189">
        <v>16136077.812222233</v>
      </c>
    </row>
    <row r="164" spans="1:5" x14ac:dyDescent="0.25">
      <c r="A164" s="494" t="s">
        <v>1161</v>
      </c>
      <c r="B164" s="1694">
        <v>1</v>
      </c>
      <c r="C164" s="1694"/>
      <c r="D164" s="1695">
        <v>9700000</v>
      </c>
      <c r="E164" s="189">
        <v>10000000</v>
      </c>
    </row>
    <row r="165" spans="1:5" x14ac:dyDescent="0.25">
      <c r="A165" s="493" t="s">
        <v>868</v>
      </c>
      <c r="B165" s="1694">
        <v>4</v>
      </c>
      <c r="C165" s="1694"/>
      <c r="D165" s="1695">
        <v>8454750</v>
      </c>
      <c r="E165" s="189">
        <v>12412500</v>
      </c>
    </row>
    <row r="166" spans="1:5" x14ac:dyDescent="0.25">
      <c r="A166" s="494" t="s">
        <v>868</v>
      </c>
      <c r="B166" s="1694">
        <v>4</v>
      </c>
      <c r="C166" s="1694"/>
      <c r="D166" s="1695">
        <v>8454750</v>
      </c>
      <c r="E166" s="189">
        <v>12412500</v>
      </c>
    </row>
    <row r="167" spans="1:5" x14ac:dyDescent="0.25">
      <c r="A167" s="493" t="s">
        <v>904</v>
      </c>
      <c r="B167" s="1694">
        <v>2</v>
      </c>
      <c r="C167" s="1694"/>
      <c r="D167" s="1695">
        <v>9693000</v>
      </c>
      <c r="E167" s="189">
        <v>10112500</v>
      </c>
    </row>
    <row r="168" spans="1:5" x14ac:dyDescent="0.25">
      <c r="A168" s="494" t="s">
        <v>904</v>
      </c>
      <c r="B168" s="1694">
        <v>2</v>
      </c>
      <c r="C168" s="1694"/>
      <c r="D168" s="1695">
        <v>9693000</v>
      </c>
      <c r="E168" s="189">
        <v>10112500</v>
      </c>
    </row>
    <row r="169" spans="1:5" x14ac:dyDescent="0.25">
      <c r="A169" s="492" t="s">
        <v>102</v>
      </c>
      <c r="B169" s="1694">
        <v>21</v>
      </c>
      <c r="C169" s="1694">
        <v>6</v>
      </c>
      <c r="D169" s="1695">
        <v>11952207.379047619</v>
      </c>
      <c r="E169" s="189">
        <v>14848028.204285715</v>
      </c>
    </row>
    <row r="170" spans="1:5" x14ac:dyDescent="0.25">
      <c r="A170" s="493" t="s">
        <v>108</v>
      </c>
      <c r="B170" s="1694">
        <v>9</v>
      </c>
      <c r="C170" s="1694"/>
      <c r="D170" s="1695">
        <v>9607916.666666666</v>
      </c>
      <c r="E170" s="189">
        <v>11873426.925000003</v>
      </c>
    </row>
    <row r="171" spans="1:5" x14ac:dyDescent="0.25">
      <c r="A171" s="494" t="s">
        <v>82</v>
      </c>
      <c r="B171" s="1694">
        <v>3</v>
      </c>
      <c r="C171" s="1694"/>
      <c r="D171" s="1695">
        <v>9423750</v>
      </c>
      <c r="E171" s="189">
        <v>13500000</v>
      </c>
    </row>
    <row r="172" spans="1:5" x14ac:dyDescent="0.25">
      <c r="A172" s="494" t="s">
        <v>731</v>
      </c>
      <c r="B172" s="1694">
        <v>2</v>
      </c>
      <c r="C172" s="1694"/>
      <c r="D172" s="1695">
        <v>9700000</v>
      </c>
      <c r="E172" s="189">
        <v>13873852.34</v>
      </c>
    </row>
    <row r="173" spans="1:5" x14ac:dyDescent="0.25">
      <c r="A173" s="494" t="s">
        <v>740</v>
      </c>
      <c r="B173" s="1694">
        <v>2</v>
      </c>
      <c r="C173" s="1694"/>
      <c r="D173" s="1695">
        <v>9700000</v>
      </c>
      <c r="E173" s="189">
        <v>10216709.210000001</v>
      </c>
    </row>
    <row r="174" spans="1:5" x14ac:dyDescent="0.25">
      <c r="A174" s="494" t="s">
        <v>750</v>
      </c>
      <c r="B174" s="1694">
        <v>1</v>
      </c>
      <c r="C174" s="1694"/>
      <c r="D174" s="1695">
        <v>9700000</v>
      </c>
      <c r="E174" s="189">
        <v>10000000</v>
      </c>
    </row>
    <row r="175" spans="1:5" x14ac:dyDescent="0.25">
      <c r="A175" s="494" t="s">
        <v>872</v>
      </c>
      <c r="B175" s="1694">
        <v>1</v>
      </c>
      <c r="C175" s="1694"/>
      <c r="D175" s="1695">
        <v>9700000</v>
      </c>
      <c r="E175" s="189">
        <v>10150000</v>
      </c>
    </row>
    <row r="176" spans="1:5" x14ac:dyDescent="0.25">
      <c r="A176" s="493" t="s">
        <v>739</v>
      </c>
      <c r="B176" s="1694">
        <v>2</v>
      </c>
      <c r="C176" s="1694"/>
      <c r="D176" s="1695">
        <v>7275000</v>
      </c>
      <c r="E176" s="189">
        <v>14850000</v>
      </c>
    </row>
    <row r="177" spans="1:5" x14ac:dyDescent="0.25">
      <c r="A177" s="494" t="s">
        <v>1009</v>
      </c>
      <c r="B177" s="1694">
        <v>2</v>
      </c>
      <c r="C177" s="1694"/>
      <c r="D177" s="1695">
        <v>7275000</v>
      </c>
      <c r="E177" s="189">
        <v>14850000</v>
      </c>
    </row>
    <row r="178" spans="1:5" x14ac:dyDescent="0.25">
      <c r="A178" s="493" t="s">
        <v>746</v>
      </c>
      <c r="B178" s="1694">
        <v>3</v>
      </c>
      <c r="C178" s="1694">
        <v>6</v>
      </c>
      <c r="D178" s="1695">
        <v>17248122.137142856</v>
      </c>
      <c r="E178" s="189">
        <v>19954004.391428571</v>
      </c>
    </row>
    <row r="179" spans="1:5" x14ac:dyDescent="0.25">
      <c r="A179" s="494" t="s">
        <v>1046</v>
      </c>
      <c r="B179" s="1694"/>
      <c r="C179" s="1694">
        <v>2</v>
      </c>
      <c r="D179" s="1695">
        <v>23260402.530000001</v>
      </c>
      <c r="E179" s="189">
        <v>23518482.260000002</v>
      </c>
    </row>
    <row r="180" spans="1:5" x14ac:dyDescent="0.25">
      <c r="A180" s="494" t="s">
        <v>1047</v>
      </c>
      <c r="B180" s="1694"/>
      <c r="C180" s="1694">
        <v>2</v>
      </c>
      <c r="D180" s="1695">
        <v>22126968.41</v>
      </c>
      <c r="E180" s="189">
        <v>22371614.02</v>
      </c>
    </row>
    <row r="181" spans="1:5" x14ac:dyDescent="0.25">
      <c r="A181" s="494" t="s">
        <v>1102</v>
      </c>
      <c r="B181" s="1694">
        <v>1</v>
      </c>
      <c r="C181" s="1694">
        <v>1</v>
      </c>
      <c r="D181" s="1695">
        <v>16117904.385</v>
      </c>
      <c r="E181" s="189">
        <v>16361291.98</v>
      </c>
    </row>
    <row r="182" spans="1:5" x14ac:dyDescent="0.25">
      <c r="A182" s="494" t="s">
        <v>1177</v>
      </c>
      <c r="B182" s="1694">
        <v>1</v>
      </c>
      <c r="C182" s="1694">
        <v>1</v>
      </c>
      <c r="D182" s="1695">
        <v>16706837.625</v>
      </c>
      <c r="E182" s="189">
        <v>25532675.25</v>
      </c>
    </row>
    <row r="183" spans="1:5" x14ac:dyDescent="0.25">
      <c r="A183" s="494" t="s">
        <v>1103</v>
      </c>
      <c r="B183" s="1694">
        <v>1</v>
      </c>
      <c r="C183" s="1694"/>
      <c r="D183" s="1695">
        <v>9700000</v>
      </c>
      <c r="E183" s="189">
        <v>10000000</v>
      </c>
    </row>
    <row r="184" spans="1:5" x14ac:dyDescent="0.25">
      <c r="A184" s="493" t="s">
        <v>811</v>
      </c>
      <c r="B184" s="1694">
        <v>2</v>
      </c>
      <c r="C184" s="1694"/>
      <c r="D184" s="1695">
        <v>8515000</v>
      </c>
      <c r="E184" s="189">
        <v>18075000</v>
      </c>
    </row>
    <row r="185" spans="1:5" x14ac:dyDescent="0.25">
      <c r="A185" s="494" t="s">
        <v>1286</v>
      </c>
      <c r="B185" s="1694">
        <v>1</v>
      </c>
      <c r="C185" s="1694"/>
      <c r="D185" s="1695">
        <v>9700000</v>
      </c>
      <c r="E185" s="189">
        <v>10000000</v>
      </c>
    </row>
    <row r="186" spans="1:5" x14ac:dyDescent="0.25">
      <c r="A186" s="494" t="s">
        <v>1042</v>
      </c>
      <c r="B186" s="1694">
        <v>1</v>
      </c>
      <c r="C186" s="1694"/>
      <c r="D186" s="1695">
        <v>7330000</v>
      </c>
      <c r="E186" s="189">
        <v>26150000</v>
      </c>
    </row>
    <row r="187" spans="1:5" x14ac:dyDescent="0.25">
      <c r="A187" s="493" t="s">
        <v>923</v>
      </c>
      <c r="B187" s="1694">
        <v>3</v>
      </c>
      <c r="C187" s="1694"/>
      <c r="D187" s="1695">
        <v>9672333.333333334</v>
      </c>
      <c r="E187" s="189">
        <v>10000000</v>
      </c>
    </row>
    <row r="188" spans="1:5" x14ac:dyDescent="0.25">
      <c r="A188" s="494" t="s">
        <v>930</v>
      </c>
      <c r="B188" s="1694">
        <v>1</v>
      </c>
      <c r="C188" s="1694"/>
      <c r="D188" s="1695">
        <v>9700000</v>
      </c>
      <c r="E188" s="189">
        <v>10000000</v>
      </c>
    </row>
    <row r="189" spans="1:5" x14ac:dyDescent="0.25">
      <c r="A189" s="494" t="s">
        <v>1119</v>
      </c>
      <c r="B189" s="1694">
        <v>1</v>
      </c>
      <c r="C189" s="1694"/>
      <c r="D189" s="1695">
        <v>9700000</v>
      </c>
      <c r="E189" s="189">
        <v>10000000</v>
      </c>
    </row>
    <row r="190" spans="1:5" x14ac:dyDescent="0.25">
      <c r="A190" s="494" t="s">
        <v>1043</v>
      </c>
      <c r="B190" s="1694">
        <v>1</v>
      </c>
      <c r="C190" s="1694"/>
      <c r="D190" s="1695">
        <v>9617000</v>
      </c>
      <c r="E190" s="189">
        <v>10000000</v>
      </c>
    </row>
    <row r="191" spans="1:5" x14ac:dyDescent="0.25">
      <c r="A191" s="493" t="s">
        <v>1044</v>
      </c>
      <c r="B191" s="1694">
        <v>1</v>
      </c>
      <c r="C191" s="1694"/>
      <c r="D191" s="1695">
        <v>9700000</v>
      </c>
      <c r="E191" s="189">
        <v>10000000</v>
      </c>
    </row>
    <row r="192" spans="1:5" x14ac:dyDescent="0.25">
      <c r="A192" s="494" t="s">
        <v>1120</v>
      </c>
      <c r="B192" s="1694">
        <v>1</v>
      </c>
      <c r="C192" s="1694"/>
      <c r="D192" s="1695">
        <v>9700000</v>
      </c>
      <c r="E192" s="189">
        <v>10000000</v>
      </c>
    </row>
    <row r="193" spans="1:5" x14ac:dyDescent="0.25">
      <c r="A193" s="493" t="s">
        <v>964</v>
      </c>
      <c r="B193" s="1694">
        <v>1</v>
      </c>
      <c r="C193" s="1694"/>
      <c r="D193" s="1695">
        <v>9590000</v>
      </c>
      <c r="E193" s="189">
        <v>9890000</v>
      </c>
    </row>
    <row r="194" spans="1:5" x14ac:dyDescent="0.25">
      <c r="A194" s="494" t="s">
        <v>749</v>
      </c>
      <c r="B194" s="1694">
        <v>1</v>
      </c>
      <c r="C194" s="1694"/>
      <c r="D194" s="1695">
        <v>9590000</v>
      </c>
      <c r="E194" s="189">
        <v>9890000</v>
      </c>
    </row>
    <row r="195" spans="1:5" x14ac:dyDescent="0.25">
      <c r="A195" s="1697" t="s">
        <v>136</v>
      </c>
      <c r="B195" s="1694">
        <v>1</v>
      </c>
      <c r="C195" s="1694">
        <v>15</v>
      </c>
      <c r="D195" s="1695">
        <v>22006869.25533333</v>
      </c>
      <c r="E195" s="189">
        <v>22203969.386999998</v>
      </c>
    </row>
    <row r="196" spans="1:5" x14ac:dyDescent="0.25">
      <c r="A196" s="492" t="s">
        <v>11</v>
      </c>
      <c r="B196" s="1694"/>
      <c r="C196" s="1694">
        <v>2</v>
      </c>
      <c r="D196" s="1695">
        <v>19346871.895</v>
      </c>
      <c r="E196" s="189">
        <v>19346871.895</v>
      </c>
    </row>
    <row r="197" spans="1:5" x14ac:dyDescent="0.25">
      <c r="A197" s="493" t="s">
        <v>94</v>
      </c>
      <c r="B197" s="1694"/>
      <c r="C197" s="1694">
        <v>1</v>
      </c>
      <c r="D197" s="1695">
        <v>20421044.5</v>
      </c>
      <c r="E197" s="189">
        <v>20421044.5</v>
      </c>
    </row>
    <row r="198" spans="1:5" x14ac:dyDescent="0.25">
      <c r="A198" s="494" t="s">
        <v>100</v>
      </c>
      <c r="B198" s="1694"/>
      <c r="C198" s="1694">
        <v>1</v>
      </c>
      <c r="D198" s="1695">
        <v>20421044.5</v>
      </c>
      <c r="E198" s="189">
        <v>20421044.5</v>
      </c>
    </row>
    <row r="199" spans="1:5" x14ac:dyDescent="0.25">
      <c r="A199" s="493" t="s">
        <v>103</v>
      </c>
      <c r="B199" s="1694"/>
      <c r="C199" s="1694">
        <v>1</v>
      </c>
      <c r="D199" s="1695">
        <v>18272699.289999999</v>
      </c>
      <c r="E199" s="189">
        <v>18272699.289999999</v>
      </c>
    </row>
    <row r="200" spans="1:5" x14ac:dyDescent="0.25">
      <c r="A200" s="494" t="s">
        <v>514</v>
      </c>
      <c r="B200" s="1694"/>
      <c r="C200" s="1694">
        <v>1</v>
      </c>
      <c r="D200" s="1695">
        <v>18272699.289999999</v>
      </c>
      <c r="E200" s="189">
        <v>18272699.289999999</v>
      </c>
    </row>
    <row r="201" spans="1:5" x14ac:dyDescent="0.25">
      <c r="A201" s="492" t="s">
        <v>12</v>
      </c>
      <c r="B201" s="1694"/>
      <c r="C201" s="1694">
        <v>3</v>
      </c>
      <c r="D201" s="1695">
        <v>24667788.693333331</v>
      </c>
      <c r="E201" s="189">
        <v>24898952</v>
      </c>
    </row>
    <row r="202" spans="1:5" x14ac:dyDescent="0.25">
      <c r="A202" s="493" t="s">
        <v>12</v>
      </c>
      <c r="B202" s="1694"/>
      <c r="C202" s="1694">
        <v>2</v>
      </c>
      <c r="D202" s="1695">
        <v>24220502.695</v>
      </c>
      <c r="E202" s="189">
        <v>24536005.395</v>
      </c>
    </row>
    <row r="203" spans="1:5" x14ac:dyDescent="0.25">
      <c r="A203" s="494" t="s">
        <v>873</v>
      </c>
      <c r="B203" s="1694"/>
      <c r="C203" s="1694">
        <v>1</v>
      </c>
      <c r="D203" s="1695">
        <v>25153788.370000001</v>
      </c>
      <c r="E203" s="189">
        <v>25497576.75</v>
      </c>
    </row>
    <row r="204" spans="1:5" x14ac:dyDescent="0.25">
      <c r="A204" s="494" t="s">
        <v>1106</v>
      </c>
      <c r="B204" s="1694"/>
      <c r="C204" s="1694">
        <v>1</v>
      </c>
      <c r="D204" s="1695">
        <v>23287217.02</v>
      </c>
      <c r="E204" s="189">
        <v>23574434.039999999</v>
      </c>
    </row>
    <row r="205" spans="1:5" x14ac:dyDescent="0.25">
      <c r="A205" s="493" t="s">
        <v>815</v>
      </c>
      <c r="B205" s="1694"/>
      <c r="C205" s="1694">
        <v>1</v>
      </c>
      <c r="D205" s="1695">
        <v>25562360.690000001</v>
      </c>
      <c r="E205" s="189">
        <v>25624845.210000001</v>
      </c>
    </row>
    <row r="206" spans="1:5" x14ac:dyDescent="0.25">
      <c r="A206" s="494" t="s">
        <v>966</v>
      </c>
      <c r="B206" s="1694"/>
      <c r="C206" s="1694">
        <v>1</v>
      </c>
      <c r="D206" s="1695">
        <v>25562360.690000001</v>
      </c>
      <c r="E206" s="189">
        <v>25624845.210000001</v>
      </c>
    </row>
    <row r="207" spans="1:5" x14ac:dyDescent="0.25">
      <c r="A207" s="492" t="s">
        <v>73</v>
      </c>
      <c r="B207" s="1694"/>
      <c r="C207" s="1694">
        <v>1</v>
      </c>
      <c r="D207" s="1695">
        <v>18444352.82</v>
      </c>
      <c r="E207" s="189">
        <v>18612469.899999999</v>
      </c>
    </row>
    <row r="208" spans="1:5" x14ac:dyDescent="0.25">
      <c r="A208" s="493" t="s">
        <v>751</v>
      </c>
      <c r="B208" s="1694"/>
      <c r="C208" s="1694">
        <v>1</v>
      </c>
      <c r="D208" s="1695">
        <v>18444352.82</v>
      </c>
      <c r="E208" s="189">
        <v>18612469.899999999</v>
      </c>
    </row>
    <row r="209" spans="1:5" x14ac:dyDescent="0.25">
      <c r="A209" s="494" t="s">
        <v>1183</v>
      </c>
      <c r="B209" s="1694"/>
      <c r="C209" s="1694">
        <v>1</v>
      </c>
      <c r="D209" s="1695">
        <v>18444352.82</v>
      </c>
      <c r="E209" s="189">
        <v>18612469.899999999</v>
      </c>
    </row>
    <row r="210" spans="1:5" x14ac:dyDescent="0.25">
      <c r="A210" s="492" t="s">
        <v>13</v>
      </c>
      <c r="B210" s="1694"/>
      <c r="C210" s="1694">
        <v>2</v>
      </c>
      <c r="D210" s="1695">
        <v>23875693.489999998</v>
      </c>
      <c r="E210" s="189">
        <v>24028729.855</v>
      </c>
    </row>
    <row r="211" spans="1:5" x14ac:dyDescent="0.25">
      <c r="A211" s="493" t="s">
        <v>105</v>
      </c>
      <c r="B211" s="1694"/>
      <c r="C211" s="1694">
        <v>2</v>
      </c>
      <c r="D211" s="1695">
        <v>23875693.489999998</v>
      </c>
      <c r="E211" s="189">
        <v>24028729.855</v>
      </c>
    </row>
    <row r="212" spans="1:5" x14ac:dyDescent="0.25">
      <c r="A212" s="494" t="s">
        <v>521</v>
      </c>
      <c r="B212" s="1694"/>
      <c r="C212" s="1694">
        <v>2</v>
      </c>
      <c r="D212" s="1695">
        <v>23875693.489999998</v>
      </c>
      <c r="E212" s="189">
        <v>24028729.855</v>
      </c>
    </row>
    <row r="213" spans="1:5" x14ac:dyDescent="0.25">
      <c r="A213" s="492" t="s">
        <v>104</v>
      </c>
      <c r="B213" s="1694"/>
      <c r="C213" s="1694">
        <v>2</v>
      </c>
      <c r="D213" s="1695">
        <v>23613512.940000001</v>
      </c>
      <c r="E213" s="189">
        <v>23862283.210000001</v>
      </c>
    </row>
    <row r="214" spans="1:5" x14ac:dyDescent="0.25">
      <c r="A214" s="493" t="s">
        <v>106</v>
      </c>
      <c r="B214" s="1694"/>
      <c r="C214" s="1694">
        <v>1</v>
      </c>
      <c r="D214" s="1695">
        <v>25419099.370000001</v>
      </c>
      <c r="E214" s="189">
        <v>25598713.390000001</v>
      </c>
    </row>
    <row r="215" spans="1:5" x14ac:dyDescent="0.25">
      <c r="A215" s="494" t="s">
        <v>76</v>
      </c>
      <c r="B215" s="1694"/>
      <c r="C215" s="1694">
        <v>1</v>
      </c>
      <c r="D215" s="1695">
        <v>25419099.370000001</v>
      </c>
      <c r="E215" s="189">
        <v>25598713.390000001</v>
      </c>
    </row>
    <row r="216" spans="1:5" x14ac:dyDescent="0.25">
      <c r="A216" s="493" t="s">
        <v>818</v>
      </c>
      <c r="B216" s="1694"/>
      <c r="C216" s="1694">
        <v>1</v>
      </c>
      <c r="D216" s="1695">
        <v>21807926.510000002</v>
      </c>
      <c r="E216" s="189">
        <v>22125853.030000001</v>
      </c>
    </row>
    <row r="217" spans="1:5" x14ac:dyDescent="0.25">
      <c r="A217" s="494" t="s">
        <v>838</v>
      </c>
      <c r="B217" s="1694"/>
      <c r="C217" s="1694">
        <v>1</v>
      </c>
      <c r="D217" s="1695">
        <v>21807926.510000002</v>
      </c>
      <c r="E217" s="189">
        <v>22125853.030000001</v>
      </c>
    </row>
    <row r="218" spans="1:5" x14ac:dyDescent="0.25">
      <c r="A218" s="492" t="s">
        <v>74</v>
      </c>
      <c r="B218" s="1694"/>
      <c r="C218" s="1694">
        <v>1</v>
      </c>
      <c r="D218" s="1695">
        <v>27255318.390000001</v>
      </c>
      <c r="E218" s="189">
        <v>27468011.530000001</v>
      </c>
    </row>
    <row r="219" spans="1:5" x14ac:dyDescent="0.25">
      <c r="A219" s="493" t="s">
        <v>752</v>
      </c>
      <c r="B219" s="1694"/>
      <c r="C219" s="1694">
        <v>1</v>
      </c>
      <c r="D219" s="1695">
        <v>27255318.390000001</v>
      </c>
      <c r="E219" s="189">
        <v>27468011.530000001</v>
      </c>
    </row>
    <row r="220" spans="1:5" x14ac:dyDescent="0.25">
      <c r="A220" s="494" t="s">
        <v>995</v>
      </c>
      <c r="B220" s="1694"/>
      <c r="C220" s="1694">
        <v>1</v>
      </c>
      <c r="D220" s="1695">
        <v>27255318.390000001</v>
      </c>
      <c r="E220" s="189">
        <v>27468011.530000001</v>
      </c>
    </row>
    <row r="221" spans="1:5" x14ac:dyDescent="0.25">
      <c r="A221" s="492" t="s">
        <v>102</v>
      </c>
      <c r="B221" s="1694">
        <v>1</v>
      </c>
      <c r="C221" s="1694">
        <v>4</v>
      </c>
      <c r="D221" s="1695">
        <v>20120707.675999999</v>
      </c>
      <c r="E221" s="189">
        <v>20367032.662</v>
      </c>
    </row>
    <row r="222" spans="1:5" x14ac:dyDescent="0.25">
      <c r="A222" s="493" t="s">
        <v>108</v>
      </c>
      <c r="B222" s="1694">
        <v>1</v>
      </c>
      <c r="C222" s="1694">
        <v>1</v>
      </c>
      <c r="D222" s="1695">
        <v>17561679.810000002</v>
      </c>
      <c r="E222" s="189">
        <v>17876204.989999998</v>
      </c>
    </row>
    <row r="223" spans="1:5" x14ac:dyDescent="0.25">
      <c r="A223" s="494" t="s">
        <v>731</v>
      </c>
      <c r="B223" s="1694"/>
      <c r="C223" s="1694">
        <v>1</v>
      </c>
      <c r="D223" s="1695">
        <v>20573359.620000001</v>
      </c>
      <c r="E223" s="189">
        <v>20733370.879999999</v>
      </c>
    </row>
    <row r="224" spans="1:5" x14ac:dyDescent="0.25">
      <c r="A224" s="494" t="s">
        <v>820</v>
      </c>
      <c r="B224" s="1694">
        <v>1</v>
      </c>
      <c r="C224" s="1694"/>
      <c r="D224" s="1695">
        <v>14550000</v>
      </c>
      <c r="E224" s="189">
        <v>15019039.1</v>
      </c>
    </row>
    <row r="225" spans="1:5" x14ac:dyDescent="0.25">
      <c r="A225" s="493" t="s">
        <v>746</v>
      </c>
      <c r="B225" s="1694"/>
      <c r="C225" s="1694">
        <v>2</v>
      </c>
      <c r="D225" s="1695">
        <v>23983115.954999998</v>
      </c>
      <c r="E225" s="189">
        <v>24162429.810000002</v>
      </c>
    </row>
    <row r="226" spans="1:5" x14ac:dyDescent="0.25">
      <c r="A226" s="494" t="s">
        <v>1046</v>
      </c>
      <c r="B226" s="1694"/>
      <c r="C226" s="1694">
        <v>1</v>
      </c>
      <c r="D226" s="1695">
        <v>26458627.699999999</v>
      </c>
      <c r="E226" s="189">
        <v>26817255.41</v>
      </c>
    </row>
    <row r="227" spans="1:5" x14ac:dyDescent="0.25">
      <c r="A227" s="494" t="s">
        <v>1177</v>
      </c>
      <c r="B227" s="1694"/>
      <c r="C227" s="1694">
        <v>1</v>
      </c>
      <c r="D227" s="1695">
        <v>21507604.210000001</v>
      </c>
      <c r="E227" s="189">
        <v>21507604.210000001</v>
      </c>
    </row>
    <row r="228" spans="1:5" x14ac:dyDescent="0.25">
      <c r="A228" s="493" t="s">
        <v>102</v>
      </c>
      <c r="B228" s="1694"/>
      <c r="C228" s="1694">
        <v>1</v>
      </c>
      <c r="D228" s="1695">
        <v>17513946.850000001</v>
      </c>
      <c r="E228" s="189">
        <v>17757893.710000001</v>
      </c>
    </row>
    <row r="229" spans="1:5" x14ac:dyDescent="0.25">
      <c r="A229" s="494" t="s">
        <v>1023</v>
      </c>
      <c r="B229" s="1694"/>
      <c r="C229" s="1694">
        <v>1</v>
      </c>
      <c r="D229" s="1695">
        <v>17513946.850000001</v>
      </c>
      <c r="E229" s="189">
        <v>17757893.710000001</v>
      </c>
    </row>
    <row r="230" spans="1:5" x14ac:dyDescent="0.25">
      <c r="A230" s="1697" t="s">
        <v>99</v>
      </c>
      <c r="B230" s="1694">
        <v>149</v>
      </c>
      <c r="C230" s="1694">
        <v>1</v>
      </c>
      <c r="D230" s="1695">
        <v>10234919.905897437</v>
      </c>
      <c r="E230" s="189">
        <v>11072035.943142103</v>
      </c>
    </row>
    <row r="231" spans="1:5" x14ac:dyDescent="0.25">
      <c r="A231" s="492" t="s">
        <v>11</v>
      </c>
      <c r="B231" s="1694">
        <v>54</v>
      </c>
      <c r="C231" s="1694">
        <v>1</v>
      </c>
      <c r="D231" s="1695">
        <v>10529415.034252871</v>
      </c>
      <c r="E231" s="189">
        <v>11363086.124810345</v>
      </c>
    </row>
    <row r="232" spans="1:5" x14ac:dyDescent="0.25">
      <c r="A232" s="493" t="s">
        <v>98</v>
      </c>
      <c r="B232" s="1694">
        <v>9</v>
      </c>
      <c r="C232" s="1694">
        <v>1</v>
      </c>
      <c r="D232" s="1695">
        <v>13492633.998333324</v>
      </c>
      <c r="E232" s="189">
        <v>13848401.193</v>
      </c>
    </row>
    <row r="233" spans="1:5" x14ac:dyDescent="0.25">
      <c r="A233" s="494" t="s">
        <v>749</v>
      </c>
      <c r="B233" s="1694">
        <v>5</v>
      </c>
      <c r="C233" s="1694"/>
      <c r="D233" s="1695">
        <v>10213800</v>
      </c>
      <c r="E233" s="189">
        <v>10989546.692</v>
      </c>
    </row>
    <row r="234" spans="1:5" x14ac:dyDescent="0.25">
      <c r="A234" s="494" t="s">
        <v>899</v>
      </c>
      <c r="B234" s="1694">
        <v>3</v>
      </c>
      <c r="C234" s="1694">
        <v>1</v>
      </c>
      <c r="D234" s="1695">
        <v>17028367.996666651</v>
      </c>
      <c r="E234" s="189">
        <v>17210261.695</v>
      </c>
    </row>
    <row r="235" spans="1:5" x14ac:dyDescent="0.25">
      <c r="A235" s="494" t="s">
        <v>1078</v>
      </c>
      <c r="B235" s="1694">
        <v>1</v>
      </c>
      <c r="C235" s="1694"/>
      <c r="D235" s="1695">
        <v>9700000</v>
      </c>
      <c r="E235" s="189">
        <v>9983534.6899999995</v>
      </c>
    </row>
    <row r="236" spans="1:5" x14ac:dyDescent="0.25">
      <c r="A236" s="493" t="s">
        <v>94</v>
      </c>
      <c r="B236" s="1694">
        <v>5</v>
      </c>
      <c r="C236" s="1694"/>
      <c r="D236" s="1695">
        <v>10585500</v>
      </c>
      <c r="E236" s="189">
        <v>11246638.299999999</v>
      </c>
    </row>
    <row r="237" spans="1:5" x14ac:dyDescent="0.25">
      <c r="A237" s="494" t="s">
        <v>100</v>
      </c>
      <c r="B237" s="1694">
        <v>2</v>
      </c>
      <c r="C237" s="1694"/>
      <c r="D237" s="1695">
        <v>9099000</v>
      </c>
      <c r="E237" s="189">
        <v>9993834.6400000006</v>
      </c>
    </row>
    <row r="238" spans="1:5" x14ac:dyDescent="0.25">
      <c r="A238" s="494" t="s">
        <v>742</v>
      </c>
      <c r="B238" s="1694">
        <v>1</v>
      </c>
      <c r="C238" s="1694"/>
      <c r="D238" s="1695">
        <v>9700000</v>
      </c>
      <c r="E238" s="189">
        <v>10017717.189999999</v>
      </c>
    </row>
    <row r="239" spans="1:5" x14ac:dyDescent="0.25">
      <c r="A239" s="494" t="s">
        <v>834</v>
      </c>
      <c r="B239" s="1694">
        <v>1</v>
      </c>
      <c r="C239" s="1694"/>
      <c r="D239" s="1695">
        <v>8993000</v>
      </c>
      <c r="E239" s="189">
        <v>10009728.09</v>
      </c>
    </row>
    <row r="240" spans="1:5" x14ac:dyDescent="0.25">
      <c r="A240" s="494" t="s">
        <v>1005</v>
      </c>
      <c r="B240" s="1694">
        <v>1</v>
      </c>
      <c r="C240" s="1694"/>
      <c r="D240" s="1695">
        <v>14550000</v>
      </c>
      <c r="E240" s="189">
        <v>14965273.279999999</v>
      </c>
    </row>
    <row r="241" spans="1:5" x14ac:dyDescent="0.25">
      <c r="A241" s="493" t="s">
        <v>103</v>
      </c>
      <c r="B241" s="1694">
        <v>2</v>
      </c>
      <c r="C241" s="1694"/>
      <c r="D241" s="1695">
        <v>9467500</v>
      </c>
      <c r="E241" s="189">
        <v>10015089.940000001</v>
      </c>
    </row>
    <row r="242" spans="1:5" x14ac:dyDescent="0.25">
      <c r="A242" s="494" t="s">
        <v>830</v>
      </c>
      <c r="B242" s="1694">
        <v>1</v>
      </c>
      <c r="C242" s="1694"/>
      <c r="D242" s="1695">
        <v>9256000</v>
      </c>
      <c r="E242" s="189">
        <v>10012699.99</v>
      </c>
    </row>
    <row r="243" spans="1:5" x14ac:dyDescent="0.25">
      <c r="A243" s="494" t="s">
        <v>990</v>
      </c>
      <c r="B243" s="1694">
        <v>1</v>
      </c>
      <c r="C243" s="1694"/>
      <c r="D243" s="1695">
        <v>9679000</v>
      </c>
      <c r="E243" s="189">
        <v>10017479.890000001</v>
      </c>
    </row>
    <row r="244" spans="1:5" x14ac:dyDescent="0.25">
      <c r="A244" s="493" t="s">
        <v>84</v>
      </c>
      <c r="B244" s="1694">
        <v>11</v>
      </c>
      <c r="C244" s="1694"/>
      <c r="D244" s="1695">
        <v>11069428.571428571</v>
      </c>
      <c r="E244" s="189">
        <v>11422187.555714285</v>
      </c>
    </row>
    <row r="245" spans="1:5" x14ac:dyDescent="0.25">
      <c r="A245" s="494" t="s">
        <v>835</v>
      </c>
      <c r="B245" s="1694">
        <v>1</v>
      </c>
      <c r="C245" s="1694"/>
      <c r="D245" s="1695">
        <v>9700000</v>
      </c>
      <c r="E245" s="189">
        <v>10017717.189999999</v>
      </c>
    </row>
    <row r="246" spans="1:5" x14ac:dyDescent="0.25">
      <c r="A246" s="494" t="s">
        <v>864</v>
      </c>
      <c r="B246" s="1694">
        <v>1</v>
      </c>
      <c r="C246" s="1694"/>
      <c r="D246" s="1695">
        <v>9700000</v>
      </c>
      <c r="E246" s="189">
        <v>9998750</v>
      </c>
    </row>
    <row r="247" spans="1:5" x14ac:dyDescent="0.25">
      <c r="A247" s="494" t="s">
        <v>895</v>
      </c>
      <c r="B247" s="1694">
        <v>4</v>
      </c>
      <c r="C247" s="1694"/>
      <c r="D247" s="1695">
        <v>12123250</v>
      </c>
      <c r="E247" s="189">
        <v>12472508.272500001</v>
      </c>
    </row>
    <row r="248" spans="1:5" x14ac:dyDescent="0.25">
      <c r="A248" s="494" t="s">
        <v>896</v>
      </c>
      <c r="B248" s="1694">
        <v>2</v>
      </c>
      <c r="C248" s="1694"/>
      <c r="D248" s="1695">
        <v>12125000</v>
      </c>
      <c r="E248" s="189">
        <v>12528541.555</v>
      </c>
    </row>
    <row r="249" spans="1:5" x14ac:dyDescent="0.25">
      <c r="A249" s="494" t="s">
        <v>1048</v>
      </c>
      <c r="B249" s="1694">
        <v>3</v>
      </c>
      <c r="C249" s="1694"/>
      <c r="D249" s="1695">
        <v>10857250</v>
      </c>
      <c r="E249" s="189">
        <v>11232643.800000001</v>
      </c>
    </row>
    <row r="250" spans="1:5" x14ac:dyDescent="0.25">
      <c r="A250" s="493" t="s">
        <v>515</v>
      </c>
      <c r="B250" s="1694">
        <v>2</v>
      </c>
      <c r="C250" s="1694"/>
      <c r="D250" s="1695">
        <v>9700000</v>
      </c>
      <c r="E250" s="189">
        <v>10017717.189999999</v>
      </c>
    </row>
    <row r="251" spans="1:5" x14ac:dyDescent="0.25">
      <c r="A251" s="494" t="s">
        <v>875</v>
      </c>
      <c r="B251" s="1694">
        <v>1</v>
      </c>
      <c r="C251" s="1694"/>
      <c r="D251" s="1695">
        <v>9700000</v>
      </c>
      <c r="E251" s="189">
        <v>10017717.189999999</v>
      </c>
    </row>
    <row r="252" spans="1:5" x14ac:dyDescent="0.25">
      <c r="A252" s="494" t="s">
        <v>996</v>
      </c>
      <c r="B252" s="1694">
        <v>1</v>
      </c>
      <c r="C252" s="1694"/>
      <c r="D252" s="1695">
        <v>9700000</v>
      </c>
      <c r="E252" s="189">
        <v>10017717.189999999</v>
      </c>
    </row>
    <row r="253" spans="1:5" x14ac:dyDescent="0.25">
      <c r="A253" s="493" t="s">
        <v>832</v>
      </c>
      <c r="B253" s="1694">
        <v>1</v>
      </c>
      <c r="C253" s="1694"/>
      <c r="D253" s="1695">
        <v>7024000</v>
      </c>
      <c r="E253" s="189">
        <v>13041269.529999999</v>
      </c>
    </row>
    <row r="254" spans="1:5" x14ac:dyDescent="0.25">
      <c r="A254" s="494" t="s">
        <v>863</v>
      </c>
      <c r="B254" s="1694">
        <v>1</v>
      </c>
      <c r="C254" s="1694"/>
      <c r="D254" s="1695">
        <v>7024000</v>
      </c>
      <c r="E254" s="189">
        <v>13041269.529999999</v>
      </c>
    </row>
    <row r="255" spans="1:5" x14ac:dyDescent="0.25">
      <c r="A255" s="493" t="s">
        <v>1074</v>
      </c>
      <c r="B255" s="1694">
        <v>10</v>
      </c>
      <c r="C255" s="1694"/>
      <c r="D255" s="1695">
        <v>8968854.1666666679</v>
      </c>
      <c r="E255" s="189">
        <v>10595733.930833325</v>
      </c>
    </row>
    <row r="256" spans="1:5" x14ac:dyDescent="0.25">
      <c r="A256" s="494" t="s">
        <v>1074</v>
      </c>
      <c r="B256" s="1694">
        <v>1</v>
      </c>
      <c r="C256" s="1694"/>
      <c r="D256" s="1695">
        <v>8205000</v>
      </c>
      <c r="E256" s="189">
        <v>10107266.65</v>
      </c>
    </row>
    <row r="257" spans="1:5" x14ac:dyDescent="0.25">
      <c r="A257" s="494" t="s">
        <v>1075</v>
      </c>
      <c r="B257" s="1694">
        <v>2</v>
      </c>
      <c r="C257" s="1694"/>
      <c r="D257" s="1695">
        <v>9700000</v>
      </c>
      <c r="E257" s="189">
        <v>10286064.855</v>
      </c>
    </row>
    <row r="258" spans="1:5" x14ac:dyDescent="0.25">
      <c r="A258" s="494" t="s">
        <v>1076</v>
      </c>
      <c r="B258" s="1694">
        <v>7</v>
      </c>
      <c r="C258" s="1694"/>
      <c r="D258" s="1695">
        <v>8985208.3333333358</v>
      </c>
      <c r="E258" s="189">
        <v>10994802.10916665</v>
      </c>
    </row>
    <row r="259" spans="1:5" x14ac:dyDescent="0.25">
      <c r="A259" s="493" t="s">
        <v>747</v>
      </c>
      <c r="B259" s="1694">
        <v>14</v>
      </c>
      <c r="C259" s="1694"/>
      <c r="D259" s="1695">
        <v>10064016.666666666</v>
      </c>
      <c r="E259" s="189">
        <v>10740841.448833339</v>
      </c>
    </row>
    <row r="260" spans="1:5" x14ac:dyDescent="0.25">
      <c r="A260" s="494" t="s">
        <v>747</v>
      </c>
      <c r="B260" s="1694">
        <v>6</v>
      </c>
      <c r="C260" s="1694"/>
      <c r="D260" s="1695">
        <v>9626333.3333333302</v>
      </c>
      <c r="E260" s="189">
        <v>10728644.256666699</v>
      </c>
    </row>
    <row r="261" spans="1:5" x14ac:dyDescent="0.25">
      <c r="A261" s="494" t="s">
        <v>909</v>
      </c>
      <c r="B261" s="1694">
        <v>6</v>
      </c>
      <c r="C261" s="1694"/>
      <c r="D261" s="1695">
        <v>10864375</v>
      </c>
      <c r="E261" s="189">
        <v>11472522.053750001</v>
      </c>
    </row>
    <row r="262" spans="1:5" x14ac:dyDescent="0.25">
      <c r="A262" s="494" t="s">
        <v>1077</v>
      </c>
      <c r="B262" s="1694">
        <v>1</v>
      </c>
      <c r="C262" s="1694"/>
      <c r="D262" s="1695">
        <v>9300000</v>
      </c>
      <c r="E262" s="189">
        <v>10013197.189999999</v>
      </c>
    </row>
    <row r="263" spans="1:5" x14ac:dyDescent="0.25">
      <c r="A263" s="494" t="s">
        <v>1028</v>
      </c>
      <c r="B263" s="1694">
        <v>1</v>
      </c>
      <c r="C263" s="1694"/>
      <c r="D263" s="1695">
        <v>9665000</v>
      </c>
      <c r="E263" s="189">
        <v>10017321.689999999</v>
      </c>
    </row>
    <row r="264" spans="1:5" x14ac:dyDescent="0.25">
      <c r="A264" s="492" t="s">
        <v>73</v>
      </c>
      <c r="B264" s="1694">
        <v>44</v>
      </c>
      <c r="C264" s="1694"/>
      <c r="D264" s="1695">
        <v>10333500</v>
      </c>
      <c r="E264" s="189">
        <v>11237052.778353175</v>
      </c>
    </row>
    <row r="265" spans="1:5" x14ac:dyDescent="0.25">
      <c r="A265" s="493" t="s">
        <v>86</v>
      </c>
      <c r="B265" s="1694">
        <v>12</v>
      </c>
      <c r="C265" s="1694"/>
      <c r="D265" s="1695">
        <v>9987392.8571428563</v>
      </c>
      <c r="E265" s="189">
        <v>10981908.412857143</v>
      </c>
    </row>
    <row r="266" spans="1:5" x14ac:dyDescent="0.25">
      <c r="A266" s="494" t="s">
        <v>86</v>
      </c>
      <c r="B266" s="1694">
        <v>6</v>
      </c>
      <c r="C266" s="1694"/>
      <c r="D266" s="1695">
        <v>9176125</v>
      </c>
      <c r="E266" s="189">
        <v>10739367.752499999</v>
      </c>
    </row>
    <row r="267" spans="1:5" x14ac:dyDescent="0.25">
      <c r="A267" s="494" t="s">
        <v>912</v>
      </c>
      <c r="B267" s="1694">
        <v>2</v>
      </c>
      <c r="C267" s="1694"/>
      <c r="D267" s="1695">
        <v>11457500</v>
      </c>
      <c r="E267" s="189">
        <v>12485838.175000001</v>
      </c>
    </row>
    <row r="268" spans="1:5" x14ac:dyDescent="0.25">
      <c r="A268" s="494" t="s">
        <v>1082</v>
      </c>
      <c r="B268" s="1694">
        <v>3</v>
      </c>
      <c r="C268" s="1694"/>
      <c r="D268" s="1695">
        <v>9472250</v>
      </c>
      <c r="E268" s="189">
        <v>10202614.922499999</v>
      </c>
    </row>
    <row r="269" spans="1:5" x14ac:dyDescent="0.25">
      <c r="A269" s="494" t="s">
        <v>1296</v>
      </c>
      <c r="B269" s="1694">
        <v>1</v>
      </c>
      <c r="C269" s="1694"/>
      <c r="D269" s="1695">
        <v>9700000</v>
      </c>
      <c r="E269" s="189">
        <v>10017717.189999999</v>
      </c>
    </row>
    <row r="270" spans="1:5" x14ac:dyDescent="0.25">
      <c r="A270" s="493" t="s">
        <v>513</v>
      </c>
      <c r="B270" s="1694">
        <v>2</v>
      </c>
      <c r="C270" s="1694"/>
      <c r="D270" s="1695">
        <v>9662000</v>
      </c>
      <c r="E270" s="189">
        <v>9990712.9450000003</v>
      </c>
    </row>
    <row r="271" spans="1:5" x14ac:dyDescent="0.25">
      <c r="A271" s="494" t="s">
        <v>1114</v>
      </c>
      <c r="B271" s="1694">
        <v>1</v>
      </c>
      <c r="C271" s="1694"/>
      <c r="D271" s="1695">
        <v>9624000</v>
      </c>
      <c r="E271" s="189">
        <v>9963708.6999999993</v>
      </c>
    </row>
    <row r="272" spans="1:5" x14ac:dyDescent="0.25">
      <c r="A272" s="494" t="s">
        <v>1108</v>
      </c>
      <c r="B272" s="1694">
        <v>1</v>
      </c>
      <c r="C272" s="1694"/>
      <c r="D272" s="1695">
        <v>9700000</v>
      </c>
      <c r="E272" s="189">
        <v>10017717.189999999</v>
      </c>
    </row>
    <row r="273" spans="1:5" x14ac:dyDescent="0.25">
      <c r="A273" s="493" t="s">
        <v>732</v>
      </c>
      <c r="B273" s="1694">
        <v>6</v>
      </c>
      <c r="C273" s="1694"/>
      <c r="D273" s="1695">
        <v>9287250</v>
      </c>
      <c r="E273" s="189">
        <v>10828491.543333331</v>
      </c>
    </row>
    <row r="274" spans="1:5" x14ac:dyDescent="0.25">
      <c r="A274" s="494" t="s">
        <v>733</v>
      </c>
      <c r="B274" s="1694">
        <v>1</v>
      </c>
      <c r="C274" s="1694"/>
      <c r="D274" s="1695">
        <v>9700000</v>
      </c>
      <c r="E274" s="189">
        <v>10017717.189999999</v>
      </c>
    </row>
    <row r="275" spans="1:5" x14ac:dyDescent="0.25">
      <c r="A275" s="494" t="s">
        <v>732</v>
      </c>
      <c r="B275" s="1694">
        <v>1</v>
      </c>
      <c r="C275" s="1694"/>
      <c r="D275" s="1695">
        <v>9700000</v>
      </c>
      <c r="E275" s="189">
        <v>10017717.789999999</v>
      </c>
    </row>
    <row r="276" spans="1:5" x14ac:dyDescent="0.25">
      <c r="A276" s="494" t="s">
        <v>1054</v>
      </c>
      <c r="B276" s="1694">
        <v>4</v>
      </c>
      <c r="C276" s="1694"/>
      <c r="D276" s="1695">
        <v>8461750</v>
      </c>
      <c r="E276" s="189">
        <v>12450039.65</v>
      </c>
    </row>
    <row r="277" spans="1:5" x14ac:dyDescent="0.25">
      <c r="A277" s="493" t="s">
        <v>743</v>
      </c>
      <c r="B277" s="1694">
        <v>2</v>
      </c>
      <c r="C277" s="1694"/>
      <c r="D277" s="1695">
        <v>9500000</v>
      </c>
      <c r="E277" s="189">
        <v>10015457.189999999</v>
      </c>
    </row>
    <row r="278" spans="1:5" x14ac:dyDescent="0.25">
      <c r="A278" s="494" t="s">
        <v>836</v>
      </c>
      <c r="B278" s="1694">
        <v>1</v>
      </c>
      <c r="C278" s="1694"/>
      <c r="D278" s="1695">
        <v>9700000</v>
      </c>
      <c r="E278" s="189">
        <v>10017717.189999999</v>
      </c>
    </row>
    <row r="279" spans="1:5" x14ac:dyDescent="0.25">
      <c r="A279" s="494" t="s">
        <v>919</v>
      </c>
      <c r="B279" s="1694">
        <v>1</v>
      </c>
      <c r="C279" s="1694"/>
      <c r="D279" s="1695">
        <v>9300000</v>
      </c>
      <c r="E279" s="189">
        <v>10013197.189999999</v>
      </c>
    </row>
    <row r="280" spans="1:5" x14ac:dyDescent="0.25">
      <c r="A280" s="493" t="s">
        <v>824</v>
      </c>
      <c r="B280" s="1694">
        <v>21</v>
      </c>
      <c r="C280" s="1694"/>
      <c r="D280" s="1695">
        <v>11867666.666666666</v>
      </c>
      <c r="E280" s="189">
        <v>12700798.525902783</v>
      </c>
    </row>
    <row r="281" spans="1:5" x14ac:dyDescent="0.25">
      <c r="A281" s="494" t="s">
        <v>824</v>
      </c>
      <c r="B281" s="1694">
        <v>8</v>
      </c>
      <c r="C281" s="1694"/>
      <c r="D281" s="1695">
        <v>9524875</v>
      </c>
      <c r="E281" s="189">
        <v>10205082.612500001</v>
      </c>
    </row>
    <row r="282" spans="1:5" x14ac:dyDescent="0.25">
      <c r="A282" s="494" t="s">
        <v>867</v>
      </c>
      <c r="B282" s="1694">
        <v>1</v>
      </c>
      <c r="C282" s="1694"/>
      <c r="D282" s="1695">
        <v>14550000</v>
      </c>
      <c r="E282" s="189">
        <v>14965273.279999999</v>
      </c>
    </row>
    <row r="283" spans="1:5" x14ac:dyDescent="0.25">
      <c r="A283" s="494" t="s">
        <v>910</v>
      </c>
      <c r="B283" s="1694">
        <v>11</v>
      </c>
      <c r="C283" s="1694"/>
      <c r="D283" s="1695">
        <v>11528125</v>
      </c>
      <c r="E283" s="189">
        <v>12914948.43520835</v>
      </c>
    </row>
    <row r="284" spans="1:5" x14ac:dyDescent="0.25">
      <c r="A284" s="494" t="s">
        <v>911</v>
      </c>
      <c r="B284" s="1694">
        <v>1</v>
      </c>
      <c r="C284" s="1694"/>
      <c r="D284" s="1695">
        <v>14550000</v>
      </c>
      <c r="E284" s="189">
        <v>14999455.779999999</v>
      </c>
    </row>
    <row r="285" spans="1:5" x14ac:dyDescent="0.25">
      <c r="A285" s="493" t="s">
        <v>825</v>
      </c>
      <c r="B285" s="1694">
        <v>1</v>
      </c>
      <c r="C285" s="1694"/>
      <c r="D285" s="1695">
        <v>9700000</v>
      </c>
      <c r="E285" s="189">
        <v>10402143.4</v>
      </c>
    </row>
    <row r="286" spans="1:5" x14ac:dyDescent="0.25">
      <c r="A286" s="494" t="s">
        <v>1013</v>
      </c>
      <c r="B286" s="1694">
        <v>1</v>
      </c>
      <c r="C286" s="1694"/>
      <c r="D286" s="1695">
        <v>9700000</v>
      </c>
      <c r="E286" s="189">
        <v>10402143.4</v>
      </c>
    </row>
    <row r="287" spans="1:5" x14ac:dyDescent="0.25">
      <c r="A287" s="492" t="s">
        <v>13</v>
      </c>
      <c r="B287" s="1694">
        <v>7</v>
      </c>
      <c r="C287" s="1694"/>
      <c r="D287" s="1695">
        <v>9615583.333333334</v>
      </c>
      <c r="E287" s="189">
        <v>10012334.140833333</v>
      </c>
    </row>
    <row r="288" spans="1:5" x14ac:dyDescent="0.25">
      <c r="A288" s="493" t="s">
        <v>105</v>
      </c>
      <c r="B288" s="1694">
        <v>7</v>
      </c>
      <c r="C288" s="1694"/>
      <c r="D288" s="1695">
        <v>9615583.333333334</v>
      </c>
      <c r="E288" s="189">
        <v>10012334.140833333</v>
      </c>
    </row>
    <row r="289" spans="1:5" x14ac:dyDescent="0.25">
      <c r="A289" s="494" t="s">
        <v>521</v>
      </c>
      <c r="B289" s="1694">
        <v>1</v>
      </c>
      <c r="C289" s="1694"/>
      <c r="D289" s="1695">
        <v>9700000</v>
      </c>
      <c r="E289" s="189">
        <v>10017717.189999999</v>
      </c>
    </row>
    <row r="290" spans="1:5" x14ac:dyDescent="0.25">
      <c r="A290" s="494" t="s">
        <v>606</v>
      </c>
      <c r="B290" s="1694">
        <v>2</v>
      </c>
      <c r="C290" s="1694"/>
      <c r="D290" s="1695">
        <v>9700000</v>
      </c>
      <c r="E290" s="189">
        <v>10017717.189999999</v>
      </c>
    </row>
    <row r="291" spans="1:5" x14ac:dyDescent="0.25">
      <c r="A291" s="494" t="s">
        <v>1052</v>
      </c>
      <c r="B291" s="1694">
        <v>4</v>
      </c>
      <c r="C291" s="1694"/>
      <c r="D291" s="1695">
        <v>9446750</v>
      </c>
      <c r="E291" s="189">
        <v>10001568.0425</v>
      </c>
    </row>
    <row r="292" spans="1:5" x14ac:dyDescent="0.25">
      <c r="A292" s="492" t="s">
        <v>104</v>
      </c>
      <c r="B292" s="1694">
        <v>1</v>
      </c>
      <c r="C292" s="1694"/>
      <c r="D292" s="1695">
        <v>9700000</v>
      </c>
      <c r="E292" s="189">
        <v>10035637.27</v>
      </c>
    </row>
    <row r="293" spans="1:5" x14ac:dyDescent="0.25">
      <c r="A293" s="493" t="s">
        <v>818</v>
      </c>
      <c r="B293" s="1694">
        <v>1</v>
      </c>
      <c r="C293" s="1694"/>
      <c r="D293" s="1695">
        <v>9700000</v>
      </c>
      <c r="E293" s="189">
        <v>10035637.27</v>
      </c>
    </row>
    <row r="294" spans="1:5" x14ac:dyDescent="0.25">
      <c r="A294" s="494" t="s">
        <v>845</v>
      </c>
      <c r="B294" s="1694">
        <v>1</v>
      </c>
      <c r="C294" s="1694"/>
      <c r="D294" s="1695">
        <v>9700000</v>
      </c>
      <c r="E294" s="189">
        <v>10035637.27</v>
      </c>
    </row>
    <row r="295" spans="1:5" x14ac:dyDescent="0.25">
      <c r="A295" s="492" t="s">
        <v>74</v>
      </c>
      <c r="B295" s="1694">
        <v>38</v>
      </c>
      <c r="C295" s="1694"/>
      <c r="D295" s="1695">
        <v>9689573.333333334</v>
      </c>
      <c r="E295" s="189">
        <v>10589942.695383335</v>
      </c>
    </row>
    <row r="296" spans="1:5" x14ac:dyDescent="0.25">
      <c r="A296" s="493" t="s">
        <v>72</v>
      </c>
      <c r="B296" s="1694">
        <v>18</v>
      </c>
      <c r="C296" s="1694"/>
      <c r="D296" s="1695">
        <v>9980988.8888889011</v>
      </c>
      <c r="E296" s="189">
        <v>11203895.8608889</v>
      </c>
    </row>
    <row r="297" spans="1:5" x14ac:dyDescent="0.25">
      <c r="A297" s="494" t="s">
        <v>745</v>
      </c>
      <c r="B297" s="1694">
        <v>16</v>
      </c>
      <c r="C297" s="1694"/>
      <c r="D297" s="1695">
        <v>10135233.333333351</v>
      </c>
      <c r="E297" s="189">
        <v>11797160.346333351</v>
      </c>
    </row>
    <row r="298" spans="1:5" x14ac:dyDescent="0.25">
      <c r="A298" s="494" t="s">
        <v>1027</v>
      </c>
      <c r="B298" s="1694">
        <v>2</v>
      </c>
      <c r="C298" s="1694"/>
      <c r="D298" s="1695">
        <v>9672500</v>
      </c>
      <c r="E298" s="189">
        <v>10017366.890000001</v>
      </c>
    </row>
    <row r="299" spans="1:5" x14ac:dyDescent="0.25">
      <c r="A299" s="493" t="s">
        <v>87</v>
      </c>
      <c r="B299" s="1694">
        <v>7</v>
      </c>
      <c r="C299" s="1694"/>
      <c r="D299" s="1695">
        <v>9548916.666666666</v>
      </c>
      <c r="E299" s="189">
        <v>10392930.388333334</v>
      </c>
    </row>
    <row r="300" spans="1:5" x14ac:dyDescent="0.25">
      <c r="A300" s="494" t="s">
        <v>97</v>
      </c>
      <c r="B300" s="1694">
        <v>2</v>
      </c>
      <c r="C300" s="1694"/>
      <c r="D300" s="1695">
        <v>9700000</v>
      </c>
      <c r="E300" s="189">
        <v>10781482.594999999</v>
      </c>
    </row>
    <row r="301" spans="1:5" x14ac:dyDescent="0.25">
      <c r="A301" s="494" t="s">
        <v>826</v>
      </c>
      <c r="B301" s="1694">
        <v>3</v>
      </c>
      <c r="C301" s="1694"/>
      <c r="D301" s="1695">
        <v>9277750</v>
      </c>
      <c r="E301" s="189">
        <v>10099853.02</v>
      </c>
    </row>
    <row r="302" spans="1:5" x14ac:dyDescent="0.25">
      <c r="A302" s="494" t="s">
        <v>1083</v>
      </c>
      <c r="B302" s="1694">
        <v>1</v>
      </c>
      <c r="C302" s="1694"/>
      <c r="D302" s="1695">
        <v>9638000</v>
      </c>
      <c r="E302" s="189">
        <v>10577193.91</v>
      </c>
    </row>
    <row r="303" spans="1:5" x14ac:dyDescent="0.25">
      <c r="A303" s="494" t="s">
        <v>929</v>
      </c>
      <c r="B303" s="1694">
        <v>1</v>
      </c>
      <c r="C303" s="1694"/>
      <c r="D303" s="1695">
        <v>9700000</v>
      </c>
      <c r="E303" s="189">
        <v>10017717.189999999</v>
      </c>
    </row>
    <row r="304" spans="1:5" x14ac:dyDescent="0.25">
      <c r="A304" s="493" t="s">
        <v>96</v>
      </c>
      <c r="B304" s="1694">
        <v>2</v>
      </c>
      <c r="C304" s="1694"/>
      <c r="D304" s="1695">
        <v>9658500</v>
      </c>
      <c r="E304" s="189">
        <v>10017208.689999999</v>
      </c>
    </row>
    <row r="305" spans="1:5" x14ac:dyDescent="0.25">
      <c r="A305" s="494" t="s">
        <v>592</v>
      </c>
      <c r="B305" s="1694">
        <v>2</v>
      </c>
      <c r="C305" s="1694"/>
      <c r="D305" s="1695">
        <v>9658500</v>
      </c>
      <c r="E305" s="189">
        <v>10017208.689999999</v>
      </c>
    </row>
    <row r="306" spans="1:5" x14ac:dyDescent="0.25">
      <c r="A306" s="493" t="s">
        <v>75</v>
      </c>
      <c r="B306" s="1694">
        <v>2</v>
      </c>
      <c r="C306" s="1694"/>
      <c r="D306" s="1695">
        <v>12125000</v>
      </c>
      <c r="E306" s="189">
        <v>12508586.484999999</v>
      </c>
    </row>
    <row r="307" spans="1:5" x14ac:dyDescent="0.25">
      <c r="A307" s="494" t="s">
        <v>903</v>
      </c>
      <c r="B307" s="1694">
        <v>2</v>
      </c>
      <c r="C307" s="1694"/>
      <c r="D307" s="1695">
        <v>12125000</v>
      </c>
      <c r="E307" s="189">
        <v>12508586.484999999</v>
      </c>
    </row>
    <row r="308" spans="1:5" x14ac:dyDescent="0.25">
      <c r="A308" s="493" t="s">
        <v>74</v>
      </c>
      <c r="B308" s="1694">
        <v>1</v>
      </c>
      <c r="C308" s="1694"/>
      <c r="D308" s="1695">
        <v>9700000</v>
      </c>
      <c r="E308" s="189">
        <v>9983534.6899999995</v>
      </c>
    </row>
    <row r="309" spans="1:5" x14ac:dyDescent="0.25">
      <c r="A309" s="494" t="s">
        <v>968</v>
      </c>
      <c r="B309" s="1694">
        <v>1</v>
      </c>
      <c r="C309" s="1694"/>
      <c r="D309" s="1695">
        <v>9700000</v>
      </c>
      <c r="E309" s="189">
        <v>9983534.6899999995</v>
      </c>
    </row>
    <row r="310" spans="1:5" x14ac:dyDescent="0.25">
      <c r="A310" s="493" t="s">
        <v>735</v>
      </c>
      <c r="B310" s="1694">
        <v>6</v>
      </c>
      <c r="C310" s="1694"/>
      <c r="D310" s="1695">
        <v>8472000</v>
      </c>
      <c r="E310" s="189">
        <v>10180105.61375</v>
      </c>
    </row>
    <row r="311" spans="1:5" x14ac:dyDescent="0.25">
      <c r="A311" s="494" t="s">
        <v>842</v>
      </c>
      <c r="B311" s="1694">
        <v>1</v>
      </c>
      <c r="C311" s="1694"/>
      <c r="D311" s="1695">
        <v>9700000</v>
      </c>
      <c r="E311" s="189">
        <v>9998750</v>
      </c>
    </row>
    <row r="312" spans="1:5" x14ac:dyDescent="0.25">
      <c r="A312" s="494" t="s">
        <v>869</v>
      </c>
      <c r="B312" s="1694">
        <v>2</v>
      </c>
      <c r="C312" s="1694"/>
      <c r="D312" s="1695">
        <v>9700000</v>
      </c>
      <c r="E312" s="189">
        <v>10686938.675000001</v>
      </c>
    </row>
    <row r="313" spans="1:5" x14ac:dyDescent="0.25">
      <c r="A313" s="494" t="s">
        <v>1056</v>
      </c>
      <c r="B313" s="1694">
        <v>3</v>
      </c>
      <c r="C313" s="1694"/>
      <c r="D313" s="1695">
        <v>7244000</v>
      </c>
      <c r="E313" s="189">
        <v>10017366.890000001</v>
      </c>
    </row>
    <row r="314" spans="1:5" x14ac:dyDescent="0.25">
      <c r="A314" s="493" t="s">
        <v>914</v>
      </c>
      <c r="B314" s="1694">
        <v>2</v>
      </c>
      <c r="C314" s="1694"/>
      <c r="D314" s="1695">
        <v>9700000</v>
      </c>
      <c r="E314" s="189">
        <v>10037018.25</v>
      </c>
    </row>
    <row r="315" spans="1:5" x14ac:dyDescent="0.25">
      <c r="A315" s="494" t="s">
        <v>1150</v>
      </c>
      <c r="B315" s="1694">
        <v>2</v>
      </c>
      <c r="C315" s="1694"/>
      <c r="D315" s="1695">
        <v>9700000</v>
      </c>
      <c r="E315" s="189">
        <v>10037018.25</v>
      </c>
    </row>
    <row r="316" spans="1:5" x14ac:dyDescent="0.25">
      <c r="A316" s="492" t="s">
        <v>102</v>
      </c>
      <c r="B316" s="1694">
        <v>5</v>
      </c>
      <c r="C316" s="1694"/>
      <c r="D316" s="1695">
        <v>10907250</v>
      </c>
      <c r="E316" s="189">
        <v>11559926</v>
      </c>
    </row>
    <row r="317" spans="1:5" x14ac:dyDescent="0.25">
      <c r="A317" s="493" t="s">
        <v>108</v>
      </c>
      <c r="B317" s="1694">
        <v>4</v>
      </c>
      <c r="C317" s="1694"/>
      <c r="D317" s="1695">
        <v>9693000</v>
      </c>
      <c r="E317" s="189">
        <v>10424810.24</v>
      </c>
    </row>
    <row r="318" spans="1:5" x14ac:dyDescent="0.25">
      <c r="A318" s="494" t="s">
        <v>82</v>
      </c>
      <c r="B318" s="1694">
        <v>2</v>
      </c>
      <c r="C318" s="1694"/>
      <c r="D318" s="1695">
        <v>9679000</v>
      </c>
      <c r="E318" s="189">
        <v>10017479.890000001</v>
      </c>
    </row>
    <row r="319" spans="1:5" x14ac:dyDescent="0.25">
      <c r="A319" s="494" t="s">
        <v>740</v>
      </c>
      <c r="B319" s="1694">
        <v>1</v>
      </c>
      <c r="C319" s="1694"/>
      <c r="D319" s="1695">
        <v>9700000</v>
      </c>
      <c r="E319" s="189">
        <v>11239233.640000001</v>
      </c>
    </row>
    <row r="320" spans="1:5" x14ac:dyDescent="0.25">
      <c r="A320" s="494" t="s">
        <v>820</v>
      </c>
      <c r="B320" s="1694">
        <v>1</v>
      </c>
      <c r="C320" s="1694"/>
      <c r="D320" s="1695">
        <v>9700000</v>
      </c>
      <c r="E320" s="189">
        <v>10017717.189999999</v>
      </c>
    </row>
    <row r="321" spans="1:5" x14ac:dyDescent="0.25">
      <c r="A321" s="493" t="s">
        <v>1072</v>
      </c>
      <c r="B321" s="1694">
        <v>1</v>
      </c>
      <c r="C321" s="1694"/>
      <c r="D321" s="1695">
        <v>14550000</v>
      </c>
      <c r="E321" s="189">
        <v>14965273.279999999</v>
      </c>
    </row>
    <row r="322" spans="1:5" x14ac:dyDescent="0.25">
      <c r="A322" s="494" t="s">
        <v>1073</v>
      </c>
      <c r="B322" s="1694">
        <v>1</v>
      </c>
      <c r="C322" s="1694"/>
      <c r="D322" s="1695">
        <v>14550000</v>
      </c>
      <c r="E322" s="189">
        <v>14965273.279999999</v>
      </c>
    </row>
    <row r="323" spans="1:5" x14ac:dyDescent="0.25">
      <c r="A323" s="1697" t="s">
        <v>292</v>
      </c>
      <c r="B323" s="1694">
        <v>103</v>
      </c>
      <c r="C323" s="1694">
        <v>2</v>
      </c>
      <c r="D323" s="1695">
        <v>10334365.532139305</v>
      </c>
      <c r="E323" s="189">
        <v>11909075.266629355</v>
      </c>
    </row>
    <row r="324" spans="1:5" x14ac:dyDescent="0.25">
      <c r="A324" s="492" t="s">
        <v>11</v>
      </c>
      <c r="B324" s="1694">
        <v>13</v>
      </c>
      <c r="C324" s="1694"/>
      <c r="D324" s="1695">
        <v>10610066.66666667</v>
      </c>
      <c r="E324" s="189">
        <v>11197043.851333329</v>
      </c>
    </row>
    <row r="325" spans="1:5" x14ac:dyDescent="0.25">
      <c r="A325" s="493" t="s">
        <v>94</v>
      </c>
      <c r="B325" s="1694">
        <v>3</v>
      </c>
      <c r="C325" s="1694"/>
      <c r="D325" s="1695">
        <v>8637000</v>
      </c>
      <c r="E325" s="189">
        <v>10664358.055</v>
      </c>
    </row>
    <row r="326" spans="1:5" x14ac:dyDescent="0.25">
      <c r="A326" s="494" t="s">
        <v>645</v>
      </c>
      <c r="B326" s="1694">
        <v>2</v>
      </c>
      <c r="C326" s="1694"/>
      <c r="D326" s="1695">
        <v>9638000</v>
      </c>
      <c r="E326" s="189">
        <v>11315416.109999999</v>
      </c>
    </row>
    <row r="327" spans="1:5" x14ac:dyDescent="0.25">
      <c r="A327" s="494" t="s">
        <v>742</v>
      </c>
      <c r="B327" s="1694">
        <v>1</v>
      </c>
      <c r="C327" s="1694"/>
      <c r="D327" s="1695">
        <v>7636000</v>
      </c>
      <c r="E327" s="189">
        <v>10013300</v>
      </c>
    </row>
    <row r="328" spans="1:5" x14ac:dyDescent="0.25">
      <c r="A328" s="493" t="s">
        <v>84</v>
      </c>
      <c r="B328" s="1694">
        <v>2</v>
      </c>
      <c r="C328" s="1694"/>
      <c r="D328" s="1695">
        <v>12125000</v>
      </c>
      <c r="E328" s="189">
        <v>12359206.035</v>
      </c>
    </row>
    <row r="329" spans="1:5" x14ac:dyDescent="0.25">
      <c r="A329" s="494" t="s">
        <v>896</v>
      </c>
      <c r="B329" s="1694">
        <v>1</v>
      </c>
      <c r="C329" s="1694"/>
      <c r="D329" s="1695">
        <v>9700000</v>
      </c>
      <c r="E329" s="189">
        <v>10013300.07</v>
      </c>
    </row>
    <row r="330" spans="1:5" x14ac:dyDescent="0.25">
      <c r="A330" s="494" t="s">
        <v>897</v>
      </c>
      <c r="B330" s="1694">
        <v>1</v>
      </c>
      <c r="C330" s="1694"/>
      <c r="D330" s="1695">
        <v>14550000</v>
      </c>
      <c r="E330" s="189">
        <v>14705112</v>
      </c>
    </row>
    <row r="331" spans="1:5" x14ac:dyDescent="0.25">
      <c r="A331" s="493" t="s">
        <v>515</v>
      </c>
      <c r="B331" s="1694">
        <v>5</v>
      </c>
      <c r="C331" s="1694"/>
      <c r="D331" s="1695">
        <v>10238888.888888901</v>
      </c>
      <c r="E331" s="189">
        <v>10406728.177777767</v>
      </c>
    </row>
    <row r="332" spans="1:5" x14ac:dyDescent="0.25">
      <c r="A332" s="494" t="s">
        <v>515</v>
      </c>
      <c r="B332" s="1694">
        <v>4</v>
      </c>
      <c r="C332" s="1694"/>
      <c r="D332" s="1695">
        <v>10508333.333333351</v>
      </c>
      <c r="E332" s="189">
        <v>10701119.86666665</v>
      </c>
    </row>
    <row r="333" spans="1:5" x14ac:dyDescent="0.25">
      <c r="A333" s="494" t="s">
        <v>875</v>
      </c>
      <c r="B333" s="1694">
        <v>1</v>
      </c>
      <c r="C333" s="1694"/>
      <c r="D333" s="1695">
        <v>9700000</v>
      </c>
      <c r="E333" s="189">
        <v>9817944.8000000007</v>
      </c>
    </row>
    <row r="334" spans="1:5" x14ac:dyDescent="0.25">
      <c r="A334" s="493" t="s">
        <v>11</v>
      </c>
      <c r="B334" s="1694">
        <v>1</v>
      </c>
      <c r="C334" s="1694"/>
      <c r="D334" s="1695">
        <v>9610000</v>
      </c>
      <c r="E334" s="189">
        <v>9929358.5</v>
      </c>
    </row>
    <row r="335" spans="1:5" x14ac:dyDescent="0.25">
      <c r="A335" s="494" t="s">
        <v>102</v>
      </c>
      <c r="B335" s="1694">
        <v>1</v>
      </c>
      <c r="C335" s="1694"/>
      <c r="D335" s="1695">
        <v>9610000</v>
      </c>
      <c r="E335" s="189">
        <v>9929358.5</v>
      </c>
    </row>
    <row r="336" spans="1:5" x14ac:dyDescent="0.25">
      <c r="A336" s="493" t="s">
        <v>865</v>
      </c>
      <c r="B336" s="1694">
        <v>1</v>
      </c>
      <c r="C336" s="1694"/>
      <c r="D336" s="1695">
        <v>9700000</v>
      </c>
      <c r="E336" s="189">
        <v>9817944.8000000007</v>
      </c>
    </row>
    <row r="337" spans="1:5" x14ac:dyDescent="0.25">
      <c r="A337" s="494" t="s">
        <v>1006</v>
      </c>
      <c r="B337" s="1694">
        <v>1</v>
      </c>
      <c r="C337" s="1694"/>
      <c r="D337" s="1695">
        <v>9700000</v>
      </c>
      <c r="E337" s="189">
        <v>9817944.8000000007</v>
      </c>
    </row>
    <row r="338" spans="1:5" x14ac:dyDescent="0.25">
      <c r="A338" s="493" t="s">
        <v>1074</v>
      </c>
      <c r="B338" s="1694">
        <v>1</v>
      </c>
      <c r="C338" s="1694"/>
      <c r="D338" s="1695">
        <v>14550000</v>
      </c>
      <c r="E338" s="189">
        <v>14955822.5</v>
      </c>
    </row>
    <row r="339" spans="1:5" x14ac:dyDescent="0.25">
      <c r="A339" s="494" t="s">
        <v>1075</v>
      </c>
      <c r="B339" s="1694">
        <v>1</v>
      </c>
      <c r="C339" s="1694"/>
      <c r="D339" s="1695">
        <v>14550000</v>
      </c>
      <c r="E339" s="189">
        <v>14955822.5</v>
      </c>
    </row>
    <row r="340" spans="1:5" x14ac:dyDescent="0.25">
      <c r="A340" s="492" t="s">
        <v>12</v>
      </c>
      <c r="B340" s="1694">
        <v>5</v>
      </c>
      <c r="C340" s="1694"/>
      <c r="D340" s="1695">
        <v>7272500</v>
      </c>
      <c r="E340" s="189">
        <v>11672121.869999999</v>
      </c>
    </row>
    <row r="341" spans="1:5" x14ac:dyDescent="0.25">
      <c r="A341" s="493" t="s">
        <v>85</v>
      </c>
      <c r="B341" s="1694">
        <v>5</v>
      </c>
      <c r="C341" s="1694"/>
      <c r="D341" s="1695">
        <v>7272500</v>
      </c>
      <c r="E341" s="189">
        <v>11672121.869999999</v>
      </c>
    </row>
    <row r="342" spans="1:5" x14ac:dyDescent="0.25">
      <c r="A342" s="494" t="s">
        <v>901</v>
      </c>
      <c r="B342" s="1694">
        <v>2</v>
      </c>
      <c r="C342" s="1694"/>
      <c r="D342" s="1695">
        <v>4850000</v>
      </c>
      <c r="E342" s="189">
        <v>10013300</v>
      </c>
    </row>
    <row r="343" spans="1:5" x14ac:dyDescent="0.25">
      <c r="A343" s="494" t="s">
        <v>1096</v>
      </c>
      <c r="B343" s="1694">
        <v>3</v>
      </c>
      <c r="C343" s="1694"/>
      <c r="D343" s="1695">
        <v>8483750</v>
      </c>
      <c r="E343" s="189">
        <v>12501532.805</v>
      </c>
    </row>
    <row r="344" spans="1:5" x14ac:dyDescent="0.25">
      <c r="A344" s="492" t="s">
        <v>73</v>
      </c>
      <c r="B344" s="1694">
        <v>10</v>
      </c>
      <c r="C344" s="1694"/>
      <c r="D344" s="1695">
        <v>11085800</v>
      </c>
      <c r="E344" s="189">
        <v>11360936.07</v>
      </c>
    </row>
    <row r="345" spans="1:5" x14ac:dyDescent="0.25">
      <c r="A345" s="493" t="s">
        <v>86</v>
      </c>
      <c r="B345" s="1694">
        <v>3</v>
      </c>
      <c r="C345" s="1694"/>
      <c r="D345" s="1695">
        <v>9674333.333333334</v>
      </c>
      <c r="E345" s="189">
        <v>9860274.8666666672</v>
      </c>
    </row>
    <row r="346" spans="1:5" x14ac:dyDescent="0.25">
      <c r="A346" s="494" t="s">
        <v>86</v>
      </c>
      <c r="B346" s="1694">
        <v>1</v>
      </c>
      <c r="C346" s="1694"/>
      <c r="D346" s="1695">
        <v>9685000</v>
      </c>
      <c r="E346" s="189">
        <v>9783762.3000000007</v>
      </c>
    </row>
    <row r="347" spans="1:5" x14ac:dyDescent="0.25">
      <c r="A347" s="494" t="s">
        <v>1082</v>
      </c>
      <c r="B347" s="1694">
        <v>1</v>
      </c>
      <c r="C347" s="1694"/>
      <c r="D347" s="1695">
        <v>9700000</v>
      </c>
      <c r="E347" s="189">
        <v>9817944.8000000007</v>
      </c>
    </row>
    <row r="348" spans="1:5" x14ac:dyDescent="0.25">
      <c r="A348" s="494" t="s">
        <v>1296</v>
      </c>
      <c r="B348" s="1694">
        <v>1</v>
      </c>
      <c r="C348" s="1694"/>
      <c r="D348" s="1695">
        <v>9638000</v>
      </c>
      <c r="E348" s="189">
        <v>9979117.5</v>
      </c>
    </row>
    <row r="349" spans="1:5" x14ac:dyDescent="0.25">
      <c r="A349" s="493" t="s">
        <v>648</v>
      </c>
      <c r="B349" s="1694">
        <v>1</v>
      </c>
      <c r="C349" s="1694"/>
      <c r="D349" s="1695">
        <v>14004000</v>
      </c>
      <c r="E349" s="189">
        <v>14955822.5</v>
      </c>
    </row>
    <row r="350" spans="1:5" x14ac:dyDescent="0.25">
      <c r="A350" s="494" t="s">
        <v>662</v>
      </c>
      <c r="B350" s="1694">
        <v>1</v>
      </c>
      <c r="C350" s="1694"/>
      <c r="D350" s="1695">
        <v>14004000</v>
      </c>
      <c r="E350" s="189">
        <v>14955822.5</v>
      </c>
    </row>
    <row r="351" spans="1:5" x14ac:dyDescent="0.25">
      <c r="A351" s="493" t="s">
        <v>732</v>
      </c>
      <c r="B351" s="1694">
        <v>1</v>
      </c>
      <c r="C351" s="1694"/>
      <c r="D351" s="1695">
        <v>9700000</v>
      </c>
      <c r="E351" s="189">
        <v>9817944.8000000007</v>
      </c>
    </row>
    <row r="352" spans="1:5" x14ac:dyDescent="0.25">
      <c r="A352" s="494" t="s">
        <v>1054</v>
      </c>
      <c r="B352" s="1694">
        <v>1</v>
      </c>
      <c r="C352" s="1694"/>
      <c r="D352" s="1695">
        <v>9700000</v>
      </c>
      <c r="E352" s="189">
        <v>9817944.8000000007</v>
      </c>
    </row>
    <row r="353" spans="1:5" x14ac:dyDescent="0.25">
      <c r="A353" s="493" t="s">
        <v>822</v>
      </c>
      <c r="B353" s="1694">
        <v>4</v>
      </c>
      <c r="C353" s="1694"/>
      <c r="D353" s="1695">
        <v>10895250</v>
      </c>
      <c r="E353" s="189">
        <v>11137414.199999999</v>
      </c>
    </row>
    <row r="354" spans="1:5" x14ac:dyDescent="0.25">
      <c r="A354" s="494" t="s">
        <v>1086</v>
      </c>
      <c r="B354" s="1694">
        <v>2</v>
      </c>
      <c r="C354" s="1694"/>
      <c r="D354" s="1695">
        <v>12125000</v>
      </c>
      <c r="E354" s="189">
        <v>12261528.4</v>
      </c>
    </row>
    <row r="355" spans="1:5" x14ac:dyDescent="0.25">
      <c r="A355" s="494" t="s">
        <v>992</v>
      </c>
      <c r="B355" s="1694">
        <v>1</v>
      </c>
      <c r="C355" s="1694"/>
      <c r="D355" s="1695">
        <v>9645000</v>
      </c>
      <c r="E355" s="189">
        <v>10013300</v>
      </c>
    </row>
    <row r="356" spans="1:5" x14ac:dyDescent="0.25">
      <c r="A356" s="494" t="s">
        <v>891</v>
      </c>
      <c r="B356" s="1694">
        <v>1</v>
      </c>
      <c r="C356" s="1694"/>
      <c r="D356" s="1695">
        <v>9686000</v>
      </c>
      <c r="E356" s="189">
        <v>10013300</v>
      </c>
    </row>
    <row r="357" spans="1:5" x14ac:dyDescent="0.25">
      <c r="A357" s="493" t="s">
        <v>824</v>
      </c>
      <c r="B357" s="1694">
        <v>1</v>
      </c>
      <c r="C357" s="1694"/>
      <c r="D357" s="1695">
        <v>14550000</v>
      </c>
      <c r="E357" s="189">
        <v>14705112</v>
      </c>
    </row>
    <row r="358" spans="1:5" x14ac:dyDescent="0.25">
      <c r="A358" s="494" t="s">
        <v>910</v>
      </c>
      <c r="B358" s="1694">
        <v>1</v>
      </c>
      <c r="C358" s="1694"/>
      <c r="D358" s="1695">
        <v>14550000</v>
      </c>
      <c r="E358" s="189">
        <v>14705112</v>
      </c>
    </row>
    <row r="359" spans="1:5" x14ac:dyDescent="0.25">
      <c r="A359" s="492" t="s">
        <v>13</v>
      </c>
      <c r="B359" s="1694">
        <v>3</v>
      </c>
      <c r="C359" s="1694"/>
      <c r="D359" s="1695">
        <v>9619666.666666666</v>
      </c>
      <c r="E359" s="189">
        <v>14478795.833333334</v>
      </c>
    </row>
    <row r="360" spans="1:5" x14ac:dyDescent="0.25">
      <c r="A360" s="493" t="s">
        <v>105</v>
      </c>
      <c r="B360" s="1694">
        <v>2</v>
      </c>
      <c r="C360" s="1694"/>
      <c r="D360" s="1695">
        <v>9645000</v>
      </c>
      <c r="E360" s="189">
        <v>9996208.75</v>
      </c>
    </row>
    <row r="361" spans="1:5" x14ac:dyDescent="0.25">
      <c r="A361" s="494" t="s">
        <v>521</v>
      </c>
      <c r="B361" s="1694">
        <v>1</v>
      </c>
      <c r="C361" s="1694"/>
      <c r="D361" s="1695">
        <v>9700000</v>
      </c>
      <c r="E361" s="189">
        <v>10013300</v>
      </c>
    </row>
    <row r="362" spans="1:5" x14ac:dyDescent="0.25">
      <c r="A362" s="494" t="s">
        <v>1052</v>
      </c>
      <c r="B362" s="1694">
        <v>1</v>
      </c>
      <c r="C362" s="1694"/>
      <c r="D362" s="1695">
        <v>9590000</v>
      </c>
      <c r="E362" s="189">
        <v>9979117.5</v>
      </c>
    </row>
    <row r="363" spans="1:5" x14ac:dyDescent="0.25">
      <c r="A363" s="493" t="s">
        <v>1069</v>
      </c>
      <c r="B363" s="1694">
        <v>1</v>
      </c>
      <c r="C363" s="1694"/>
      <c r="D363" s="1695">
        <v>9569000</v>
      </c>
      <c r="E363" s="189">
        <v>23443970</v>
      </c>
    </row>
    <row r="364" spans="1:5" x14ac:dyDescent="0.25">
      <c r="A364" s="494" t="s">
        <v>1295</v>
      </c>
      <c r="B364" s="1694">
        <v>1</v>
      </c>
      <c r="C364" s="1694"/>
      <c r="D364" s="1695">
        <v>9569000</v>
      </c>
      <c r="E364" s="189">
        <v>23443970</v>
      </c>
    </row>
    <row r="365" spans="1:5" x14ac:dyDescent="0.25">
      <c r="A365" s="492" t="s">
        <v>104</v>
      </c>
      <c r="B365" s="1694">
        <v>17</v>
      </c>
      <c r="C365" s="1694">
        <v>1</v>
      </c>
      <c r="D365" s="1695">
        <v>10708795.743999999</v>
      </c>
      <c r="E365" s="189">
        <v>11701255.105666665</v>
      </c>
    </row>
    <row r="366" spans="1:5" x14ac:dyDescent="0.25">
      <c r="A366" s="493" t="s">
        <v>104</v>
      </c>
      <c r="B366" s="1694">
        <v>2</v>
      </c>
      <c r="C366" s="1694"/>
      <c r="D366" s="1695">
        <v>9700000</v>
      </c>
      <c r="E366" s="189">
        <v>9996208.75</v>
      </c>
    </row>
    <row r="367" spans="1:5" x14ac:dyDescent="0.25">
      <c r="A367" s="494" t="s">
        <v>841</v>
      </c>
      <c r="B367" s="1694">
        <v>2</v>
      </c>
      <c r="C367" s="1694"/>
      <c r="D367" s="1695">
        <v>9700000</v>
      </c>
      <c r="E367" s="189">
        <v>9996208.75</v>
      </c>
    </row>
    <row r="368" spans="1:5" x14ac:dyDescent="0.25">
      <c r="A368" s="493" t="s">
        <v>106</v>
      </c>
      <c r="B368" s="1694">
        <v>6</v>
      </c>
      <c r="C368" s="1694">
        <v>1</v>
      </c>
      <c r="D368" s="1695">
        <v>11727991.488</v>
      </c>
      <c r="E368" s="189">
        <v>13482164.707999999</v>
      </c>
    </row>
    <row r="369" spans="1:5" x14ac:dyDescent="0.25">
      <c r="A369" s="494" t="s">
        <v>77</v>
      </c>
      <c r="B369" s="1694">
        <v>2</v>
      </c>
      <c r="C369" s="1694">
        <v>1</v>
      </c>
      <c r="D369" s="1695">
        <v>15982478.720000001</v>
      </c>
      <c r="E369" s="189">
        <v>16214200.52</v>
      </c>
    </row>
    <row r="370" spans="1:5" x14ac:dyDescent="0.25">
      <c r="A370" s="494" t="s">
        <v>109</v>
      </c>
      <c r="B370" s="1694">
        <v>2</v>
      </c>
      <c r="C370" s="1694"/>
      <c r="D370" s="1695">
        <v>7275000</v>
      </c>
      <c r="E370" s="189">
        <v>14990005</v>
      </c>
    </row>
    <row r="371" spans="1:5" x14ac:dyDescent="0.25">
      <c r="A371" s="494" t="s">
        <v>76</v>
      </c>
      <c r="B371" s="1694">
        <v>1</v>
      </c>
      <c r="C371" s="1694"/>
      <c r="D371" s="1695">
        <v>9700000</v>
      </c>
      <c r="E371" s="189">
        <v>10013300</v>
      </c>
    </row>
    <row r="372" spans="1:5" x14ac:dyDescent="0.25">
      <c r="A372" s="494" t="s">
        <v>523</v>
      </c>
      <c r="B372" s="1694">
        <v>1</v>
      </c>
      <c r="C372" s="1694"/>
      <c r="D372" s="1695">
        <v>9700000</v>
      </c>
      <c r="E372" s="189">
        <v>9979117.5</v>
      </c>
    </row>
    <row r="373" spans="1:5" x14ac:dyDescent="0.25">
      <c r="A373" s="493" t="s">
        <v>482</v>
      </c>
      <c r="B373" s="1694">
        <v>7</v>
      </c>
      <c r="C373" s="1694"/>
      <c r="D373" s="1695">
        <v>9695000</v>
      </c>
      <c r="E373" s="189">
        <v>9806550.6333333366</v>
      </c>
    </row>
    <row r="374" spans="1:5" x14ac:dyDescent="0.25">
      <c r="A374" s="494" t="s">
        <v>839</v>
      </c>
      <c r="B374" s="1694">
        <v>7</v>
      </c>
      <c r="C374" s="1694"/>
      <c r="D374" s="1695">
        <v>9695000</v>
      </c>
      <c r="E374" s="189">
        <v>9806550.6333333366</v>
      </c>
    </row>
    <row r="375" spans="1:5" x14ac:dyDescent="0.25">
      <c r="A375" s="493" t="s">
        <v>818</v>
      </c>
      <c r="B375" s="1694">
        <v>2</v>
      </c>
      <c r="C375" s="1694"/>
      <c r="D375" s="1695">
        <v>9679000</v>
      </c>
      <c r="E375" s="189">
        <v>9996208.75</v>
      </c>
    </row>
    <row r="376" spans="1:5" x14ac:dyDescent="0.25">
      <c r="A376" s="494" t="s">
        <v>845</v>
      </c>
      <c r="B376" s="1694">
        <v>1</v>
      </c>
      <c r="C376" s="1694"/>
      <c r="D376" s="1695">
        <v>9658000</v>
      </c>
      <c r="E376" s="189">
        <v>9979117.5</v>
      </c>
    </row>
    <row r="377" spans="1:5" x14ac:dyDescent="0.25">
      <c r="A377" s="494" t="s">
        <v>870</v>
      </c>
      <c r="B377" s="1694">
        <v>1</v>
      </c>
      <c r="C377" s="1694"/>
      <c r="D377" s="1695">
        <v>9700000</v>
      </c>
      <c r="E377" s="189">
        <v>10013300</v>
      </c>
    </row>
    <row r="378" spans="1:5" x14ac:dyDescent="0.25">
      <c r="A378" s="492" t="s">
        <v>74</v>
      </c>
      <c r="B378" s="1694">
        <v>45</v>
      </c>
      <c r="C378" s="1694">
        <v>1</v>
      </c>
      <c r="D378" s="1695">
        <v>10238755.067246377</v>
      </c>
      <c r="E378" s="189">
        <v>11934410.780181158</v>
      </c>
    </row>
    <row r="379" spans="1:5" x14ac:dyDescent="0.25">
      <c r="A379" s="493" t="s">
        <v>72</v>
      </c>
      <c r="B379" s="1694">
        <v>21</v>
      </c>
      <c r="C379" s="1694"/>
      <c r="D379" s="1695">
        <v>9665410.7142857146</v>
      </c>
      <c r="E379" s="189">
        <v>9871233.666071428</v>
      </c>
    </row>
    <row r="380" spans="1:5" x14ac:dyDescent="0.25">
      <c r="A380" s="494" t="s">
        <v>745</v>
      </c>
      <c r="B380" s="1694">
        <v>8</v>
      </c>
      <c r="C380" s="1694"/>
      <c r="D380" s="1695">
        <v>9691625</v>
      </c>
      <c r="E380" s="189">
        <v>9845419.5374999996</v>
      </c>
    </row>
    <row r="381" spans="1:5" x14ac:dyDescent="0.25">
      <c r="A381" s="494" t="s">
        <v>72</v>
      </c>
      <c r="B381" s="1694">
        <v>2</v>
      </c>
      <c r="C381" s="1694"/>
      <c r="D381" s="1695">
        <v>9692500</v>
      </c>
      <c r="E381" s="189">
        <v>9800853.5500000007</v>
      </c>
    </row>
    <row r="382" spans="1:5" x14ac:dyDescent="0.25">
      <c r="A382" s="494" t="s">
        <v>893</v>
      </c>
      <c r="B382" s="1694">
        <v>8</v>
      </c>
      <c r="C382" s="1694"/>
      <c r="D382" s="1695">
        <v>9605250</v>
      </c>
      <c r="E382" s="189">
        <v>9841146.7249999996</v>
      </c>
    </row>
    <row r="383" spans="1:5" x14ac:dyDescent="0.25">
      <c r="A383" s="494" t="s">
        <v>928</v>
      </c>
      <c r="B383" s="1694">
        <v>1</v>
      </c>
      <c r="C383" s="1694"/>
      <c r="D383" s="1695">
        <v>9700000</v>
      </c>
      <c r="E383" s="189">
        <v>10013300</v>
      </c>
    </row>
    <row r="384" spans="1:5" x14ac:dyDescent="0.25">
      <c r="A384" s="494" t="s">
        <v>1027</v>
      </c>
      <c r="B384" s="1694">
        <v>1</v>
      </c>
      <c r="C384" s="1694"/>
      <c r="D384" s="1695">
        <v>9576000</v>
      </c>
      <c r="E384" s="189">
        <v>9979117.5</v>
      </c>
    </row>
    <row r="385" spans="1:5" x14ac:dyDescent="0.25">
      <c r="A385" s="494" t="s">
        <v>1128</v>
      </c>
      <c r="B385" s="1694">
        <v>1</v>
      </c>
      <c r="C385" s="1694"/>
      <c r="D385" s="1695">
        <v>9700000</v>
      </c>
      <c r="E385" s="189">
        <v>9817944.8000000007</v>
      </c>
    </row>
    <row r="386" spans="1:5" x14ac:dyDescent="0.25">
      <c r="A386" s="493" t="s">
        <v>87</v>
      </c>
      <c r="B386" s="1694">
        <v>12</v>
      </c>
      <c r="C386" s="1694">
        <v>1</v>
      </c>
      <c r="D386" s="1695">
        <v>12907415.257777782</v>
      </c>
      <c r="E386" s="189">
        <v>13263412.689166665</v>
      </c>
    </row>
    <row r="387" spans="1:5" x14ac:dyDescent="0.25">
      <c r="A387" s="494" t="s">
        <v>97</v>
      </c>
      <c r="B387" s="1694">
        <v>5</v>
      </c>
      <c r="C387" s="1694">
        <v>1</v>
      </c>
      <c r="D387" s="1695">
        <v>15001663.848888898</v>
      </c>
      <c r="E387" s="189">
        <v>15225797.703333333</v>
      </c>
    </row>
    <row r="388" spans="1:5" x14ac:dyDescent="0.25">
      <c r="A388" s="494" t="s">
        <v>913</v>
      </c>
      <c r="B388" s="1694">
        <v>6</v>
      </c>
      <c r="C388" s="1694"/>
      <c r="D388" s="1695">
        <v>11377250</v>
      </c>
      <c r="E388" s="189">
        <v>12059660.362500001</v>
      </c>
    </row>
    <row r="389" spans="1:5" x14ac:dyDescent="0.25">
      <c r="A389" s="494" t="s">
        <v>929</v>
      </c>
      <c r="B389" s="1694">
        <v>1</v>
      </c>
      <c r="C389" s="1694"/>
      <c r="D389" s="1695">
        <v>9685000</v>
      </c>
      <c r="E389" s="189">
        <v>9783762.3000000007</v>
      </c>
    </row>
    <row r="390" spans="1:5" x14ac:dyDescent="0.25">
      <c r="A390" s="493" t="s">
        <v>96</v>
      </c>
      <c r="B390" s="1694">
        <v>1</v>
      </c>
      <c r="C390" s="1694"/>
      <c r="D390" s="1695">
        <v>7286000</v>
      </c>
      <c r="E390" s="189">
        <v>10013300</v>
      </c>
    </row>
    <row r="391" spans="1:5" x14ac:dyDescent="0.25">
      <c r="A391" s="494" t="s">
        <v>96</v>
      </c>
      <c r="B391" s="1694">
        <v>1</v>
      </c>
      <c r="C391" s="1694"/>
      <c r="D391" s="1695">
        <v>7286000</v>
      </c>
      <c r="E391" s="189">
        <v>10013300</v>
      </c>
    </row>
    <row r="392" spans="1:5" x14ac:dyDescent="0.25">
      <c r="A392" s="493" t="s">
        <v>74</v>
      </c>
      <c r="B392" s="1694">
        <v>1</v>
      </c>
      <c r="C392" s="1694"/>
      <c r="D392" s="1695">
        <v>7505000</v>
      </c>
      <c r="E392" s="189">
        <v>24559823.100000001</v>
      </c>
    </row>
    <row r="393" spans="1:5" x14ac:dyDescent="0.25">
      <c r="A393" s="494" t="s">
        <v>968</v>
      </c>
      <c r="B393" s="1694">
        <v>1</v>
      </c>
      <c r="C393" s="1694"/>
      <c r="D393" s="1695">
        <v>7505000</v>
      </c>
      <c r="E393" s="189">
        <v>24559823.100000001</v>
      </c>
    </row>
    <row r="394" spans="1:5" x14ac:dyDescent="0.25">
      <c r="A394" s="493" t="s">
        <v>735</v>
      </c>
      <c r="B394" s="1694">
        <v>7</v>
      </c>
      <c r="C394" s="1694"/>
      <c r="D394" s="1695">
        <v>9561800</v>
      </c>
      <c r="E394" s="189">
        <v>9871019.7133333348</v>
      </c>
    </row>
    <row r="395" spans="1:5" x14ac:dyDescent="0.25">
      <c r="A395" s="494" t="s">
        <v>842</v>
      </c>
      <c r="B395" s="1694">
        <v>4</v>
      </c>
      <c r="C395" s="1694"/>
      <c r="D395" s="1695">
        <v>9687500</v>
      </c>
      <c r="E395" s="189">
        <v>9789459.3833333366</v>
      </c>
    </row>
    <row r="396" spans="1:5" x14ac:dyDescent="0.25">
      <c r="A396" s="494" t="s">
        <v>869</v>
      </c>
      <c r="B396" s="1694">
        <v>1</v>
      </c>
      <c r="C396" s="1694"/>
      <c r="D396" s="1695">
        <v>9125000</v>
      </c>
      <c r="E396" s="189">
        <v>9979117.5</v>
      </c>
    </row>
    <row r="397" spans="1:5" x14ac:dyDescent="0.25">
      <c r="A397" s="494" t="s">
        <v>1056</v>
      </c>
      <c r="B397" s="1694">
        <v>1</v>
      </c>
      <c r="C397" s="1694"/>
      <c r="D397" s="1695">
        <v>9624000</v>
      </c>
      <c r="E397" s="189">
        <v>10013300</v>
      </c>
    </row>
    <row r="398" spans="1:5" x14ac:dyDescent="0.25">
      <c r="A398" s="494" t="s">
        <v>1161</v>
      </c>
      <c r="B398" s="1694">
        <v>1</v>
      </c>
      <c r="C398" s="1694"/>
      <c r="D398" s="1695">
        <v>9685000</v>
      </c>
      <c r="E398" s="189">
        <v>9783762.3000000007</v>
      </c>
    </row>
    <row r="399" spans="1:5" x14ac:dyDescent="0.25">
      <c r="A399" s="493" t="s">
        <v>752</v>
      </c>
      <c r="B399" s="1694">
        <v>1</v>
      </c>
      <c r="C399" s="1694"/>
      <c r="D399" s="1695">
        <v>8424000</v>
      </c>
      <c r="E399" s="189">
        <v>21865896.98</v>
      </c>
    </row>
    <row r="400" spans="1:5" x14ac:dyDescent="0.25">
      <c r="A400" s="494" t="s">
        <v>749</v>
      </c>
      <c r="B400" s="1694">
        <v>1</v>
      </c>
      <c r="C400" s="1694"/>
      <c r="D400" s="1695">
        <v>8424000</v>
      </c>
      <c r="E400" s="189">
        <v>21865896.98</v>
      </c>
    </row>
    <row r="401" spans="1:5" x14ac:dyDescent="0.25">
      <c r="A401" s="493" t="s">
        <v>904</v>
      </c>
      <c r="B401" s="1694">
        <v>1</v>
      </c>
      <c r="C401" s="1694"/>
      <c r="D401" s="1695">
        <v>9665000</v>
      </c>
      <c r="E401" s="189">
        <v>9979117.5</v>
      </c>
    </row>
    <row r="402" spans="1:5" x14ac:dyDescent="0.25">
      <c r="A402" s="494" t="s">
        <v>904</v>
      </c>
      <c r="B402" s="1694">
        <v>1</v>
      </c>
      <c r="C402" s="1694"/>
      <c r="D402" s="1695">
        <v>9665000</v>
      </c>
      <c r="E402" s="189">
        <v>9979117.5</v>
      </c>
    </row>
    <row r="403" spans="1:5" x14ac:dyDescent="0.25">
      <c r="A403" s="493" t="s">
        <v>914</v>
      </c>
      <c r="B403" s="1694">
        <v>1</v>
      </c>
      <c r="C403" s="1694"/>
      <c r="D403" s="1695">
        <v>9700000</v>
      </c>
      <c r="E403" s="189">
        <v>10039100</v>
      </c>
    </row>
    <row r="404" spans="1:5" x14ac:dyDescent="0.25">
      <c r="A404" s="494" t="s">
        <v>1084</v>
      </c>
      <c r="B404" s="1694">
        <v>1</v>
      </c>
      <c r="C404" s="1694"/>
      <c r="D404" s="1695">
        <v>9700000</v>
      </c>
      <c r="E404" s="189">
        <v>10039100</v>
      </c>
    </row>
    <row r="405" spans="1:5" x14ac:dyDescent="0.25">
      <c r="A405" s="492" t="s">
        <v>102</v>
      </c>
      <c r="B405" s="1694">
        <v>10</v>
      </c>
      <c r="C405" s="1694"/>
      <c r="D405" s="1695">
        <v>10273500</v>
      </c>
      <c r="E405" s="189">
        <v>12796436.442499999</v>
      </c>
    </row>
    <row r="406" spans="1:5" x14ac:dyDescent="0.25">
      <c r="A406" s="493" t="s">
        <v>108</v>
      </c>
      <c r="B406" s="1694">
        <v>3</v>
      </c>
      <c r="C406" s="1694"/>
      <c r="D406" s="1695">
        <v>11302666.666666666</v>
      </c>
      <c r="E406" s="189">
        <v>12457829.583333334</v>
      </c>
    </row>
    <row r="407" spans="1:5" x14ac:dyDescent="0.25">
      <c r="A407" s="494" t="s">
        <v>872</v>
      </c>
      <c r="B407" s="1694">
        <v>1</v>
      </c>
      <c r="C407" s="1694"/>
      <c r="D407" s="1695">
        <v>9658000</v>
      </c>
      <c r="E407" s="189">
        <v>10013300</v>
      </c>
    </row>
    <row r="408" spans="1:5" x14ac:dyDescent="0.25">
      <c r="A408" s="494" t="s">
        <v>1090</v>
      </c>
      <c r="B408" s="1694">
        <v>1</v>
      </c>
      <c r="C408" s="1694"/>
      <c r="D408" s="1695">
        <v>9700000</v>
      </c>
      <c r="E408" s="189">
        <v>12655076.75</v>
      </c>
    </row>
    <row r="409" spans="1:5" x14ac:dyDescent="0.25">
      <c r="A409" s="494" t="s">
        <v>924</v>
      </c>
      <c r="B409" s="1694">
        <v>1</v>
      </c>
      <c r="C409" s="1694"/>
      <c r="D409" s="1695">
        <v>14550000</v>
      </c>
      <c r="E409" s="189">
        <v>14705112</v>
      </c>
    </row>
    <row r="410" spans="1:5" x14ac:dyDescent="0.25">
      <c r="A410" s="493" t="s">
        <v>643</v>
      </c>
      <c r="B410" s="1694">
        <v>1</v>
      </c>
      <c r="C410" s="1694"/>
      <c r="D410" s="1695">
        <v>9611000</v>
      </c>
      <c r="E410" s="189">
        <v>9897192.1799999997</v>
      </c>
    </row>
    <row r="411" spans="1:5" x14ac:dyDescent="0.25">
      <c r="A411" s="494" t="s">
        <v>644</v>
      </c>
      <c r="B411" s="1694">
        <v>1</v>
      </c>
      <c r="C411" s="1694"/>
      <c r="D411" s="1695">
        <v>9611000</v>
      </c>
      <c r="E411" s="189">
        <v>9897192.1799999997</v>
      </c>
    </row>
    <row r="412" spans="1:5" x14ac:dyDescent="0.25">
      <c r="A412" s="493" t="s">
        <v>102</v>
      </c>
      <c r="B412" s="1694">
        <v>1</v>
      </c>
      <c r="C412" s="1694"/>
      <c r="D412" s="1695">
        <v>9569000</v>
      </c>
      <c r="E412" s="189">
        <v>9858581.8599999994</v>
      </c>
    </row>
    <row r="413" spans="1:5" x14ac:dyDescent="0.25">
      <c r="A413" s="494" t="s">
        <v>892</v>
      </c>
      <c r="B413" s="1694">
        <v>1</v>
      </c>
      <c r="C413" s="1694"/>
      <c r="D413" s="1695">
        <v>9569000</v>
      </c>
      <c r="E413" s="189">
        <v>9858581.8599999994</v>
      </c>
    </row>
    <row r="414" spans="1:5" x14ac:dyDescent="0.25">
      <c r="A414" s="493" t="s">
        <v>1044</v>
      </c>
      <c r="B414" s="1694">
        <v>1</v>
      </c>
      <c r="C414" s="1694"/>
      <c r="D414" s="1695">
        <v>9700000</v>
      </c>
      <c r="E414" s="189">
        <v>10013300</v>
      </c>
    </row>
    <row r="415" spans="1:5" x14ac:dyDescent="0.25">
      <c r="A415" s="494" t="s">
        <v>1889</v>
      </c>
      <c r="B415" s="1694">
        <v>1</v>
      </c>
      <c r="C415" s="1694"/>
      <c r="D415" s="1695">
        <v>9700000</v>
      </c>
      <c r="E415" s="189">
        <v>10013300</v>
      </c>
    </row>
    <row r="416" spans="1:5" x14ac:dyDescent="0.25">
      <c r="A416" s="493" t="s">
        <v>1072</v>
      </c>
      <c r="B416" s="1694">
        <v>2</v>
      </c>
      <c r="C416" s="1694"/>
      <c r="D416" s="1695">
        <v>14550000</v>
      </c>
      <c r="E416" s="189">
        <v>14990005</v>
      </c>
    </row>
    <row r="417" spans="1:5" x14ac:dyDescent="0.25">
      <c r="A417" s="494" t="s">
        <v>1073</v>
      </c>
      <c r="B417" s="1694">
        <v>2</v>
      </c>
      <c r="C417" s="1694"/>
      <c r="D417" s="1695">
        <v>14550000</v>
      </c>
      <c r="E417" s="189">
        <v>14990005</v>
      </c>
    </row>
    <row r="418" spans="1:5" x14ac:dyDescent="0.25">
      <c r="A418" s="493" t="s">
        <v>1163</v>
      </c>
      <c r="B418" s="1694">
        <v>2</v>
      </c>
      <c r="C418" s="1694"/>
      <c r="D418" s="1695">
        <v>4850000</v>
      </c>
      <c r="E418" s="189">
        <v>20238923.75</v>
      </c>
    </row>
    <row r="419" spans="1:5" x14ac:dyDescent="0.25">
      <c r="A419" s="494" t="s">
        <v>749</v>
      </c>
      <c r="B419" s="1694">
        <v>2</v>
      </c>
      <c r="C419" s="1694"/>
      <c r="D419" s="1695">
        <v>4850000</v>
      </c>
      <c r="E419" s="189">
        <v>20238923.75</v>
      </c>
    </row>
    <row r="420" spans="1:5" x14ac:dyDescent="0.25">
      <c r="A420" s="1697" t="s">
        <v>264</v>
      </c>
      <c r="B420" s="1694">
        <v>230</v>
      </c>
      <c r="C420" s="1694">
        <v>4</v>
      </c>
      <c r="D420" s="1695">
        <v>10154164.313169349</v>
      </c>
      <c r="E420" s="189">
        <v>18021325.860208929</v>
      </c>
    </row>
    <row r="421" spans="1:5" x14ac:dyDescent="0.25">
      <c r="A421" s="492" t="s">
        <v>11</v>
      </c>
      <c r="B421" s="1694">
        <v>81</v>
      </c>
      <c r="C421" s="1694"/>
      <c r="D421" s="1695">
        <v>9512348.5119047631</v>
      </c>
      <c r="E421" s="189">
        <v>20824571.745223217</v>
      </c>
    </row>
    <row r="422" spans="1:5" x14ac:dyDescent="0.25">
      <c r="A422" s="493" t="s">
        <v>83</v>
      </c>
      <c r="B422" s="1694">
        <v>4</v>
      </c>
      <c r="C422" s="1694"/>
      <c r="D422" s="1695">
        <v>9528750</v>
      </c>
      <c r="E422" s="189">
        <v>12465364.600000001</v>
      </c>
    </row>
    <row r="423" spans="1:5" x14ac:dyDescent="0.25">
      <c r="A423" s="494" t="s">
        <v>102</v>
      </c>
      <c r="B423" s="1694">
        <v>1</v>
      </c>
      <c r="C423" s="1694"/>
      <c r="D423" s="1695">
        <v>9638000</v>
      </c>
      <c r="E423" s="189">
        <v>12037987.210000001</v>
      </c>
    </row>
    <row r="424" spans="1:5" x14ac:dyDescent="0.25">
      <c r="A424" s="494" t="s">
        <v>1008</v>
      </c>
      <c r="B424" s="1694">
        <v>1</v>
      </c>
      <c r="C424" s="1694"/>
      <c r="D424" s="1695">
        <v>9617000</v>
      </c>
      <c r="E424" s="189">
        <v>11079821.050000001</v>
      </c>
    </row>
    <row r="425" spans="1:5" x14ac:dyDescent="0.25">
      <c r="A425" s="494" t="s">
        <v>925</v>
      </c>
      <c r="B425" s="1694">
        <v>1</v>
      </c>
      <c r="C425" s="1694"/>
      <c r="D425" s="1695">
        <v>9597000</v>
      </c>
      <c r="E425" s="189">
        <v>17130000</v>
      </c>
    </row>
    <row r="426" spans="1:5" x14ac:dyDescent="0.25">
      <c r="A426" s="494" t="s">
        <v>1165</v>
      </c>
      <c r="B426" s="1694">
        <v>1</v>
      </c>
      <c r="C426" s="1694"/>
      <c r="D426" s="1695">
        <v>9263000</v>
      </c>
      <c r="E426" s="189">
        <v>9613650.1400000006</v>
      </c>
    </row>
    <row r="427" spans="1:5" x14ac:dyDescent="0.25">
      <c r="A427" s="493" t="s">
        <v>98</v>
      </c>
      <c r="B427" s="1694">
        <v>2</v>
      </c>
      <c r="C427" s="1694"/>
      <c r="D427" s="1695">
        <v>14550000</v>
      </c>
      <c r="E427" s="189">
        <v>14950000</v>
      </c>
    </row>
    <row r="428" spans="1:5" x14ac:dyDescent="0.25">
      <c r="A428" s="494" t="s">
        <v>749</v>
      </c>
      <c r="B428" s="1694">
        <v>1</v>
      </c>
      <c r="C428" s="1694"/>
      <c r="D428" s="1695">
        <v>14550000</v>
      </c>
      <c r="E428" s="189">
        <v>15050000</v>
      </c>
    </row>
    <row r="429" spans="1:5" x14ac:dyDescent="0.25">
      <c r="A429" s="494" t="s">
        <v>1078</v>
      </c>
      <c r="B429" s="1694">
        <v>1</v>
      </c>
      <c r="C429" s="1694"/>
      <c r="D429" s="1695">
        <v>14550000</v>
      </c>
      <c r="E429" s="189">
        <v>14850000</v>
      </c>
    </row>
    <row r="430" spans="1:5" x14ac:dyDescent="0.25">
      <c r="A430" s="493" t="s">
        <v>94</v>
      </c>
      <c r="B430" s="1694">
        <v>35</v>
      </c>
      <c r="C430" s="1694"/>
      <c r="D430" s="1695">
        <v>10045001.190476192</v>
      </c>
      <c r="E430" s="189">
        <v>17477168.429821428</v>
      </c>
    </row>
    <row r="431" spans="1:5" x14ac:dyDescent="0.25">
      <c r="A431" s="494" t="s">
        <v>100</v>
      </c>
      <c r="B431" s="1694">
        <v>11</v>
      </c>
      <c r="C431" s="1694"/>
      <c r="D431" s="1695">
        <v>10444633.333333351</v>
      </c>
      <c r="E431" s="189">
        <v>17421302.6175</v>
      </c>
    </row>
    <row r="432" spans="1:5" x14ac:dyDescent="0.25">
      <c r="A432" s="494" t="s">
        <v>95</v>
      </c>
      <c r="B432" s="1694">
        <v>6</v>
      </c>
      <c r="C432" s="1694"/>
      <c r="D432" s="1695">
        <v>9547000</v>
      </c>
      <c r="E432" s="189">
        <v>19304155.28875</v>
      </c>
    </row>
    <row r="433" spans="1:5" x14ac:dyDescent="0.25">
      <c r="A433" s="494" t="s">
        <v>645</v>
      </c>
      <c r="B433" s="1694">
        <v>1</v>
      </c>
      <c r="C433" s="1694"/>
      <c r="D433" s="1695">
        <v>9700000</v>
      </c>
      <c r="E433" s="189">
        <v>17505000</v>
      </c>
    </row>
    <row r="434" spans="1:5" x14ac:dyDescent="0.25">
      <c r="A434" s="494" t="s">
        <v>821</v>
      </c>
      <c r="B434" s="1694">
        <v>4</v>
      </c>
      <c r="C434" s="1694"/>
      <c r="D434" s="1695">
        <v>9287750</v>
      </c>
      <c r="E434" s="189">
        <v>23944485.869999997</v>
      </c>
    </row>
    <row r="435" spans="1:5" x14ac:dyDescent="0.25">
      <c r="A435" s="494" t="s">
        <v>833</v>
      </c>
      <c r="B435" s="1694">
        <v>6</v>
      </c>
      <c r="C435" s="1694"/>
      <c r="D435" s="1695">
        <v>10205625</v>
      </c>
      <c r="E435" s="189">
        <v>18301007.565000001</v>
      </c>
    </row>
    <row r="436" spans="1:5" x14ac:dyDescent="0.25">
      <c r="A436" s="494" t="s">
        <v>836</v>
      </c>
      <c r="B436" s="1694">
        <v>2</v>
      </c>
      <c r="C436" s="1694"/>
      <c r="D436" s="1695">
        <v>11895500</v>
      </c>
      <c r="E436" s="189">
        <v>13881166.710000001</v>
      </c>
    </row>
    <row r="437" spans="1:5" x14ac:dyDescent="0.25">
      <c r="A437" s="494" t="s">
        <v>844</v>
      </c>
      <c r="B437" s="1694">
        <v>2</v>
      </c>
      <c r="C437" s="1694"/>
      <c r="D437" s="1695">
        <v>4815500</v>
      </c>
      <c r="E437" s="189">
        <v>12942975</v>
      </c>
    </row>
    <row r="438" spans="1:5" x14ac:dyDescent="0.25">
      <c r="A438" s="494" t="s">
        <v>894</v>
      </c>
      <c r="B438" s="1694">
        <v>2</v>
      </c>
      <c r="C438" s="1694"/>
      <c r="D438" s="1695">
        <v>9403500</v>
      </c>
      <c r="E438" s="189">
        <v>14228146.914999999</v>
      </c>
    </row>
    <row r="439" spans="1:5" x14ac:dyDescent="0.25">
      <c r="A439" s="494" t="s">
        <v>998</v>
      </c>
      <c r="B439" s="1694">
        <v>1</v>
      </c>
      <c r="C439" s="1694"/>
      <c r="D439" s="1695">
        <v>13950000</v>
      </c>
      <c r="E439" s="189">
        <v>14300000</v>
      </c>
    </row>
    <row r="440" spans="1:5" x14ac:dyDescent="0.25">
      <c r="A440" s="493" t="s">
        <v>103</v>
      </c>
      <c r="B440" s="1694">
        <v>9</v>
      </c>
      <c r="C440" s="1694"/>
      <c r="D440" s="1695">
        <v>8611571.4285714291</v>
      </c>
      <c r="E440" s="189">
        <v>27286028.999285717</v>
      </c>
    </row>
    <row r="441" spans="1:5" x14ac:dyDescent="0.25">
      <c r="A441" s="494" t="s">
        <v>514</v>
      </c>
      <c r="B441" s="1694">
        <v>1</v>
      </c>
      <c r="C441" s="1694"/>
      <c r="D441" s="1695">
        <v>9583000</v>
      </c>
      <c r="E441" s="189">
        <v>26985000</v>
      </c>
    </row>
    <row r="442" spans="1:5" x14ac:dyDescent="0.25">
      <c r="A442" s="494" t="s">
        <v>537</v>
      </c>
      <c r="B442" s="1694">
        <v>2</v>
      </c>
      <c r="C442" s="1694"/>
      <c r="D442" s="1695">
        <v>7374000</v>
      </c>
      <c r="E442" s="189">
        <v>57706013.439999998</v>
      </c>
    </row>
    <row r="443" spans="1:5" x14ac:dyDescent="0.25">
      <c r="A443" s="494" t="s">
        <v>828</v>
      </c>
      <c r="B443" s="1694">
        <v>1</v>
      </c>
      <c r="C443" s="1694"/>
      <c r="D443" s="1695">
        <v>8775000</v>
      </c>
      <c r="E443" s="189">
        <v>36307894.25</v>
      </c>
    </row>
    <row r="444" spans="1:5" x14ac:dyDescent="0.25">
      <c r="A444" s="494" t="s">
        <v>863</v>
      </c>
      <c r="B444" s="1694">
        <v>1</v>
      </c>
      <c r="C444" s="1694"/>
      <c r="D444" s="1695">
        <v>6630000</v>
      </c>
      <c r="E444" s="189">
        <v>8211550.8399999999</v>
      </c>
    </row>
    <row r="445" spans="1:5" x14ac:dyDescent="0.25">
      <c r="A445" s="494" t="s">
        <v>890</v>
      </c>
      <c r="B445" s="1694">
        <v>2</v>
      </c>
      <c r="C445" s="1694"/>
      <c r="D445" s="1695">
        <v>9036000</v>
      </c>
      <c r="E445" s="189">
        <v>18152838.785</v>
      </c>
    </row>
    <row r="446" spans="1:5" x14ac:dyDescent="0.25">
      <c r="A446" s="494" t="s">
        <v>990</v>
      </c>
      <c r="B446" s="1694">
        <v>1</v>
      </c>
      <c r="C446" s="1694"/>
      <c r="D446" s="1695">
        <v>9300000</v>
      </c>
      <c r="E446" s="189">
        <v>19238905.68</v>
      </c>
    </row>
    <row r="447" spans="1:5" x14ac:dyDescent="0.25">
      <c r="A447" s="494" t="s">
        <v>831</v>
      </c>
      <c r="B447" s="1694">
        <v>1</v>
      </c>
      <c r="C447" s="1694"/>
      <c r="D447" s="1695">
        <v>9583000</v>
      </c>
      <c r="E447" s="189">
        <v>24400000</v>
      </c>
    </row>
    <row r="448" spans="1:5" x14ac:dyDescent="0.25">
      <c r="A448" s="493" t="s">
        <v>84</v>
      </c>
      <c r="B448" s="1694">
        <v>4</v>
      </c>
      <c r="C448" s="1694"/>
      <c r="D448" s="1695">
        <v>9660000</v>
      </c>
      <c r="E448" s="189">
        <v>13710125</v>
      </c>
    </row>
    <row r="449" spans="1:5" x14ac:dyDescent="0.25">
      <c r="A449" s="494" t="s">
        <v>84</v>
      </c>
      <c r="B449" s="1694">
        <v>2</v>
      </c>
      <c r="C449" s="1694"/>
      <c r="D449" s="1695">
        <v>9655000</v>
      </c>
      <c r="E449" s="189">
        <v>13556250</v>
      </c>
    </row>
    <row r="450" spans="1:5" x14ac:dyDescent="0.25">
      <c r="A450" s="494" t="s">
        <v>895</v>
      </c>
      <c r="B450" s="1694">
        <v>1</v>
      </c>
      <c r="C450" s="1694"/>
      <c r="D450" s="1695">
        <v>9665000</v>
      </c>
      <c r="E450" s="189">
        <v>15828000</v>
      </c>
    </row>
    <row r="451" spans="1:5" x14ac:dyDescent="0.25">
      <c r="A451" s="494" t="s">
        <v>1048</v>
      </c>
      <c r="B451" s="1694">
        <v>1</v>
      </c>
      <c r="C451" s="1694"/>
      <c r="D451" s="1695">
        <v>9665000</v>
      </c>
      <c r="E451" s="189">
        <v>11900000</v>
      </c>
    </row>
    <row r="452" spans="1:5" x14ac:dyDescent="0.25">
      <c r="A452" s="493" t="s">
        <v>741</v>
      </c>
      <c r="B452" s="1694">
        <v>5</v>
      </c>
      <c r="C452" s="1694"/>
      <c r="D452" s="1695">
        <v>8888250</v>
      </c>
      <c r="E452" s="189">
        <v>26987339.44875</v>
      </c>
    </row>
    <row r="453" spans="1:5" x14ac:dyDescent="0.25">
      <c r="A453" s="494" t="s">
        <v>72</v>
      </c>
      <c r="B453" s="1694">
        <v>1</v>
      </c>
      <c r="C453" s="1694"/>
      <c r="D453" s="1695">
        <v>9519000</v>
      </c>
      <c r="E453" s="189">
        <v>26512687.800000001</v>
      </c>
    </row>
    <row r="454" spans="1:5" x14ac:dyDescent="0.25">
      <c r="A454" s="494" t="s">
        <v>1018</v>
      </c>
      <c r="B454" s="1694">
        <v>3</v>
      </c>
      <c r="C454" s="1694"/>
      <c r="D454" s="1695">
        <v>8194500</v>
      </c>
      <c r="E454" s="189">
        <v>30268334.997500002</v>
      </c>
    </row>
    <row r="455" spans="1:5" x14ac:dyDescent="0.25">
      <c r="A455" s="494" t="s">
        <v>1093</v>
      </c>
      <c r="B455" s="1694">
        <v>1</v>
      </c>
      <c r="C455" s="1694"/>
      <c r="D455" s="1695">
        <v>9645000</v>
      </c>
      <c r="E455" s="189">
        <v>20900000</v>
      </c>
    </row>
    <row r="456" spans="1:5" x14ac:dyDescent="0.25">
      <c r="A456" s="493" t="s">
        <v>11</v>
      </c>
      <c r="B456" s="1694">
        <v>2</v>
      </c>
      <c r="C456" s="1694"/>
      <c r="D456" s="1695">
        <v>11344000</v>
      </c>
      <c r="E456" s="189">
        <v>15060312.5</v>
      </c>
    </row>
    <row r="457" spans="1:5" x14ac:dyDescent="0.25">
      <c r="A457" s="494" t="s">
        <v>105</v>
      </c>
      <c r="B457" s="1694">
        <v>1</v>
      </c>
      <c r="C457" s="1694"/>
      <c r="D457" s="1695">
        <v>14220000</v>
      </c>
      <c r="E457" s="189">
        <v>14470625</v>
      </c>
    </row>
    <row r="458" spans="1:5" x14ac:dyDescent="0.25">
      <c r="A458" s="494" t="s">
        <v>829</v>
      </c>
      <c r="B458" s="1694">
        <v>1</v>
      </c>
      <c r="C458" s="1694"/>
      <c r="D458" s="1695">
        <v>8468000</v>
      </c>
      <c r="E458" s="189">
        <v>15650000</v>
      </c>
    </row>
    <row r="459" spans="1:5" x14ac:dyDescent="0.25">
      <c r="A459" s="493" t="s">
        <v>812</v>
      </c>
      <c r="B459" s="1694">
        <v>6</v>
      </c>
      <c r="C459" s="1694"/>
      <c r="D459" s="1695">
        <v>8575900</v>
      </c>
      <c r="E459" s="189">
        <v>23657197.209000003</v>
      </c>
    </row>
    <row r="460" spans="1:5" x14ac:dyDescent="0.25">
      <c r="A460" s="494" t="s">
        <v>731</v>
      </c>
      <c r="B460" s="1694">
        <v>1</v>
      </c>
      <c r="C460" s="1694"/>
      <c r="D460" s="1695">
        <v>7111000</v>
      </c>
      <c r="E460" s="189">
        <v>22839616.359999999</v>
      </c>
    </row>
    <row r="461" spans="1:5" x14ac:dyDescent="0.25">
      <c r="A461" s="494" t="s">
        <v>749</v>
      </c>
      <c r="B461" s="1694">
        <v>3</v>
      </c>
      <c r="C461" s="1694"/>
      <c r="D461" s="1695">
        <v>8806250</v>
      </c>
      <c r="E461" s="189">
        <v>25454315.737500001</v>
      </c>
    </row>
    <row r="462" spans="1:5" x14ac:dyDescent="0.25">
      <c r="A462" s="494" t="s">
        <v>1032</v>
      </c>
      <c r="B462" s="1694">
        <v>2</v>
      </c>
      <c r="C462" s="1694"/>
      <c r="D462" s="1695">
        <v>9078000</v>
      </c>
      <c r="E462" s="189">
        <v>22268869.105</v>
      </c>
    </row>
    <row r="463" spans="1:5" x14ac:dyDescent="0.25">
      <c r="A463" s="493" t="s">
        <v>823</v>
      </c>
      <c r="B463" s="1694">
        <v>3</v>
      </c>
      <c r="C463" s="1694"/>
      <c r="D463" s="1695">
        <v>8103333.333333333</v>
      </c>
      <c r="E463" s="189">
        <v>21564012.463333335</v>
      </c>
    </row>
    <row r="464" spans="1:5" x14ac:dyDescent="0.25">
      <c r="A464" s="494" t="s">
        <v>102</v>
      </c>
      <c r="B464" s="1694">
        <v>1</v>
      </c>
      <c r="C464" s="1694"/>
      <c r="D464" s="1695">
        <v>6848000</v>
      </c>
      <c r="E464" s="189">
        <v>31162174.809999999</v>
      </c>
    </row>
    <row r="465" spans="1:5" x14ac:dyDescent="0.25">
      <c r="A465" s="494" t="s">
        <v>1065</v>
      </c>
      <c r="B465" s="1694">
        <v>1</v>
      </c>
      <c r="C465" s="1694"/>
      <c r="D465" s="1695">
        <v>8162000</v>
      </c>
      <c r="E465" s="189">
        <v>23879862.579999998</v>
      </c>
    </row>
    <row r="466" spans="1:5" x14ac:dyDescent="0.25">
      <c r="A466" s="494" t="s">
        <v>963</v>
      </c>
      <c r="B466" s="1694">
        <v>1</v>
      </c>
      <c r="C466" s="1694"/>
      <c r="D466" s="1695">
        <v>9300000</v>
      </c>
      <c r="E466" s="189">
        <v>9650000</v>
      </c>
    </row>
    <row r="467" spans="1:5" x14ac:dyDescent="0.25">
      <c r="A467" s="493" t="s">
        <v>832</v>
      </c>
      <c r="B467" s="1694">
        <v>5</v>
      </c>
      <c r="C467" s="1694"/>
      <c r="D467" s="1695">
        <v>9093400</v>
      </c>
      <c r="E467" s="189">
        <v>26704444.899999999</v>
      </c>
    </row>
    <row r="468" spans="1:5" x14ac:dyDescent="0.25">
      <c r="A468" s="494" t="s">
        <v>832</v>
      </c>
      <c r="B468" s="1694">
        <v>1</v>
      </c>
      <c r="C468" s="1694"/>
      <c r="D468" s="1695">
        <v>9700000</v>
      </c>
      <c r="E468" s="189">
        <v>11227555.74</v>
      </c>
    </row>
    <row r="469" spans="1:5" x14ac:dyDescent="0.25">
      <c r="A469" s="494" t="s">
        <v>907</v>
      </c>
      <c r="B469" s="1694">
        <v>1</v>
      </c>
      <c r="C469" s="1694"/>
      <c r="D469" s="1695">
        <v>9583000</v>
      </c>
      <c r="E469" s="189">
        <v>24505316.16</v>
      </c>
    </row>
    <row r="470" spans="1:5" x14ac:dyDescent="0.25">
      <c r="A470" s="494" t="s">
        <v>1166</v>
      </c>
      <c r="B470" s="1694">
        <v>2</v>
      </c>
      <c r="C470" s="1694"/>
      <c r="D470" s="1695">
        <v>8310500</v>
      </c>
      <c r="E470" s="189">
        <v>36006823.539999999</v>
      </c>
    </row>
    <row r="471" spans="1:5" x14ac:dyDescent="0.25">
      <c r="A471" s="494" t="s">
        <v>1891</v>
      </c>
      <c r="B471" s="1694">
        <v>1</v>
      </c>
      <c r="C471" s="1694"/>
      <c r="D471" s="1695">
        <v>9563000</v>
      </c>
      <c r="E471" s="189">
        <v>25775705.52</v>
      </c>
    </row>
    <row r="472" spans="1:5" x14ac:dyDescent="0.25">
      <c r="A472" s="493" t="s">
        <v>865</v>
      </c>
      <c r="B472" s="1694">
        <v>3</v>
      </c>
      <c r="C472" s="1694"/>
      <c r="D472" s="1695">
        <v>9670000</v>
      </c>
      <c r="E472" s="189">
        <v>15490000</v>
      </c>
    </row>
    <row r="473" spans="1:5" x14ac:dyDescent="0.25">
      <c r="A473" s="494" t="s">
        <v>900</v>
      </c>
      <c r="B473" s="1694">
        <v>2</v>
      </c>
      <c r="C473" s="1694"/>
      <c r="D473" s="1695">
        <v>9672500</v>
      </c>
      <c r="E473" s="189">
        <v>11987500</v>
      </c>
    </row>
    <row r="474" spans="1:5" x14ac:dyDescent="0.25">
      <c r="A474" s="494" t="s">
        <v>865</v>
      </c>
      <c r="B474" s="1694">
        <v>1</v>
      </c>
      <c r="C474" s="1694"/>
      <c r="D474" s="1695">
        <v>9665000</v>
      </c>
      <c r="E474" s="189">
        <v>22495000</v>
      </c>
    </row>
    <row r="475" spans="1:5" x14ac:dyDescent="0.25">
      <c r="A475" s="493" t="s">
        <v>965</v>
      </c>
      <c r="B475" s="1694">
        <v>1</v>
      </c>
      <c r="C475" s="1694"/>
      <c r="D475" s="1695">
        <v>7593000</v>
      </c>
      <c r="E475" s="189">
        <v>42710645.82</v>
      </c>
    </row>
    <row r="476" spans="1:5" x14ac:dyDescent="0.25">
      <c r="A476" s="494" t="s">
        <v>1095</v>
      </c>
      <c r="B476" s="1694">
        <v>1</v>
      </c>
      <c r="C476" s="1694"/>
      <c r="D476" s="1695">
        <v>7593000</v>
      </c>
      <c r="E476" s="189">
        <v>42710645.82</v>
      </c>
    </row>
    <row r="477" spans="1:5" x14ac:dyDescent="0.25">
      <c r="A477" s="493" t="s">
        <v>1074</v>
      </c>
      <c r="B477" s="1694">
        <v>1</v>
      </c>
      <c r="C477" s="1694"/>
      <c r="D477" s="1695">
        <v>9563000</v>
      </c>
      <c r="E477" s="189">
        <v>24208574.010000002</v>
      </c>
    </row>
    <row r="478" spans="1:5" x14ac:dyDescent="0.25">
      <c r="A478" s="494" t="s">
        <v>1074</v>
      </c>
      <c r="B478" s="1694">
        <v>1</v>
      </c>
      <c r="C478" s="1694"/>
      <c r="D478" s="1695">
        <v>9563000</v>
      </c>
      <c r="E478" s="189">
        <v>24208574.010000002</v>
      </c>
    </row>
    <row r="479" spans="1:5" x14ac:dyDescent="0.25">
      <c r="A479" s="493" t="s">
        <v>747</v>
      </c>
      <c r="B479" s="1694">
        <v>1</v>
      </c>
      <c r="C479" s="1694"/>
      <c r="D479" s="1695">
        <v>8862000</v>
      </c>
      <c r="E479" s="189">
        <v>27932047.760000002</v>
      </c>
    </row>
    <row r="480" spans="1:5" x14ac:dyDescent="0.25">
      <c r="A480" s="494" t="s">
        <v>747</v>
      </c>
      <c r="B480" s="1694">
        <v>1</v>
      </c>
      <c r="C480" s="1694"/>
      <c r="D480" s="1695">
        <v>8862000</v>
      </c>
      <c r="E480" s="189">
        <v>27932047.760000002</v>
      </c>
    </row>
    <row r="481" spans="1:5" x14ac:dyDescent="0.25">
      <c r="A481" s="492" t="s">
        <v>12</v>
      </c>
      <c r="B481" s="1694">
        <v>12</v>
      </c>
      <c r="C481" s="1694"/>
      <c r="D481" s="1695">
        <v>9441444.444444444</v>
      </c>
      <c r="E481" s="189">
        <v>16405574.862592591</v>
      </c>
    </row>
    <row r="482" spans="1:5" x14ac:dyDescent="0.25">
      <c r="A482" s="493" t="s">
        <v>372</v>
      </c>
      <c r="B482" s="1694">
        <v>1</v>
      </c>
      <c r="C482" s="1694"/>
      <c r="D482" s="1695">
        <v>9645000</v>
      </c>
      <c r="E482" s="189">
        <v>10050000</v>
      </c>
    </row>
    <row r="483" spans="1:5" x14ac:dyDescent="0.25">
      <c r="A483" s="494" t="s">
        <v>372</v>
      </c>
      <c r="B483" s="1694">
        <v>1</v>
      </c>
      <c r="C483" s="1694"/>
      <c r="D483" s="1695">
        <v>9645000</v>
      </c>
      <c r="E483" s="189">
        <v>10050000</v>
      </c>
    </row>
    <row r="484" spans="1:5" x14ac:dyDescent="0.25">
      <c r="A484" s="493" t="s">
        <v>85</v>
      </c>
      <c r="B484" s="1694">
        <v>2</v>
      </c>
      <c r="C484" s="1694"/>
      <c r="D484" s="1695">
        <v>11925000</v>
      </c>
      <c r="E484" s="189">
        <v>12175009.859999999</v>
      </c>
    </row>
    <row r="485" spans="1:5" x14ac:dyDescent="0.25">
      <c r="A485" s="494" t="s">
        <v>1096</v>
      </c>
      <c r="B485" s="1694">
        <v>2</v>
      </c>
      <c r="C485" s="1694"/>
      <c r="D485" s="1695">
        <v>11925000</v>
      </c>
      <c r="E485" s="189">
        <v>12175009.859999999</v>
      </c>
    </row>
    <row r="486" spans="1:5" x14ac:dyDescent="0.25">
      <c r="A486" s="493" t="s">
        <v>12</v>
      </c>
      <c r="B486" s="1694">
        <v>3</v>
      </c>
      <c r="C486" s="1694"/>
      <c r="D486" s="1695">
        <v>8392000</v>
      </c>
      <c r="E486" s="189">
        <v>23452623.260000002</v>
      </c>
    </row>
    <row r="487" spans="1:5" x14ac:dyDescent="0.25">
      <c r="A487" s="494" t="s">
        <v>813</v>
      </c>
      <c r="B487" s="1694">
        <v>1</v>
      </c>
      <c r="C487" s="1694"/>
      <c r="D487" s="1695">
        <v>8590000</v>
      </c>
      <c r="E487" s="189">
        <v>9040000</v>
      </c>
    </row>
    <row r="488" spans="1:5" x14ac:dyDescent="0.25">
      <c r="A488" s="494" t="s">
        <v>1106</v>
      </c>
      <c r="B488" s="1694">
        <v>2</v>
      </c>
      <c r="C488" s="1694"/>
      <c r="D488" s="1695">
        <v>8293000</v>
      </c>
      <c r="E488" s="189">
        <v>30658934.890000001</v>
      </c>
    </row>
    <row r="489" spans="1:5" x14ac:dyDescent="0.25">
      <c r="A489" s="493" t="s">
        <v>815</v>
      </c>
      <c r="B489" s="1694">
        <v>1</v>
      </c>
      <c r="C489" s="1694"/>
      <c r="D489" s="1695">
        <v>9700000</v>
      </c>
      <c r="E489" s="189">
        <v>9950000</v>
      </c>
    </row>
    <row r="490" spans="1:5" x14ac:dyDescent="0.25">
      <c r="A490" s="494" t="s">
        <v>1126</v>
      </c>
      <c r="B490" s="1694">
        <v>1</v>
      </c>
      <c r="C490" s="1694"/>
      <c r="D490" s="1695">
        <v>9700000</v>
      </c>
      <c r="E490" s="189">
        <v>9950000</v>
      </c>
    </row>
    <row r="491" spans="1:5" x14ac:dyDescent="0.25">
      <c r="A491" s="493" t="s">
        <v>816</v>
      </c>
      <c r="B491" s="1694">
        <v>4</v>
      </c>
      <c r="C491" s="1694"/>
      <c r="D491" s="1695">
        <v>9788500</v>
      </c>
      <c r="E491" s="189">
        <v>11346941.83166665</v>
      </c>
    </row>
    <row r="492" spans="1:5" x14ac:dyDescent="0.25">
      <c r="A492" s="494" t="s">
        <v>749</v>
      </c>
      <c r="B492" s="1694">
        <v>1</v>
      </c>
      <c r="C492" s="1694"/>
      <c r="D492" s="1695">
        <v>8666000</v>
      </c>
      <c r="E492" s="189">
        <v>9016495.4800000004</v>
      </c>
    </row>
    <row r="493" spans="1:5" x14ac:dyDescent="0.25">
      <c r="A493" s="494" t="s">
        <v>1051</v>
      </c>
      <c r="B493" s="1694">
        <v>3</v>
      </c>
      <c r="C493" s="1694"/>
      <c r="D493" s="1695">
        <v>10911000</v>
      </c>
      <c r="E493" s="189">
        <v>13677388.1833333</v>
      </c>
    </row>
    <row r="494" spans="1:5" x14ac:dyDescent="0.25">
      <c r="A494" s="493" t="s">
        <v>523</v>
      </c>
      <c r="B494" s="1694">
        <v>1</v>
      </c>
      <c r="C494" s="1694"/>
      <c r="D494" s="1695">
        <v>8950000</v>
      </c>
      <c r="E494" s="189">
        <v>22423410.460000001</v>
      </c>
    </row>
    <row r="495" spans="1:5" x14ac:dyDescent="0.25">
      <c r="A495" s="494" t="s">
        <v>820</v>
      </c>
      <c r="B495" s="1694">
        <v>1</v>
      </c>
      <c r="C495" s="1694"/>
      <c r="D495" s="1695">
        <v>8950000</v>
      </c>
      <c r="E495" s="189">
        <v>22423410.460000001</v>
      </c>
    </row>
    <row r="496" spans="1:5" x14ac:dyDescent="0.25">
      <c r="A496" s="492" t="s">
        <v>73</v>
      </c>
      <c r="B496" s="1694">
        <v>19</v>
      </c>
      <c r="C496" s="1694">
        <v>1</v>
      </c>
      <c r="D496" s="1695">
        <v>11056632.094285714</v>
      </c>
      <c r="E496" s="189">
        <v>14597938.143571427</v>
      </c>
    </row>
    <row r="497" spans="1:5" x14ac:dyDescent="0.25">
      <c r="A497" s="493" t="s">
        <v>513</v>
      </c>
      <c r="B497" s="1694">
        <v>3</v>
      </c>
      <c r="C497" s="1694">
        <v>1</v>
      </c>
      <c r="D497" s="1695">
        <v>16421866.439999999</v>
      </c>
      <c r="E497" s="189">
        <v>20340809.706666667</v>
      </c>
    </row>
    <row r="498" spans="1:5" x14ac:dyDescent="0.25">
      <c r="A498" s="494" t="s">
        <v>513</v>
      </c>
      <c r="B498" s="1694">
        <v>3</v>
      </c>
      <c r="C498" s="1694">
        <v>1</v>
      </c>
      <c r="D498" s="1695">
        <v>16421866.439999999</v>
      </c>
      <c r="E498" s="189">
        <v>20340809.706666667</v>
      </c>
    </row>
    <row r="499" spans="1:5" x14ac:dyDescent="0.25">
      <c r="A499" s="493" t="s">
        <v>607</v>
      </c>
      <c r="B499" s="1694">
        <v>1</v>
      </c>
      <c r="C499" s="1694"/>
      <c r="D499" s="1695">
        <v>9652000</v>
      </c>
      <c r="E499" s="189">
        <v>20900000</v>
      </c>
    </row>
    <row r="500" spans="1:5" x14ac:dyDescent="0.25">
      <c r="A500" s="494" t="s">
        <v>1071</v>
      </c>
      <c r="B500" s="1694">
        <v>1</v>
      </c>
      <c r="C500" s="1694"/>
      <c r="D500" s="1695">
        <v>9652000</v>
      </c>
      <c r="E500" s="189">
        <v>20900000</v>
      </c>
    </row>
    <row r="501" spans="1:5" x14ac:dyDescent="0.25">
      <c r="A501" s="493" t="s">
        <v>648</v>
      </c>
      <c r="B501" s="1694">
        <v>1</v>
      </c>
      <c r="C501" s="1694"/>
      <c r="D501" s="1695">
        <v>9698000</v>
      </c>
      <c r="E501" s="189">
        <v>9948204.8800000008</v>
      </c>
    </row>
    <row r="502" spans="1:5" x14ac:dyDescent="0.25">
      <c r="A502" s="494" t="s">
        <v>900</v>
      </c>
      <c r="B502" s="1694">
        <v>1</v>
      </c>
      <c r="C502" s="1694"/>
      <c r="D502" s="1695">
        <v>9698000</v>
      </c>
      <c r="E502" s="189">
        <v>9948204.8800000008</v>
      </c>
    </row>
    <row r="503" spans="1:5" x14ac:dyDescent="0.25">
      <c r="A503" s="493" t="s">
        <v>732</v>
      </c>
      <c r="B503" s="1694">
        <v>4</v>
      </c>
      <c r="C503" s="1694"/>
      <c r="D503" s="1695">
        <v>9663166.666666666</v>
      </c>
      <c r="E503" s="189">
        <v>10800000.003333332</v>
      </c>
    </row>
    <row r="504" spans="1:5" x14ac:dyDescent="0.25">
      <c r="A504" s="494" t="s">
        <v>733</v>
      </c>
      <c r="B504" s="1694">
        <v>3</v>
      </c>
      <c r="C504" s="1694"/>
      <c r="D504" s="1695">
        <v>9682750</v>
      </c>
      <c r="E504" s="189">
        <v>11200000</v>
      </c>
    </row>
    <row r="505" spans="1:5" x14ac:dyDescent="0.25">
      <c r="A505" s="494" t="s">
        <v>732</v>
      </c>
      <c r="B505" s="1694">
        <v>1</v>
      </c>
      <c r="C505" s="1694"/>
      <c r="D505" s="1695">
        <v>9624000</v>
      </c>
      <c r="E505" s="189">
        <v>10000000.01</v>
      </c>
    </row>
    <row r="506" spans="1:5" x14ac:dyDescent="0.25">
      <c r="A506" s="493" t="s">
        <v>751</v>
      </c>
      <c r="B506" s="1694">
        <v>1</v>
      </c>
      <c r="C506" s="1694"/>
      <c r="D506" s="1695">
        <v>8687000</v>
      </c>
      <c r="E506" s="189">
        <v>10008000</v>
      </c>
    </row>
    <row r="507" spans="1:5" x14ac:dyDescent="0.25">
      <c r="A507" s="494" t="s">
        <v>1116</v>
      </c>
      <c r="B507" s="1694">
        <v>1</v>
      </c>
      <c r="C507" s="1694"/>
      <c r="D507" s="1695">
        <v>8687000</v>
      </c>
      <c r="E507" s="189">
        <v>10008000</v>
      </c>
    </row>
    <row r="508" spans="1:5" x14ac:dyDescent="0.25">
      <c r="A508" s="493" t="s">
        <v>822</v>
      </c>
      <c r="B508" s="1694">
        <v>2</v>
      </c>
      <c r="C508" s="1694"/>
      <c r="D508" s="1695">
        <v>9679000</v>
      </c>
      <c r="E508" s="189">
        <v>11412500</v>
      </c>
    </row>
    <row r="509" spans="1:5" x14ac:dyDescent="0.25">
      <c r="A509" s="494" t="s">
        <v>992</v>
      </c>
      <c r="B509" s="1694">
        <v>1</v>
      </c>
      <c r="C509" s="1694"/>
      <c r="D509" s="1695">
        <v>9693000</v>
      </c>
      <c r="E509" s="189">
        <v>12875000</v>
      </c>
    </row>
    <row r="510" spans="1:5" x14ac:dyDescent="0.25">
      <c r="A510" s="494" t="s">
        <v>891</v>
      </c>
      <c r="B510" s="1694">
        <v>1</v>
      </c>
      <c r="C510" s="1694"/>
      <c r="D510" s="1695">
        <v>9665000</v>
      </c>
      <c r="E510" s="189">
        <v>9950000</v>
      </c>
    </row>
    <row r="511" spans="1:5" x14ac:dyDescent="0.25">
      <c r="A511" s="493" t="s">
        <v>908</v>
      </c>
      <c r="B511" s="1694">
        <v>7</v>
      </c>
      <c r="C511" s="1694"/>
      <c r="D511" s="1695">
        <v>9714250</v>
      </c>
      <c r="E511" s="189">
        <v>15755833.333333334</v>
      </c>
    </row>
    <row r="512" spans="1:5" x14ac:dyDescent="0.25">
      <c r="A512" s="494" t="s">
        <v>908</v>
      </c>
      <c r="B512" s="1694">
        <v>6</v>
      </c>
      <c r="C512" s="1694"/>
      <c r="D512" s="1695">
        <v>9721375</v>
      </c>
      <c r="E512" s="189">
        <v>18658750</v>
      </c>
    </row>
    <row r="513" spans="1:5" x14ac:dyDescent="0.25">
      <c r="A513" s="494" t="s">
        <v>1086</v>
      </c>
      <c r="B513" s="1694">
        <v>1</v>
      </c>
      <c r="C513" s="1694"/>
      <c r="D513" s="1695">
        <v>9700000</v>
      </c>
      <c r="E513" s="189">
        <v>9950000</v>
      </c>
    </row>
    <row r="514" spans="1:5" x14ac:dyDescent="0.25">
      <c r="A514" s="492" t="s">
        <v>13</v>
      </c>
      <c r="B514" s="1694">
        <v>12</v>
      </c>
      <c r="C514" s="1694"/>
      <c r="D514" s="1695">
        <v>9648928.571428569</v>
      </c>
      <c r="E514" s="189">
        <v>14214907.901587302</v>
      </c>
    </row>
    <row r="515" spans="1:5" x14ac:dyDescent="0.25">
      <c r="A515" s="493" t="s">
        <v>105</v>
      </c>
      <c r="B515" s="1694">
        <v>12</v>
      </c>
      <c r="C515" s="1694"/>
      <c r="D515" s="1695">
        <v>9648928.571428569</v>
      </c>
      <c r="E515" s="189">
        <v>14214907.901587302</v>
      </c>
    </row>
    <row r="516" spans="1:5" x14ac:dyDescent="0.25">
      <c r="A516" s="494" t="s">
        <v>521</v>
      </c>
      <c r="B516" s="1694">
        <v>3</v>
      </c>
      <c r="C516" s="1694"/>
      <c r="D516" s="1695">
        <v>9700000</v>
      </c>
      <c r="E516" s="189">
        <v>14933333.3333333</v>
      </c>
    </row>
    <row r="517" spans="1:5" x14ac:dyDescent="0.25">
      <c r="A517" s="494" t="s">
        <v>606</v>
      </c>
      <c r="B517" s="1694">
        <v>9</v>
      </c>
      <c r="C517" s="1694"/>
      <c r="D517" s="1695">
        <v>9623392.8571428545</v>
      </c>
      <c r="E517" s="189">
        <v>13855695.185714301</v>
      </c>
    </row>
    <row r="518" spans="1:5" x14ac:dyDescent="0.25">
      <c r="A518" s="492" t="s">
        <v>104</v>
      </c>
      <c r="B518" s="1694">
        <v>32</v>
      </c>
      <c r="C518" s="1694">
        <v>2</v>
      </c>
      <c r="D518" s="1695">
        <v>10920363.355454545</v>
      </c>
      <c r="E518" s="189">
        <v>15342607.890378786</v>
      </c>
    </row>
    <row r="519" spans="1:5" x14ac:dyDescent="0.25">
      <c r="A519" s="493" t="s">
        <v>107</v>
      </c>
      <c r="B519" s="1694">
        <v>10</v>
      </c>
      <c r="C519" s="1694"/>
      <c r="D519" s="1695">
        <v>11486333.333333332</v>
      </c>
      <c r="E519" s="189">
        <v>16044095.358750001</v>
      </c>
    </row>
    <row r="520" spans="1:5" x14ac:dyDescent="0.25">
      <c r="A520" s="494" t="s">
        <v>107</v>
      </c>
      <c r="B520" s="1694">
        <v>6</v>
      </c>
      <c r="C520" s="1694"/>
      <c r="D520" s="1695">
        <v>9761833.3333333302</v>
      </c>
      <c r="E520" s="189">
        <v>22959381.434999999</v>
      </c>
    </row>
    <row r="521" spans="1:5" x14ac:dyDescent="0.25">
      <c r="A521" s="494" t="s">
        <v>871</v>
      </c>
      <c r="B521" s="1694">
        <v>1</v>
      </c>
      <c r="C521" s="1694"/>
      <c r="D521" s="1695">
        <v>9519000</v>
      </c>
      <c r="E521" s="189">
        <v>10092000</v>
      </c>
    </row>
    <row r="522" spans="1:5" x14ac:dyDescent="0.25">
      <c r="A522" s="494" t="s">
        <v>906</v>
      </c>
      <c r="B522" s="1694">
        <v>1</v>
      </c>
      <c r="C522" s="1694"/>
      <c r="D522" s="1695">
        <v>14550000</v>
      </c>
      <c r="E522" s="189">
        <v>14800000</v>
      </c>
    </row>
    <row r="523" spans="1:5" x14ac:dyDescent="0.25">
      <c r="A523" s="494" t="s">
        <v>963</v>
      </c>
      <c r="B523" s="1694">
        <v>2</v>
      </c>
      <c r="C523" s="1694"/>
      <c r="D523" s="1695">
        <v>12114500</v>
      </c>
      <c r="E523" s="189">
        <v>16325000</v>
      </c>
    </row>
    <row r="524" spans="1:5" x14ac:dyDescent="0.25">
      <c r="A524" s="493" t="s">
        <v>104</v>
      </c>
      <c r="B524" s="1694">
        <v>5</v>
      </c>
      <c r="C524" s="1694"/>
      <c r="D524" s="1695">
        <v>10083166.666666666</v>
      </c>
      <c r="E524" s="189">
        <v>13041666.666666666</v>
      </c>
    </row>
    <row r="525" spans="1:5" x14ac:dyDescent="0.25">
      <c r="A525" s="494" t="s">
        <v>104</v>
      </c>
      <c r="B525" s="1694">
        <v>2</v>
      </c>
      <c r="C525" s="1694"/>
      <c r="D525" s="1695">
        <v>9024500</v>
      </c>
      <c r="E525" s="189">
        <v>9975000</v>
      </c>
    </row>
    <row r="526" spans="1:5" x14ac:dyDescent="0.25">
      <c r="A526" s="494" t="s">
        <v>843</v>
      </c>
      <c r="B526" s="1694">
        <v>2</v>
      </c>
      <c r="C526" s="1694"/>
      <c r="D526" s="1695">
        <v>7275000</v>
      </c>
      <c r="E526" s="189">
        <v>14900000</v>
      </c>
    </row>
    <row r="527" spans="1:5" x14ac:dyDescent="0.25">
      <c r="A527" s="494" t="s">
        <v>1057</v>
      </c>
      <c r="B527" s="1694">
        <v>1</v>
      </c>
      <c r="C527" s="1694"/>
      <c r="D527" s="1695">
        <v>13950000</v>
      </c>
      <c r="E527" s="189">
        <v>14250000</v>
      </c>
    </row>
    <row r="528" spans="1:5" x14ac:dyDescent="0.25">
      <c r="A528" s="493" t="s">
        <v>106</v>
      </c>
      <c r="B528" s="1694">
        <v>10</v>
      </c>
      <c r="C528" s="1694"/>
      <c r="D528" s="1695">
        <v>10420809.523809528</v>
      </c>
      <c r="E528" s="189">
        <v>12942047.619047614</v>
      </c>
    </row>
    <row r="529" spans="1:5" x14ac:dyDescent="0.25">
      <c r="A529" s="494" t="s">
        <v>77</v>
      </c>
      <c r="B529" s="1694">
        <v>2</v>
      </c>
      <c r="C529" s="1694"/>
      <c r="D529" s="1695">
        <v>9476000</v>
      </c>
      <c r="E529" s="189">
        <v>14850000</v>
      </c>
    </row>
    <row r="530" spans="1:5" x14ac:dyDescent="0.25">
      <c r="A530" s="494" t="s">
        <v>109</v>
      </c>
      <c r="B530" s="1694">
        <v>1</v>
      </c>
      <c r="C530" s="1694"/>
      <c r="D530" s="1695">
        <v>13950000</v>
      </c>
      <c r="E530" s="189">
        <v>14250000</v>
      </c>
    </row>
    <row r="531" spans="1:5" x14ac:dyDescent="0.25">
      <c r="A531" s="494" t="s">
        <v>76</v>
      </c>
      <c r="B531" s="1694">
        <v>2</v>
      </c>
      <c r="C531" s="1694"/>
      <c r="D531" s="1695">
        <v>9658500</v>
      </c>
      <c r="E531" s="189">
        <v>11450000</v>
      </c>
    </row>
    <row r="532" spans="1:5" x14ac:dyDescent="0.25">
      <c r="A532" s="494" t="s">
        <v>91</v>
      </c>
      <c r="B532" s="1694">
        <v>1</v>
      </c>
      <c r="C532" s="1694"/>
      <c r="D532" s="1695">
        <v>9300000</v>
      </c>
      <c r="E532" s="189">
        <v>9550000</v>
      </c>
    </row>
    <row r="533" spans="1:5" x14ac:dyDescent="0.25">
      <c r="A533" s="494" t="s">
        <v>523</v>
      </c>
      <c r="B533" s="1694">
        <v>4</v>
      </c>
      <c r="C533" s="1694"/>
      <c r="D533" s="1695">
        <v>10451333.333333351</v>
      </c>
      <c r="E533" s="189">
        <v>14522166.666666649</v>
      </c>
    </row>
    <row r="534" spans="1:5" x14ac:dyDescent="0.25">
      <c r="A534" s="493" t="s">
        <v>482</v>
      </c>
      <c r="B534" s="1694"/>
      <c r="C534" s="1694">
        <v>1</v>
      </c>
      <c r="D534" s="1695">
        <v>14018949.619999999</v>
      </c>
      <c r="E534" s="189">
        <v>14018949.619999999</v>
      </c>
    </row>
    <row r="535" spans="1:5" x14ac:dyDescent="0.25">
      <c r="A535" s="494" t="s">
        <v>905</v>
      </c>
      <c r="B535" s="1694"/>
      <c r="C535" s="1694">
        <v>1</v>
      </c>
      <c r="D535" s="1695">
        <v>14018949.619999999</v>
      </c>
      <c r="E535" s="189">
        <v>14018949.619999999</v>
      </c>
    </row>
    <row r="536" spans="1:5" x14ac:dyDescent="0.25">
      <c r="A536" s="493" t="s">
        <v>507</v>
      </c>
      <c r="B536" s="1694">
        <v>2</v>
      </c>
      <c r="C536" s="1694"/>
      <c r="D536" s="1695">
        <v>12118000</v>
      </c>
      <c r="E536" s="189">
        <v>16308582.5</v>
      </c>
    </row>
    <row r="537" spans="1:5" x14ac:dyDescent="0.25">
      <c r="A537" s="494" t="s">
        <v>653</v>
      </c>
      <c r="B537" s="1694">
        <v>1</v>
      </c>
      <c r="C537" s="1694"/>
      <c r="D537" s="1695">
        <v>14550000</v>
      </c>
      <c r="E537" s="189">
        <v>15050000</v>
      </c>
    </row>
    <row r="538" spans="1:5" x14ac:dyDescent="0.25">
      <c r="A538" s="494" t="s">
        <v>922</v>
      </c>
      <c r="B538" s="1694">
        <v>1</v>
      </c>
      <c r="C538" s="1694"/>
      <c r="D538" s="1695">
        <v>9686000</v>
      </c>
      <c r="E538" s="189">
        <v>17567165</v>
      </c>
    </row>
    <row r="539" spans="1:5" x14ac:dyDescent="0.25">
      <c r="A539" s="493" t="s">
        <v>818</v>
      </c>
      <c r="B539" s="1694">
        <v>5</v>
      </c>
      <c r="C539" s="1694">
        <v>1</v>
      </c>
      <c r="D539" s="1695">
        <v>10570508.84</v>
      </c>
      <c r="E539" s="189">
        <v>19401108.84</v>
      </c>
    </row>
    <row r="540" spans="1:5" x14ac:dyDescent="0.25">
      <c r="A540" s="494" t="s">
        <v>838</v>
      </c>
      <c r="B540" s="1694">
        <v>1</v>
      </c>
      <c r="C540" s="1694"/>
      <c r="D540" s="1695">
        <v>7724000</v>
      </c>
      <c r="E540" s="189">
        <v>27154000</v>
      </c>
    </row>
    <row r="541" spans="1:5" x14ac:dyDescent="0.25">
      <c r="A541" s="494" t="s">
        <v>870</v>
      </c>
      <c r="B541" s="1694"/>
      <c r="C541" s="1694">
        <v>1</v>
      </c>
      <c r="D541" s="1695">
        <v>15121544.199999999</v>
      </c>
      <c r="E541" s="189">
        <v>15121544.199999999</v>
      </c>
    </row>
    <row r="542" spans="1:5" x14ac:dyDescent="0.25">
      <c r="A542" s="494" t="s">
        <v>1059</v>
      </c>
      <c r="B542" s="1694">
        <v>1</v>
      </c>
      <c r="C542" s="1694"/>
      <c r="D542" s="1695">
        <v>9658000</v>
      </c>
      <c r="E542" s="189">
        <v>10050000</v>
      </c>
    </row>
    <row r="543" spans="1:5" x14ac:dyDescent="0.25">
      <c r="A543" s="494" t="s">
        <v>818</v>
      </c>
      <c r="B543" s="1694">
        <v>3</v>
      </c>
      <c r="C543" s="1694"/>
      <c r="D543" s="1695">
        <v>10174500</v>
      </c>
      <c r="E543" s="189">
        <v>22340000</v>
      </c>
    </row>
    <row r="544" spans="1:5" x14ac:dyDescent="0.25">
      <c r="A544" s="492" t="s">
        <v>74</v>
      </c>
      <c r="B544" s="1694">
        <v>37</v>
      </c>
      <c r="C544" s="1694">
        <v>1</v>
      </c>
      <c r="D544" s="1695">
        <v>10935495.386666667</v>
      </c>
      <c r="E544" s="189">
        <v>14624597.351346156</v>
      </c>
    </row>
    <row r="545" spans="1:5" x14ac:dyDescent="0.25">
      <c r="A545" s="493" t="s">
        <v>72</v>
      </c>
      <c r="B545" s="1694">
        <v>11</v>
      </c>
      <c r="C545" s="1694">
        <v>1</v>
      </c>
      <c r="D545" s="1695">
        <v>12199671.857777778</v>
      </c>
      <c r="E545" s="189">
        <v>14802073.468888888</v>
      </c>
    </row>
    <row r="546" spans="1:5" x14ac:dyDescent="0.25">
      <c r="A546" s="494" t="s">
        <v>745</v>
      </c>
      <c r="B546" s="1694">
        <v>2</v>
      </c>
      <c r="C546" s="1694">
        <v>1</v>
      </c>
      <c r="D546" s="1695">
        <v>12855182.24</v>
      </c>
      <c r="E546" s="189">
        <v>13076182.24</v>
      </c>
    </row>
    <row r="547" spans="1:5" x14ac:dyDescent="0.25">
      <c r="A547" s="494" t="s">
        <v>819</v>
      </c>
      <c r="B547" s="1694">
        <v>3</v>
      </c>
      <c r="C547" s="1694"/>
      <c r="D547" s="1695">
        <v>13303250</v>
      </c>
      <c r="E547" s="189">
        <v>16594307.25</v>
      </c>
    </row>
    <row r="548" spans="1:5" x14ac:dyDescent="0.25">
      <c r="A548" s="494" t="s">
        <v>72</v>
      </c>
      <c r="B548" s="1694">
        <v>3</v>
      </c>
      <c r="C548" s="1694"/>
      <c r="D548" s="1695">
        <v>9075000</v>
      </c>
      <c r="E548" s="189">
        <v>16738250</v>
      </c>
    </row>
    <row r="549" spans="1:5" x14ac:dyDescent="0.25">
      <c r="A549" s="494" t="s">
        <v>893</v>
      </c>
      <c r="B549" s="1694">
        <v>1</v>
      </c>
      <c r="C549" s="1694"/>
      <c r="D549" s="1695">
        <v>14550000</v>
      </c>
      <c r="E549" s="189">
        <v>14850000</v>
      </c>
    </row>
    <row r="550" spans="1:5" x14ac:dyDescent="0.25">
      <c r="A550" s="494" t="s">
        <v>928</v>
      </c>
      <c r="B550" s="1694">
        <v>2</v>
      </c>
      <c r="C550" s="1694"/>
      <c r="D550" s="1695">
        <v>11925000</v>
      </c>
      <c r="E550" s="189">
        <v>12475000</v>
      </c>
    </row>
    <row r="551" spans="1:5" x14ac:dyDescent="0.25">
      <c r="A551" s="493" t="s">
        <v>87</v>
      </c>
      <c r="B551" s="1694">
        <v>5</v>
      </c>
      <c r="C551" s="1694"/>
      <c r="D551" s="1695">
        <v>13730222.222222233</v>
      </c>
      <c r="E551" s="189">
        <v>18928222.222222235</v>
      </c>
    </row>
    <row r="552" spans="1:5" x14ac:dyDescent="0.25">
      <c r="A552" s="494" t="s">
        <v>97</v>
      </c>
      <c r="B552" s="1694">
        <v>2</v>
      </c>
      <c r="C552" s="1694"/>
      <c r="D552" s="1695">
        <v>14250000</v>
      </c>
      <c r="E552" s="189">
        <v>18359000</v>
      </c>
    </row>
    <row r="553" spans="1:5" x14ac:dyDescent="0.25">
      <c r="A553" s="494" t="s">
        <v>826</v>
      </c>
      <c r="B553" s="1694">
        <v>3</v>
      </c>
      <c r="C553" s="1694"/>
      <c r="D553" s="1695">
        <v>12690666.6666667</v>
      </c>
      <c r="E553" s="189">
        <v>20066666.666666701</v>
      </c>
    </row>
    <row r="554" spans="1:5" x14ac:dyDescent="0.25">
      <c r="A554" s="493" t="s">
        <v>75</v>
      </c>
      <c r="B554" s="1694">
        <v>5</v>
      </c>
      <c r="C554" s="1694"/>
      <c r="D554" s="1695">
        <v>10786333.333333336</v>
      </c>
      <c r="E554" s="189">
        <v>14361166.666666649</v>
      </c>
    </row>
    <row r="555" spans="1:5" x14ac:dyDescent="0.25">
      <c r="A555" s="494" t="s">
        <v>837</v>
      </c>
      <c r="B555" s="1694">
        <v>2</v>
      </c>
      <c r="C555" s="1694"/>
      <c r="D555" s="1695">
        <v>12075000</v>
      </c>
      <c r="E555" s="189">
        <v>12325000</v>
      </c>
    </row>
    <row r="556" spans="1:5" x14ac:dyDescent="0.25">
      <c r="A556" s="494" t="s">
        <v>902</v>
      </c>
      <c r="B556" s="1694">
        <v>3</v>
      </c>
      <c r="C556" s="1694"/>
      <c r="D556" s="1695">
        <v>9497666.6666666698</v>
      </c>
      <c r="E556" s="189">
        <v>16397333.3333333</v>
      </c>
    </row>
    <row r="557" spans="1:5" x14ac:dyDescent="0.25">
      <c r="A557" s="493" t="s">
        <v>74</v>
      </c>
      <c r="B557" s="1694">
        <v>3</v>
      </c>
      <c r="C557" s="1694"/>
      <c r="D557" s="1695">
        <v>9669333.333333334</v>
      </c>
      <c r="E557" s="189">
        <v>10882734.960000001</v>
      </c>
    </row>
    <row r="558" spans="1:5" x14ac:dyDescent="0.25">
      <c r="A558" s="494" t="s">
        <v>915</v>
      </c>
      <c r="B558" s="1694">
        <v>1</v>
      </c>
      <c r="C558" s="1694"/>
      <c r="D558" s="1695">
        <v>9698000</v>
      </c>
      <c r="E558" s="189">
        <v>9948204.8800000008</v>
      </c>
    </row>
    <row r="559" spans="1:5" x14ac:dyDescent="0.25">
      <c r="A559" s="494" t="s">
        <v>968</v>
      </c>
      <c r="B559" s="1694">
        <v>1</v>
      </c>
      <c r="C559" s="1694"/>
      <c r="D559" s="1695">
        <v>9610000</v>
      </c>
      <c r="E559" s="189">
        <v>12750000</v>
      </c>
    </row>
    <row r="560" spans="1:5" x14ac:dyDescent="0.25">
      <c r="A560" s="494" t="s">
        <v>74</v>
      </c>
      <c r="B560" s="1694">
        <v>1</v>
      </c>
      <c r="C560" s="1694"/>
      <c r="D560" s="1695">
        <v>9700000</v>
      </c>
      <c r="E560" s="189">
        <v>9950000</v>
      </c>
    </row>
    <row r="561" spans="1:5" x14ac:dyDescent="0.25">
      <c r="A561" s="493" t="s">
        <v>734</v>
      </c>
      <c r="B561" s="1694">
        <v>2</v>
      </c>
      <c r="C561" s="1694"/>
      <c r="D561" s="1695">
        <v>9662000</v>
      </c>
      <c r="E561" s="189">
        <v>9950000</v>
      </c>
    </row>
    <row r="562" spans="1:5" x14ac:dyDescent="0.25">
      <c r="A562" s="494" t="s">
        <v>734</v>
      </c>
      <c r="B562" s="1694">
        <v>2</v>
      </c>
      <c r="C562" s="1694"/>
      <c r="D562" s="1695">
        <v>9662000</v>
      </c>
      <c r="E562" s="189">
        <v>9950000</v>
      </c>
    </row>
    <row r="563" spans="1:5" x14ac:dyDescent="0.25">
      <c r="A563" s="493" t="s">
        <v>735</v>
      </c>
      <c r="B563" s="1694">
        <v>6</v>
      </c>
      <c r="C563" s="1694"/>
      <c r="D563" s="1695">
        <v>9416375</v>
      </c>
      <c r="E563" s="189">
        <v>12600000</v>
      </c>
    </row>
    <row r="564" spans="1:5" x14ac:dyDescent="0.25">
      <c r="A564" s="494" t="s">
        <v>842</v>
      </c>
      <c r="B564" s="1694">
        <v>3</v>
      </c>
      <c r="C564" s="1694"/>
      <c r="D564" s="1695">
        <v>9486250</v>
      </c>
      <c r="E564" s="189">
        <v>11400000</v>
      </c>
    </row>
    <row r="565" spans="1:5" x14ac:dyDescent="0.25">
      <c r="A565" s="494" t="s">
        <v>869</v>
      </c>
      <c r="B565" s="1694">
        <v>2</v>
      </c>
      <c r="C565" s="1694"/>
      <c r="D565" s="1695">
        <v>9700000</v>
      </c>
      <c r="E565" s="189">
        <v>10200000</v>
      </c>
    </row>
    <row r="566" spans="1:5" x14ac:dyDescent="0.25">
      <c r="A566" s="494" t="s">
        <v>1056</v>
      </c>
      <c r="B566" s="1694">
        <v>1</v>
      </c>
      <c r="C566" s="1694"/>
      <c r="D566" s="1695">
        <v>8993000</v>
      </c>
      <c r="E566" s="189">
        <v>17400000</v>
      </c>
    </row>
    <row r="567" spans="1:5" x14ac:dyDescent="0.25">
      <c r="A567" s="493" t="s">
        <v>736</v>
      </c>
      <c r="B567" s="1694">
        <v>3</v>
      </c>
      <c r="C567" s="1694"/>
      <c r="D567" s="1695">
        <v>8170000</v>
      </c>
      <c r="E567" s="189">
        <v>15370813.7675</v>
      </c>
    </row>
    <row r="568" spans="1:5" x14ac:dyDescent="0.25">
      <c r="A568" s="494" t="s">
        <v>737</v>
      </c>
      <c r="B568" s="1694">
        <v>3</v>
      </c>
      <c r="C568" s="1694"/>
      <c r="D568" s="1695">
        <v>8170000</v>
      </c>
      <c r="E568" s="189">
        <v>15370813.7675</v>
      </c>
    </row>
    <row r="569" spans="1:5" x14ac:dyDescent="0.25">
      <c r="A569" s="493" t="s">
        <v>752</v>
      </c>
      <c r="B569" s="1694">
        <v>1</v>
      </c>
      <c r="C569" s="1694"/>
      <c r="D569" s="1695">
        <v>9387000</v>
      </c>
      <c r="E569" s="189">
        <v>27824037.5</v>
      </c>
    </row>
    <row r="570" spans="1:5" x14ac:dyDescent="0.25">
      <c r="A570" s="494" t="s">
        <v>1147</v>
      </c>
      <c r="B570" s="1694">
        <v>1</v>
      </c>
      <c r="C570" s="1694"/>
      <c r="D570" s="1695">
        <v>9387000</v>
      </c>
      <c r="E570" s="189">
        <v>27824037.5</v>
      </c>
    </row>
    <row r="571" spans="1:5" x14ac:dyDescent="0.25">
      <c r="A571" s="493" t="s">
        <v>904</v>
      </c>
      <c r="B571" s="1694">
        <v>1</v>
      </c>
      <c r="C571" s="1694"/>
      <c r="D571" s="1695">
        <v>9700000</v>
      </c>
      <c r="E571" s="189">
        <v>9950000</v>
      </c>
    </row>
    <row r="572" spans="1:5" x14ac:dyDescent="0.25">
      <c r="A572" s="494" t="s">
        <v>904</v>
      </c>
      <c r="B572" s="1694">
        <v>1</v>
      </c>
      <c r="C572" s="1694"/>
      <c r="D572" s="1695">
        <v>9700000</v>
      </c>
      <c r="E572" s="189">
        <v>9950000</v>
      </c>
    </row>
    <row r="573" spans="1:5" x14ac:dyDescent="0.25">
      <c r="A573" s="492" t="s">
        <v>102</v>
      </c>
      <c r="B573" s="1694">
        <v>37</v>
      </c>
      <c r="C573" s="1694"/>
      <c r="D573" s="1695">
        <v>9871608.8435374144</v>
      </c>
      <c r="E573" s="189">
        <v>21076250.045600902</v>
      </c>
    </row>
    <row r="574" spans="1:5" x14ac:dyDescent="0.25">
      <c r="A574" s="493" t="s">
        <v>93</v>
      </c>
      <c r="B574" s="1694">
        <v>1</v>
      </c>
      <c r="C574" s="1694"/>
      <c r="D574" s="1695">
        <v>9700000</v>
      </c>
      <c r="E574" s="189">
        <v>9950000</v>
      </c>
    </row>
    <row r="575" spans="1:5" x14ac:dyDescent="0.25">
      <c r="A575" s="494" t="s">
        <v>1063</v>
      </c>
      <c r="B575" s="1694">
        <v>1</v>
      </c>
      <c r="C575" s="1694"/>
      <c r="D575" s="1695">
        <v>9700000</v>
      </c>
      <c r="E575" s="189">
        <v>9950000</v>
      </c>
    </row>
    <row r="576" spans="1:5" x14ac:dyDescent="0.25">
      <c r="A576" s="493" t="s">
        <v>108</v>
      </c>
      <c r="B576" s="1694">
        <v>27</v>
      </c>
      <c r="C576" s="1694"/>
      <c r="D576" s="1695">
        <v>10486616.883116882</v>
      </c>
      <c r="E576" s="189">
        <v>17650974.061601724</v>
      </c>
    </row>
    <row r="577" spans="1:5" x14ac:dyDescent="0.25">
      <c r="A577" s="494" t="s">
        <v>82</v>
      </c>
      <c r="B577" s="1694">
        <v>8</v>
      </c>
      <c r="C577" s="1694"/>
      <c r="D577" s="1695">
        <v>7824642.8571428554</v>
      </c>
      <c r="E577" s="189">
        <v>25419210.252142847</v>
      </c>
    </row>
    <row r="578" spans="1:5" x14ac:dyDescent="0.25">
      <c r="A578" s="494" t="s">
        <v>731</v>
      </c>
      <c r="B578" s="1694">
        <v>4</v>
      </c>
      <c r="C578" s="1694"/>
      <c r="D578" s="1695">
        <v>9350000</v>
      </c>
      <c r="E578" s="189">
        <v>12075875</v>
      </c>
    </row>
    <row r="579" spans="1:5" x14ac:dyDescent="0.25">
      <c r="A579" s="494" t="s">
        <v>740</v>
      </c>
      <c r="B579" s="1694">
        <v>6</v>
      </c>
      <c r="C579" s="1694"/>
      <c r="D579" s="1695">
        <v>11221000</v>
      </c>
      <c r="E579" s="189">
        <v>13425625.481666651</v>
      </c>
    </row>
    <row r="580" spans="1:5" x14ac:dyDescent="0.25">
      <c r="A580" s="494" t="s">
        <v>827</v>
      </c>
      <c r="B580" s="1694">
        <v>2</v>
      </c>
      <c r="C580" s="1694"/>
      <c r="D580" s="1695">
        <v>10568000</v>
      </c>
      <c r="E580" s="189">
        <v>17203000</v>
      </c>
    </row>
    <row r="581" spans="1:5" x14ac:dyDescent="0.25">
      <c r="A581" s="494" t="s">
        <v>931</v>
      </c>
      <c r="B581" s="1694">
        <v>3</v>
      </c>
      <c r="C581" s="1694"/>
      <c r="D581" s="1695">
        <v>13318500</v>
      </c>
      <c r="E581" s="189">
        <v>17230263.177500002</v>
      </c>
    </row>
    <row r="582" spans="1:5" x14ac:dyDescent="0.25">
      <c r="A582" s="494" t="s">
        <v>872</v>
      </c>
      <c r="B582" s="1694">
        <v>2</v>
      </c>
      <c r="C582" s="1694"/>
      <c r="D582" s="1695">
        <v>8799500</v>
      </c>
      <c r="E582" s="189">
        <v>11375000</v>
      </c>
    </row>
    <row r="583" spans="1:5" x14ac:dyDescent="0.25">
      <c r="A583" s="494" t="s">
        <v>1090</v>
      </c>
      <c r="B583" s="1694">
        <v>2</v>
      </c>
      <c r="C583" s="1694"/>
      <c r="D583" s="1695">
        <v>11339000</v>
      </c>
      <c r="E583" s="189">
        <v>24153641.855</v>
      </c>
    </row>
    <row r="584" spans="1:5" x14ac:dyDescent="0.25">
      <c r="A584" s="493" t="s">
        <v>748</v>
      </c>
      <c r="B584" s="1694">
        <v>2</v>
      </c>
      <c r="C584" s="1694"/>
      <c r="D584" s="1695">
        <v>9606000</v>
      </c>
      <c r="E584" s="189">
        <v>16680595.640000001</v>
      </c>
    </row>
    <row r="585" spans="1:5" x14ac:dyDescent="0.25">
      <c r="A585" s="494" t="s">
        <v>962</v>
      </c>
      <c r="B585" s="1694">
        <v>1</v>
      </c>
      <c r="C585" s="1694"/>
      <c r="D585" s="1695">
        <v>9693000</v>
      </c>
      <c r="E585" s="189">
        <v>10750000</v>
      </c>
    </row>
    <row r="586" spans="1:5" x14ac:dyDescent="0.25">
      <c r="A586" s="494" t="s">
        <v>1890</v>
      </c>
      <c r="B586" s="1694">
        <v>1</v>
      </c>
      <c r="C586" s="1694"/>
      <c r="D586" s="1695">
        <v>9519000</v>
      </c>
      <c r="E586" s="189">
        <v>22611191.280000001</v>
      </c>
    </row>
    <row r="587" spans="1:5" x14ac:dyDescent="0.25">
      <c r="A587" s="493" t="s">
        <v>811</v>
      </c>
      <c r="B587" s="1694">
        <v>3</v>
      </c>
      <c r="C587" s="1694"/>
      <c r="D587" s="1695">
        <v>7986333.333333333</v>
      </c>
      <c r="E587" s="189">
        <v>33968000</v>
      </c>
    </row>
    <row r="588" spans="1:5" x14ac:dyDescent="0.25">
      <c r="A588" s="494" t="s">
        <v>907</v>
      </c>
      <c r="B588" s="1694">
        <v>1</v>
      </c>
      <c r="C588" s="1694"/>
      <c r="D588" s="1695">
        <v>6498000</v>
      </c>
      <c r="E588" s="189">
        <v>50804000</v>
      </c>
    </row>
    <row r="589" spans="1:5" x14ac:dyDescent="0.25">
      <c r="A589" s="494" t="s">
        <v>910</v>
      </c>
      <c r="B589" s="1694">
        <v>1</v>
      </c>
      <c r="C589" s="1694"/>
      <c r="D589" s="1695">
        <v>7768000</v>
      </c>
      <c r="E589" s="189">
        <v>41000000</v>
      </c>
    </row>
    <row r="590" spans="1:5" x14ac:dyDescent="0.25">
      <c r="A590" s="494" t="s">
        <v>1088</v>
      </c>
      <c r="B590" s="1694">
        <v>1</v>
      </c>
      <c r="C590" s="1694"/>
      <c r="D590" s="1695">
        <v>9693000</v>
      </c>
      <c r="E590" s="189">
        <v>10100000</v>
      </c>
    </row>
    <row r="591" spans="1:5" x14ac:dyDescent="0.25">
      <c r="A591" s="493" t="s">
        <v>102</v>
      </c>
      <c r="B591" s="1694">
        <v>2</v>
      </c>
      <c r="C591" s="1694"/>
      <c r="D591" s="1695">
        <v>10914500</v>
      </c>
      <c r="E591" s="189">
        <v>27927172.5</v>
      </c>
    </row>
    <row r="592" spans="1:5" x14ac:dyDescent="0.25">
      <c r="A592" s="494" t="s">
        <v>1023</v>
      </c>
      <c r="B592" s="1694">
        <v>1</v>
      </c>
      <c r="C592" s="1694"/>
      <c r="D592" s="1695">
        <v>7855000</v>
      </c>
      <c r="E592" s="189">
        <v>41580000</v>
      </c>
    </row>
    <row r="593" spans="1:5" x14ac:dyDescent="0.25">
      <c r="A593" s="494" t="s">
        <v>1270</v>
      </c>
      <c r="B593" s="1694">
        <v>1</v>
      </c>
      <c r="C593" s="1694"/>
      <c r="D593" s="1695">
        <v>13974000</v>
      </c>
      <c r="E593" s="189">
        <v>14274345</v>
      </c>
    </row>
    <row r="594" spans="1:5" x14ac:dyDescent="0.25">
      <c r="A594" s="493" t="s">
        <v>1292</v>
      </c>
      <c r="B594" s="1694">
        <v>1</v>
      </c>
      <c r="C594" s="1694"/>
      <c r="D594" s="1695">
        <v>7593000</v>
      </c>
      <c r="E594" s="189">
        <v>37313000</v>
      </c>
    </row>
    <row r="595" spans="1:5" x14ac:dyDescent="0.25">
      <c r="A595" s="494" t="s">
        <v>1293</v>
      </c>
      <c r="B595" s="1694">
        <v>1</v>
      </c>
      <c r="C595" s="1694"/>
      <c r="D595" s="1695">
        <v>7593000</v>
      </c>
      <c r="E595" s="189">
        <v>37313000</v>
      </c>
    </row>
    <row r="596" spans="1:5" x14ac:dyDescent="0.25">
      <c r="A596" s="493" t="s">
        <v>1153</v>
      </c>
      <c r="B596" s="1694">
        <v>1</v>
      </c>
      <c r="C596" s="1694"/>
      <c r="D596" s="1695">
        <v>9658000</v>
      </c>
      <c r="E596" s="189">
        <v>10058000</v>
      </c>
    </row>
    <row r="597" spans="1:5" x14ac:dyDescent="0.25">
      <c r="A597" s="494" t="s">
        <v>863</v>
      </c>
      <c r="B597" s="1694">
        <v>1</v>
      </c>
      <c r="C597" s="1694"/>
      <c r="D597" s="1695">
        <v>9658000</v>
      </c>
      <c r="E597" s="189">
        <v>10058000</v>
      </c>
    </row>
    <row r="598" spans="1:5" x14ac:dyDescent="0.25">
      <c r="A598" s="1697" t="s">
        <v>118</v>
      </c>
      <c r="B598" s="1694">
        <v>50</v>
      </c>
      <c r="C598" s="1694">
        <v>3</v>
      </c>
      <c r="D598" s="1695">
        <v>9380942.9315942042</v>
      </c>
      <c r="E598" s="189">
        <v>36445735.664275363</v>
      </c>
    </row>
    <row r="599" spans="1:5" x14ac:dyDescent="0.25">
      <c r="A599" s="492" t="s">
        <v>11</v>
      </c>
      <c r="B599" s="1694">
        <v>16</v>
      </c>
      <c r="C599" s="1694">
        <v>1</v>
      </c>
      <c r="D599" s="1695">
        <v>9656853.4912500009</v>
      </c>
      <c r="E599" s="189">
        <v>30927496.059374999</v>
      </c>
    </row>
    <row r="600" spans="1:5" x14ac:dyDescent="0.25">
      <c r="A600" s="493" t="s">
        <v>83</v>
      </c>
      <c r="B600" s="1694">
        <v>2</v>
      </c>
      <c r="C600" s="1694"/>
      <c r="D600" s="1695">
        <v>9451500</v>
      </c>
      <c r="E600" s="189">
        <v>29545000</v>
      </c>
    </row>
    <row r="601" spans="1:5" x14ac:dyDescent="0.25">
      <c r="A601" s="494" t="s">
        <v>537</v>
      </c>
      <c r="B601" s="1694">
        <v>1</v>
      </c>
      <c r="C601" s="1694"/>
      <c r="D601" s="1695">
        <v>9610000</v>
      </c>
      <c r="E601" s="189">
        <v>30155000</v>
      </c>
    </row>
    <row r="602" spans="1:5" x14ac:dyDescent="0.25">
      <c r="A602" s="494" t="s">
        <v>1008</v>
      </c>
      <c r="B602" s="1694">
        <v>1</v>
      </c>
      <c r="C602" s="1694"/>
      <c r="D602" s="1695">
        <v>9293000</v>
      </c>
      <c r="E602" s="189">
        <v>28935000</v>
      </c>
    </row>
    <row r="603" spans="1:5" x14ac:dyDescent="0.25">
      <c r="A603" s="493" t="s">
        <v>94</v>
      </c>
      <c r="B603" s="1694">
        <v>4</v>
      </c>
      <c r="C603" s="1694"/>
      <c r="D603" s="1695">
        <v>9028666.666666666</v>
      </c>
      <c r="E603" s="189">
        <v>23189666.666666668</v>
      </c>
    </row>
    <row r="604" spans="1:5" x14ac:dyDescent="0.25">
      <c r="A604" s="494" t="s">
        <v>645</v>
      </c>
      <c r="B604" s="1694">
        <v>2</v>
      </c>
      <c r="C604" s="1694"/>
      <c r="D604" s="1695">
        <v>9624000</v>
      </c>
      <c r="E604" s="189">
        <v>20576000</v>
      </c>
    </row>
    <row r="605" spans="1:5" x14ac:dyDescent="0.25">
      <c r="A605" s="494" t="s">
        <v>821</v>
      </c>
      <c r="B605" s="1694">
        <v>1</v>
      </c>
      <c r="C605" s="1694"/>
      <c r="D605" s="1695">
        <v>8906000</v>
      </c>
      <c r="E605" s="189">
        <v>23175000</v>
      </c>
    </row>
    <row r="606" spans="1:5" x14ac:dyDescent="0.25">
      <c r="A606" s="494" t="s">
        <v>836</v>
      </c>
      <c r="B606" s="1694">
        <v>1</v>
      </c>
      <c r="C606" s="1694"/>
      <c r="D606" s="1695">
        <v>8556000</v>
      </c>
      <c r="E606" s="189">
        <v>25818000</v>
      </c>
    </row>
    <row r="607" spans="1:5" x14ac:dyDescent="0.25">
      <c r="A607" s="493" t="s">
        <v>84</v>
      </c>
      <c r="B607" s="1694">
        <v>1</v>
      </c>
      <c r="C607" s="1694">
        <v>1</v>
      </c>
      <c r="D607" s="1695">
        <v>13824827.93</v>
      </c>
      <c r="E607" s="189">
        <v>16090968.475</v>
      </c>
    </row>
    <row r="608" spans="1:5" x14ac:dyDescent="0.25">
      <c r="A608" s="494" t="s">
        <v>84</v>
      </c>
      <c r="B608" s="1694"/>
      <c r="C608" s="1694">
        <v>1</v>
      </c>
      <c r="D608" s="1695">
        <v>19006655.859999999</v>
      </c>
      <c r="E608" s="189">
        <v>19063936.949999999</v>
      </c>
    </row>
    <row r="609" spans="1:5" x14ac:dyDescent="0.25">
      <c r="A609" s="494" t="s">
        <v>888</v>
      </c>
      <c r="B609" s="1694">
        <v>1</v>
      </c>
      <c r="C609" s="1694"/>
      <c r="D609" s="1695">
        <v>8643000</v>
      </c>
      <c r="E609" s="189">
        <v>13118000</v>
      </c>
    </row>
    <row r="610" spans="1:5" x14ac:dyDescent="0.25">
      <c r="A610" s="493" t="s">
        <v>11</v>
      </c>
      <c r="B610" s="1694">
        <v>5</v>
      </c>
      <c r="C610" s="1694"/>
      <c r="D610" s="1695">
        <v>8808600</v>
      </c>
      <c r="E610" s="189">
        <v>42305200</v>
      </c>
    </row>
    <row r="611" spans="1:5" x14ac:dyDescent="0.25">
      <c r="A611" s="494" t="s">
        <v>749</v>
      </c>
      <c r="B611" s="1694">
        <v>1</v>
      </c>
      <c r="C611" s="1694"/>
      <c r="D611" s="1695">
        <v>9569000</v>
      </c>
      <c r="E611" s="189">
        <v>37120000</v>
      </c>
    </row>
    <row r="612" spans="1:5" x14ac:dyDescent="0.25">
      <c r="A612" s="494" t="s">
        <v>102</v>
      </c>
      <c r="B612" s="1694">
        <v>1</v>
      </c>
      <c r="C612" s="1694"/>
      <c r="D612" s="1695">
        <v>7636000</v>
      </c>
      <c r="E612" s="189">
        <v>46466000</v>
      </c>
    </row>
    <row r="613" spans="1:5" x14ac:dyDescent="0.25">
      <c r="A613" s="494" t="s">
        <v>1011</v>
      </c>
      <c r="B613" s="1694">
        <v>1</v>
      </c>
      <c r="C613" s="1694"/>
      <c r="D613" s="1695">
        <v>7549000</v>
      </c>
      <c r="E613" s="189">
        <v>53267000</v>
      </c>
    </row>
    <row r="614" spans="1:5" x14ac:dyDescent="0.25">
      <c r="A614" s="494" t="s">
        <v>829</v>
      </c>
      <c r="B614" s="1694">
        <v>2</v>
      </c>
      <c r="C614" s="1694"/>
      <c r="D614" s="1695">
        <v>9644500</v>
      </c>
      <c r="E614" s="189">
        <v>37336500</v>
      </c>
    </row>
    <row r="615" spans="1:5" x14ac:dyDescent="0.25">
      <c r="A615" s="493" t="s">
        <v>832</v>
      </c>
      <c r="B615" s="1694">
        <v>2</v>
      </c>
      <c r="C615" s="1694"/>
      <c r="D615" s="1695">
        <v>8985500</v>
      </c>
      <c r="E615" s="189">
        <v>30267500</v>
      </c>
    </row>
    <row r="616" spans="1:5" x14ac:dyDescent="0.25">
      <c r="A616" s="494" t="s">
        <v>967</v>
      </c>
      <c r="B616" s="1694">
        <v>1</v>
      </c>
      <c r="C616" s="1694"/>
      <c r="D616" s="1695">
        <v>8381000</v>
      </c>
      <c r="E616" s="189">
        <v>27085000</v>
      </c>
    </row>
    <row r="617" spans="1:5" x14ac:dyDescent="0.25">
      <c r="A617" s="494" t="s">
        <v>1123</v>
      </c>
      <c r="B617" s="1694">
        <v>1</v>
      </c>
      <c r="C617" s="1694"/>
      <c r="D617" s="1695">
        <v>9590000</v>
      </c>
      <c r="E617" s="189">
        <v>33450000</v>
      </c>
    </row>
    <row r="618" spans="1:5" x14ac:dyDescent="0.25">
      <c r="A618" s="493" t="s">
        <v>865</v>
      </c>
      <c r="B618" s="1694">
        <v>1</v>
      </c>
      <c r="C618" s="1694"/>
      <c r="D618" s="1695">
        <v>9267000</v>
      </c>
      <c r="E618" s="189">
        <v>14485000</v>
      </c>
    </row>
    <row r="619" spans="1:5" x14ac:dyDescent="0.25">
      <c r="A619" s="494" t="s">
        <v>900</v>
      </c>
      <c r="B619" s="1694">
        <v>1</v>
      </c>
      <c r="C619" s="1694"/>
      <c r="D619" s="1695">
        <v>9267000</v>
      </c>
      <c r="E619" s="189">
        <v>14485000</v>
      </c>
    </row>
    <row r="620" spans="1:5" x14ac:dyDescent="0.25">
      <c r="A620" s="493" t="s">
        <v>917</v>
      </c>
      <c r="B620" s="1694">
        <v>1</v>
      </c>
      <c r="C620" s="1694"/>
      <c r="D620" s="1695">
        <v>9590000</v>
      </c>
      <c r="E620" s="189">
        <v>47453000</v>
      </c>
    </row>
    <row r="621" spans="1:5" x14ac:dyDescent="0.25">
      <c r="A621" s="494" t="s">
        <v>1372</v>
      </c>
      <c r="B621" s="1694">
        <v>1</v>
      </c>
      <c r="C621" s="1694"/>
      <c r="D621" s="1695">
        <v>9590000</v>
      </c>
      <c r="E621" s="189">
        <v>47453000</v>
      </c>
    </row>
    <row r="622" spans="1:5" x14ac:dyDescent="0.25">
      <c r="A622" s="492" t="s">
        <v>12</v>
      </c>
      <c r="B622" s="1694">
        <v>13</v>
      </c>
      <c r="C622" s="1694"/>
      <c r="D622" s="1695">
        <v>7898979.166666666</v>
      </c>
      <c r="E622" s="189">
        <v>49234427.083333336</v>
      </c>
    </row>
    <row r="623" spans="1:5" x14ac:dyDescent="0.25">
      <c r="A623" s="493" t="s">
        <v>372</v>
      </c>
      <c r="B623" s="1694">
        <v>1</v>
      </c>
      <c r="C623" s="1694"/>
      <c r="D623" s="1695">
        <v>9081000</v>
      </c>
      <c r="E623" s="189">
        <v>28720000</v>
      </c>
    </row>
    <row r="624" spans="1:5" x14ac:dyDescent="0.25">
      <c r="A624" s="494" t="s">
        <v>1049</v>
      </c>
      <c r="B624" s="1694">
        <v>1</v>
      </c>
      <c r="C624" s="1694"/>
      <c r="D624" s="1695">
        <v>9081000</v>
      </c>
      <c r="E624" s="189">
        <v>28720000</v>
      </c>
    </row>
    <row r="625" spans="1:5" x14ac:dyDescent="0.25">
      <c r="A625" s="493" t="s">
        <v>85</v>
      </c>
      <c r="B625" s="1694">
        <v>1</v>
      </c>
      <c r="C625" s="1694"/>
      <c r="D625" s="1695">
        <v>9081000</v>
      </c>
      <c r="E625" s="189">
        <v>30235000</v>
      </c>
    </row>
    <row r="626" spans="1:5" x14ac:dyDescent="0.25">
      <c r="A626" s="494" t="s">
        <v>85</v>
      </c>
      <c r="B626" s="1694">
        <v>1</v>
      </c>
      <c r="C626" s="1694"/>
      <c r="D626" s="1695">
        <v>9081000</v>
      </c>
      <c r="E626" s="189">
        <v>30235000</v>
      </c>
    </row>
    <row r="627" spans="1:5" x14ac:dyDescent="0.25">
      <c r="A627" s="493" t="s">
        <v>12</v>
      </c>
      <c r="B627" s="1694">
        <v>9</v>
      </c>
      <c r="C627" s="1694"/>
      <c r="D627" s="1695">
        <v>7986458.3333333321</v>
      </c>
      <c r="E627" s="189">
        <v>54832104.166666672</v>
      </c>
    </row>
    <row r="628" spans="1:5" x14ac:dyDescent="0.25">
      <c r="A628" s="494" t="s">
        <v>813</v>
      </c>
      <c r="B628" s="1694">
        <v>7</v>
      </c>
      <c r="C628" s="1694"/>
      <c r="D628" s="1695">
        <v>7789416.6666666651</v>
      </c>
      <c r="E628" s="189">
        <v>55691708.333333351</v>
      </c>
    </row>
    <row r="629" spans="1:5" x14ac:dyDescent="0.25">
      <c r="A629" s="494" t="s">
        <v>926</v>
      </c>
      <c r="B629" s="1694">
        <v>1</v>
      </c>
      <c r="C629" s="1694"/>
      <c r="D629" s="1695">
        <v>7768000</v>
      </c>
      <c r="E629" s="189">
        <v>48865000</v>
      </c>
    </row>
    <row r="630" spans="1:5" x14ac:dyDescent="0.25">
      <c r="A630" s="494" t="s">
        <v>873</v>
      </c>
      <c r="B630" s="1694">
        <v>1</v>
      </c>
      <c r="C630" s="1694"/>
      <c r="D630" s="1695">
        <v>8599000</v>
      </c>
      <c r="E630" s="189">
        <v>59080000</v>
      </c>
    </row>
    <row r="631" spans="1:5" x14ac:dyDescent="0.25">
      <c r="A631" s="493" t="s">
        <v>816</v>
      </c>
      <c r="B631" s="1694">
        <v>1</v>
      </c>
      <c r="C631" s="1694"/>
      <c r="D631" s="1695">
        <v>6717000</v>
      </c>
      <c r="E631" s="189">
        <v>44827000</v>
      </c>
    </row>
    <row r="632" spans="1:5" x14ac:dyDescent="0.25">
      <c r="A632" s="494" t="s">
        <v>1154</v>
      </c>
      <c r="B632" s="1694">
        <v>1</v>
      </c>
      <c r="C632" s="1694"/>
      <c r="D632" s="1695">
        <v>6717000</v>
      </c>
      <c r="E632" s="189">
        <v>44827000</v>
      </c>
    </row>
    <row r="633" spans="1:5" x14ac:dyDescent="0.25">
      <c r="A633" s="493" t="s">
        <v>866</v>
      </c>
      <c r="B633" s="1694">
        <v>1</v>
      </c>
      <c r="C633" s="1694"/>
      <c r="D633" s="1695">
        <v>6367000</v>
      </c>
      <c r="E633" s="189">
        <v>70765000</v>
      </c>
    </row>
    <row r="634" spans="1:5" x14ac:dyDescent="0.25">
      <c r="A634" s="494" t="s">
        <v>1158</v>
      </c>
      <c r="B634" s="1694">
        <v>1</v>
      </c>
      <c r="C634" s="1694"/>
      <c r="D634" s="1695">
        <v>6367000</v>
      </c>
      <c r="E634" s="189">
        <v>70765000</v>
      </c>
    </row>
    <row r="635" spans="1:5" x14ac:dyDescent="0.25">
      <c r="A635" s="492" t="s">
        <v>73</v>
      </c>
      <c r="B635" s="1694">
        <v>6</v>
      </c>
      <c r="C635" s="1694"/>
      <c r="D635" s="1695">
        <v>8835166.666666666</v>
      </c>
      <c r="E635" s="189">
        <v>31273833.333333332</v>
      </c>
    </row>
    <row r="636" spans="1:5" x14ac:dyDescent="0.25">
      <c r="A636" s="493" t="s">
        <v>86</v>
      </c>
      <c r="B636" s="1694">
        <v>2</v>
      </c>
      <c r="C636" s="1694"/>
      <c r="D636" s="1695">
        <v>9379000</v>
      </c>
      <c r="E636" s="189">
        <v>25993500</v>
      </c>
    </row>
    <row r="637" spans="1:5" x14ac:dyDescent="0.25">
      <c r="A637" s="494" t="s">
        <v>86</v>
      </c>
      <c r="B637" s="1694">
        <v>2</v>
      </c>
      <c r="C637" s="1694"/>
      <c r="D637" s="1695">
        <v>9379000</v>
      </c>
      <c r="E637" s="189">
        <v>25993500</v>
      </c>
    </row>
    <row r="638" spans="1:5" x14ac:dyDescent="0.25">
      <c r="A638" s="493" t="s">
        <v>513</v>
      </c>
      <c r="B638" s="1694">
        <v>1</v>
      </c>
      <c r="C638" s="1694"/>
      <c r="D638" s="1695">
        <v>8337000</v>
      </c>
      <c r="E638" s="189">
        <v>33426000</v>
      </c>
    </row>
    <row r="639" spans="1:5" x14ac:dyDescent="0.25">
      <c r="A639" s="494" t="s">
        <v>513</v>
      </c>
      <c r="B639" s="1694">
        <v>1</v>
      </c>
      <c r="C639" s="1694"/>
      <c r="D639" s="1695">
        <v>8337000</v>
      </c>
      <c r="E639" s="189">
        <v>33426000</v>
      </c>
    </row>
    <row r="640" spans="1:5" x14ac:dyDescent="0.25">
      <c r="A640" s="493" t="s">
        <v>751</v>
      </c>
      <c r="B640" s="1694">
        <v>1</v>
      </c>
      <c r="C640" s="1694"/>
      <c r="D640" s="1695">
        <v>9597000</v>
      </c>
      <c r="E640" s="189">
        <v>33235000</v>
      </c>
    </row>
    <row r="641" spans="1:5" x14ac:dyDescent="0.25">
      <c r="A641" s="494" t="s">
        <v>1022</v>
      </c>
      <c r="B641" s="1694">
        <v>1</v>
      </c>
      <c r="C641" s="1694"/>
      <c r="D641" s="1695">
        <v>9597000</v>
      </c>
      <c r="E641" s="189">
        <v>33235000</v>
      </c>
    </row>
    <row r="642" spans="1:5" x14ac:dyDescent="0.25">
      <c r="A642" s="493" t="s">
        <v>908</v>
      </c>
      <c r="B642" s="1694">
        <v>2</v>
      </c>
      <c r="C642" s="1694"/>
      <c r="D642" s="1695">
        <v>8159500</v>
      </c>
      <c r="E642" s="189">
        <v>34497500</v>
      </c>
    </row>
    <row r="643" spans="1:5" x14ac:dyDescent="0.25">
      <c r="A643" s="494" t="s">
        <v>907</v>
      </c>
      <c r="B643" s="1694">
        <v>1</v>
      </c>
      <c r="C643" s="1694"/>
      <c r="D643" s="1695">
        <v>7111000</v>
      </c>
      <c r="E643" s="189">
        <v>31565000</v>
      </c>
    </row>
    <row r="644" spans="1:5" x14ac:dyDescent="0.25">
      <c r="A644" s="494" t="s">
        <v>908</v>
      </c>
      <c r="B644" s="1694">
        <v>1</v>
      </c>
      <c r="C644" s="1694"/>
      <c r="D644" s="1695">
        <v>9208000</v>
      </c>
      <c r="E644" s="189">
        <v>37430000</v>
      </c>
    </row>
    <row r="645" spans="1:5" x14ac:dyDescent="0.25">
      <c r="A645" s="492" t="s">
        <v>13</v>
      </c>
      <c r="B645" s="1694">
        <v>3</v>
      </c>
      <c r="C645" s="1694"/>
      <c r="D645" s="1695">
        <v>8730666.666666666</v>
      </c>
      <c r="E645" s="189">
        <v>32202666.666666668</v>
      </c>
    </row>
    <row r="646" spans="1:5" x14ac:dyDescent="0.25">
      <c r="A646" s="493" t="s">
        <v>105</v>
      </c>
      <c r="B646" s="1694">
        <v>2</v>
      </c>
      <c r="C646" s="1694"/>
      <c r="D646" s="1695">
        <v>8468000</v>
      </c>
      <c r="E646" s="189">
        <v>21565000</v>
      </c>
    </row>
    <row r="647" spans="1:5" x14ac:dyDescent="0.25">
      <c r="A647" s="494" t="s">
        <v>521</v>
      </c>
      <c r="B647" s="1694">
        <v>1</v>
      </c>
      <c r="C647" s="1694"/>
      <c r="D647" s="1695">
        <v>8687000</v>
      </c>
      <c r="E647" s="189">
        <v>27538000</v>
      </c>
    </row>
    <row r="648" spans="1:5" x14ac:dyDescent="0.25">
      <c r="A648" s="494" t="s">
        <v>1052</v>
      </c>
      <c r="B648" s="1694">
        <v>1</v>
      </c>
      <c r="C648" s="1694"/>
      <c r="D648" s="1695">
        <v>8249000</v>
      </c>
      <c r="E648" s="189">
        <v>15592000</v>
      </c>
    </row>
    <row r="649" spans="1:5" x14ac:dyDescent="0.25">
      <c r="A649" s="493" t="s">
        <v>13</v>
      </c>
      <c r="B649" s="1694">
        <v>1</v>
      </c>
      <c r="C649" s="1694"/>
      <c r="D649" s="1695">
        <v>9256000</v>
      </c>
      <c r="E649" s="189">
        <v>53478000</v>
      </c>
    </row>
    <row r="650" spans="1:5" x14ac:dyDescent="0.25">
      <c r="A650" s="494" t="s">
        <v>1141</v>
      </c>
      <c r="B650" s="1694">
        <v>1</v>
      </c>
      <c r="C650" s="1694"/>
      <c r="D650" s="1695">
        <v>9256000</v>
      </c>
      <c r="E650" s="189">
        <v>53478000</v>
      </c>
    </row>
    <row r="651" spans="1:5" x14ac:dyDescent="0.25">
      <c r="A651" s="492" t="s">
        <v>104</v>
      </c>
      <c r="B651" s="1694">
        <v>3</v>
      </c>
      <c r="C651" s="1694"/>
      <c r="D651" s="1695">
        <v>8392000</v>
      </c>
      <c r="E651" s="189">
        <v>32075333.333333332</v>
      </c>
    </row>
    <row r="652" spans="1:5" x14ac:dyDescent="0.25">
      <c r="A652" s="493" t="s">
        <v>106</v>
      </c>
      <c r="B652" s="1694">
        <v>3</v>
      </c>
      <c r="C652" s="1694"/>
      <c r="D652" s="1695">
        <v>8392000</v>
      </c>
      <c r="E652" s="189">
        <v>32075333.333333332</v>
      </c>
    </row>
    <row r="653" spans="1:5" x14ac:dyDescent="0.25">
      <c r="A653" s="494" t="s">
        <v>109</v>
      </c>
      <c r="B653" s="1694">
        <v>2</v>
      </c>
      <c r="C653" s="1694"/>
      <c r="D653" s="1695">
        <v>7894500</v>
      </c>
      <c r="E653" s="189">
        <v>30963000</v>
      </c>
    </row>
    <row r="654" spans="1:5" x14ac:dyDescent="0.25">
      <c r="A654" s="494" t="s">
        <v>523</v>
      </c>
      <c r="B654" s="1694">
        <v>1</v>
      </c>
      <c r="C654" s="1694"/>
      <c r="D654" s="1695">
        <v>9387000</v>
      </c>
      <c r="E654" s="189">
        <v>34300000</v>
      </c>
    </row>
    <row r="655" spans="1:5" x14ac:dyDescent="0.25">
      <c r="A655" s="492" t="s">
        <v>74</v>
      </c>
      <c r="B655" s="1694"/>
      <c r="C655" s="1694">
        <v>1</v>
      </c>
      <c r="D655" s="1695">
        <v>19604066</v>
      </c>
      <c r="E655" s="189">
        <v>19604066</v>
      </c>
    </row>
    <row r="656" spans="1:5" x14ac:dyDescent="0.25">
      <c r="A656" s="493" t="s">
        <v>734</v>
      </c>
      <c r="B656" s="1694"/>
      <c r="C656" s="1694">
        <v>1</v>
      </c>
      <c r="D656" s="1695">
        <v>19604066</v>
      </c>
      <c r="E656" s="189">
        <v>19604066</v>
      </c>
    </row>
    <row r="657" spans="1:5" x14ac:dyDescent="0.25">
      <c r="A657" s="494" t="s">
        <v>734</v>
      </c>
      <c r="B657" s="1694"/>
      <c r="C657" s="1694">
        <v>1</v>
      </c>
      <c r="D657" s="1695">
        <v>19604066</v>
      </c>
      <c r="E657" s="189">
        <v>19604066</v>
      </c>
    </row>
    <row r="658" spans="1:5" x14ac:dyDescent="0.25">
      <c r="A658" s="492" t="s">
        <v>102</v>
      </c>
      <c r="B658" s="1694">
        <v>9</v>
      </c>
      <c r="C658" s="1694">
        <v>1</v>
      </c>
      <c r="D658" s="1695">
        <v>9982091.0733333323</v>
      </c>
      <c r="E658" s="189">
        <v>43078602.326666668</v>
      </c>
    </row>
    <row r="659" spans="1:5" x14ac:dyDescent="0.25">
      <c r="A659" s="493" t="s">
        <v>108</v>
      </c>
      <c r="B659" s="1694"/>
      <c r="C659" s="1694">
        <v>1</v>
      </c>
      <c r="D659" s="1695">
        <v>22858319.66</v>
      </c>
      <c r="E659" s="189">
        <v>22929920.940000001</v>
      </c>
    </row>
    <row r="660" spans="1:5" x14ac:dyDescent="0.25">
      <c r="A660" s="494" t="s">
        <v>740</v>
      </c>
      <c r="B660" s="1694"/>
      <c r="C660" s="1694">
        <v>1</v>
      </c>
      <c r="D660" s="1695">
        <v>22858319.66</v>
      </c>
      <c r="E660" s="189">
        <v>22929920.940000001</v>
      </c>
    </row>
    <row r="661" spans="1:5" x14ac:dyDescent="0.25">
      <c r="A661" s="493" t="s">
        <v>643</v>
      </c>
      <c r="B661" s="1694">
        <v>2</v>
      </c>
      <c r="C661" s="1694"/>
      <c r="D661" s="1695">
        <v>7592500</v>
      </c>
      <c r="E661" s="189">
        <v>47782500</v>
      </c>
    </row>
    <row r="662" spans="1:5" x14ac:dyDescent="0.25">
      <c r="A662" s="494" t="s">
        <v>644</v>
      </c>
      <c r="B662" s="1694">
        <v>2</v>
      </c>
      <c r="C662" s="1694"/>
      <c r="D662" s="1695">
        <v>7592500</v>
      </c>
      <c r="E662" s="189">
        <v>47782500</v>
      </c>
    </row>
    <row r="663" spans="1:5" x14ac:dyDescent="0.25">
      <c r="A663" s="493" t="s">
        <v>811</v>
      </c>
      <c r="B663" s="1694">
        <v>3</v>
      </c>
      <c r="C663" s="1694"/>
      <c r="D663" s="1695">
        <v>8900666.666666666</v>
      </c>
      <c r="E663" s="189">
        <v>43377000</v>
      </c>
    </row>
    <row r="664" spans="1:5" x14ac:dyDescent="0.25">
      <c r="A664" s="494" t="s">
        <v>1061</v>
      </c>
      <c r="B664" s="1694">
        <v>1</v>
      </c>
      <c r="C664" s="1694"/>
      <c r="D664" s="1695">
        <v>12961000</v>
      </c>
      <c r="E664" s="189">
        <v>27098000</v>
      </c>
    </row>
    <row r="665" spans="1:5" x14ac:dyDescent="0.25">
      <c r="A665" s="494" t="s">
        <v>1062</v>
      </c>
      <c r="B665" s="1694">
        <v>1</v>
      </c>
      <c r="C665" s="1694"/>
      <c r="D665" s="1695">
        <v>6805000</v>
      </c>
      <c r="E665" s="189">
        <v>51547000</v>
      </c>
    </row>
    <row r="666" spans="1:5" x14ac:dyDescent="0.25">
      <c r="A666" s="494" t="s">
        <v>1888</v>
      </c>
      <c r="B666" s="1694">
        <v>1</v>
      </c>
      <c r="C666" s="1694"/>
      <c r="D666" s="1695">
        <v>6936000</v>
      </c>
      <c r="E666" s="189">
        <v>51486000</v>
      </c>
    </row>
    <row r="667" spans="1:5" x14ac:dyDescent="0.25">
      <c r="A667" s="493" t="s">
        <v>102</v>
      </c>
      <c r="B667" s="1694">
        <v>3</v>
      </c>
      <c r="C667" s="1694"/>
      <c r="D667" s="1695">
        <v>8335333.333333333</v>
      </c>
      <c r="E667" s="189">
        <v>42752333.333333336</v>
      </c>
    </row>
    <row r="668" spans="1:5" x14ac:dyDescent="0.25">
      <c r="A668" s="494" t="s">
        <v>1162</v>
      </c>
      <c r="B668" s="1694">
        <v>1</v>
      </c>
      <c r="C668" s="1694"/>
      <c r="D668" s="1695">
        <v>7024000</v>
      </c>
      <c r="E668" s="189">
        <v>45022000</v>
      </c>
    </row>
    <row r="669" spans="1:5" x14ac:dyDescent="0.25">
      <c r="A669" s="494" t="s">
        <v>892</v>
      </c>
      <c r="B669" s="1694">
        <v>1</v>
      </c>
      <c r="C669" s="1694"/>
      <c r="D669" s="1695">
        <v>9645000</v>
      </c>
      <c r="E669" s="189">
        <v>33267000</v>
      </c>
    </row>
    <row r="670" spans="1:5" x14ac:dyDescent="0.25">
      <c r="A670" s="494" t="s">
        <v>1144</v>
      </c>
      <c r="B670" s="1694">
        <v>1</v>
      </c>
      <c r="C670" s="1694"/>
      <c r="D670" s="1695">
        <v>8337000</v>
      </c>
      <c r="E670" s="189">
        <v>49968000</v>
      </c>
    </row>
    <row r="671" spans="1:5" x14ac:dyDescent="0.25">
      <c r="A671" s="493" t="s">
        <v>1121</v>
      </c>
      <c r="B671" s="1694">
        <v>1</v>
      </c>
      <c r="C671" s="1694"/>
      <c r="D671" s="1695">
        <v>7680000</v>
      </c>
      <c r="E671" s="189">
        <v>58607000</v>
      </c>
    </row>
    <row r="672" spans="1:5" x14ac:dyDescent="0.25">
      <c r="A672" s="494" t="s">
        <v>1121</v>
      </c>
      <c r="B672" s="1694">
        <v>1</v>
      </c>
      <c r="C672" s="1694"/>
      <c r="D672" s="1695">
        <v>7680000</v>
      </c>
      <c r="E672" s="189">
        <v>58607000</v>
      </c>
    </row>
    <row r="673" spans="1:5" x14ac:dyDescent="0.25">
      <c r="A673" s="1697">
        <v>116</v>
      </c>
      <c r="B673" s="1694">
        <v>16</v>
      </c>
      <c r="C673" s="1694">
        <v>19</v>
      </c>
      <c r="D673" s="1695">
        <v>16607471.879770115</v>
      </c>
      <c r="E673" s="189">
        <v>17257483.383390807</v>
      </c>
    </row>
    <row r="674" spans="1:5" x14ac:dyDescent="0.25">
      <c r="A674" s="492" t="s">
        <v>11</v>
      </c>
      <c r="B674" s="1694">
        <v>5</v>
      </c>
      <c r="C674" s="1694">
        <v>4</v>
      </c>
      <c r="D674" s="1695">
        <v>16062297.717777779</v>
      </c>
      <c r="E674" s="189">
        <v>16261800.344444446</v>
      </c>
    </row>
    <row r="675" spans="1:5" x14ac:dyDescent="0.25">
      <c r="A675" s="493" t="s">
        <v>83</v>
      </c>
      <c r="B675" s="1694">
        <v>1</v>
      </c>
      <c r="C675" s="1694"/>
      <c r="D675" s="1695">
        <v>14550000</v>
      </c>
      <c r="E675" s="189">
        <v>14856017.48</v>
      </c>
    </row>
    <row r="676" spans="1:5" x14ac:dyDescent="0.25">
      <c r="A676" s="494" t="s">
        <v>1008</v>
      </c>
      <c r="B676" s="1694">
        <v>1</v>
      </c>
      <c r="C676" s="1694"/>
      <c r="D676" s="1695">
        <v>14550000</v>
      </c>
      <c r="E676" s="189">
        <v>14856017.48</v>
      </c>
    </row>
    <row r="677" spans="1:5" x14ac:dyDescent="0.25">
      <c r="A677" s="493" t="s">
        <v>94</v>
      </c>
      <c r="B677" s="1694">
        <v>1</v>
      </c>
      <c r="C677" s="1694">
        <v>2</v>
      </c>
      <c r="D677" s="1695">
        <v>16801328.593333334</v>
      </c>
      <c r="E677" s="189">
        <v>16968454.010000002</v>
      </c>
    </row>
    <row r="678" spans="1:5" x14ac:dyDescent="0.25">
      <c r="A678" s="494" t="s">
        <v>95</v>
      </c>
      <c r="B678" s="1694"/>
      <c r="C678" s="1694">
        <v>1</v>
      </c>
      <c r="D678" s="1695">
        <v>19579497.93</v>
      </c>
      <c r="E678" s="189">
        <v>19810995.859999999</v>
      </c>
    </row>
    <row r="679" spans="1:5" x14ac:dyDescent="0.25">
      <c r="A679" s="494" t="s">
        <v>836</v>
      </c>
      <c r="B679" s="1694">
        <v>1</v>
      </c>
      <c r="C679" s="1694"/>
      <c r="D679" s="1695">
        <v>9604000</v>
      </c>
      <c r="E679" s="189">
        <v>9873878.3200000003</v>
      </c>
    </row>
    <row r="680" spans="1:5" x14ac:dyDescent="0.25">
      <c r="A680" s="494" t="s">
        <v>844</v>
      </c>
      <c r="B680" s="1694"/>
      <c r="C680" s="1694">
        <v>1</v>
      </c>
      <c r="D680" s="1695">
        <v>21220487.850000001</v>
      </c>
      <c r="E680" s="189">
        <v>21220487.850000001</v>
      </c>
    </row>
    <row r="681" spans="1:5" x14ac:dyDescent="0.25">
      <c r="A681" s="493" t="s">
        <v>84</v>
      </c>
      <c r="B681" s="1694">
        <v>1</v>
      </c>
      <c r="C681" s="1694">
        <v>1</v>
      </c>
      <c r="D681" s="1695">
        <v>17248708.314999998</v>
      </c>
      <c r="E681" s="189">
        <v>17502825.370000001</v>
      </c>
    </row>
    <row r="682" spans="1:5" x14ac:dyDescent="0.25">
      <c r="A682" s="494" t="s">
        <v>896</v>
      </c>
      <c r="B682" s="1694">
        <v>1</v>
      </c>
      <c r="C682" s="1694">
        <v>1</v>
      </c>
      <c r="D682" s="1695">
        <v>17248708.314999998</v>
      </c>
      <c r="E682" s="189">
        <v>17502825.370000001</v>
      </c>
    </row>
    <row r="683" spans="1:5" x14ac:dyDescent="0.25">
      <c r="A683" s="493" t="s">
        <v>515</v>
      </c>
      <c r="B683" s="1694">
        <v>1</v>
      </c>
      <c r="C683" s="1694"/>
      <c r="D683" s="1695">
        <v>14550000</v>
      </c>
      <c r="E683" s="189">
        <v>14856017.48</v>
      </c>
    </row>
    <row r="684" spans="1:5" x14ac:dyDescent="0.25">
      <c r="A684" s="494" t="s">
        <v>898</v>
      </c>
      <c r="B684" s="1694">
        <v>1</v>
      </c>
      <c r="C684" s="1694"/>
      <c r="D684" s="1695">
        <v>14550000</v>
      </c>
      <c r="E684" s="189">
        <v>14856017.48</v>
      </c>
    </row>
    <row r="685" spans="1:5" x14ac:dyDescent="0.25">
      <c r="A685" s="493" t="s">
        <v>832</v>
      </c>
      <c r="B685" s="1694">
        <v>1</v>
      </c>
      <c r="C685" s="1694">
        <v>1</v>
      </c>
      <c r="D685" s="1695">
        <v>15279638.525</v>
      </c>
      <c r="E685" s="189">
        <v>15366577.685000001</v>
      </c>
    </row>
    <row r="686" spans="1:5" x14ac:dyDescent="0.25">
      <c r="A686" s="494" t="s">
        <v>863</v>
      </c>
      <c r="B686" s="1694"/>
      <c r="C686" s="1694">
        <v>1</v>
      </c>
      <c r="D686" s="1695">
        <v>20859277.050000001</v>
      </c>
      <c r="E686" s="189">
        <v>20859277.050000001</v>
      </c>
    </row>
    <row r="687" spans="1:5" x14ac:dyDescent="0.25">
      <c r="A687" s="494" t="s">
        <v>907</v>
      </c>
      <c r="B687" s="1694">
        <v>1</v>
      </c>
      <c r="C687" s="1694"/>
      <c r="D687" s="1695">
        <v>9700000</v>
      </c>
      <c r="E687" s="189">
        <v>9873878.3200000003</v>
      </c>
    </row>
    <row r="688" spans="1:5" x14ac:dyDescent="0.25">
      <c r="A688" s="492" t="s">
        <v>12</v>
      </c>
      <c r="B688" s="1694">
        <v>1</v>
      </c>
      <c r="C688" s="1694"/>
      <c r="D688" s="1695">
        <v>9686000</v>
      </c>
      <c r="E688" s="189">
        <v>9873878.3200000003</v>
      </c>
    </row>
    <row r="689" spans="1:5" x14ac:dyDescent="0.25">
      <c r="A689" s="493" t="s">
        <v>85</v>
      </c>
      <c r="B689" s="1694">
        <v>1</v>
      </c>
      <c r="C689" s="1694"/>
      <c r="D689" s="1695">
        <v>9686000</v>
      </c>
      <c r="E689" s="189">
        <v>9873878.3200000003</v>
      </c>
    </row>
    <row r="690" spans="1:5" x14ac:dyDescent="0.25">
      <c r="A690" s="494" t="s">
        <v>901</v>
      </c>
      <c r="B690" s="1694">
        <v>1</v>
      </c>
      <c r="C690" s="1694"/>
      <c r="D690" s="1695">
        <v>9686000</v>
      </c>
      <c r="E690" s="189">
        <v>9873878.3200000003</v>
      </c>
    </row>
    <row r="691" spans="1:5" x14ac:dyDescent="0.25">
      <c r="A691" s="492" t="s">
        <v>73</v>
      </c>
      <c r="B691" s="1694">
        <v>3</v>
      </c>
      <c r="C691" s="1694">
        <v>5</v>
      </c>
      <c r="D691" s="1695">
        <v>15277024.952666661</v>
      </c>
      <c r="E691" s="189">
        <v>17065604.112666659</v>
      </c>
    </row>
    <row r="692" spans="1:5" x14ac:dyDescent="0.25">
      <c r="A692" s="493" t="s">
        <v>86</v>
      </c>
      <c r="B692" s="1694"/>
      <c r="C692" s="1694">
        <v>3</v>
      </c>
      <c r="D692" s="1695">
        <v>21950229.653333299</v>
      </c>
      <c r="E692" s="189">
        <v>21950229.653333299</v>
      </c>
    </row>
    <row r="693" spans="1:5" x14ac:dyDescent="0.25">
      <c r="A693" s="494" t="s">
        <v>1029</v>
      </c>
      <c r="B693" s="1694"/>
      <c r="C693" s="1694">
        <v>3</v>
      </c>
      <c r="D693" s="1695">
        <v>21950229.653333299</v>
      </c>
      <c r="E693" s="189">
        <v>21950229.653333299</v>
      </c>
    </row>
    <row r="694" spans="1:5" x14ac:dyDescent="0.25">
      <c r="A694" s="493" t="s">
        <v>513</v>
      </c>
      <c r="B694" s="1694">
        <v>1</v>
      </c>
      <c r="C694" s="1694"/>
      <c r="D694" s="1695">
        <v>8512000</v>
      </c>
      <c r="E694" s="189">
        <v>9873878.3200000003</v>
      </c>
    </row>
    <row r="695" spans="1:5" x14ac:dyDescent="0.25">
      <c r="A695" s="494" t="s">
        <v>1114</v>
      </c>
      <c r="B695" s="1694">
        <v>1</v>
      </c>
      <c r="C695" s="1694"/>
      <c r="D695" s="1695">
        <v>8512000</v>
      </c>
      <c r="E695" s="189">
        <v>9873878.3200000003</v>
      </c>
    </row>
    <row r="696" spans="1:5" x14ac:dyDescent="0.25">
      <c r="A696" s="493" t="s">
        <v>607</v>
      </c>
      <c r="B696" s="1694"/>
      <c r="C696" s="1694">
        <v>1</v>
      </c>
      <c r="D696" s="1695">
        <v>19459841.850000001</v>
      </c>
      <c r="E696" s="189">
        <v>19459841.850000001</v>
      </c>
    </row>
    <row r="697" spans="1:5" x14ac:dyDescent="0.25">
      <c r="A697" s="494" t="s">
        <v>1071</v>
      </c>
      <c r="B697" s="1694"/>
      <c r="C697" s="1694">
        <v>1</v>
      </c>
      <c r="D697" s="1695">
        <v>19459841.850000001</v>
      </c>
      <c r="E697" s="189">
        <v>19459841.850000001</v>
      </c>
    </row>
    <row r="698" spans="1:5" x14ac:dyDescent="0.25">
      <c r="A698" s="493" t="s">
        <v>648</v>
      </c>
      <c r="B698" s="1694">
        <v>2</v>
      </c>
      <c r="C698" s="1694">
        <v>1</v>
      </c>
      <c r="D698" s="1695">
        <v>13231526.630000001</v>
      </c>
      <c r="E698" s="189">
        <v>17022035.370000001</v>
      </c>
    </row>
    <row r="699" spans="1:5" x14ac:dyDescent="0.25">
      <c r="A699" s="494" t="s">
        <v>662</v>
      </c>
      <c r="B699" s="1694">
        <v>2</v>
      </c>
      <c r="C699" s="1694">
        <v>1</v>
      </c>
      <c r="D699" s="1695">
        <v>13231526.630000001</v>
      </c>
      <c r="E699" s="189">
        <v>17022035.370000001</v>
      </c>
    </row>
    <row r="700" spans="1:5" x14ac:dyDescent="0.25">
      <c r="A700" s="492" t="s">
        <v>13</v>
      </c>
      <c r="B700" s="1694"/>
      <c r="C700" s="1694">
        <v>1</v>
      </c>
      <c r="D700" s="1695">
        <v>24091868.260000002</v>
      </c>
      <c r="E700" s="189">
        <v>24091868.260000002</v>
      </c>
    </row>
    <row r="701" spans="1:5" x14ac:dyDescent="0.25">
      <c r="A701" s="493" t="s">
        <v>105</v>
      </c>
      <c r="B701" s="1694"/>
      <c r="C701" s="1694">
        <v>1</v>
      </c>
      <c r="D701" s="1695">
        <v>24091868.260000002</v>
      </c>
      <c r="E701" s="189">
        <v>24091868.260000002</v>
      </c>
    </row>
    <row r="702" spans="1:5" x14ac:dyDescent="0.25">
      <c r="A702" s="494" t="s">
        <v>606</v>
      </c>
      <c r="B702" s="1694"/>
      <c r="C702" s="1694">
        <v>1</v>
      </c>
      <c r="D702" s="1695">
        <v>24091868.260000002</v>
      </c>
      <c r="E702" s="189">
        <v>24091868.260000002</v>
      </c>
    </row>
    <row r="703" spans="1:5" x14ac:dyDescent="0.25">
      <c r="A703" s="492" t="s">
        <v>104</v>
      </c>
      <c r="B703" s="1694">
        <v>1</v>
      </c>
      <c r="C703" s="1694">
        <v>2</v>
      </c>
      <c r="D703" s="1695">
        <v>16448718.6</v>
      </c>
      <c r="E703" s="189">
        <v>16535771.636666665</v>
      </c>
    </row>
    <row r="704" spans="1:5" x14ac:dyDescent="0.25">
      <c r="A704" s="493" t="s">
        <v>107</v>
      </c>
      <c r="B704" s="1694"/>
      <c r="C704" s="1694">
        <v>1</v>
      </c>
      <c r="D704" s="1695">
        <v>20932628.73</v>
      </c>
      <c r="E704" s="189">
        <v>20932628.73</v>
      </c>
    </row>
    <row r="705" spans="1:5" x14ac:dyDescent="0.25">
      <c r="A705" s="494" t="s">
        <v>601</v>
      </c>
      <c r="B705" s="1694"/>
      <c r="C705" s="1694">
        <v>1</v>
      </c>
      <c r="D705" s="1695">
        <v>20932628.73</v>
      </c>
      <c r="E705" s="189">
        <v>20932628.73</v>
      </c>
    </row>
    <row r="706" spans="1:5" x14ac:dyDescent="0.25">
      <c r="A706" s="493" t="s">
        <v>507</v>
      </c>
      <c r="B706" s="1694">
        <v>1</v>
      </c>
      <c r="C706" s="1694"/>
      <c r="D706" s="1695">
        <v>9658000</v>
      </c>
      <c r="E706" s="189">
        <v>9873878.3200000003</v>
      </c>
    </row>
    <row r="707" spans="1:5" x14ac:dyDescent="0.25">
      <c r="A707" s="494" t="s">
        <v>922</v>
      </c>
      <c r="B707" s="1694">
        <v>1</v>
      </c>
      <c r="C707" s="1694"/>
      <c r="D707" s="1695">
        <v>9658000</v>
      </c>
      <c r="E707" s="189">
        <v>9873878.3200000003</v>
      </c>
    </row>
    <row r="708" spans="1:5" x14ac:dyDescent="0.25">
      <c r="A708" s="493" t="s">
        <v>818</v>
      </c>
      <c r="B708" s="1694"/>
      <c r="C708" s="1694">
        <v>1</v>
      </c>
      <c r="D708" s="1695">
        <v>18755527.07</v>
      </c>
      <c r="E708" s="189">
        <v>18800807.859999999</v>
      </c>
    </row>
    <row r="709" spans="1:5" x14ac:dyDescent="0.25">
      <c r="A709" s="494" t="s">
        <v>818</v>
      </c>
      <c r="B709" s="1694"/>
      <c r="C709" s="1694">
        <v>1</v>
      </c>
      <c r="D709" s="1695">
        <v>18755527.07</v>
      </c>
      <c r="E709" s="189">
        <v>18800807.859999999</v>
      </c>
    </row>
    <row r="710" spans="1:5" x14ac:dyDescent="0.25">
      <c r="A710" s="492" t="s">
        <v>74</v>
      </c>
      <c r="B710" s="1694">
        <v>6</v>
      </c>
      <c r="C710" s="1694">
        <v>5</v>
      </c>
      <c r="D710" s="1695">
        <v>16983936.56625</v>
      </c>
      <c r="E710" s="189">
        <v>17941796.158124998</v>
      </c>
    </row>
    <row r="711" spans="1:5" x14ac:dyDescent="0.25">
      <c r="A711" s="493" t="s">
        <v>72</v>
      </c>
      <c r="B711" s="1694">
        <v>2</v>
      </c>
      <c r="C711" s="1694"/>
      <c r="D711" s="1695">
        <v>14550000</v>
      </c>
      <c r="E711" s="189">
        <v>14856017.48</v>
      </c>
    </row>
    <row r="712" spans="1:5" x14ac:dyDescent="0.25">
      <c r="A712" s="494" t="s">
        <v>72</v>
      </c>
      <c r="B712" s="1694">
        <v>2</v>
      </c>
      <c r="C712" s="1694"/>
      <c r="D712" s="1695">
        <v>14550000</v>
      </c>
      <c r="E712" s="189">
        <v>14856017.48</v>
      </c>
    </row>
    <row r="713" spans="1:5" x14ac:dyDescent="0.25">
      <c r="A713" s="493" t="s">
        <v>74</v>
      </c>
      <c r="B713" s="1694">
        <v>1</v>
      </c>
      <c r="C713" s="1694"/>
      <c r="D713" s="1695">
        <v>9590000</v>
      </c>
      <c r="E713" s="189">
        <v>9873878.3200000003</v>
      </c>
    </row>
    <row r="714" spans="1:5" x14ac:dyDescent="0.25">
      <c r="A714" s="494" t="s">
        <v>986</v>
      </c>
      <c r="B714" s="1694">
        <v>1</v>
      </c>
      <c r="C714" s="1694"/>
      <c r="D714" s="1695">
        <v>9590000</v>
      </c>
      <c r="E714" s="189">
        <v>9873878.3200000003</v>
      </c>
    </row>
    <row r="715" spans="1:5" x14ac:dyDescent="0.25">
      <c r="A715" s="493" t="s">
        <v>735</v>
      </c>
      <c r="B715" s="1694">
        <v>1</v>
      </c>
      <c r="C715" s="1694">
        <v>1</v>
      </c>
      <c r="D715" s="1695">
        <v>16850704.625</v>
      </c>
      <c r="E715" s="189">
        <v>17602706.66</v>
      </c>
    </row>
    <row r="716" spans="1:5" x14ac:dyDescent="0.25">
      <c r="A716" s="494" t="s">
        <v>842</v>
      </c>
      <c r="B716" s="1694"/>
      <c r="C716" s="1694">
        <v>1</v>
      </c>
      <c r="D716" s="1695">
        <v>25189409.25</v>
      </c>
      <c r="E716" s="189">
        <v>25331535</v>
      </c>
    </row>
    <row r="717" spans="1:5" x14ac:dyDescent="0.25">
      <c r="A717" s="494" t="s">
        <v>869</v>
      </c>
      <c r="B717" s="1694">
        <v>1</v>
      </c>
      <c r="C717" s="1694"/>
      <c r="D717" s="1695">
        <v>8512000</v>
      </c>
      <c r="E717" s="189">
        <v>9873878.3200000003</v>
      </c>
    </row>
    <row r="718" spans="1:5" x14ac:dyDescent="0.25">
      <c r="A718" s="493" t="s">
        <v>736</v>
      </c>
      <c r="B718" s="1694">
        <v>2</v>
      </c>
      <c r="C718" s="1694"/>
      <c r="D718" s="1695">
        <v>4788000</v>
      </c>
      <c r="E718" s="189">
        <v>9873878.3200000003</v>
      </c>
    </row>
    <row r="719" spans="1:5" x14ac:dyDescent="0.25">
      <c r="A719" s="494" t="s">
        <v>537</v>
      </c>
      <c r="B719" s="1694">
        <v>2</v>
      </c>
      <c r="C719" s="1694"/>
      <c r="D719" s="1695">
        <v>4788000</v>
      </c>
      <c r="E719" s="189">
        <v>9873878.3200000003</v>
      </c>
    </row>
    <row r="720" spans="1:5" x14ac:dyDescent="0.25">
      <c r="A720" s="493" t="s">
        <v>752</v>
      </c>
      <c r="B720" s="1694"/>
      <c r="C720" s="1694">
        <v>4</v>
      </c>
      <c r="D720" s="1695">
        <v>29346041.640000001</v>
      </c>
      <c r="E720" s="189">
        <v>29434582.172499999</v>
      </c>
    </row>
    <row r="721" spans="1:5" x14ac:dyDescent="0.25">
      <c r="A721" s="494" t="s">
        <v>1147</v>
      </c>
      <c r="B721" s="1694"/>
      <c r="C721" s="1694">
        <v>2</v>
      </c>
      <c r="D721" s="1695">
        <v>31763437.140000001</v>
      </c>
      <c r="E721" s="189">
        <v>31763437.140000001</v>
      </c>
    </row>
    <row r="722" spans="1:5" x14ac:dyDescent="0.25">
      <c r="A722" s="494" t="s">
        <v>1109</v>
      </c>
      <c r="B722" s="1694"/>
      <c r="C722" s="1694">
        <v>2</v>
      </c>
      <c r="D722" s="1695">
        <v>26928646.140000001</v>
      </c>
      <c r="E722" s="189">
        <v>27105727.204999998</v>
      </c>
    </row>
    <row r="723" spans="1:5" x14ac:dyDescent="0.25">
      <c r="A723" s="492" t="s">
        <v>102</v>
      </c>
      <c r="B723" s="1694"/>
      <c r="C723" s="1694">
        <v>2</v>
      </c>
      <c r="D723" s="1695">
        <v>20837681.850000001</v>
      </c>
      <c r="E723" s="189">
        <v>20837681.850000001</v>
      </c>
    </row>
    <row r="724" spans="1:5" x14ac:dyDescent="0.25">
      <c r="A724" s="493" t="s">
        <v>746</v>
      </c>
      <c r="B724" s="1694"/>
      <c r="C724" s="1694">
        <v>1</v>
      </c>
      <c r="D724" s="1695">
        <v>21342775.850000001</v>
      </c>
      <c r="E724" s="189">
        <v>21342775.850000001</v>
      </c>
    </row>
    <row r="725" spans="1:5" x14ac:dyDescent="0.25">
      <c r="A725" s="494" t="s">
        <v>1046</v>
      </c>
      <c r="B725" s="1694"/>
      <c r="C725" s="1694">
        <v>1</v>
      </c>
      <c r="D725" s="1695">
        <v>21342775.850000001</v>
      </c>
      <c r="E725" s="189">
        <v>21342775.850000001</v>
      </c>
    </row>
    <row r="726" spans="1:5" x14ac:dyDescent="0.25">
      <c r="A726" s="493" t="s">
        <v>1010</v>
      </c>
      <c r="B726" s="1694"/>
      <c r="C726" s="1694">
        <v>1</v>
      </c>
      <c r="D726" s="1695">
        <v>20332587.850000001</v>
      </c>
      <c r="E726" s="189">
        <v>20332587.850000001</v>
      </c>
    </row>
    <row r="727" spans="1:5" x14ac:dyDescent="0.25">
      <c r="A727" s="494" t="s">
        <v>1190</v>
      </c>
      <c r="B727" s="1694"/>
      <c r="C727" s="1694">
        <v>1</v>
      </c>
      <c r="D727" s="1695">
        <v>20332587.850000001</v>
      </c>
      <c r="E727" s="189">
        <v>20332587.850000001</v>
      </c>
    </row>
    <row r="728" spans="1:5" x14ac:dyDescent="0.25">
      <c r="A728" s="1697">
        <v>88</v>
      </c>
      <c r="B728" s="1694">
        <v>6</v>
      </c>
      <c r="C728" s="1694">
        <v>6</v>
      </c>
      <c r="D728" s="1695">
        <v>15847134.484545456</v>
      </c>
      <c r="E728" s="189">
        <v>16263680.279090911</v>
      </c>
    </row>
    <row r="729" spans="1:5" x14ac:dyDescent="0.25">
      <c r="A729" s="492" t="s">
        <v>11</v>
      </c>
      <c r="B729" s="1694">
        <v>1</v>
      </c>
      <c r="C729" s="1694">
        <v>1</v>
      </c>
      <c r="D729" s="1695">
        <v>14418080.470000001</v>
      </c>
      <c r="E729" s="189">
        <v>14665016.085000001</v>
      </c>
    </row>
    <row r="730" spans="1:5" x14ac:dyDescent="0.25">
      <c r="A730" s="493" t="s">
        <v>94</v>
      </c>
      <c r="B730" s="1694"/>
      <c r="C730" s="1694">
        <v>1</v>
      </c>
      <c r="D730" s="1695">
        <v>19136160.940000001</v>
      </c>
      <c r="E730" s="189">
        <v>19297372.77</v>
      </c>
    </row>
    <row r="731" spans="1:5" x14ac:dyDescent="0.25">
      <c r="A731" s="494" t="s">
        <v>95</v>
      </c>
      <c r="B731" s="1694"/>
      <c r="C731" s="1694">
        <v>1</v>
      </c>
      <c r="D731" s="1695">
        <v>19136160.940000001</v>
      </c>
      <c r="E731" s="189">
        <v>19297372.77</v>
      </c>
    </row>
    <row r="732" spans="1:5" x14ac:dyDescent="0.25">
      <c r="A732" s="493" t="s">
        <v>823</v>
      </c>
      <c r="B732" s="1694">
        <v>1</v>
      </c>
      <c r="C732" s="1694"/>
      <c r="D732" s="1695">
        <v>9700000</v>
      </c>
      <c r="E732" s="189">
        <v>10032659.4</v>
      </c>
    </row>
    <row r="733" spans="1:5" x14ac:dyDescent="0.25">
      <c r="A733" s="494" t="s">
        <v>102</v>
      </c>
      <c r="B733" s="1694">
        <v>1</v>
      </c>
      <c r="C733" s="1694"/>
      <c r="D733" s="1695">
        <v>9700000</v>
      </c>
      <c r="E733" s="189">
        <v>10032659.4</v>
      </c>
    </row>
    <row r="734" spans="1:5" x14ac:dyDescent="0.25">
      <c r="A734" s="492" t="s">
        <v>74</v>
      </c>
      <c r="B734" s="1694">
        <v>4</v>
      </c>
      <c r="C734" s="1694">
        <v>2</v>
      </c>
      <c r="D734" s="1695">
        <v>14869370.968</v>
      </c>
      <c r="E734" s="189">
        <v>15555392.888</v>
      </c>
    </row>
    <row r="735" spans="1:5" x14ac:dyDescent="0.25">
      <c r="A735" s="493" t="s">
        <v>87</v>
      </c>
      <c r="B735" s="1694">
        <v>2</v>
      </c>
      <c r="C735" s="1694">
        <v>1</v>
      </c>
      <c r="D735" s="1695">
        <v>15334088.57</v>
      </c>
      <c r="E735" s="189">
        <v>15562224.425000001</v>
      </c>
    </row>
    <row r="736" spans="1:5" x14ac:dyDescent="0.25">
      <c r="A736" s="494" t="s">
        <v>97</v>
      </c>
      <c r="B736" s="1694"/>
      <c r="C736" s="1694">
        <v>1</v>
      </c>
      <c r="D736" s="1695">
        <v>18543177.140000001</v>
      </c>
      <c r="E736" s="189">
        <v>18595974.600000001</v>
      </c>
    </row>
    <row r="737" spans="1:5" x14ac:dyDescent="0.25">
      <c r="A737" s="494" t="s">
        <v>913</v>
      </c>
      <c r="B737" s="1694">
        <v>2</v>
      </c>
      <c r="C737" s="1694"/>
      <c r="D737" s="1695">
        <v>12125000</v>
      </c>
      <c r="E737" s="189">
        <v>12528474.25</v>
      </c>
    </row>
    <row r="738" spans="1:5" x14ac:dyDescent="0.25">
      <c r="A738" s="493" t="s">
        <v>735</v>
      </c>
      <c r="B738" s="1694">
        <v>2</v>
      </c>
      <c r="C738" s="1694">
        <v>1</v>
      </c>
      <c r="D738" s="1695">
        <v>14559559.233333334</v>
      </c>
      <c r="E738" s="189">
        <v>15550838.529999999</v>
      </c>
    </row>
    <row r="739" spans="1:5" x14ac:dyDescent="0.25">
      <c r="A739" s="494" t="s">
        <v>842</v>
      </c>
      <c r="B739" s="1694">
        <v>1</v>
      </c>
      <c r="C739" s="1694"/>
      <c r="D739" s="1695">
        <v>9344000</v>
      </c>
      <c r="E739" s="189">
        <v>11677829.77</v>
      </c>
    </row>
    <row r="740" spans="1:5" x14ac:dyDescent="0.25">
      <c r="A740" s="494" t="s">
        <v>1056</v>
      </c>
      <c r="B740" s="1694">
        <v>1</v>
      </c>
      <c r="C740" s="1694">
        <v>1</v>
      </c>
      <c r="D740" s="1695">
        <v>17167338.850000001</v>
      </c>
      <c r="E740" s="189">
        <v>17487342.91</v>
      </c>
    </row>
    <row r="741" spans="1:5" x14ac:dyDescent="0.25">
      <c r="A741" s="492" t="s">
        <v>102</v>
      </c>
      <c r="B741" s="1694">
        <v>1</v>
      </c>
      <c r="C741" s="1694">
        <v>3</v>
      </c>
      <c r="D741" s="1695">
        <v>17783865.887500003</v>
      </c>
      <c r="E741" s="189">
        <v>17948371.615000002</v>
      </c>
    </row>
    <row r="742" spans="1:5" x14ac:dyDescent="0.25">
      <c r="A742" s="493" t="s">
        <v>108</v>
      </c>
      <c r="B742" s="1694">
        <v>1</v>
      </c>
      <c r="C742" s="1694">
        <v>3</v>
      </c>
      <c r="D742" s="1695">
        <v>17783865.887500003</v>
      </c>
      <c r="E742" s="189">
        <v>17948371.615000002</v>
      </c>
    </row>
    <row r="743" spans="1:5" x14ac:dyDescent="0.25">
      <c r="A743" s="494" t="s">
        <v>750</v>
      </c>
      <c r="B743" s="1694">
        <v>1</v>
      </c>
      <c r="C743" s="1694"/>
      <c r="D743" s="1695">
        <v>9700000</v>
      </c>
      <c r="E743" s="189">
        <v>10032659.4</v>
      </c>
    </row>
    <row r="744" spans="1:5" x14ac:dyDescent="0.25">
      <c r="A744" s="494" t="s">
        <v>827</v>
      </c>
      <c r="B744" s="1694"/>
      <c r="C744" s="1694">
        <v>1</v>
      </c>
      <c r="D744" s="1695">
        <v>20083448.420000002</v>
      </c>
      <c r="E744" s="189">
        <v>20139942.690000001</v>
      </c>
    </row>
    <row r="745" spans="1:5" x14ac:dyDescent="0.25">
      <c r="A745" s="494" t="s">
        <v>931</v>
      </c>
      <c r="B745" s="1694"/>
      <c r="C745" s="1694">
        <v>1</v>
      </c>
      <c r="D745" s="1695">
        <v>19044113.23</v>
      </c>
      <c r="E745" s="189">
        <v>19312982.469999999</v>
      </c>
    </row>
    <row r="746" spans="1:5" x14ac:dyDescent="0.25">
      <c r="A746" s="494" t="s">
        <v>1090</v>
      </c>
      <c r="B746" s="1694"/>
      <c r="C746" s="1694">
        <v>1</v>
      </c>
      <c r="D746" s="1695">
        <v>22307901.899999999</v>
      </c>
      <c r="E746" s="189">
        <v>22307901.899999999</v>
      </c>
    </row>
    <row r="747" spans="1:5" x14ac:dyDescent="0.25">
      <c r="A747" s="1697">
        <v>32</v>
      </c>
      <c r="B747" s="1694">
        <v>55</v>
      </c>
      <c r="C747" s="1694">
        <v>18</v>
      </c>
      <c r="D747" s="1695">
        <v>10739323.077310318</v>
      </c>
      <c r="E747" s="189">
        <v>14642543.793384485</v>
      </c>
    </row>
    <row r="748" spans="1:5" x14ac:dyDescent="0.25">
      <c r="A748" s="492" t="s">
        <v>11</v>
      </c>
      <c r="B748" s="1694">
        <v>13</v>
      </c>
      <c r="C748" s="1694">
        <v>1</v>
      </c>
      <c r="D748" s="1695">
        <v>11232250.228333334</v>
      </c>
      <c r="E748" s="189">
        <v>17166885.765416663</v>
      </c>
    </row>
    <row r="749" spans="1:5" x14ac:dyDescent="0.25">
      <c r="A749" s="493" t="s">
        <v>83</v>
      </c>
      <c r="B749" s="1694"/>
      <c r="C749" s="1694">
        <v>1</v>
      </c>
      <c r="D749" s="1695">
        <v>22074502.739999998</v>
      </c>
      <c r="E749" s="189">
        <v>22138336.379999999</v>
      </c>
    </row>
    <row r="750" spans="1:5" x14ac:dyDescent="0.25">
      <c r="A750" s="494" t="s">
        <v>83</v>
      </c>
      <c r="B750" s="1694"/>
      <c r="C750" s="1694">
        <v>1</v>
      </c>
      <c r="D750" s="1695">
        <v>22074502.739999998</v>
      </c>
      <c r="E750" s="189">
        <v>22138336.379999999</v>
      </c>
    </row>
    <row r="751" spans="1:5" x14ac:dyDescent="0.25">
      <c r="A751" s="493" t="s">
        <v>94</v>
      </c>
      <c r="B751" s="1694">
        <v>1</v>
      </c>
      <c r="C751" s="1694"/>
      <c r="D751" s="1695">
        <v>14550000</v>
      </c>
      <c r="E751" s="189">
        <v>14978199.140000001</v>
      </c>
    </row>
    <row r="752" spans="1:5" x14ac:dyDescent="0.25">
      <c r="A752" s="494" t="s">
        <v>1078</v>
      </c>
      <c r="B752" s="1694">
        <v>1</v>
      </c>
      <c r="C752" s="1694"/>
      <c r="D752" s="1695">
        <v>14550000</v>
      </c>
      <c r="E752" s="189">
        <v>14978199.140000001</v>
      </c>
    </row>
    <row r="753" spans="1:5" x14ac:dyDescent="0.25">
      <c r="A753" s="493" t="s">
        <v>103</v>
      </c>
      <c r="B753" s="1694">
        <v>9</v>
      </c>
      <c r="C753" s="1694"/>
      <c r="D753" s="1695">
        <v>10513125</v>
      </c>
      <c r="E753" s="189">
        <v>18061376.581249997</v>
      </c>
    </row>
    <row r="754" spans="1:5" x14ac:dyDescent="0.25">
      <c r="A754" s="494" t="s">
        <v>514</v>
      </c>
      <c r="B754" s="1694">
        <v>1</v>
      </c>
      <c r="C754" s="1694"/>
      <c r="D754" s="1695">
        <v>7155000</v>
      </c>
      <c r="E754" s="189">
        <v>41974161.869999997</v>
      </c>
    </row>
    <row r="755" spans="1:5" x14ac:dyDescent="0.25">
      <c r="A755" s="494" t="s">
        <v>749</v>
      </c>
      <c r="B755" s="1694">
        <v>2</v>
      </c>
      <c r="C755" s="1694"/>
      <c r="D755" s="1695">
        <v>12125000</v>
      </c>
      <c r="E755" s="189">
        <v>13157546.855</v>
      </c>
    </row>
    <row r="756" spans="1:5" x14ac:dyDescent="0.25">
      <c r="A756" s="494" t="s">
        <v>828</v>
      </c>
      <c r="B756" s="1694">
        <v>1</v>
      </c>
      <c r="C756" s="1694"/>
      <c r="D756" s="1695">
        <v>9700000</v>
      </c>
      <c r="E756" s="189">
        <v>13628667</v>
      </c>
    </row>
    <row r="757" spans="1:5" x14ac:dyDescent="0.25">
      <c r="A757" s="494" t="s">
        <v>830</v>
      </c>
      <c r="B757" s="1694">
        <v>2</v>
      </c>
      <c r="C757" s="1694"/>
      <c r="D757" s="1695">
        <v>11905000</v>
      </c>
      <c r="E757" s="189">
        <v>16392514.869999999</v>
      </c>
    </row>
    <row r="758" spans="1:5" x14ac:dyDescent="0.25">
      <c r="A758" s="494" t="s">
        <v>890</v>
      </c>
      <c r="B758" s="1694">
        <v>2</v>
      </c>
      <c r="C758" s="1694"/>
      <c r="D758" s="1695">
        <v>11510500</v>
      </c>
      <c r="E758" s="189">
        <v>16383779.794999998</v>
      </c>
    </row>
    <row r="759" spans="1:5" x14ac:dyDescent="0.25">
      <c r="A759" s="494" t="s">
        <v>1085</v>
      </c>
      <c r="B759" s="1694">
        <v>1</v>
      </c>
      <c r="C759" s="1694"/>
      <c r="D759" s="1695">
        <v>8074000</v>
      </c>
      <c r="E759" s="189">
        <v>13413015.609999999</v>
      </c>
    </row>
    <row r="760" spans="1:5" x14ac:dyDescent="0.25">
      <c r="A760" s="493" t="s">
        <v>11</v>
      </c>
      <c r="B760" s="1694">
        <v>2</v>
      </c>
      <c r="C760" s="1694"/>
      <c r="D760" s="1695">
        <v>4849500</v>
      </c>
      <c r="E760" s="189">
        <v>9993259.5350000001</v>
      </c>
    </row>
    <row r="761" spans="1:5" x14ac:dyDescent="0.25">
      <c r="A761" s="494" t="s">
        <v>811</v>
      </c>
      <c r="B761" s="1694">
        <v>2</v>
      </c>
      <c r="C761" s="1694"/>
      <c r="D761" s="1695">
        <v>4849500</v>
      </c>
      <c r="E761" s="189">
        <v>9993259.5350000001</v>
      </c>
    </row>
    <row r="762" spans="1:5" x14ac:dyDescent="0.25">
      <c r="A762" s="493" t="s">
        <v>832</v>
      </c>
      <c r="B762" s="1694">
        <v>1</v>
      </c>
      <c r="C762" s="1694"/>
      <c r="D762" s="1695">
        <v>9208000</v>
      </c>
      <c r="E762" s="189">
        <v>14401821.48</v>
      </c>
    </row>
    <row r="763" spans="1:5" x14ac:dyDescent="0.25">
      <c r="A763" s="494" t="s">
        <v>967</v>
      </c>
      <c r="B763" s="1694">
        <v>1</v>
      </c>
      <c r="C763" s="1694"/>
      <c r="D763" s="1695">
        <v>9208000</v>
      </c>
      <c r="E763" s="189">
        <v>14401821.48</v>
      </c>
    </row>
    <row r="764" spans="1:5" x14ac:dyDescent="0.25">
      <c r="A764" s="492" t="s">
        <v>73</v>
      </c>
      <c r="B764" s="1694">
        <v>27</v>
      </c>
      <c r="C764" s="1694"/>
      <c r="D764" s="1695">
        <v>9960793.8596491218</v>
      </c>
      <c r="E764" s="189">
        <v>13929878.680175437</v>
      </c>
    </row>
    <row r="765" spans="1:5" x14ac:dyDescent="0.25">
      <c r="A765" s="493" t="s">
        <v>86</v>
      </c>
      <c r="B765" s="1694">
        <v>1</v>
      </c>
      <c r="C765" s="1694"/>
      <c r="D765" s="1695">
        <v>14550000</v>
      </c>
      <c r="E765" s="189">
        <v>14978188.09</v>
      </c>
    </row>
    <row r="766" spans="1:5" x14ac:dyDescent="0.25">
      <c r="A766" s="494" t="s">
        <v>86</v>
      </c>
      <c r="B766" s="1694">
        <v>1</v>
      </c>
      <c r="C766" s="1694"/>
      <c r="D766" s="1695">
        <v>14550000</v>
      </c>
      <c r="E766" s="189">
        <v>14978188.09</v>
      </c>
    </row>
    <row r="767" spans="1:5" x14ac:dyDescent="0.25">
      <c r="A767" s="493" t="s">
        <v>648</v>
      </c>
      <c r="B767" s="1694">
        <v>2</v>
      </c>
      <c r="C767" s="1694"/>
      <c r="D767" s="1695">
        <v>8909000</v>
      </c>
      <c r="E767" s="189">
        <v>11657359.805</v>
      </c>
    </row>
    <row r="768" spans="1:5" x14ac:dyDescent="0.25">
      <c r="A768" s="494" t="s">
        <v>900</v>
      </c>
      <c r="B768" s="1694">
        <v>1</v>
      </c>
      <c r="C768" s="1694"/>
      <c r="D768" s="1695">
        <v>8118000</v>
      </c>
      <c r="E768" s="189">
        <v>13011585.029999999</v>
      </c>
    </row>
    <row r="769" spans="1:5" x14ac:dyDescent="0.25">
      <c r="A769" s="494" t="s">
        <v>1143</v>
      </c>
      <c r="B769" s="1694">
        <v>1</v>
      </c>
      <c r="C769" s="1694"/>
      <c r="D769" s="1695">
        <v>9700000</v>
      </c>
      <c r="E769" s="189">
        <v>10303134.58</v>
      </c>
    </row>
    <row r="770" spans="1:5" x14ac:dyDescent="0.25">
      <c r="A770" s="493" t="s">
        <v>743</v>
      </c>
      <c r="B770" s="1694">
        <v>2</v>
      </c>
      <c r="C770" s="1694"/>
      <c r="D770" s="1695">
        <v>9434500</v>
      </c>
      <c r="E770" s="189">
        <v>13681631.559999999</v>
      </c>
    </row>
    <row r="771" spans="1:5" x14ac:dyDescent="0.25">
      <c r="A771" s="494" t="s">
        <v>743</v>
      </c>
      <c r="B771" s="1694">
        <v>1</v>
      </c>
      <c r="C771" s="1694"/>
      <c r="D771" s="1695">
        <v>9700000</v>
      </c>
      <c r="E771" s="189">
        <v>16257924.689999999</v>
      </c>
    </row>
    <row r="772" spans="1:5" x14ac:dyDescent="0.25">
      <c r="A772" s="494" t="s">
        <v>919</v>
      </c>
      <c r="B772" s="1694">
        <v>1</v>
      </c>
      <c r="C772" s="1694"/>
      <c r="D772" s="1695">
        <v>9169000</v>
      </c>
      <c r="E772" s="189">
        <v>11105338.43</v>
      </c>
    </row>
    <row r="773" spans="1:5" x14ac:dyDescent="0.25">
      <c r="A773" s="493" t="s">
        <v>751</v>
      </c>
      <c r="B773" s="1694">
        <v>3</v>
      </c>
      <c r="C773" s="1694"/>
      <c r="D773" s="1695">
        <v>13216750</v>
      </c>
      <c r="E773" s="189">
        <v>15391305.225000001</v>
      </c>
    </row>
    <row r="774" spans="1:5" x14ac:dyDescent="0.25">
      <c r="A774" s="494" t="s">
        <v>1116</v>
      </c>
      <c r="B774" s="1694">
        <v>3</v>
      </c>
      <c r="C774" s="1694"/>
      <c r="D774" s="1695">
        <v>13216750</v>
      </c>
      <c r="E774" s="189">
        <v>15391305.225000001</v>
      </c>
    </row>
    <row r="775" spans="1:5" x14ac:dyDescent="0.25">
      <c r="A775" s="493" t="s">
        <v>824</v>
      </c>
      <c r="B775" s="1694">
        <v>10</v>
      </c>
      <c r="C775" s="1694"/>
      <c r="D775" s="1695">
        <v>9296291.666666666</v>
      </c>
      <c r="E775" s="189">
        <v>13014468.169166664</v>
      </c>
    </row>
    <row r="776" spans="1:5" x14ac:dyDescent="0.25">
      <c r="A776" s="494" t="s">
        <v>824</v>
      </c>
      <c r="B776" s="1694">
        <v>4</v>
      </c>
      <c r="C776" s="1694"/>
      <c r="D776" s="1695">
        <v>9307666.6666666642</v>
      </c>
      <c r="E776" s="189">
        <v>14908713.99166665</v>
      </c>
    </row>
    <row r="777" spans="1:5" x14ac:dyDescent="0.25">
      <c r="A777" s="494" t="s">
        <v>867</v>
      </c>
      <c r="B777" s="1694">
        <v>1</v>
      </c>
      <c r="C777" s="1694"/>
      <c r="D777" s="1695">
        <v>9638000</v>
      </c>
      <c r="E777" s="189">
        <v>10040549.73</v>
      </c>
    </row>
    <row r="778" spans="1:5" x14ac:dyDescent="0.25">
      <c r="A778" s="494" t="s">
        <v>910</v>
      </c>
      <c r="B778" s="1694">
        <v>1</v>
      </c>
      <c r="C778" s="1694"/>
      <c r="D778" s="1695">
        <v>9127000</v>
      </c>
      <c r="E778" s="189">
        <v>12660582.52</v>
      </c>
    </row>
    <row r="779" spans="1:5" x14ac:dyDescent="0.25">
      <c r="A779" s="494" t="s">
        <v>997</v>
      </c>
      <c r="B779" s="1694">
        <v>1</v>
      </c>
      <c r="C779" s="1694"/>
      <c r="D779" s="1695">
        <v>9431000</v>
      </c>
      <c r="E779" s="189">
        <v>20974830.850000001</v>
      </c>
    </row>
    <row r="780" spans="1:5" x14ac:dyDescent="0.25">
      <c r="A780" s="494" t="s">
        <v>1080</v>
      </c>
      <c r="B780" s="1694">
        <v>1</v>
      </c>
      <c r="C780" s="1694"/>
      <c r="D780" s="1695">
        <v>9260000</v>
      </c>
      <c r="E780" s="189">
        <v>9942026.7200000007</v>
      </c>
    </row>
    <row r="781" spans="1:5" x14ac:dyDescent="0.25">
      <c r="A781" s="494" t="s">
        <v>1081</v>
      </c>
      <c r="B781" s="1694">
        <v>1</v>
      </c>
      <c r="C781" s="1694"/>
      <c r="D781" s="1695">
        <v>8599000</v>
      </c>
      <c r="E781" s="189">
        <v>10377192.970000001</v>
      </c>
    </row>
    <row r="782" spans="1:5" x14ac:dyDescent="0.25">
      <c r="A782" s="494" t="s">
        <v>911</v>
      </c>
      <c r="B782" s="1694">
        <v>1</v>
      </c>
      <c r="C782" s="1694"/>
      <c r="D782" s="1695">
        <v>9700000</v>
      </c>
      <c r="E782" s="189">
        <v>10303134.58</v>
      </c>
    </row>
    <row r="783" spans="1:5" x14ac:dyDescent="0.25">
      <c r="A783" s="493" t="s">
        <v>825</v>
      </c>
      <c r="B783" s="1694">
        <v>9</v>
      </c>
      <c r="C783" s="1694"/>
      <c r="D783" s="1695">
        <v>9303562.5</v>
      </c>
      <c r="E783" s="189">
        <v>16028292.075000003</v>
      </c>
    </row>
    <row r="784" spans="1:5" x14ac:dyDescent="0.25">
      <c r="A784" s="494" t="s">
        <v>825</v>
      </c>
      <c r="B784" s="1694">
        <v>6</v>
      </c>
      <c r="C784" s="1694"/>
      <c r="D784" s="1695">
        <v>9255875</v>
      </c>
      <c r="E784" s="189">
        <v>15398441.602500001</v>
      </c>
    </row>
    <row r="785" spans="1:5" x14ac:dyDescent="0.25">
      <c r="A785" s="494" t="s">
        <v>1031</v>
      </c>
      <c r="B785" s="1694">
        <v>1</v>
      </c>
      <c r="C785" s="1694"/>
      <c r="D785" s="1695">
        <v>9227000</v>
      </c>
      <c r="E785" s="189">
        <v>16497559.960000001</v>
      </c>
    </row>
    <row r="786" spans="1:5" x14ac:dyDescent="0.25">
      <c r="A786" s="494" t="s">
        <v>1015</v>
      </c>
      <c r="B786" s="1694">
        <v>2</v>
      </c>
      <c r="C786" s="1694"/>
      <c r="D786" s="1695">
        <v>9475500</v>
      </c>
      <c r="E786" s="189">
        <v>16818725.135000002</v>
      </c>
    </row>
    <row r="787" spans="1:5" x14ac:dyDescent="0.25">
      <c r="A787" s="492" t="s">
        <v>13</v>
      </c>
      <c r="B787" s="1694">
        <v>2</v>
      </c>
      <c r="C787" s="1694"/>
      <c r="D787" s="1695">
        <v>9658000</v>
      </c>
      <c r="E787" s="189">
        <v>9997366.9800000004</v>
      </c>
    </row>
    <row r="788" spans="1:5" x14ac:dyDescent="0.25">
      <c r="A788" s="493" t="s">
        <v>105</v>
      </c>
      <c r="B788" s="1694">
        <v>1</v>
      </c>
      <c r="C788" s="1694"/>
      <c r="D788" s="1695">
        <v>9658000</v>
      </c>
      <c r="E788" s="189">
        <v>9997366.9800000004</v>
      </c>
    </row>
    <row r="789" spans="1:5" x14ac:dyDescent="0.25">
      <c r="A789" s="494" t="s">
        <v>521</v>
      </c>
      <c r="B789" s="1694">
        <v>1</v>
      </c>
      <c r="C789" s="1694"/>
      <c r="D789" s="1695">
        <v>9658000</v>
      </c>
      <c r="E789" s="189">
        <v>9997366.9800000004</v>
      </c>
    </row>
    <row r="790" spans="1:5" x14ac:dyDescent="0.25">
      <c r="A790" s="493" t="s">
        <v>13</v>
      </c>
      <c r="B790" s="1694">
        <v>1</v>
      </c>
      <c r="C790" s="1694"/>
      <c r="D790" s="1695">
        <v>9658000</v>
      </c>
      <c r="E790" s="189">
        <v>9997366.9800000004</v>
      </c>
    </row>
    <row r="791" spans="1:5" x14ac:dyDescent="0.25">
      <c r="A791" s="494" t="s">
        <v>13</v>
      </c>
      <c r="B791" s="1694">
        <v>1</v>
      </c>
      <c r="C791" s="1694"/>
      <c r="D791" s="1695">
        <v>9658000</v>
      </c>
      <c r="E791" s="189">
        <v>9997366.9800000004</v>
      </c>
    </row>
    <row r="792" spans="1:5" x14ac:dyDescent="0.25">
      <c r="A792" s="492" t="s">
        <v>104</v>
      </c>
      <c r="B792" s="1694">
        <v>1</v>
      </c>
      <c r="C792" s="1694"/>
      <c r="D792" s="1695">
        <v>9638000</v>
      </c>
      <c r="E792" s="189">
        <v>10907517.01</v>
      </c>
    </row>
    <row r="793" spans="1:5" x14ac:dyDescent="0.25">
      <c r="A793" s="493" t="s">
        <v>107</v>
      </c>
      <c r="B793" s="1694">
        <v>1</v>
      </c>
      <c r="C793" s="1694"/>
      <c r="D793" s="1695">
        <v>9638000</v>
      </c>
      <c r="E793" s="189">
        <v>10907517.01</v>
      </c>
    </row>
    <row r="794" spans="1:5" x14ac:dyDescent="0.25">
      <c r="A794" s="494" t="s">
        <v>107</v>
      </c>
      <c r="B794" s="1694">
        <v>1</v>
      </c>
      <c r="C794" s="1694"/>
      <c r="D794" s="1695">
        <v>9638000</v>
      </c>
      <c r="E794" s="189">
        <v>10907517.01</v>
      </c>
    </row>
    <row r="795" spans="1:5" x14ac:dyDescent="0.25">
      <c r="A795" s="492" t="s">
        <v>74</v>
      </c>
      <c r="B795" s="1694">
        <v>2</v>
      </c>
      <c r="C795" s="1694">
        <v>17</v>
      </c>
      <c r="D795" s="1695">
        <v>17754091.827647064</v>
      </c>
      <c r="E795" s="189">
        <v>18365934.167450968</v>
      </c>
    </row>
    <row r="796" spans="1:5" x14ac:dyDescent="0.25">
      <c r="A796" s="493" t="s">
        <v>74</v>
      </c>
      <c r="B796" s="1694">
        <v>2</v>
      </c>
      <c r="C796" s="1694">
        <v>17</v>
      </c>
      <c r="D796" s="1695">
        <v>17754091.827647064</v>
      </c>
      <c r="E796" s="189">
        <v>18365934.167450968</v>
      </c>
    </row>
    <row r="797" spans="1:5" x14ac:dyDescent="0.25">
      <c r="A797" s="494" t="s">
        <v>738</v>
      </c>
      <c r="B797" s="1694">
        <v>1</v>
      </c>
      <c r="C797" s="1694"/>
      <c r="D797" s="1695">
        <v>9597000</v>
      </c>
      <c r="E797" s="189">
        <v>10925994.73</v>
      </c>
    </row>
    <row r="798" spans="1:5" x14ac:dyDescent="0.25">
      <c r="A798" s="494" t="s">
        <v>744</v>
      </c>
      <c r="B798" s="1694">
        <v>1</v>
      </c>
      <c r="C798" s="1694">
        <v>17</v>
      </c>
      <c r="D798" s="1695">
        <v>21832637.741470598</v>
      </c>
      <c r="E798" s="189">
        <v>22085903.886176452</v>
      </c>
    </row>
    <row r="799" spans="1:5" x14ac:dyDescent="0.25">
      <c r="A799" s="492" t="s">
        <v>102</v>
      </c>
      <c r="B799" s="1694">
        <v>10</v>
      </c>
      <c r="C799" s="1694"/>
      <c r="D799" s="1695">
        <v>9750055.555555556</v>
      </c>
      <c r="E799" s="189">
        <v>12987404.101666667</v>
      </c>
    </row>
    <row r="800" spans="1:5" x14ac:dyDescent="0.25">
      <c r="A800" s="493" t="s">
        <v>746</v>
      </c>
      <c r="B800" s="1694">
        <v>2</v>
      </c>
      <c r="C800" s="1694"/>
      <c r="D800" s="1695">
        <v>8729500</v>
      </c>
      <c r="E800" s="189">
        <v>12786216.49</v>
      </c>
    </row>
    <row r="801" spans="1:5" x14ac:dyDescent="0.25">
      <c r="A801" s="494" t="s">
        <v>1046</v>
      </c>
      <c r="B801" s="1694">
        <v>1</v>
      </c>
      <c r="C801" s="1694"/>
      <c r="D801" s="1695">
        <v>9604000</v>
      </c>
      <c r="E801" s="189">
        <v>13241240.65</v>
      </c>
    </row>
    <row r="802" spans="1:5" x14ac:dyDescent="0.25">
      <c r="A802" s="494" t="s">
        <v>1103</v>
      </c>
      <c r="B802" s="1694">
        <v>1</v>
      </c>
      <c r="C802" s="1694"/>
      <c r="D802" s="1695">
        <v>7855000</v>
      </c>
      <c r="E802" s="189">
        <v>12331192.33</v>
      </c>
    </row>
    <row r="803" spans="1:5" x14ac:dyDescent="0.25">
      <c r="A803" s="493" t="s">
        <v>748</v>
      </c>
      <c r="B803" s="1694">
        <v>7</v>
      </c>
      <c r="C803" s="1694"/>
      <c r="D803" s="1695">
        <v>10098916.666666666</v>
      </c>
      <c r="E803" s="189">
        <v>13553062.329166666</v>
      </c>
    </row>
    <row r="804" spans="1:5" x14ac:dyDescent="0.25">
      <c r="A804" s="494" t="s">
        <v>749</v>
      </c>
      <c r="B804" s="1694">
        <v>1</v>
      </c>
      <c r="C804" s="1694"/>
      <c r="D804" s="1695">
        <v>14550000</v>
      </c>
      <c r="E804" s="189">
        <v>14978188</v>
      </c>
    </row>
    <row r="805" spans="1:5" x14ac:dyDescent="0.25">
      <c r="A805" s="494" t="s">
        <v>828</v>
      </c>
      <c r="B805" s="1694">
        <v>1</v>
      </c>
      <c r="C805" s="1694"/>
      <c r="D805" s="1695">
        <v>8687000</v>
      </c>
      <c r="E805" s="189">
        <v>16629674.800000001</v>
      </c>
    </row>
    <row r="806" spans="1:5" x14ac:dyDescent="0.25">
      <c r="A806" s="494" t="s">
        <v>910</v>
      </c>
      <c r="B806" s="1694">
        <v>1</v>
      </c>
      <c r="C806" s="1694"/>
      <c r="D806" s="1695">
        <v>9127000</v>
      </c>
      <c r="E806" s="189">
        <v>16416181.560000001</v>
      </c>
    </row>
    <row r="807" spans="1:5" x14ac:dyDescent="0.25">
      <c r="A807" s="494" t="s">
        <v>962</v>
      </c>
      <c r="B807" s="1694">
        <v>1</v>
      </c>
      <c r="C807" s="1694"/>
      <c r="D807" s="1695">
        <v>9431000</v>
      </c>
      <c r="E807" s="189">
        <v>9785299.6600000001</v>
      </c>
    </row>
    <row r="808" spans="1:5" x14ac:dyDescent="0.25">
      <c r="A808" s="494" t="s">
        <v>1291</v>
      </c>
      <c r="B808" s="1694">
        <v>2</v>
      </c>
      <c r="C808" s="1694"/>
      <c r="D808" s="1695">
        <v>9167500</v>
      </c>
      <c r="E808" s="189">
        <v>12596089.074999999</v>
      </c>
    </row>
    <row r="809" spans="1:5" x14ac:dyDescent="0.25">
      <c r="A809" s="494" t="s">
        <v>1115</v>
      </c>
      <c r="B809" s="1694">
        <v>1</v>
      </c>
      <c r="C809" s="1694"/>
      <c r="D809" s="1695">
        <v>9631000</v>
      </c>
      <c r="E809" s="189">
        <v>10912940.880000001</v>
      </c>
    </row>
    <row r="810" spans="1:5" x14ac:dyDescent="0.25">
      <c r="A810" s="493" t="s">
        <v>916</v>
      </c>
      <c r="B810" s="1694">
        <v>1</v>
      </c>
      <c r="C810" s="1694"/>
      <c r="D810" s="1695">
        <v>9698000</v>
      </c>
      <c r="E810" s="189">
        <v>9995829.9600000009</v>
      </c>
    </row>
    <row r="811" spans="1:5" x14ac:dyDescent="0.25">
      <c r="A811" s="494" t="s">
        <v>1192</v>
      </c>
      <c r="B811" s="1694">
        <v>1</v>
      </c>
      <c r="C811" s="1694"/>
      <c r="D811" s="1695">
        <v>9698000</v>
      </c>
      <c r="E811" s="189">
        <v>9995829.9600000009</v>
      </c>
    </row>
    <row r="812" spans="1:5" x14ac:dyDescent="0.25">
      <c r="A812" s="1697">
        <v>101</v>
      </c>
      <c r="B812" s="1694">
        <v>26</v>
      </c>
      <c r="C812" s="1694">
        <v>8</v>
      </c>
      <c r="D812" s="1695">
        <v>16224814.956666669</v>
      </c>
      <c r="E812" s="189">
        <v>17883722.131111108</v>
      </c>
    </row>
    <row r="813" spans="1:5" x14ac:dyDescent="0.25">
      <c r="A813" s="492" t="s">
        <v>11</v>
      </c>
      <c r="B813" s="1694">
        <v>2</v>
      </c>
      <c r="C813" s="1694">
        <v>1</v>
      </c>
      <c r="D813" s="1695">
        <v>17565171.115000002</v>
      </c>
      <c r="E813" s="189">
        <v>20121601.59</v>
      </c>
    </row>
    <row r="814" spans="1:5" x14ac:dyDescent="0.25">
      <c r="A814" s="493" t="s">
        <v>103</v>
      </c>
      <c r="B814" s="1694"/>
      <c r="C814" s="1694">
        <v>1</v>
      </c>
      <c r="D814" s="1695">
        <v>30480342.23</v>
      </c>
      <c r="E814" s="189">
        <v>30686203.18</v>
      </c>
    </row>
    <row r="815" spans="1:5" x14ac:dyDescent="0.25">
      <c r="A815" s="494" t="s">
        <v>890</v>
      </c>
      <c r="B815" s="1694"/>
      <c r="C815" s="1694">
        <v>1</v>
      </c>
      <c r="D815" s="1695">
        <v>30480342.23</v>
      </c>
      <c r="E815" s="189">
        <v>30686203.18</v>
      </c>
    </row>
    <row r="816" spans="1:5" x14ac:dyDescent="0.25">
      <c r="A816" s="493" t="s">
        <v>515</v>
      </c>
      <c r="B816" s="1694">
        <v>2</v>
      </c>
      <c r="C816" s="1694"/>
      <c r="D816" s="1695">
        <v>4650000</v>
      </c>
      <c r="E816" s="189">
        <v>9557000</v>
      </c>
    </row>
    <row r="817" spans="1:5" x14ac:dyDescent="0.25">
      <c r="A817" s="494" t="s">
        <v>515</v>
      </c>
      <c r="B817" s="1694">
        <v>2</v>
      </c>
      <c r="C817" s="1694"/>
      <c r="D817" s="1695">
        <v>4650000</v>
      </c>
      <c r="E817" s="189">
        <v>9557000</v>
      </c>
    </row>
    <row r="818" spans="1:5" x14ac:dyDescent="0.25">
      <c r="A818" s="492" t="s">
        <v>12</v>
      </c>
      <c r="B818" s="1694"/>
      <c r="C818" s="1694">
        <v>2</v>
      </c>
      <c r="D818" s="1695">
        <v>33028115.130000003</v>
      </c>
      <c r="E818" s="189">
        <v>33065674.914999999</v>
      </c>
    </row>
    <row r="819" spans="1:5" x14ac:dyDescent="0.25">
      <c r="A819" s="493" t="s">
        <v>85</v>
      </c>
      <c r="B819" s="1694"/>
      <c r="C819" s="1694">
        <v>1</v>
      </c>
      <c r="D819" s="1695">
        <v>30380154.09</v>
      </c>
      <c r="E819" s="189">
        <v>30380154.09</v>
      </c>
    </row>
    <row r="820" spans="1:5" x14ac:dyDescent="0.25">
      <c r="A820" s="494" t="s">
        <v>918</v>
      </c>
      <c r="B820" s="1694"/>
      <c r="C820" s="1694">
        <v>1</v>
      </c>
      <c r="D820" s="1695">
        <v>30380154.09</v>
      </c>
      <c r="E820" s="189">
        <v>30380154.09</v>
      </c>
    </row>
    <row r="821" spans="1:5" x14ac:dyDescent="0.25">
      <c r="A821" s="493" t="s">
        <v>12</v>
      </c>
      <c r="B821" s="1694"/>
      <c r="C821" s="1694">
        <v>1</v>
      </c>
      <c r="D821" s="1695">
        <v>35676076.170000002</v>
      </c>
      <c r="E821" s="189">
        <v>35751195.740000002</v>
      </c>
    </row>
    <row r="822" spans="1:5" x14ac:dyDescent="0.25">
      <c r="A822" s="494" t="s">
        <v>813</v>
      </c>
      <c r="B822" s="1694"/>
      <c r="C822" s="1694">
        <v>1</v>
      </c>
      <c r="D822" s="1695">
        <v>35676076.170000002</v>
      </c>
      <c r="E822" s="189">
        <v>35751195.740000002</v>
      </c>
    </row>
    <row r="823" spans="1:5" x14ac:dyDescent="0.25">
      <c r="A823" s="492" t="s">
        <v>73</v>
      </c>
      <c r="B823" s="1694"/>
      <c r="C823" s="1694">
        <v>1</v>
      </c>
      <c r="D823" s="1695">
        <v>19214309.239999998</v>
      </c>
      <c r="E823" s="189">
        <v>19264788.039999999</v>
      </c>
    </row>
    <row r="824" spans="1:5" x14ac:dyDescent="0.25">
      <c r="A824" s="493" t="s">
        <v>607</v>
      </c>
      <c r="B824" s="1694"/>
      <c r="C824" s="1694">
        <v>1</v>
      </c>
      <c r="D824" s="1695">
        <v>19214309.239999998</v>
      </c>
      <c r="E824" s="189">
        <v>19264788.039999999</v>
      </c>
    </row>
    <row r="825" spans="1:5" x14ac:dyDescent="0.25">
      <c r="A825" s="494" t="s">
        <v>1071</v>
      </c>
      <c r="B825" s="1694"/>
      <c r="C825" s="1694">
        <v>1</v>
      </c>
      <c r="D825" s="1695">
        <v>19214309.239999998</v>
      </c>
      <c r="E825" s="189">
        <v>19264788.039999999</v>
      </c>
    </row>
    <row r="826" spans="1:5" x14ac:dyDescent="0.25">
      <c r="A826" s="492" t="s">
        <v>13</v>
      </c>
      <c r="B826" s="1694">
        <v>1</v>
      </c>
      <c r="C826" s="1694"/>
      <c r="D826" s="1695">
        <v>9475000</v>
      </c>
      <c r="E826" s="189">
        <v>21554206.379999999</v>
      </c>
    </row>
    <row r="827" spans="1:5" x14ac:dyDescent="0.25">
      <c r="A827" s="493" t="s">
        <v>105</v>
      </c>
      <c r="B827" s="1694">
        <v>1</v>
      </c>
      <c r="C827" s="1694"/>
      <c r="D827" s="1695">
        <v>9475000</v>
      </c>
      <c r="E827" s="189">
        <v>21554206.379999999</v>
      </c>
    </row>
    <row r="828" spans="1:5" x14ac:dyDescent="0.25">
      <c r="A828" s="494" t="s">
        <v>521</v>
      </c>
      <c r="B828" s="1694">
        <v>1</v>
      </c>
      <c r="C828" s="1694"/>
      <c r="D828" s="1695">
        <v>9475000</v>
      </c>
      <c r="E828" s="189">
        <v>21554206.379999999</v>
      </c>
    </row>
    <row r="829" spans="1:5" x14ac:dyDescent="0.25">
      <c r="A829" s="492" t="s">
        <v>104</v>
      </c>
      <c r="B829" s="1694">
        <v>16</v>
      </c>
      <c r="C829" s="1694"/>
      <c r="D829" s="1695">
        <v>8858333.333333334</v>
      </c>
      <c r="E829" s="189">
        <v>10690437.5</v>
      </c>
    </row>
    <row r="830" spans="1:5" x14ac:dyDescent="0.25">
      <c r="A830" s="493" t="s">
        <v>104</v>
      </c>
      <c r="B830" s="1694">
        <v>12</v>
      </c>
      <c r="C830" s="1694"/>
      <c r="D830" s="1695">
        <v>9633333.333333334</v>
      </c>
      <c r="E830" s="189">
        <v>11488041.666666666</v>
      </c>
    </row>
    <row r="831" spans="1:5" x14ac:dyDescent="0.25">
      <c r="A831" s="494" t="s">
        <v>841</v>
      </c>
      <c r="B831" s="1694">
        <v>9</v>
      </c>
      <c r="C831" s="1694"/>
      <c r="D831" s="1695">
        <v>9700000</v>
      </c>
      <c r="E831" s="189">
        <v>9957000</v>
      </c>
    </row>
    <row r="832" spans="1:5" x14ac:dyDescent="0.25">
      <c r="A832" s="494" t="s">
        <v>843</v>
      </c>
      <c r="B832" s="1694">
        <v>2</v>
      </c>
      <c r="C832" s="1694"/>
      <c r="D832" s="1695">
        <v>4650000</v>
      </c>
      <c r="E832" s="189">
        <v>9557000</v>
      </c>
    </row>
    <row r="833" spans="1:5" x14ac:dyDescent="0.25">
      <c r="A833" s="494" t="s">
        <v>1057</v>
      </c>
      <c r="B833" s="1694">
        <v>1</v>
      </c>
      <c r="C833" s="1694"/>
      <c r="D833" s="1695">
        <v>14550000</v>
      </c>
      <c r="E833" s="189">
        <v>14950125</v>
      </c>
    </row>
    <row r="834" spans="1:5" x14ac:dyDescent="0.25">
      <c r="A834" s="493" t="s">
        <v>482</v>
      </c>
      <c r="B834" s="1694">
        <v>4</v>
      </c>
      <c r="C834" s="1694"/>
      <c r="D834" s="1695">
        <v>8083333.333333333</v>
      </c>
      <c r="E834" s="189">
        <v>9892833.333333334</v>
      </c>
    </row>
    <row r="835" spans="1:5" x14ac:dyDescent="0.25">
      <c r="A835" s="494" t="s">
        <v>839</v>
      </c>
      <c r="B835" s="1694">
        <v>1</v>
      </c>
      <c r="C835" s="1694"/>
      <c r="D835" s="1695">
        <v>9700000</v>
      </c>
      <c r="E835" s="189">
        <v>9957000</v>
      </c>
    </row>
    <row r="836" spans="1:5" x14ac:dyDescent="0.25">
      <c r="A836" s="494" t="s">
        <v>1025</v>
      </c>
      <c r="B836" s="1694">
        <v>2</v>
      </c>
      <c r="C836" s="1694"/>
      <c r="D836" s="1695">
        <v>4850000</v>
      </c>
      <c r="E836" s="189">
        <v>9764500</v>
      </c>
    </row>
    <row r="837" spans="1:5" x14ac:dyDescent="0.25">
      <c r="A837" s="494" t="s">
        <v>1100</v>
      </c>
      <c r="B837" s="1694">
        <v>1</v>
      </c>
      <c r="C837" s="1694"/>
      <c r="D837" s="1695">
        <v>9700000</v>
      </c>
      <c r="E837" s="189">
        <v>9957000</v>
      </c>
    </row>
    <row r="838" spans="1:5" x14ac:dyDescent="0.25">
      <c r="A838" s="492" t="s">
        <v>74</v>
      </c>
      <c r="B838" s="1694">
        <v>7</v>
      </c>
      <c r="C838" s="1694">
        <v>2</v>
      </c>
      <c r="D838" s="1695">
        <v>10755100</v>
      </c>
      <c r="E838" s="189">
        <v>11038234.314999999</v>
      </c>
    </row>
    <row r="839" spans="1:5" x14ac:dyDescent="0.25">
      <c r="A839" s="493" t="s">
        <v>72</v>
      </c>
      <c r="B839" s="1694">
        <v>6</v>
      </c>
      <c r="C839" s="1694">
        <v>2</v>
      </c>
      <c r="D839" s="1695">
        <v>11106800</v>
      </c>
      <c r="E839" s="189">
        <v>11398645.753333332</v>
      </c>
    </row>
    <row r="840" spans="1:5" x14ac:dyDescent="0.25">
      <c r="A840" s="494" t="s">
        <v>745</v>
      </c>
      <c r="B840" s="1694">
        <v>1</v>
      </c>
      <c r="C840" s="1694"/>
      <c r="D840" s="1695">
        <v>9700000</v>
      </c>
      <c r="E840" s="189">
        <v>9957000</v>
      </c>
    </row>
    <row r="841" spans="1:5" x14ac:dyDescent="0.25">
      <c r="A841" s="494" t="s">
        <v>72</v>
      </c>
      <c r="B841" s="1694">
        <v>5</v>
      </c>
      <c r="C841" s="1694">
        <v>2</v>
      </c>
      <c r="D841" s="1695">
        <v>11810200</v>
      </c>
      <c r="E841" s="189">
        <v>12119468.629999999</v>
      </c>
    </row>
    <row r="842" spans="1:5" x14ac:dyDescent="0.25">
      <c r="A842" s="493" t="s">
        <v>87</v>
      </c>
      <c r="B842" s="1694">
        <v>1</v>
      </c>
      <c r="C842" s="1694"/>
      <c r="D842" s="1695">
        <v>9700000</v>
      </c>
      <c r="E842" s="189">
        <v>9957000</v>
      </c>
    </row>
    <row r="843" spans="1:5" x14ac:dyDescent="0.25">
      <c r="A843" s="494" t="s">
        <v>994</v>
      </c>
      <c r="B843" s="1694">
        <v>1</v>
      </c>
      <c r="C843" s="1694"/>
      <c r="D843" s="1695">
        <v>9700000</v>
      </c>
      <c r="E843" s="189">
        <v>9957000</v>
      </c>
    </row>
    <row r="844" spans="1:5" x14ac:dyDescent="0.25">
      <c r="A844" s="492" t="s">
        <v>102</v>
      </c>
      <c r="B844" s="1694"/>
      <c r="C844" s="1694">
        <v>2</v>
      </c>
      <c r="D844" s="1695">
        <v>33000193.744999997</v>
      </c>
      <c r="E844" s="189">
        <v>33208944.335000001</v>
      </c>
    </row>
    <row r="845" spans="1:5" x14ac:dyDescent="0.25">
      <c r="A845" s="493" t="s">
        <v>748</v>
      </c>
      <c r="B845" s="1694"/>
      <c r="C845" s="1694">
        <v>2</v>
      </c>
      <c r="D845" s="1695">
        <v>33000193.744999997</v>
      </c>
      <c r="E845" s="189">
        <v>33208944.335000001</v>
      </c>
    </row>
    <row r="846" spans="1:5" x14ac:dyDescent="0.25">
      <c r="A846" s="494" t="s">
        <v>828</v>
      </c>
      <c r="B846" s="1694"/>
      <c r="C846" s="1694">
        <v>1</v>
      </c>
      <c r="D846" s="1695">
        <v>35655747.109999999</v>
      </c>
      <c r="E846" s="189">
        <v>35728607.899999999</v>
      </c>
    </row>
    <row r="847" spans="1:5" x14ac:dyDescent="0.25">
      <c r="A847" s="494" t="s">
        <v>1014</v>
      </c>
      <c r="B847" s="1694"/>
      <c r="C847" s="1694">
        <v>1</v>
      </c>
      <c r="D847" s="1695">
        <v>30344640.379999999</v>
      </c>
      <c r="E847" s="189">
        <v>30689280.77</v>
      </c>
    </row>
    <row r="848" spans="1:5" x14ac:dyDescent="0.25">
      <c r="A848" s="1697">
        <v>22</v>
      </c>
      <c r="B848" s="1694">
        <v>26</v>
      </c>
      <c r="C848" s="1694">
        <v>4</v>
      </c>
      <c r="D848" s="1695">
        <v>10257362.168271603</v>
      </c>
      <c r="E848" s="189">
        <v>33542530.419382714</v>
      </c>
    </row>
    <row r="849" spans="1:5" x14ac:dyDescent="0.25">
      <c r="A849" s="492" t="s">
        <v>11</v>
      </c>
      <c r="B849" s="1694">
        <v>5</v>
      </c>
      <c r="C849" s="1694"/>
      <c r="D849" s="1695">
        <v>7849200</v>
      </c>
      <c r="E849" s="189">
        <v>45409567.841999993</v>
      </c>
    </row>
    <row r="850" spans="1:5" x14ac:dyDescent="0.25">
      <c r="A850" s="493" t="s">
        <v>83</v>
      </c>
      <c r="B850" s="1694">
        <v>2</v>
      </c>
      <c r="C850" s="1694"/>
      <c r="D850" s="1695">
        <v>7746000</v>
      </c>
      <c r="E850" s="189">
        <v>59246000.005000003</v>
      </c>
    </row>
    <row r="851" spans="1:5" x14ac:dyDescent="0.25">
      <c r="A851" s="494" t="s">
        <v>925</v>
      </c>
      <c r="B851" s="1694">
        <v>1</v>
      </c>
      <c r="C851" s="1694"/>
      <c r="D851" s="1695">
        <v>7549000</v>
      </c>
      <c r="E851" s="189">
        <v>43549000</v>
      </c>
    </row>
    <row r="852" spans="1:5" x14ac:dyDescent="0.25">
      <c r="A852" s="494" t="s">
        <v>1165</v>
      </c>
      <c r="B852" s="1694">
        <v>1</v>
      </c>
      <c r="C852" s="1694"/>
      <c r="D852" s="1695">
        <v>7943000</v>
      </c>
      <c r="E852" s="189">
        <v>74943000.010000005</v>
      </c>
    </row>
    <row r="853" spans="1:5" x14ac:dyDescent="0.25">
      <c r="A853" s="493" t="s">
        <v>94</v>
      </c>
      <c r="B853" s="1694">
        <v>1</v>
      </c>
      <c r="C853" s="1694"/>
      <c r="D853" s="1695">
        <v>6630000</v>
      </c>
      <c r="E853" s="189">
        <v>55030000</v>
      </c>
    </row>
    <row r="854" spans="1:5" x14ac:dyDescent="0.25">
      <c r="A854" s="494" t="s">
        <v>100</v>
      </c>
      <c r="B854" s="1694">
        <v>1</v>
      </c>
      <c r="C854" s="1694"/>
      <c r="D854" s="1695">
        <v>6630000</v>
      </c>
      <c r="E854" s="189">
        <v>55030000</v>
      </c>
    </row>
    <row r="855" spans="1:5" x14ac:dyDescent="0.25">
      <c r="A855" s="493" t="s">
        <v>11</v>
      </c>
      <c r="B855" s="1694">
        <v>1</v>
      </c>
      <c r="C855" s="1694"/>
      <c r="D855" s="1695">
        <v>8249000</v>
      </c>
      <c r="E855" s="189">
        <v>40300839.200000003</v>
      </c>
    </row>
    <row r="856" spans="1:5" x14ac:dyDescent="0.25">
      <c r="A856" s="494" t="s">
        <v>537</v>
      </c>
      <c r="B856" s="1694">
        <v>1</v>
      </c>
      <c r="C856" s="1694"/>
      <c r="D856" s="1695">
        <v>8249000</v>
      </c>
      <c r="E856" s="189">
        <v>40300839.200000003</v>
      </c>
    </row>
    <row r="857" spans="1:5" x14ac:dyDescent="0.25">
      <c r="A857" s="493" t="s">
        <v>823</v>
      </c>
      <c r="B857" s="1694">
        <v>1</v>
      </c>
      <c r="C857" s="1694"/>
      <c r="D857" s="1695">
        <v>8875000</v>
      </c>
      <c r="E857" s="189">
        <v>13225000</v>
      </c>
    </row>
    <row r="858" spans="1:5" x14ac:dyDescent="0.25">
      <c r="A858" s="494" t="s">
        <v>1065</v>
      </c>
      <c r="B858" s="1694">
        <v>1</v>
      </c>
      <c r="C858" s="1694"/>
      <c r="D858" s="1695">
        <v>8875000</v>
      </c>
      <c r="E858" s="189">
        <v>13225000</v>
      </c>
    </row>
    <row r="859" spans="1:5" x14ac:dyDescent="0.25">
      <c r="A859" s="492" t="s">
        <v>12</v>
      </c>
      <c r="B859" s="1694">
        <v>6</v>
      </c>
      <c r="C859" s="1694"/>
      <c r="D859" s="1695">
        <v>7934100</v>
      </c>
      <c r="E859" s="189">
        <v>52657600.105999999</v>
      </c>
    </row>
    <row r="860" spans="1:5" x14ac:dyDescent="0.25">
      <c r="A860" s="493" t="s">
        <v>12</v>
      </c>
      <c r="B860" s="1694">
        <v>3</v>
      </c>
      <c r="C860" s="1694"/>
      <c r="D860" s="1695">
        <v>6979750</v>
      </c>
      <c r="E860" s="189">
        <v>68091500</v>
      </c>
    </row>
    <row r="861" spans="1:5" x14ac:dyDescent="0.25">
      <c r="A861" s="494" t="s">
        <v>813</v>
      </c>
      <c r="B861" s="1694">
        <v>3</v>
      </c>
      <c r="C861" s="1694"/>
      <c r="D861" s="1695">
        <v>6979750</v>
      </c>
      <c r="E861" s="189">
        <v>68091500</v>
      </c>
    </row>
    <row r="862" spans="1:5" x14ac:dyDescent="0.25">
      <c r="A862" s="493" t="s">
        <v>815</v>
      </c>
      <c r="B862" s="1694">
        <v>1</v>
      </c>
      <c r="C862" s="1694"/>
      <c r="D862" s="1695">
        <v>7242000</v>
      </c>
      <c r="E862" s="189">
        <v>41842000.530000001</v>
      </c>
    </row>
    <row r="863" spans="1:5" x14ac:dyDescent="0.25">
      <c r="A863" s="494" t="s">
        <v>966</v>
      </c>
      <c r="B863" s="1694">
        <v>1</v>
      </c>
      <c r="C863" s="1694"/>
      <c r="D863" s="1695">
        <v>7242000</v>
      </c>
      <c r="E863" s="189">
        <v>41842000.530000001</v>
      </c>
    </row>
    <row r="864" spans="1:5" x14ac:dyDescent="0.25">
      <c r="A864" s="493" t="s">
        <v>816</v>
      </c>
      <c r="B864" s="1694">
        <v>1</v>
      </c>
      <c r="C864" s="1694"/>
      <c r="D864" s="1695">
        <v>9563000</v>
      </c>
      <c r="E864" s="189">
        <v>30763000</v>
      </c>
    </row>
    <row r="865" spans="1:5" x14ac:dyDescent="0.25">
      <c r="A865" s="494" t="s">
        <v>749</v>
      </c>
      <c r="B865" s="1694">
        <v>1</v>
      </c>
      <c r="C865" s="1694"/>
      <c r="D865" s="1695">
        <v>9563000</v>
      </c>
      <c r="E865" s="189">
        <v>30763000</v>
      </c>
    </row>
    <row r="866" spans="1:5" x14ac:dyDescent="0.25">
      <c r="A866" s="493" t="s">
        <v>866</v>
      </c>
      <c r="B866" s="1694">
        <v>1</v>
      </c>
      <c r="C866" s="1694"/>
      <c r="D866" s="1695">
        <v>8906000</v>
      </c>
      <c r="E866" s="189">
        <v>54500000</v>
      </c>
    </row>
    <row r="867" spans="1:5" x14ac:dyDescent="0.25">
      <c r="A867" s="494" t="s">
        <v>1158</v>
      </c>
      <c r="B867" s="1694">
        <v>1</v>
      </c>
      <c r="C867" s="1694"/>
      <c r="D867" s="1695">
        <v>8906000</v>
      </c>
      <c r="E867" s="189">
        <v>54500000</v>
      </c>
    </row>
    <row r="868" spans="1:5" x14ac:dyDescent="0.25">
      <c r="A868" s="492" t="s">
        <v>73</v>
      </c>
      <c r="B868" s="1694">
        <v>2</v>
      </c>
      <c r="C868" s="1694">
        <v>1</v>
      </c>
      <c r="D868" s="1695">
        <v>14756589.959999999</v>
      </c>
      <c r="E868" s="189">
        <v>22744364.209999997</v>
      </c>
    </row>
    <row r="869" spans="1:5" x14ac:dyDescent="0.25">
      <c r="A869" s="493" t="s">
        <v>513</v>
      </c>
      <c r="B869" s="1694">
        <v>1</v>
      </c>
      <c r="C869" s="1694"/>
      <c r="D869" s="1695">
        <v>13949000</v>
      </c>
      <c r="E869" s="189">
        <v>29546500</v>
      </c>
    </row>
    <row r="870" spans="1:5" x14ac:dyDescent="0.25">
      <c r="A870" s="494" t="s">
        <v>513</v>
      </c>
      <c r="B870" s="1694">
        <v>1</v>
      </c>
      <c r="C870" s="1694"/>
      <c r="D870" s="1695">
        <v>13949000</v>
      </c>
      <c r="E870" s="189">
        <v>29546500</v>
      </c>
    </row>
    <row r="871" spans="1:5" x14ac:dyDescent="0.25">
      <c r="A871" s="493" t="s">
        <v>648</v>
      </c>
      <c r="B871" s="1694"/>
      <c r="C871" s="1694">
        <v>1</v>
      </c>
      <c r="D871" s="1695">
        <v>21458769.879999999</v>
      </c>
      <c r="E871" s="189">
        <v>21524592.629999999</v>
      </c>
    </row>
    <row r="872" spans="1:5" x14ac:dyDescent="0.25">
      <c r="A872" s="494" t="s">
        <v>900</v>
      </c>
      <c r="B872" s="1694"/>
      <c r="C872" s="1694">
        <v>1</v>
      </c>
      <c r="D872" s="1695">
        <v>21458769.879999999</v>
      </c>
      <c r="E872" s="189">
        <v>21524592.629999999</v>
      </c>
    </row>
    <row r="873" spans="1:5" x14ac:dyDescent="0.25">
      <c r="A873" s="493" t="s">
        <v>908</v>
      </c>
      <c r="B873" s="1694">
        <v>1</v>
      </c>
      <c r="C873" s="1694"/>
      <c r="D873" s="1695">
        <v>8862000</v>
      </c>
      <c r="E873" s="189">
        <v>17162000</v>
      </c>
    </row>
    <row r="874" spans="1:5" x14ac:dyDescent="0.25">
      <c r="A874" s="494" t="s">
        <v>908</v>
      </c>
      <c r="B874" s="1694">
        <v>1</v>
      </c>
      <c r="C874" s="1694"/>
      <c r="D874" s="1695">
        <v>8862000</v>
      </c>
      <c r="E874" s="189">
        <v>17162000</v>
      </c>
    </row>
    <row r="875" spans="1:5" x14ac:dyDescent="0.25">
      <c r="A875" s="492" t="s">
        <v>104</v>
      </c>
      <c r="B875" s="1694">
        <v>7</v>
      </c>
      <c r="C875" s="1694">
        <v>1</v>
      </c>
      <c r="D875" s="1695">
        <v>11029619.610555554</v>
      </c>
      <c r="E875" s="189">
        <v>18920009.892222214</v>
      </c>
    </row>
    <row r="876" spans="1:5" x14ac:dyDescent="0.25">
      <c r="A876" s="493" t="s">
        <v>107</v>
      </c>
      <c r="B876" s="1694">
        <v>3</v>
      </c>
      <c r="C876" s="1694"/>
      <c r="D876" s="1695">
        <v>9429333.3333333302</v>
      </c>
      <c r="E876" s="189">
        <v>21529333.333333299</v>
      </c>
    </row>
    <row r="877" spans="1:5" x14ac:dyDescent="0.25">
      <c r="A877" s="494" t="s">
        <v>107</v>
      </c>
      <c r="B877" s="1694">
        <v>3</v>
      </c>
      <c r="C877" s="1694"/>
      <c r="D877" s="1695">
        <v>9429333.3333333302</v>
      </c>
      <c r="E877" s="189">
        <v>21529333.333333299</v>
      </c>
    </row>
    <row r="878" spans="1:5" x14ac:dyDescent="0.25">
      <c r="A878" s="493" t="s">
        <v>106</v>
      </c>
      <c r="B878" s="1694">
        <v>3</v>
      </c>
      <c r="C878" s="1694"/>
      <c r="D878" s="1695">
        <v>9097333.333333334</v>
      </c>
      <c r="E878" s="189">
        <v>18796000</v>
      </c>
    </row>
    <row r="879" spans="1:5" x14ac:dyDescent="0.25">
      <c r="A879" s="494" t="s">
        <v>109</v>
      </c>
      <c r="B879" s="1694">
        <v>1</v>
      </c>
      <c r="C879" s="1694"/>
      <c r="D879" s="1695">
        <v>8030000</v>
      </c>
      <c r="E879" s="189">
        <v>17811000</v>
      </c>
    </row>
    <row r="880" spans="1:5" x14ac:dyDescent="0.25">
      <c r="A880" s="494" t="s">
        <v>76</v>
      </c>
      <c r="B880" s="1694">
        <v>1</v>
      </c>
      <c r="C880" s="1694"/>
      <c r="D880" s="1695">
        <v>9590000</v>
      </c>
      <c r="E880" s="189">
        <v>16590000</v>
      </c>
    </row>
    <row r="881" spans="1:5" x14ac:dyDescent="0.25">
      <c r="A881" s="494" t="s">
        <v>523</v>
      </c>
      <c r="B881" s="1694">
        <v>1</v>
      </c>
      <c r="C881" s="1694"/>
      <c r="D881" s="1695">
        <v>9672000</v>
      </c>
      <c r="E881" s="189">
        <v>21987000</v>
      </c>
    </row>
    <row r="882" spans="1:5" x14ac:dyDescent="0.25">
      <c r="A882" s="493" t="s">
        <v>507</v>
      </c>
      <c r="B882" s="1694">
        <v>1</v>
      </c>
      <c r="C882" s="1694"/>
      <c r="D882" s="1695">
        <v>9652000</v>
      </c>
      <c r="E882" s="189">
        <v>15620000</v>
      </c>
    </row>
    <row r="883" spans="1:5" x14ac:dyDescent="0.25">
      <c r="A883" s="494" t="s">
        <v>653</v>
      </c>
      <c r="B883" s="1694">
        <v>1</v>
      </c>
      <c r="C883" s="1694"/>
      <c r="D883" s="1695">
        <v>9652000</v>
      </c>
      <c r="E883" s="189">
        <v>15620000</v>
      </c>
    </row>
    <row r="884" spans="1:5" x14ac:dyDescent="0.25">
      <c r="A884" s="493" t="s">
        <v>818</v>
      </c>
      <c r="B884" s="1694"/>
      <c r="C884" s="1694">
        <v>1</v>
      </c>
      <c r="D884" s="1695">
        <v>19804384.329999998</v>
      </c>
      <c r="E884" s="189">
        <v>19982726.02</v>
      </c>
    </row>
    <row r="885" spans="1:5" x14ac:dyDescent="0.25">
      <c r="A885" s="494" t="s">
        <v>845</v>
      </c>
      <c r="B885" s="1694"/>
      <c r="C885" s="1694">
        <v>1</v>
      </c>
      <c r="D885" s="1695">
        <v>19804384.329999998</v>
      </c>
      <c r="E885" s="189">
        <v>19982726.02</v>
      </c>
    </row>
    <row r="886" spans="1:5" x14ac:dyDescent="0.25">
      <c r="A886" s="492" t="s">
        <v>74</v>
      </c>
      <c r="B886" s="1694">
        <v>1</v>
      </c>
      <c r="C886" s="1694">
        <v>1</v>
      </c>
      <c r="D886" s="1695">
        <v>14145491.98</v>
      </c>
      <c r="E886" s="189">
        <v>14288657.515000001</v>
      </c>
    </row>
    <row r="887" spans="1:5" x14ac:dyDescent="0.25">
      <c r="A887" s="493" t="s">
        <v>74</v>
      </c>
      <c r="B887" s="1694">
        <v>1</v>
      </c>
      <c r="C887" s="1694">
        <v>1</v>
      </c>
      <c r="D887" s="1695">
        <v>14145491.98</v>
      </c>
      <c r="E887" s="189">
        <v>14288657.515000001</v>
      </c>
    </row>
    <row r="888" spans="1:5" x14ac:dyDescent="0.25">
      <c r="A888" s="494" t="s">
        <v>738</v>
      </c>
      <c r="B888" s="1694"/>
      <c r="C888" s="1694">
        <v>1</v>
      </c>
      <c r="D888" s="1695">
        <v>18590983.960000001</v>
      </c>
      <c r="E888" s="189">
        <v>18650548.850000001</v>
      </c>
    </row>
    <row r="889" spans="1:5" x14ac:dyDescent="0.25">
      <c r="A889" s="494" t="s">
        <v>1087</v>
      </c>
      <c r="B889" s="1694">
        <v>1</v>
      </c>
      <c r="C889" s="1694"/>
      <c r="D889" s="1695">
        <v>9700000</v>
      </c>
      <c r="E889" s="189">
        <v>9926766.1799999997</v>
      </c>
    </row>
    <row r="890" spans="1:5" x14ac:dyDescent="0.25">
      <c r="A890" s="492" t="s">
        <v>102</v>
      </c>
      <c r="B890" s="1694">
        <v>5</v>
      </c>
      <c r="C890" s="1694">
        <v>1</v>
      </c>
      <c r="D890" s="1695">
        <v>9882301.1733333338</v>
      </c>
      <c r="E890" s="189">
        <v>34163669.094999999</v>
      </c>
    </row>
    <row r="891" spans="1:5" x14ac:dyDescent="0.25">
      <c r="A891" s="493" t="s">
        <v>108</v>
      </c>
      <c r="B891" s="1694">
        <v>1</v>
      </c>
      <c r="C891" s="1694"/>
      <c r="D891" s="1695">
        <v>9597000</v>
      </c>
      <c r="E891" s="189">
        <v>28297000</v>
      </c>
    </row>
    <row r="892" spans="1:5" x14ac:dyDescent="0.25">
      <c r="A892" s="494" t="s">
        <v>827</v>
      </c>
      <c r="B892" s="1694">
        <v>1</v>
      </c>
      <c r="C892" s="1694"/>
      <c r="D892" s="1695">
        <v>9597000</v>
      </c>
      <c r="E892" s="189">
        <v>28297000</v>
      </c>
    </row>
    <row r="893" spans="1:5" x14ac:dyDescent="0.25">
      <c r="A893" s="493" t="s">
        <v>739</v>
      </c>
      <c r="B893" s="1694">
        <v>1</v>
      </c>
      <c r="C893" s="1694"/>
      <c r="D893" s="1695">
        <v>9037000</v>
      </c>
      <c r="E893" s="189">
        <v>24587000</v>
      </c>
    </row>
    <row r="894" spans="1:5" x14ac:dyDescent="0.25">
      <c r="A894" s="494" t="s">
        <v>1009</v>
      </c>
      <c r="B894" s="1694">
        <v>1</v>
      </c>
      <c r="C894" s="1694"/>
      <c r="D894" s="1695">
        <v>9037000</v>
      </c>
      <c r="E894" s="189">
        <v>24587000</v>
      </c>
    </row>
    <row r="895" spans="1:5" x14ac:dyDescent="0.25">
      <c r="A895" s="493" t="s">
        <v>748</v>
      </c>
      <c r="B895" s="1694"/>
      <c r="C895" s="1694">
        <v>1</v>
      </c>
      <c r="D895" s="1695">
        <v>16437807.039999999</v>
      </c>
      <c r="E895" s="189">
        <v>16676014.57</v>
      </c>
    </row>
    <row r="896" spans="1:5" x14ac:dyDescent="0.25">
      <c r="A896" s="494" t="s">
        <v>1115</v>
      </c>
      <c r="B896" s="1694"/>
      <c r="C896" s="1694">
        <v>1</v>
      </c>
      <c r="D896" s="1695">
        <v>16437807.039999999</v>
      </c>
      <c r="E896" s="189">
        <v>16676014.57</v>
      </c>
    </row>
    <row r="897" spans="1:5" x14ac:dyDescent="0.25">
      <c r="A897" s="493" t="s">
        <v>811</v>
      </c>
      <c r="B897" s="1694">
        <v>1</v>
      </c>
      <c r="C897" s="1694"/>
      <c r="D897" s="1695">
        <v>9212000</v>
      </c>
      <c r="E897" s="189">
        <v>45312000</v>
      </c>
    </row>
    <row r="898" spans="1:5" x14ac:dyDescent="0.25">
      <c r="A898" s="494" t="s">
        <v>811</v>
      </c>
      <c r="B898" s="1694">
        <v>1</v>
      </c>
      <c r="C898" s="1694"/>
      <c r="D898" s="1695">
        <v>9212000</v>
      </c>
      <c r="E898" s="189">
        <v>45312000</v>
      </c>
    </row>
    <row r="899" spans="1:5" x14ac:dyDescent="0.25">
      <c r="A899" s="493" t="s">
        <v>102</v>
      </c>
      <c r="B899" s="1694">
        <v>1</v>
      </c>
      <c r="C899" s="1694"/>
      <c r="D899" s="1695">
        <v>7768000</v>
      </c>
      <c r="E899" s="189">
        <v>57068000</v>
      </c>
    </row>
    <row r="900" spans="1:5" x14ac:dyDescent="0.25">
      <c r="A900" s="494" t="s">
        <v>1886</v>
      </c>
      <c r="B900" s="1694">
        <v>1</v>
      </c>
      <c r="C900" s="1694"/>
      <c r="D900" s="1695">
        <v>7768000</v>
      </c>
      <c r="E900" s="189">
        <v>57068000</v>
      </c>
    </row>
    <row r="901" spans="1:5" x14ac:dyDescent="0.25">
      <c r="A901" s="493" t="s">
        <v>1044</v>
      </c>
      <c r="B901" s="1694">
        <v>1</v>
      </c>
      <c r="C901" s="1694"/>
      <c r="D901" s="1695">
        <v>7242000</v>
      </c>
      <c r="E901" s="189">
        <v>33042000</v>
      </c>
    </row>
    <row r="902" spans="1:5" x14ac:dyDescent="0.25">
      <c r="A902" s="494" t="s">
        <v>1887</v>
      </c>
      <c r="B902" s="1694">
        <v>1</v>
      </c>
      <c r="C902" s="1694"/>
      <c r="D902" s="1695">
        <v>7242000</v>
      </c>
      <c r="E902" s="189">
        <v>33042000</v>
      </c>
    </row>
    <row r="903" spans="1:5" x14ac:dyDescent="0.25">
      <c r="A903" s="1697">
        <v>96</v>
      </c>
      <c r="B903" s="1694">
        <v>16</v>
      </c>
      <c r="C903" s="1694">
        <v>3</v>
      </c>
      <c r="D903" s="1695">
        <v>11563894.946388889</v>
      </c>
      <c r="E903" s="189">
        <v>12390710.479166666</v>
      </c>
    </row>
    <row r="904" spans="1:5" x14ac:dyDescent="0.25">
      <c r="A904" s="492" t="s">
        <v>11</v>
      </c>
      <c r="B904" s="1694">
        <v>4</v>
      </c>
      <c r="C904" s="1694">
        <v>1</v>
      </c>
      <c r="D904" s="1695">
        <v>14145828.318</v>
      </c>
      <c r="E904" s="189">
        <v>14463644.408000002</v>
      </c>
    </row>
    <row r="905" spans="1:5" x14ac:dyDescent="0.25">
      <c r="A905" s="493" t="s">
        <v>83</v>
      </c>
      <c r="B905" s="1694">
        <v>1</v>
      </c>
      <c r="C905" s="1694"/>
      <c r="D905" s="1695">
        <v>9422000</v>
      </c>
      <c r="E905" s="189">
        <v>9758213.9499999993</v>
      </c>
    </row>
    <row r="906" spans="1:5" x14ac:dyDescent="0.25">
      <c r="A906" s="494" t="s">
        <v>925</v>
      </c>
      <c r="B906" s="1694">
        <v>1</v>
      </c>
      <c r="C906" s="1694"/>
      <c r="D906" s="1695">
        <v>9422000</v>
      </c>
      <c r="E906" s="189">
        <v>9758213.9499999993</v>
      </c>
    </row>
    <row r="907" spans="1:5" x14ac:dyDescent="0.25">
      <c r="A907" s="493" t="s">
        <v>98</v>
      </c>
      <c r="B907" s="1694">
        <v>1</v>
      </c>
      <c r="C907" s="1694"/>
      <c r="D907" s="1695">
        <v>9658000</v>
      </c>
      <c r="E907" s="189">
        <v>10022057.5</v>
      </c>
    </row>
    <row r="908" spans="1:5" x14ac:dyDescent="0.25">
      <c r="A908" s="494" t="s">
        <v>749</v>
      </c>
      <c r="B908" s="1694">
        <v>1</v>
      </c>
      <c r="C908" s="1694"/>
      <c r="D908" s="1695">
        <v>9658000</v>
      </c>
      <c r="E908" s="189">
        <v>10022057.5</v>
      </c>
    </row>
    <row r="909" spans="1:5" x14ac:dyDescent="0.25">
      <c r="A909" s="493" t="s">
        <v>94</v>
      </c>
      <c r="B909" s="1694">
        <v>1</v>
      </c>
      <c r="C909" s="1694">
        <v>1</v>
      </c>
      <c r="D909" s="1695">
        <v>18549570.795000002</v>
      </c>
      <c r="E909" s="189">
        <v>18763227.420000002</v>
      </c>
    </row>
    <row r="910" spans="1:5" x14ac:dyDescent="0.25">
      <c r="A910" s="494" t="s">
        <v>645</v>
      </c>
      <c r="B910" s="1694">
        <v>1</v>
      </c>
      <c r="C910" s="1694"/>
      <c r="D910" s="1695">
        <v>14550000</v>
      </c>
      <c r="E910" s="189">
        <v>14977313.25</v>
      </c>
    </row>
    <row r="911" spans="1:5" x14ac:dyDescent="0.25">
      <c r="A911" s="494" t="s">
        <v>742</v>
      </c>
      <c r="B911" s="1694"/>
      <c r="C911" s="1694">
        <v>1</v>
      </c>
      <c r="D911" s="1695">
        <v>22549141.59</v>
      </c>
      <c r="E911" s="189">
        <v>22549141.59</v>
      </c>
    </row>
    <row r="912" spans="1:5" x14ac:dyDescent="0.25">
      <c r="A912" s="493" t="s">
        <v>84</v>
      </c>
      <c r="B912" s="1694">
        <v>1</v>
      </c>
      <c r="C912" s="1694"/>
      <c r="D912" s="1695">
        <v>14550000</v>
      </c>
      <c r="E912" s="189">
        <v>15011495.75</v>
      </c>
    </row>
    <row r="913" spans="1:5" x14ac:dyDescent="0.25">
      <c r="A913" s="494" t="s">
        <v>896</v>
      </c>
      <c r="B913" s="1694">
        <v>1</v>
      </c>
      <c r="C913" s="1694"/>
      <c r="D913" s="1695">
        <v>14550000</v>
      </c>
      <c r="E913" s="189">
        <v>15011495.75</v>
      </c>
    </row>
    <row r="914" spans="1:5" x14ac:dyDescent="0.25">
      <c r="A914" s="492" t="s">
        <v>12</v>
      </c>
      <c r="B914" s="1694">
        <v>2</v>
      </c>
      <c r="C914" s="1694"/>
      <c r="D914" s="1695">
        <v>9025500</v>
      </c>
      <c r="E914" s="189">
        <v>9609934.5549999997</v>
      </c>
    </row>
    <row r="915" spans="1:5" x14ac:dyDescent="0.25">
      <c r="A915" s="493" t="s">
        <v>372</v>
      </c>
      <c r="B915" s="1694">
        <v>1</v>
      </c>
      <c r="C915" s="1694"/>
      <c r="D915" s="1695">
        <v>8468000</v>
      </c>
      <c r="E915" s="189">
        <v>8832064.8000000007</v>
      </c>
    </row>
    <row r="916" spans="1:5" x14ac:dyDescent="0.25">
      <c r="A916" s="494" t="s">
        <v>828</v>
      </c>
      <c r="B916" s="1694">
        <v>1</v>
      </c>
      <c r="C916" s="1694"/>
      <c r="D916" s="1695">
        <v>8468000</v>
      </c>
      <c r="E916" s="189">
        <v>8832064.8000000007</v>
      </c>
    </row>
    <row r="917" spans="1:5" x14ac:dyDescent="0.25">
      <c r="A917" s="493" t="s">
        <v>1068</v>
      </c>
      <c r="B917" s="1694">
        <v>1</v>
      </c>
      <c r="C917" s="1694"/>
      <c r="D917" s="1695">
        <v>9583000</v>
      </c>
      <c r="E917" s="189">
        <v>10387804.310000001</v>
      </c>
    </row>
    <row r="918" spans="1:5" x14ac:dyDescent="0.25">
      <c r="A918" s="494" t="s">
        <v>1146</v>
      </c>
      <c r="B918" s="1694">
        <v>1</v>
      </c>
      <c r="C918" s="1694"/>
      <c r="D918" s="1695">
        <v>9583000</v>
      </c>
      <c r="E918" s="189">
        <v>10387804.310000001</v>
      </c>
    </row>
    <row r="919" spans="1:5" x14ac:dyDescent="0.25">
      <c r="A919" s="492" t="s">
        <v>73</v>
      </c>
      <c r="B919" s="1694">
        <v>2</v>
      </c>
      <c r="C919" s="1694"/>
      <c r="D919" s="1695">
        <v>9700000</v>
      </c>
      <c r="E919" s="189">
        <v>10021572.5</v>
      </c>
    </row>
    <row r="920" spans="1:5" x14ac:dyDescent="0.25">
      <c r="A920" s="493" t="s">
        <v>513</v>
      </c>
      <c r="B920" s="1694">
        <v>1</v>
      </c>
      <c r="C920" s="1694"/>
      <c r="D920" s="1695">
        <v>9700000</v>
      </c>
      <c r="E920" s="189">
        <v>10021572.5</v>
      </c>
    </row>
    <row r="921" spans="1:5" x14ac:dyDescent="0.25">
      <c r="A921" s="494" t="s">
        <v>1114</v>
      </c>
      <c r="B921" s="1694">
        <v>1</v>
      </c>
      <c r="C921" s="1694"/>
      <c r="D921" s="1695">
        <v>9700000</v>
      </c>
      <c r="E921" s="189">
        <v>10021572.5</v>
      </c>
    </row>
    <row r="922" spans="1:5" x14ac:dyDescent="0.25">
      <c r="A922" s="493" t="s">
        <v>824</v>
      </c>
      <c r="B922" s="1694">
        <v>1</v>
      </c>
      <c r="C922" s="1694"/>
      <c r="D922" s="1695">
        <v>9700000</v>
      </c>
      <c r="E922" s="189">
        <v>10021572.5</v>
      </c>
    </row>
    <row r="923" spans="1:5" x14ac:dyDescent="0.25">
      <c r="A923" s="494" t="s">
        <v>910</v>
      </c>
      <c r="B923" s="1694">
        <v>1</v>
      </c>
      <c r="C923" s="1694"/>
      <c r="D923" s="1695">
        <v>9700000</v>
      </c>
      <c r="E923" s="189">
        <v>10021572.5</v>
      </c>
    </row>
    <row r="924" spans="1:5" x14ac:dyDescent="0.25">
      <c r="A924" s="492" t="s">
        <v>104</v>
      </c>
      <c r="B924" s="1694">
        <v>1</v>
      </c>
      <c r="C924" s="1694">
        <v>2</v>
      </c>
      <c r="D924" s="1695">
        <v>15498483.7225</v>
      </c>
      <c r="E924" s="189">
        <v>15652647.4725</v>
      </c>
    </row>
    <row r="925" spans="1:5" x14ac:dyDescent="0.25">
      <c r="A925" s="493" t="s">
        <v>106</v>
      </c>
      <c r="B925" s="1694">
        <v>1</v>
      </c>
      <c r="C925" s="1694">
        <v>2</v>
      </c>
      <c r="D925" s="1695">
        <v>15498483.7225</v>
      </c>
      <c r="E925" s="189">
        <v>15652647.4725</v>
      </c>
    </row>
    <row r="926" spans="1:5" x14ac:dyDescent="0.25">
      <c r="A926" s="494" t="s">
        <v>77</v>
      </c>
      <c r="B926" s="1694">
        <v>1</v>
      </c>
      <c r="C926" s="1694">
        <v>2</v>
      </c>
      <c r="D926" s="1695">
        <v>15498483.7225</v>
      </c>
      <c r="E926" s="189">
        <v>15652647.4725</v>
      </c>
    </row>
    <row r="927" spans="1:5" x14ac:dyDescent="0.25">
      <c r="A927" s="492" t="s">
        <v>74</v>
      </c>
      <c r="B927" s="1694">
        <v>2</v>
      </c>
      <c r="C927" s="1694"/>
      <c r="D927" s="1695">
        <v>9700000</v>
      </c>
      <c r="E927" s="189">
        <v>10250984.375</v>
      </c>
    </row>
    <row r="928" spans="1:5" x14ac:dyDescent="0.25">
      <c r="A928" s="493" t="s">
        <v>87</v>
      </c>
      <c r="B928" s="1694">
        <v>1</v>
      </c>
      <c r="C928" s="1694"/>
      <c r="D928" s="1695">
        <v>9700000</v>
      </c>
      <c r="E928" s="189">
        <v>10022058</v>
      </c>
    </row>
    <row r="929" spans="1:5" x14ac:dyDescent="0.25">
      <c r="A929" s="494" t="s">
        <v>1083</v>
      </c>
      <c r="B929" s="1694">
        <v>1</v>
      </c>
      <c r="C929" s="1694"/>
      <c r="D929" s="1695">
        <v>9700000</v>
      </c>
      <c r="E929" s="189">
        <v>10022058</v>
      </c>
    </row>
    <row r="930" spans="1:5" x14ac:dyDescent="0.25">
      <c r="A930" s="493" t="s">
        <v>735</v>
      </c>
      <c r="B930" s="1694">
        <v>1</v>
      </c>
      <c r="C930" s="1694"/>
      <c r="D930" s="1695">
        <v>9700000</v>
      </c>
      <c r="E930" s="189">
        <v>10479910.75</v>
      </c>
    </row>
    <row r="931" spans="1:5" x14ac:dyDescent="0.25">
      <c r="A931" s="494" t="s">
        <v>1056</v>
      </c>
      <c r="B931" s="1694">
        <v>1</v>
      </c>
      <c r="C931" s="1694"/>
      <c r="D931" s="1695">
        <v>9700000</v>
      </c>
      <c r="E931" s="189">
        <v>10479910.75</v>
      </c>
    </row>
    <row r="932" spans="1:5" x14ac:dyDescent="0.25">
      <c r="A932" s="492" t="s">
        <v>102</v>
      </c>
      <c r="B932" s="1694">
        <v>5</v>
      </c>
      <c r="C932" s="1694"/>
      <c r="D932" s="1695">
        <v>9914600</v>
      </c>
      <c r="E932" s="189">
        <v>11928857.756000001</v>
      </c>
    </row>
    <row r="933" spans="1:5" x14ac:dyDescent="0.25">
      <c r="A933" s="493" t="s">
        <v>93</v>
      </c>
      <c r="B933" s="1694">
        <v>1</v>
      </c>
      <c r="C933" s="1694"/>
      <c r="D933" s="1695">
        <v>8906000</v>
      </c>
      <c r="E933" s="189">
        <v>9187317.7300000004</v>
      </c>
    </row>
    <row r="934" spans="1:5" x14ac:dyDescent="0.25">
      <c r="A934" s="494" t="s">
        <v>1089</v>
      </c>
      <c r="B934" s="1694">
        <v>1</v>
      </c>
      <c r="C934" s="1694"/>
      <c r="D934" s="1695">
        <v>8906000</v>
      </c>
      <c r="E934" s="189">
        <v>9187317.7300000004</v>
      </c>
    </row>
    <row r="935" spans="1:5" x14ac:dyDescent="0.25">
      <c r="A935" s="493" t="s">
        <v>108</v>
      </c>
      <c r="B935" s="1694">
        <v>3</v>
      </c>
      <c r="C935" s="1694"/>
      <c r="D935" s="1695">
        <v>10322333.333333334</v>
      </c>
      <c r="E935" s="189">
        <v>13485042.75</v>
      </c>
    </row>
    <row r="936" spans="1:5" x14ac:dyDescent="0.25">
      <c r="A936" s="494" t="s">
        <v>82</v>
      </c>
      <c r="B936" s="1694">
        <v>1</v>
      </c>
      <c r="C936" s="1694"/>
      <c r="D936" s="1695">
        <v>6717000</v>
      </c>
      <c r="E936" s="189">
        <v>15410884.25</v>
      </c>
    </row>
    <row r="937" spans="1:5" x14ac:dyDescent="0.25">
      <c r="A937" s="494" t="s">
        <v>740</v>
      </c>
      <c r="B937" s="1694">
        <v>1</v>
      </c>
      <c r="C937" s="1694"/>
      <c r="D937" s="1695">
        <v>14550000</v>
      </c>
      <c r="E937" s="189">
        <v>14977313.25</v>
      </c>
    </row>
    <row r="938" spans="1:5" x14ac:dyDescent="0.25">
      <c r="A938" s="494" t="s">
        <v>750</v>
      </c>
      <c r="B938" s="1694">
        <v>1</v>
      </c>
      <c r="C938" s="1694"/>
      <c r="D938" s="1695">
        <v>9700000</v>
      </c>
      <c r="E938" s="189">
        <v>10066930.75</v>
      </c>
    </row>
    <row r="939" spans="1:5" x14ac:dyDescent="0.25">
      <c r="A939" s="493" t="s">
        <v>923</v>
      </c>
      <c r="B939" s="1694">
        <v>1</v>
      </c>
      <c r="C939" s="1694"/>
      <c r="D939" s="1695">
        <v>9700000</v>
      </c>
      <c r="E939" s="189">
        <v>10001842.800000001</v>
      </c>
    </row>
    <row r="940" spans="1:5" x14ac:dyDescent="0.25">
      <c r="A940" s="494" t="s">
        <v>923</v>
      </c>
      <c r="B940" s="1694">
        <v>1</v>
      </c>
      <c r="C940" s="1694"/>
      <c r="D940" s="1695">
        <v>9700000</v>
      </c>
      <c r="E940" s="189">
        <v>10001842.800000001</v>
      </c>
    </row>
    <row r="941" spans="1:5" x14ac:dyDescent="0.25">
      <c r="A941" s="1697">
        <v>121</v>
      </c>
      <c r="B941" s="1694">
        <v>60</v>
      </c>
      <c r="C941" s="1694">
        <v>20</v>
      </c>
      <c r="D941" s="1695">
        <v>13364177.708706899</v>
      </c>
      <c r="E941" s="189">
        <v>13940895.633362072</v>
      </c>
    </row>
    <row r="942" spans="1:5" x14ac:dyDescent="0.25">
      <c r="A942" s="492" t="s">
        <v>11</v>
      </c>
      <c r="B942" s="1694">
        <v>27</v>
      </c>
      <c r="C942" s="1694">
        <v>12</v>
      </c>
      <c r="D942" s="1695">
        <v>14127785.331071431</v>
      </c>
      <c r="E942" s="189">
        <v>14834433.633333338</v>
      </c>
    </row>
    <row r="943" spans="1:5" x14ac:dyDescent="0.25">
      <c r="A943" s="493" t="s">
        <v>98</v>
      </c>
      <c r="B943" s="1694">
        <v>1</v>
      </c>
      <c r="C943" s="1694">
        <v>3</v>
      </c>
      <c r="D943" s="1695">
        <v>18940551.962499999</v>
      </c>
      <c r="E943" s="189">
        <v>19103832.412500001</v>
      </c>
    </row>
    <row r="944" spans="1:5" x14ac:dyDescent="0.25">
      <c r="A944" s="494" t="s">
        <v>749</v>
      </c>
      <c r="B944" s="1694"/>
      <c r="C944" s="1694">
        <v>1</v>
      </c>
      <c r="D944" s="1695">
        <v>22761584.039999999</v>
      </c>
      <c r="E944" s="189">
        <v>22968324.59</v>
      </c>
    </row>
    <row r="945" spans="1:5" x14ac:dyDescent="0.25">
      <c r="A945" s="494" t="s">
        <v>899</v>
      </c>
      <c r="B945" s="1694"/>
      <c r="C945" s="1694">
        <v>1</v>
      </c>
      <c r="D945" s="1695">
        <v>18346974.25</v>
      </c>
      <c r="E945" s="189">
        <v>18351974.25</v>
      </c>
    </row>
    <row r="946" spans="1:5" x14ac:dyDescent="0.25">
      <c r="A946" s="494" t="s">
        <v>1078</v>
      </c>
      <c r="B946" s="1694">
        <v>1</v>
      </c>
      <c r="C946" s="1694">
        <v>1</v>
      </c>
      <c r="D946" s="1695">
        <v>17326824.780000001</v>
      </c>
      <c r="E946" s="189">
        <v>17547515.405000001</v>
      </c>
    </row>
    <row r="947" spans="1:5" x14ac:dyDescent="0.25">
      <c r="A947" s="493" t="s">
        <v>94</v>
      </c>
      <c r="B947" s="1694">
        <v>6</v>
      </c>
      <c r="C947" s="1694">
        <v>1</v>
      </c>
      <c r="D947" s="1695">
        <v>13650288.054666664</v>
      </c>
      <c r="E947" s="189">
        <v>15122536.059333339</v>
      </c>
    </row>
    <row r="948" spans="1:5" x14ac:dyDescent="0.25">
      <c r="A948" s="494" t="s">
        <v>100</v>
      </c>
      <c r="B948" s="1694">
        <v>4</v>
      </c>
      <c r="C948" s="1694"/>
      <c r="D948" s="1695">
        <v>11316666.666666664</v>
      </c>
      <c r="E948" s="189">
        <v>14189490.208333351</v>
      </c>
    </row>
    <row r="949" spans="1:5" x14ac:dyDescent="0.25">
      <c r="A949" s="494" t="s">
        <v>834</v>
      </c>
      <c r="B949" s="1694">
        <v>2</v>
      </c>
      <c r="C949" s="1694"/>
      <c r="D949" s="1695">
        <v>12125000</v>
      </c>
      <c r="E949" s="189">
        <v>12843202.125</v>
      </c>
    </row>
    <row r="950" spans="1:5" x14ac:dyDescent="0.25">
      <c r="A950" s="494" t="s">
        <v>894</v>
      </c>
      <c r="B950" s="1694"/>
      <c r="C950" s="1694">
        <v>1</v>
      </c>
      <c r="D950" s="1695">
        <v>21368106.940000001</v>
      </c>
      <c r="E950" s="189">
        <v>21547295.629999999</v>
      </c>
    </row>
    <row r="951" spans="1:5" x14ac:dyDescent="0.25">
      <c r="A951" s="493" t="s">
        <v>84</v>
      </c>
      <c r="B951" s="1694">
        <v>16</v>
      </c>
      <c r="C951" s="1694">
        <v>4</v>
      </c>
      <c r="D951" s="1695">
        <v>12906721.7374359</v>
      </c>
      <c r="E951" s="189">
        <v>13208634.496153845</v>
      </c>
    </row>
    <row r="952" spans="1:5" x14ac:dyDescent="0.25">
      <c r="A952" s="494" t="s">
        <v>84</v>
      </c>
      <c r="B952" s="1694">
        <v>3</v>
      </c>
      <c r="C952" s="1694">
        <v>1</v>
      </c>
      <c r="D952" s="1695">
        <v>13538857.966666667</v>
      </c>
      <c r="E952" s="189">
        <v>13857708.213333333</v>
      </c>
    </row>
    <row r="953" spans="1:5" x14ac:dyDescent="0.25">
      <c r="A953" s="494" t="s">
        <v>864</v>
      </c>
      <c r="B953" s="1694"/>
      <c r="C953" s="1694">
        <v>1</v>
      </c>
      <c r="D953" s="1695">
        <v>22159590.02</v>
      </c>
      <c r="E953" s="189">
        <v>22354414.309999999</v>
      </c>
    </row>
    <row r="954" spans="1:5" x14ac:dyDescent="0.25">
      <c r="A954" s="494" t="s">
        <v>888</v>
      </c>
      <c r="B954" s="1694">
        <v>3</v>
      </c>
      <c r="C954" s="1694"/>
      <c r="D954" s="1695">
        <v>9649750</v>
      </c>
      <c r="E954" s="189">
        <v>10067737.175000001</v>
      </c>
    </row>
    <row r="955" spans="1:5" x14ac:dyDescent="0.25">
      <c r="A955" s="494" t="s">
        <v>895</v>
      </c>
      <c r="B955" s="1694">
        <v>2</v>
      </c>
      <c r="C955" s="1694">
        <v>1</v>
      </c>
      <c r="D955" s="1695">
        <v>12556658.083333334</v>
      </c>
      <c r="E955" s="189">
        <v>12824294.549999999</v>
      </c>
    </row>
    <row r="956" spans="1:5" x14ac:dyDescent="0.25">
      <c r="A956" s="494" t="s">
        <v>896</v>
      </c>
      <c r="B956" s="1694">
        <v>7</v>
      </c>
      <c r="C956" s="1694">
        <v>1</v>
      </c>
      <c r="D956" s="1695">
        <v>12780581.472222233</v>
      </c>
      <c r="E956" s="189">
        <v>13036015.5</v>
      </c>
    </row>
    <row r="957" spans="1:5" x14ac:dyDescent="0.25">
      <c r="A957" s="494" t="s">
        <v>1048</v>
      </c>
      <c r="B957" s="1694">
        <v>1</v>
      </c>
      <c r="C957" s="1694"/>
      <c r="D957" s="1695">
        <v>9700000</v>
      </c>
      <c r="E957" s="189">
        <v>10068305</v>
      </c>
    </row>
    <row r="958" spans="1:5" x14ac:dyDescent="0.25">
      <c r="A958" s="493" t="s">
        <v>515</v>
      </c>
      <c r="B958" s="1694">
        <v>1</v>
      </c>
      <c r="C958" s="1694">
        <v>1</v>
      </c>
      <c r="D958" s="1695">
        <v>16494854.52</v>
      </c>
      <c r="E958" s="189">
        <v>16713188.925000001</v>
      </c>
    </row>
    <row r="959" spans="1:5" x14ac:dyDescent="0.25">
      <c r="A959" s="494" t="s">
        <v>515</v>
      </c>
      <c r="B959" s="1694"/>
      <c r="C959" s="1694">
        <v>1</v>
      </c>
      <c r="D959" s="1695">
        <v>23289709.039999999</v>
      </c>
      <c r="E959" s="189">
        <v>23358072.850000001</v>
      </c>
    </row>
    <row r="960" spans="1:5" x14ac:dyDescent="0.25">
      <c r="A960" s="494" t="s">
        <v>898</v>
      </c>
      <c r="B960" s="1694">
        <v>1</v>
      </c>
      <c r="C960" s="1694"/>
      <c r="D960" s="1695">
        <v>9700000</v>
      </c>
      <c r="E960" s="189">
        <v>10068305</v>
      </c>
    </row>
    <row r="961" spans="1:5" x14ac:dyDescent="0.25">
      <c r="A961" s="493" t="s">
        <v>823</v>
      </c>
      <c r="B961" s="1694">
        <v>1</v>
      </c>
      <c r="C961" s="1694"/>
      <c r="D961" s="1695">
        <v>7680000</v>
      </c>
      <c r="E961" s="189">
        <v>10365078.25</v>
      </c>
    </row>
    <row r="962" spans="1:5" x14ac:dyDescent="0.25">
      <c r="A962" s="494" t="s">
        <v>823</v>
      </c>
      <c r="B962" s="1694">
        <v>1</v>
      </c>
      <c r="C962" s="1694"/>
      <c r="D962" s="1695">
        <v>7680000</v>
      </c>
      <c r="E962" s="189">
        <v>10365078.25</v>
      </c>
    </row>
    <row r="963" spans="1:5" x14ac:dyDescent="0.25">
      <c r="A963" s="493" t="s">
        <v>865</v>
      </c>
      <c r="B963" s="1694">
        <v>1</v>
      </c>
      <c r="C963" s="1694">
        <v>3</v>
      </c>
      <c r="D963" s="1695">
        <v>16731124.76</v>
      </c>
      <c r="E963" s="189">
        <v>18882371.868333347</v>
      </c>
    </row>
    <row r="964" spans="1:5" x14ac:dyDescent="0.25">
      <c r="A964" s="494" t="s">
        <v>900</v>
      </c>
      <c r="B964" s="1694">
        <v>1</v>
      </c>
      <c r="C964" s="1694"/>
      <c r="D964" s="1695">
        <v>9700000</v>
      </c>
      <c r="E964" s="189">
        <v>13868394.27</v>
      </c>
    </row>
    <row r="965" spans="1:5" x14ac:dyDescent="0.25">
      <c r="A965" s="494" t="s">
        <v>865</v>
      </c>
      <c r="B965" s="1694"/>
      <c r="C965" s="1694">
        <v>3</v>
      </c>
      <c r="D965" s="1695">
        <v>23762249.52</v>
      </c>
      <c r="E965" s="189">
        <v>23896349.466666698</v>
      </c>
    </row>
    <row r="966" spans="1:5" x14ac:dyDescent="0.25">
      <c r="A966" s="493" t="s">
        <v>747</v>
      </c>
      <c r="B966" s="1694">
        <v>1</v>
      </c>
      <c r="C966" s="1694"/>
      <c r="D966" s="1695">
        <v>9645000</v>
      </c>
      <c r="E966" s="189">
        <v>10067683.5</v>
      </c>
    </row>
    <row r="967" spans="1:5" x14ac:dyDescent="0.25">
      <c r="A967" s="494" t="s">
        <v>909</v>
      </c>
      <c r="B967" s="1694">
        <v>1</v>
      </c>
      <c r="C967" s="1694"/>
      <c r="D967" s="1695">
        <v>9645000</v>
      </c>
      <c r="E967" s="189">
        <v>10067683.5</v>
      </c>
    </row>
    <row r="968" spans="1:5" x14ac:dyDescent="0.25">
      <c r="A968" s="492" t="s">
        <v>12</v>
      </c>
      <c r="B968" s="1694"/>
      <c r="C968" s="1694">
        <v>1</v>
      </c>
      <c r="D968" s="1695">
        <v>20831982.07</v>
      </c>
      <c r="E968" s="189">
        <v>21025930.91</v>
      </c>
    </row>
    <row r="969" spans="1:5" x14ac:dyDescent="0.25">
      <c r="A969" s="493" t="s">
        <v>85</v>
      </c>
      <c r="B969" s="1694"/>
      <c r="C969" s="1694">
        <v>1</v>
      </c>
      <c r="D969" s="1695">
        <v>20831982.07</v>
      </c>
      <c r="E969" s="189">
        <v>21025930.91</v>
      </c>
    </row>
    <row r="970" spans="1:5" x14ac:dyDescent="0.25">
      <c r="A970" s="494" t="s">
        <v>901</v>
      </c>
      <c r="B970" s="1694"/>
      <c r="C970" s="1694">
        <v>1</v>
      </c>
      <c r="D970" s="1695">
        <v>20831982.07</v>
      </c>
      <c r="E970" s="189">
        <v>21025930.91</v>
      </c>
    </row>
    <row r="971" spans="1:5" x14ac:dyDescent="0.25">
      <c r="A971" s="492" t="s">
        <v>73</v>
      </c>
      <c r="B971" s="1694">
        <v>18</v>
      </c>
      <c r="C971" s="1694"/>
      <c r="D971" s="1695">
        <v>11088090.277777778</v>
      </c>
      <c r="E971" s="189">
        <v>11710957.680972224</v>
      </c>
    </row>
    <row r="972" spans="1:5" x14ac:dyDescent="0.25">
      <c r="A972" s="493" t="s">
        <v>513</v>
      </c>
      <c r="B972" s="1694">
        <v>1</v>
      </c>
      <c r="C972" s="1694"/>
      <c r="D972" s="1695">
        <v>9212000</v>
      </c>
      <c r="E972" s="189">
        <v>10062790.6</v>
      </c>
    </row>
    <row r="973" spans="1:5" x14ac:dyDescent="0.25">
      <c r="A973" s="494" t="s">
        <v>513</v>
      </c>
      <c r="B973" s="1694">
        <v>1</v>
      </c>
      <c r="C973" s="1694"/>
      <c r="D973" s="1695">
        <v>9212000</v>
      </c>
      <c r="E973" s="189">
        <v>10062790.6</v>
      </c>
    </row>
    <row r="974" spans="1:5" x14ac:dyDescent="0.25">
      <c r="A974" s="493" t="s">
        <v>607</v>
      </c>
      <c r="B974" s="1694">
        <v>5</v>
      </c>
      <c r="C974" s="1694"/>
      <c r="D974" s="1695">
        <v>11295777.777777776</v>
      </c>
      <c r="E974" s="189">
        <v>11730935.082222233</v>
      </c>
    </row>
    <row r="975" spans="1:5" x14ac:dyDescent="0.25">
      <c r="A975" s="494" t="s">
        <v>932</v>
      </c>
      <c r="B975" s="1694">
        <v>4</v>
      </c>
      <c r="C975" s="1694"/>
      <c r="D975" s="1695">
        <v>12114666.666666664</v>
      </c>
      <c r="E975" s="189">
        <v>12527226.358333349</v>
      </c>
    </row>
    <row r="976" spans="1:5" x14ac:dyDescent="0.25">
      <c r="A976" s="494" t="s">
        <v>1071</v>
      </c>
      <c r="B976" s="1694">
        <v>1</v>
      </c>
      <c r="C976" s="1694"/>
      <c r="D976" s="1695">
        <v>9658000</v>
      </c>
      <c r="E976" s="189">
        <v>10138352.529999999</v>
      </c>
    </row>
    <row r="977" spans="1:5" x14ac:dyDescent="0.25">
      <c r="A977" s="493" t="s">
        <v>648</v>
      </c>
      <c r="B977" s="1694">
        <v>1</v>
      </c>
      <c r="C977" s="1694"/>
      <c r="D977" s="1695">
        <v>14550000</v>
      </c>
      <c r="E977" s="189">
        <v>14986381.25</v>
      </c>
    </row>
    <row r="978" spans="1:5" x14ac:dyDescent="0.25">
      <c r="A978" s="494" t="s">
        <v>1142</v>
      </c>
      <c r="B978" s="1694">
        <v>1</v>
      </c>
      <c r="C978" s="1694"/>
      <c r="D978" s="1695">
        <v>14550000</v>
      </c>
      <c r="E978" s="189">
        <v>14986381.25</v>
      </c>
    </row>
    <row r="979" spans="1:5" x14ac:dyDescent="0.25">
      <c r="A979" s="493" t="s">
        <v>732</v>
      </c>
      <c r="B979" s="1694">
        <v>6</v>
      </c>
      <c r="C979" s="1694"/>
      <c r="D979" s="1695">
        <v>10639250</v>
      </c>
      <c r="E979" s="189">
        <v>11700008.941666668</v>
      </c>
    </row>
    <row r="980" spans="1:5" x14ac:dyDescent="0.25">
      <c r="A980" s="494" t="s">
        <v>733</v>
      </c>
      <c r="B980" s="1694">
        <v>4</v>
      </c>
      <c r="C980" s="1694"/>
      <c r="D980" s="1695">
        <v>9643750</v>
      </c>
      <c r="E980" s="189">
        <v>10067669.375</v>
      </c>
    </row>
    <row r="981" spans="1:5" x14ac:dyDescent="0.25">
      <c r="A981" s="494" t="s">
        <v>732</v>
      </c>
      <c r="B981" s="1694">
        <v>1</v>
      </c>
      <c r="C981" s="1694"/>
      <c r="D981" s="1695">
        <v>7724000</v>
      </c>
      <c r="E981" s="189">
        <v>10045976.199999999</v>
      </c>
    </row>
    <row r="982" spans="1:5" x14ac:dyDescent="0.25">
      <c r="A982" s="494" t="s">
        <v>1054</v>
      </c>
      <c r="B982" s="1694">
        <v>1</v>
      </c>
      <c r="C982" s="1694"/>
      <c r="D982" s="1695">
        <v>14550000</v>
      </c>
      <c r="E982" s="189">
        <v>14986381.25</v>
      </c>
    </row>
    <row r="983" spans="1:5" x14ac:dyDescent="0.25">
      <c r="A983" s="493" t="s">
        <v>751</v>
      </c>
      <c r="B983" s="1694">
        <v>3</v>
      </c>
      <c r="C983" s="1694"/>
      <c r="D983" s="1695">
        <v>9620000</v>
      </c>
      <c r="E983" s="189">
        <v>10067401</v>
      </c>
    </row>
    <row r="984" spans="1:5" x14ac:dyDescent="0.25">
      <c r="A984" s="494" t="s">
        <v>1271</v>
      </c>
      <c r="B984" s="1694">
        <v>2</v>
      </c>
      <c r="C984" s="1694"/>
      <c r="D984" s="1695">
        <v>9540000</v>
      </c>
      <c r="E984" s="189">
        <v>10066497</v>
      </c>
    </row>
    <row r="985" spans="1:5" x14ac:dyDescent="0.25">
      <c r="A985" s="494" t="s">
        <v>1168</v>
      </c>
      <c r="B985" s="1694">
        <v>1</v>
      </c>
      <c r="C985" s="1694"/>
      <c r="D985" s="1695">
        <v>9700000</v>
      </c>
      <c r="E985" s="189">
        <v>10068305</v>
      </c>
    </row>
    <row r="986" spans="1:5" x14ac:dyDescent="0.25">
      <c r="A986" s="493" t="s">
        <v>824</v>
      </c>
      <c r="B986" s="1694">
        <v>1</v>
      </c>
      <c r="C986" s="1694"/>
      <c r="D986" s="1695">
        <v>14550000</v>
      </c>
      <c r="E986" s="189">
        <v>14986381.25</v>
      </c>
    </row>
    <row r="987" spans="1:5" x14ac:dyDescent="0.25">
      <c r="A987" s="494" t="s">
        <v>824</v>
      </c>
      <c r="B987" s="1694">
        <v>1</v>
      </c>
      <c r="C987" s="1694"/>
      <c r="D987" s="1695">
        <v>14550000</v>
      </c>
      <c r="E987" s="189">
        <v>14986381.25</v>
      </c>
    </row>
    <row r="988" spans="1:5" x14ac:dyDescent="0.25">
      <c r="A988" s="493" t="s">
        <v>908</v>
      </c>
      <c r="B988" s="1694">
        <v>1</v>
      </c>
      <c r="C988" s="1694"/>
      <c r="D988" s="1695">
        <v>9700000</v>
      </c>
      <c r="E988" s="189">
        <v>10068305</v>
      </c>
    </row>
    <row r="989" spans="1:5" x14ac:dyDescent="0.25">
      <c r="A989" s="494" t="s">
        <v>1885</v>
      </c>
      <c r="B989" s="1694">
        <v>1</v>
      </c>
      <c r="C989" s="1694"/>
      <c r="D989" s="1695">
        <v>9700000</v>
      </c>
      <c r="E989" s="189">
        <v>10068305</v>
      </c>
    </row>
    <row r="990" spans="1:5" x14ac:dyDescent="0.25">
      <c r="A990" s="492" t="s">
        <v>13</v>
      </c>
      <c r="B990" s="1694">
        <v>5</v>
      </c>
      <c r="C990" s="1694">
        <v>1</v>
      </c>
      <c r="D990" s="1695">
        <v>12871950.822000001</v>
      </c>
      <c r="E990" s="189">
        <v>13283389.998</v>
      </c>
    </row>
    <row r="991" spans="1:5" x14ac:dyDescent="0.25">
      <c r="A991" s="493" t="s">
        <v>105</v>
      </c>
      <c r="B991" s="1694">
        <v>4</v>
      </c>
      <c r="C991" s="1694">
        <v>1</v>
      </c>
      <c r="D991" s="1695">
        <v>13664938.5275</v>
      </c>
      <c r="E991" s="189">
        <v>14067779.467500001</v>
      </c>
    </row>
    <row r="992" spans="1:5" x14ac:dyDescent="0.25">
      <c r="A992" s="494" t="s">
        <v>521</v>
      </c>
      <c r="B992" s="1694">
        <v>2</v>
      </c>
      <c r="C992" s="1694">
        <v>1</v>
      </c>
      <c r="D992" s="1695">
        <v>15204877.055</v>
      </c>
      <c r="E992" s="189">
        <v>15557704.495000001</v>
      </c>
    </row>
    <row r="993" spans="1:5" x14ac:dyDescent="0.25">
      <c r="A993" s="494" t="s">
        <v>606</v>
      </c>
      <c r="B993" s="1694">
        <v>2</v>
      </c>
      <c r="C993" s="1694"/>
      <c r="D993" s="1695">
        <v>12125000</v>
      </c>
      <c r="E993" s="189">
        <v>12577854.440000001</v>
      </c>
    </row>
    <row r="994" spans="1:5" x14ac:dyDescent="0.25">
      <c r="A994" s="493" t="s">
        <v>840</v>
      </c>
      <c r="B994" s="1694">
        <v>1</v>
      </c>
      <c r="C994" s="1694"/>
      <c r="D994" s="1695">
        <v>9700000</v>
      </c>
      <c r="E994" s="189">
        <v>10145832.119999999</v>
      </c>
    </row>
    <row r="995" spans="1:5" x14ac:dyDescent="0.25">
      <c r="A995" s="494" t="s">
        <v>910</v>
      </c>
      <c r="B995" s="1694">
        <v>1</v>
      </c>
      <c r="C995" s="1694"/>
      <c r="D995" s="1695">
        <v>9700000</v>
      </c>
      <c r="E995" s="189">
        <v>10145832.119999999</v>
      </c>
    </row>
    <row r="996" spans="1:5" x14ac:dyDescent="0.25">
      <c r="A996" s="492" t="s">
        <v>104</v>
      </c>
      <c r="B996" s="1694">
        <v>9</v>
      </c>
      <c r="C996" s="1694">
        <v>5</v>
      </c>
      <c r="D996" s="1695">
        <v>13103241.644166669</v>
      </c>
      <c r="E996" s="189">
        <v>13459704.505000001</v>
      </c>
    </row>
    <row r="997" spans="1:5" x14ac:dyDescent="0.25">
      <c r="A997" s="493" t="s">
        <v>107</v>
      </c>
      <c r="B997" s="1694">
        <v>1</v>
      </c>
      <c r="C997" s="1694">
        <v>3</v>
      </c>
      <c r="D997" s="1695">
        <v>16379733.70333335</v>
      </c>
      <c r="E997" s="189">
        <v>16666154.505000001</v>
      </c>
    </row>
    <row r="998" spans="1:5" x14ac:dyDescent="0.25">
      <c r="A998" s="494" t="s">
        <v>107</v>
      </c>
      <c r="B998" s="1694"/>
      <c r="C998" s="1694">
        <v>3</v>
      </c>
      <c r="D998" s="1695">
        <v>23059467.4066667</v>
      </c>
      <c r="E998" s="189">
        <v>23264004.010000002</v>
      </c>
    </row>
    <row r="999" spans="1:5" x14ac:dyDescent="0.25">
      <c r="A999" s="494" t="s">
        <v>906</v>
      </c>
      <c r="B999" s="1694">
        <v>1</v>
      </c>
      <c r="C999" s="1694"/>
      <c r="D999" s="1695">
        <v>9700000</v>
      </c>
      <c r="E999" s="189">
        <v>10068305</v>
      </c>
    </row>
    <row r="1000" spans="1:5" x14ac:dyDescent="0.25">
      <c r="A1000" s="493" t="s">
        <v>106</v>
      </c>
      <c r="B1000" s="1694">
        <v>4</v>
      </c>
      <c r="C1000" s="1694">
        <v>2</v>
      </c>
      <c r="D1000" s="1695">
        <v>12443237.258749999</v>
      </c>
      <c r="E1000" s="189">
        <v>12771749.635</v>
      </c>
    </row>
    <row r="1001" spans="1:5" x14ac:dyDescent="0.25">
      <c r="A1001" s="494" t="s">
        <v>77</v>
      </c>
      <c r="B1001" s="1694">
        <v>2</v>
      </c>
      <c r="C1001" s="1694"/>
      <c r="D1001" s="1695">
        <v>8615500</v>
      </c>
      <c r="E1001" s="189">
        <v>8970502.8900000006</v>
      </c>
    </row>
    <row r="1002" spans="1:5" x14ac:dyDescent="0.25">
      <c r="A1002" s="494" t="s">
        <v>76</v>
      </c>
      <c r="B1002" s="1694">
        <v>2</v>
      </c>
      <c r="C1002" s="1694"/>
      <c r="D1002" s="1695">
        <v>9700000</v>
      </c>
      <c r="E1002" s="189">
        <v>10080402.395</v>
      </c>
    </row>
    <row r="1003" spans="1:5" x14ac:dyDescent="0.25">
      <c r="A1003" s="494" t="s">
        <v>91</v>
      </c>
      <c r="B1003" s="1694"/>
      <c r="C1003" s="1694">
        <v>2</v>
      </c>
      <c r="D1003" s="1695">
        <v>21757449.035</v>
      </c>
      <c r="E1003" s="189">
        <v>21955690.859999999</v>
      </c>
    </row>
    <row r="1004" spans="1:5" x14ac:dyDescent="0.25">
      <c r="A1004" s="493" t="s">
        <v>507</v>
      </c>
      <c r="B1004" s="1694">
        <v>2</v>
      </c>
      <c r="C1004" s="1694"/>
      <c r="D1004" s="1695">
        <v>12125000</v>
      </c>
      <c r="E1004" s="189">
        <v>12527343.125</v>
      </c>
    </row>
    <row r="1005" spans="1:5" x14ac:dyDescent="0.25">
      <c r="A1005" s="494" t="s">
        <v>507</v>
      </c>
      <c r="B1005" s="1694">
        <v>2</v>
      </c>
      <c r="C1005" s="1694"/>
      <c r="D1005" s="1695">
        <v>12125000</v>
      </c>
      <c r="E1005" s="189">
        <v>12527343.125</v>
      </c>
    </row>
    <row r="1006" spans="1:5" x14ac:dyDescent="0.25">
      <c r="A1006" s="493" t="s">
        <v>818</v>
      </c>
      <c r="B1006" s="1694">
        <v>2</v>
      </c>
      <c r="C1006" s="1694"/>
      <c r="D1006" s="1695">
        <v>12125000</v>
      </c>
      <c r="E1006" s="189">
        <v>12561525.625</v>
      </c>
    </row>
    <row r="1007" spans="1:5" x14ac:dyDescent="0.25">
      <c r="A1007" s="494" t="s">
        <v>838</v>
      </c>
      <c r="B1007" s="1694">
        <v>1</v>
      </c>
      <c r="C1007" s="1694"/>
      <c r="D1007" s="1695">
        <v>9700000</v>
      </c>
      <c r="E1007" s="189">
        <v>10068305</v>
      </c>
    </row>
    <row r="1008" spans="1:5" x14ac:dyDescent="0.25">
      <c r="A1008" s="494" t="s">
        <v>845</v>
      </c>
      <c r="B1008" s="1694">
        <v>1</v>
      </c>
      <c r="C1008" s="1694"/>
      <c r="D1008" s="1695">
        <v>14550000</v>
      </c>
      <c r="E1008" s="189">
        <v>15054746.25</v>
      </c>
    </row>
    <row r="1009" spans="1:5" x14ac:dyDescent="0.25">
      <c r="A1009" s="492" t="s">
        <v>74</v>
      </c>
      <c r="B1009" s="1694">
        <v>1</v>
      </c>
      <c r="C1009" s="1694"/>
      <c r="D1009" s="1695">
        <v>9700000</v>
      </c>
      <c r="E1009" s="189">
        <v>10068305</v>
      </c>
    </row>
    <row r="1010" spans="1:5" x14ac:dyDescent="0.25">
      <c r="A1010" s="493" t="s">
        <v>74</v>
      </c>
      <c r="B1010" s="1694">
        <v>1</v>
      </c>
      <c r="C1010" s="1694"/>
      <c r="D1010" s="1695">
        <v>9700000</v>
      </c>
      <c r="E1010" s="189">
        <v>10068305</v>
      </c>
    </row>
    <row r="1011" spans="1:5" x14ac:dyDescent="0.25">
      <c r="A1011" s="494" t="s">
        <v>921</v>
      </c>
      <c r="B1011" s="1694">
        <v>1</v>
      </c>
      <c r="C1011" s="1694"/>
      <c r="D1011" s="1695">
        <v>9700000</v>
      </c>
      <c r="E1011" s="189">
        <v>10068305</v>
      </c>
    </row>
    <row r="1012" spans="1:5" x14ac:dyDescent="0.25">
      <c r="A1012" s="492" t="s">
        <v>102</v>
      </c>
      <c r="B1012" s="1694"/>
      <c r="C1012" s="1694">
        <v>1</v>
      </c>
      <c r="D1012" s="1695">
        <v>20563081.879999999</v>
      </c>
      <c r="E1012" s="189">
        <v>20568081.879999999</v>
      </c>
    </row>
    <row r="1013" spans="1:5" x14ac:dyDescent="0.25">
      <c r="A1013" s="493" t="s">
        <v>108</v>
      </c>
      <c r="B1013" s="1694"/>
      <c r="C1013" s="1694">
        <v>1</v>
      </c>
      <c r="D1013" s="1695">
        <v>20563081.879999999</v>
      </c>
      <c r="E1013" s="189">
        <v>20568081.879999999</v>
      </c>
    </row>
    <row r="1014" spans="1:5" x14ac:dyDescent="0.25">
      <c r="A1014" s="494" t="s">
        <v>740</v>
      </c>
      <c r="B1014" s="1694"/>
      <c r="C1014" s="1694">
        <v>1</v>
      </c>
      <c r="D1014" s="1695">
        <v>20563081.879999999</v>
      </c>
      <c r="E1014" s="189">
        <v>20568081.879999999</v>
      </c>
    </row>
    <row r="1015" spans="1:5" x14ac:dyDescent="0.25">
      <c r="A1015" s="1697">
        <v>105</v>
      </c>
      <c r="B1015" s="1694">
        <v>40</v>
      </c>
      <c r="C1015" s="1694">
        <v>7</v>
      </c>
      <c r="D1015" s="1695">
        <v>12307821.490049019</v>
      </c>
      <c r="E1015" s="189">
        <v>12635985.834215682</v>
      </c>
    </row>
    <row r="1016" spans="1:5" x14ac:dyDescent="0.25">
      <c r="A1016" s="492" t="s">
        <v>11</v>
      </c>
      <c r="B1016" s="1694">
        <v>18</v>
      </c>
      <c r="C1016" s="1694">
        <v>1</v>
      </c>
      <c r="D1016" s="1695">
        <v>11882658.787857143</v>
      </c>
      <c r="E1016" s="189">
        <v>12198164.453214286</v>
      </c>
    </row>
    <row r="1017" spans="1:5" x14ac:dyDescent="0.25">
      <c r="A1017" s="493" t="s">
        <v>98</v>
      </c>
      <c r="B1017" s="1694">
        <v>4</v>
      </c>
      <c r="C1017" s="1694"/>
      <c r="D1017" s="1695">
        <v>10891750</v>
      </c>
      <c r="E1017" s="189">
        <v>11254194.077500001</v>
      </c>
    </row>
    <row r="1018" spans="1:5" x14ac:dyDescent="0.25">
      <c r="A1018" s="494" t="s">
        <v>749</v>
      </c>
      <c r="B1018" s="1694">
        <v>2</v>
      </c>
      <c r="C1018" s="1694"/>
      <c r="D1018" s="1695">
        <v>12125000</v>
      </c>
      <c r="E1018" s="189">
        <v>12506174.085000001</v>
      </c>
    </row>
    <row r="1019" spans="1:5" x14ac:dyDescent="0.25">
      <c r="A1019" s="494" t="s">
        <v>899</v>
      </c>
      <c r="B1019" s="1694">
        <v>2</v>
      </c>
      <c r="C1019" s="1694"/>
      <c r="D1019" s="1695">
        <v>9658500</v>
      </c>
      <c r="E1019" s="189">
        <v>10002214.07</v>
      </c>
    </row>
    <row r="1020" spans="1:5" x14ac:dyDescent="0.25">
      <c r="A1020" s="493" t="s">
        <v>94</v>
      </c>
      <c r="B1020" s="1694">
        <v>3</v>
      </c>
      <c r="C1020" s="1694">
        <v>1</v>
      </c>
      <c r="D1020" s="1695">
        <v>18313074.343333334</v>
      </c>
      <c r="E1020" s="189">
        <v>18575196.356666666</v>
      </c>
    </row>
    <row r="1021" spans="1:5" x14ac:dyDescent="0.25">
      <c r="A1021" s="494" t="s">
        <v>834</v>
      </c>
      <c r="B1021" s="1694">
        <v>3</v>
      </c>
      <c r="C1021" s="1694"/>
      <c r="D1021" s="1695">
        <v>9609500</v>
      </c>
      <c r="E1021" s="189">
        <v>10002683.02</v>
      </c>
    </row>
    <row r="1022" spans="1:5" x14ac:dyDescent="0.25">
      <c r="A1022" s="494" t="s">
        <v>844</v>
      </c>
      <c r="B1022" s="1694"/>
      <c r="C1022" s="1694">
        <v>1</v>
      </c>
      <c r="D1022" s="1695">
        <v>35720223.030000001</v>
      </c>
      <c r="E1022" s="189">
        <v>35720223.030000001</v>
      </c>
    </row>
    <row r="1023" spans="1:5" x14ac:dyDescent="0.25">
      <c r="A1023" s="493" t="s">
        <v>84</v>
      </c>
      <c r="B1023" s="1694">
        <v>4</v>
      </c>
      <c r="C1023" s="1694"/>
      <c r="D1023" s="1695">
        <v>9670166.666666666</v>
      </c>
      <c r="E1023" s="189">
        <v>10002526.703333333</v>
      </c>
    </row>
    <row r="1024" spans="1:5" x14ac:dyDescent="0.25">
      <c r="A1024" s="494" t="s">
        <v>84</v>
      </c>
      <c r="B1024" s="1694">
        <v>2</v>
      </c>
      <c r="C1024" s="1694"/>
      <c r="D1024" s="1695">
        <v>9658500</v>
      </c>
      <c r="E1024" s="189">
        <v>10002214.07</v>
      </c>
    </row>
    <row r="1025" spans="1:5" x14ac:dyDescent="0.25">
      <c r="A1025" s="494" t="s">
        <v>864</v>
      </c>
      <c r="B1025" s="1694">
        <v>1</v>
      </c>
      <c r="C1025" s="1694"/>
      <c r="D1025" s="1695">
        <v>9700000</v>
      </c>
      <c r="E1025" s="189">
        <v>10002683.02</v>
      </c>
    </row>
    <row r="1026" spans="1:5" x14ac:dyDescent="0.25">
      <c r="A1026" s="494" t="s">
        <v>896</v>
      </c>
      <c r="B1026" s="1694">
        <v>1</v>
      </c>
      <c r="C1026" s="1694"/>
      <c r="D1026" s="1695">
        <v>9652000</v>
      </c>
      <c r="E1026" s="189">
        <v>10002683.02</v>
      </c>
    </row>
    <row r="1027" spans="1:5" x14ac:dyDescent="0.25">
      <c r="A1027" s="493" t="s">
        <v>515</v>
      </c>
      <c r="B1027" s="1694">
        <v>5</v>
      </c>
      <c r="C1027" s="1694"/>
      <c r="D1027" s="1695">
        <v>10762500</v>
      </c>
      <c r="E1027" s="189">
        <v>11099865.934999999</v>
      </c>
    </row>
    <row r="1028" spans="1:5" x14ac:dyDescent="0.25">
      <c r="A1028" s="494" t="s">
        <v>515</v>
      </c>
      <c r="B1028" s="1694">
        <v>3</v>
      </c>
      <c r="C1028" s="1694"/>
      <c r="D1028" s="1695">
        <v>9700000</v>
      </c>
      <c r="E1028" s="189">
        <v>10002683.02</v>
      </c>
    </row>
    <row r="1029" spans="1:5" x14ac:dyDescent="0.25">
      <c r="A1029" s="494" t="s">
        <v>875</v>
      </c>
      <c r="B1029" s="1694">
        <v>1</v>
      </c>
      <c r="C1029" s="1694"/>
      <c r="D1029" s="1695">
        <v>13950000</v>
      </c>
      <c r="E1029" s="189">
        <v>14391414.68</v>
      </c>
    </row>
    <row r="1030" spans="1:5" x14ac:dyDescent="0.25">
      <c r="A1030" s="494" t="s">
        <v>898</v>
      </c>
      <c r="B1030" s="1694">
        <v>1</v>
      </c>
      <c r="C1030" s="1694"/>
      <c r="D1030" s="1695">
        <v>9700000</v>
      </c>
      <c r="E1030" s="189">
        <v>10002683.02</v>
      </c>
    </row>
    <row r="1031" spans="1:5" x14ac:dyDescent="0.25">
      <c r="A1031" s="493" t="s">
        <v>11</v>
      </c>
      <c r="B1031" s="1694">
        <v>2</v>
      </c>
      <c r="C1031" s="1694"/>
      <c r="D1031" s="1695">
        <v>8787000</v>
      </c>
      <c r="E1031" s="189">
        <v>9066640.6349999998</v>
      </c>
    </row>
    <row r="1032" spans="1:5" x14ac:dyDescent="0.25">
      <c r="A1032" s="494" t="s">
        <v>811</v>
      </c>
      <c r="B1032" s="1694">
        <v>1</v>
      </c>
      <c r="C1032" s="1694"/>
      <c r="D1032" s="1695">
        <v>7874000</v>
      </c>
      <c r="E1032" s="189">
        <v>8130598.25</v>
      </c>
    </row>
    <row r="1033" spans="1:5" x14ac:dyDescent="0.25">
      <c r="A1033" s="494" t="s">
        <v>102</v>
      </c>
      <c r="B1033" s="1694">
        <v>1</v>
      </c>
      <c r="C1033" s="1694"/>
      <c r="D1033" s="1695">
        <v>9700000</v>
      </c>
      <c r="E1033" s="189">
        <v>10002683.02</v>
      </c>
    </row>
    <row r="1034" spans="1:5" x14ac:dyDescent="0.25">
      <c r="A1034" s="492" t="s">
        <v>73</v>
      </c>
      <c r="B1034" s="1694">
        <v>4</v>
      </c>
      <c r="C1034" s="1694">
        <v>1</v>
      </c>
      <c r="D1034" s="1695">
        <v>11731196.127500001</v>
      </c>
      <c r="E1034" s="189">
        <v>12003781.602499999</v>
      </c>
    </row>
    <row r="1035" spans="1:5" x14ac:dyDescent="0.25">
      <c r="A1035" s="493" t="s">
        <v>86</v>
      </c>
      <c r="B1035" s="1694">
        <v>1</v>
      </c>
      <c r="C1035" s="1694"/>
      <c r="D1035" s="1695">
        <v>9700000</v>
      </c>
      <c r="E1035" s="189">
        <v>10002683.02</v>
      </c>
    </row>
    <row r="1036" spans="1:5" x14ac:dyDescent="0.25">
      <c r="A1036" s="494" t="s">
        <v>1029</v>
      </c>
      <c r="B1036" s="1694">
        <v>1</v>
      </c>
      <c r="C1036" s="1694"/>
      <c r="D1036" s="1695">
        <v>9700000</v>
      </c>
      <c r="E1036" s="189">
        <v>10002683.02</v>
      </c>
    </row>
    <row r="1037" spans="1:5" x14ac:dyDescent="0.25">
      <c r="A1037" s="493" t="s">
        <v>648</v>
      </c>
      <c r="B1037" s="1694"/>
      <c r="C1037" s="1694">
        <v>1</v>
      </c>
      <c r="D1037" s="1695">
        <v>18359284.510000002</v>
      </c>
      <c r="E1037" s="189">
        <v>18411311.68</v>
      </c>
    </row>
    <row r="1038" spans="1:5" x14ac:dyDescent="0.25">
      <c r="A1038" s="494" t="s">
        <v>920</v>
      </c>
      <c r="B1038" s="1694"/>
      <c r="C1038" s="1694">
        <v>1</v>
      </c>
      <c r="D1038" s="1695">
        <v>18359284.510000002</v>
      </c>
      <c r="E1038" s="189">
        <v>18411311.68</v>
      </c>
    </row>
    <row r="1039" spans="1:5" x14ac:dyDescent="0.25">
      <c r="A1039" s="493" t="s">
        <v>743</v>
      </c>
      <c r="B1039" s="1694">
        <v>1</v>
      </c>
      <c r="C1039" s="1694"/>
      <c r="D1039" s="1695">
        <v>9300000</v>
      </c>
      <c r="E1039" s="189">
        <v>9599973.5399999991</v>
      </c>
    </row>
    <row r="1040" spans="1:5" x14ac:dyDescent="0.25">
      <c r="A1040" s="494" t="s">
        <v>743</v>
      </c>
      <c r="B1040" s="1694">
        <v>1</v>
      </c>
      <c r="C1040" s="1694"/>
      <c r="D1040" s="1695">
        <v>9300000</v>
      </c>
      <c r="E1040" s="189">
        <v>9599973.5399999991</v>
      </c>
    </row>
    <row r="1041" spans="1:5" x14ac:dyDescent="0.25">
      <c r="A1041" s="493" t="s">
        <v>822</v>
      </c>
      <c r="B1041" s="1694">
        <v>2</v>
      </c>
      <c r="C1041" s="1694"/>
      <c r="D1041" s="1695">
        <v>9565500</v>
      </c>
      <c r="E1041" s="189">
        <v>10001158.17</v>
      </c>
    </row>
    <row r="1042" spans="1:5" x14ac:dyDescent="0.25">
      <c r="A1042" s="494" t="s">
        <v>891</v>
      </c>
      <c r="B1042" s="1694">
        <v>2</v>
      </c>
      <c r="C1042" s="1694"/>
      <c r="D1042" s="1695">
        <v>9565500</v>
      </c>
      <c r="E1042" s="189">
        <v>10001158.17</v>
      </c>
    </row>
    <row r="1043" spans="1:5" x14ac:dyDescent="0.25">
      <c r="A1043" s="492" t="s">
        <v>104</v>
      </c>
      <c r="B1043" s="1694">
        <v>1</v>
      </c>
      <c r="C1043" s="1694">
        <v>3</v>
      </c>
      <c r="D1043" s="1695">
        <v>15757268.388333336</v>
      </c>
      <c r="E1043" s="189">
        <v>15929000.851666665</v>
      </c>
    </row>
    <row r="1044" spans="1:5" x14ac:dyDescent="0.25">
      <c r="A1044" s="493" t="s">
        <v>107</v>
      </c>
      <c r="B1044" s="1694"/>
      <c r="C1044" s="1694">
        <v>2</v>
      </c>
      <c r="D1044" s="1695">
        <v>19404306.385000002</v>
      </c>
      <c r="E1044" s="189">
        <v>19459429.414999999</v>
      </c>
    </row>
    <row r="1045" spans="1:5" x14ac:dyDescent="0.25">
      <c r="A1045" s="494" t="s">
        <v>601</v>
      </c>
      <c r="B1045" s="1694"/>
      <c r="C1045" s="1694">
        <v>2</v>
      </c>
      <c r="D1045" s="1695">
        <v>19404306.385000002</v>
      </c>
      <c r="E1045" s="189">
        <v>19459429.414999999</v>
      </c>
    </row>
    <row r="1046" spans="1:5" x14ac:dyDescent="0.25">
      <c r="A1046" s="493" t="s">
        <v>106</v>
      </c>
      <c r="B1046" s="1694">
        <v>1</v>
      </c>
      <c r="C1046" s="1694">
        <v>1</v>
      </c>
      <c r="D1046" s="1695">
        <v>13933749.390000001</v>
      </c>
      <c r="E1046" s="189">
        <v>14163786.57</v>
      </c>
    </row>
    <row r="1047" spans="1:5" x14ac:dyDescent="0.25">
      <c r="A1047" s="494" t="s">
        <v>91</v>
      </c>
      <c r="B1047" s="1694"/>
      <c r="C1047" s="1694">
        <v>1</v>
      </c>
      <c r="D1047" s="1695">
        <v>18167498.780000001</v>
      </c>
      <c r="E1047" s="189">
        <v>18324890.120000001</v>
      </c>
    </row>
    <row r="1048" spans="1:5" x14ac:dyDescent="0.25">
      <c r="A1048" s="494" t="s">
        <v>889</v>
      </c>
      <c r="B1048" s="1694">
        <v>1</v>
      </c>
      <c r="C1048" s="1694"/>
      <c r="D1048" s="1695">
        <v>9700000</v>
      </c>
      <c r="E1048" s="189">
        <v>10002683.02</v>
      </c>
    </row>
    <row r="1049" spans="1:5" x14ac:dyDescent="0.25">
      <c r="A1049" s="492" t="s">
        <v>74</v>
      </c>
      <c r="B1049" s="1694">
        <v>13</v>
      </c>
      <c r="C1049" s="1694">
        <v>2</v>
      </c>
      <c r="D1049" s="1695">
        <v>12629010.723333336</v>
      </c>
      <c r="E1049" s="189">
        <v>13040402.772121208</v>
      </c>
    </row>
    <row r="1050" spans="1:5" x14ac:dyDescent="0.25">
      <c r="A1050" s="493" t="s">
        <v>72</v>
      </c>
      <c r="B1050" s="1694">
        <v>3</v>
      </c>
      <c r="C1050" s="1694"/>
      <c r="D1050" s="1695">
        <v>12865666.6666667</v>
      </c>
      <c r="E1050" s="189">
        <v>13297880.2733333</v>
      </c>
    </row>
    <row r="1051" spans="1:5" x14ac:dyDescent="0.25">
      <c r="A1051" s="494" t="s">
        <v>745</v>
      </c>
      <c r="B1051" s="1694">
        <v>3</v>
      </c>
      <c r="C1051" s="1694"/>
      <c r="D1051" s="1695">
        <v>12865666.6666667</v>
      </c>
      <c r="E1051" s="189">
        <v>13297880.2733333</v>
      </c>
    </row>
    <row r="1052" spans="1:5" x14ac:dyDescent="0.25">
      <c r="A1052" s="493" t="s">
        <v>87</v>
      </c>
      <c r="B1052" s="1694">
        <v>1</v>
      </c>
      <c r="C1052" s="1694"/>
      <c r="D1052" s="1695">
        <v>9679000</v>
      </c>
      <c r="E1052" s="189">
        <v>10002683.02</v>
      </c>
    </row>
    <row r="1053" spans="1:5" x14ac:dyDescent="0.25">
      <c r="A1053" s="494" t="s">
        <v>929</v>
      </c>
      <c r="B1053" s="1694">
        <v>1</v>
      </c>
      <c r="C1053" s="1694"/>
      <c r="D1053" s="1695">
        <v>9679000</v>
      </c>
      <c r="E1053" s="189">
        <v>10002683.02</v>
      </c>
    </row>
    <row r="1054" spans="1:5" x14ac:dyDescent="0.25">
      <c r="A1054" s="493" t="s">
        <v>96</v>
      </c>
      <c r="B1054" s="1694">
        <v>2</v>
      </c>
      <c r="C1054" s="1694"/>
      <c r="D1054" s="1695">
        <v>9215500</v>
      </c>
      <c r="E1054" s="189">
        <v>10002683.02</v>
      </c>
    </row>
    <row r="1055" spans="1:5" x14ac:dyDescent="0.25">
      <c r="A1055" s="494" t="s">
        <v>592</v>
      </c>
      <c r="B1055" s="1694">
        <v>2</v>
      </c>
      <c r="C1055" s="1694"/>
      <c r="D1055" s="1695">
        <v>9215500</v>
      </c>
      <c r="E1055" s="189">
        <v>10002683.02</v>
      </c>
    </row>
    <row r="1056" spans="1:5" x14ac:dyDescent="0.25">
      <c r="A1056" s="493" t="s">
        <v>74</v>
      </c>
      <c r="B1056" s="1694">
        <v>3</v>
      </c>
      <c r="C1056" s="1694">
        <v>2</v>
      </c>
      <c r="D1056" s="1695">
        <v>16163862.8225</v>
      </c>
      <c r="E1056" s="189">
        <v>16435430.109999999</v>
      </c>
    </row>
    <row r="1057" spans="1:5" x14ac:dyDescent="0.25">
      <c r="A1057" s="494" t="s">
        <v>738</v>
      </c>
      <c r="B1057" s="1694">
        <v>2</v>
      </c>
      <c r="C1057" s="1694"/>
      <c r="D1057" s="1695">
        <v>9700000</v>
      </c>
      <c r="E1057" s="189">
        <v>10002683.02</v>
      </c>
    </row>
    <row r="1058" spans="1:5" x14ac:dyDescent="0.25">
      <c r="A1058" s="494" t="s">
        <v>744</v>
      </c>
      <c r="B1058" s="1694"/>
      <c r="C1058" s="1694">
        <v>1</v>
      </c>
      <c r="D1058" s="1695">
        <v>22676388.969999999</v>
      </c>
      <c r="E1058" s="189">
        <v>22977693.940000001</v>
      </c>
    </row>
    <row r="1059" spans="1:5" x14ac:dyDescent="0.25">
      <c r="A1059" s="494" t="s">
        <v>968</v>
      </c>
      <c r="B1059" s="1694"/>
      <c r="C1059" s="1694">
        <v>1</v>
      </c>
      <c r="D1059" s="1695">
        <v>22579062.32</v>
      </c>
      <c r="E1059" s="189">
        <v>22758660.460000001</v>
      </c>
    </row>
    <row r="1060" spans="1:5" x14ac:dyDescent="0.25">
      <c r="A1060" s="494" t="s">
        <v>986</v>
      </c>
      <c r="B1060" s="1694">
        <v>1</v>
      </c>
      <c r="C1060" s="1694"/>
      <c r="D1060" s="1695">
        <v>9700000</v>
      </c>
      <c r="E1060" s="189">
        <v>10002683.02</v>
      </c>
    </row>
    <row r="1061" spans="1:5" x14ac:dyDescent="0.25">
      <c r="A1061" s="493" t="s">
        <v>734</v>
      </c>
      <c r="B1061" s="1694">
        <v>1</v>
      </c>
      <c r="C1061" s="1694"/>
      <c r="D1061" s="1695">
        <v>13950000</v>
      </c>
      <c r="E1061" s="189">
        <v>14391414.68</v>
      </c>
    </row>
    <row r="1062" spans="1:5" x14ac:dyDescent="0.25">
      <c r="A1062" s="494" t="s">
        <v>734</v>
      </c>
      <c r="B1062" s="1694">
        <v>1</v>
      </c>
      <c r="C1062" s="1694"/>
      <c r="D1062" s="1695">
        <v>13950000</v>
      </c>
      <c r="E1062" s="189">
        <v>14391414.68</v>
      </c>
    </row>
    <row r="1063" spans="1:5" x14ac:dyDescent="0.25">
      <c r="A1063" s="493" t="s">
        <v>735</v>
      </c>
      <c r="B1063" s="1694">
        <v>3</v>
      </c>
      <c r="C1063" s="1694"/>
      <c r="D1063" s="1695">
        <v>9669000</v>
      </c>
      <c r="E1063" s="189">
        <v>10002683.02</v>
      </c>
    </row>
    <row r="1064" spans="1:5" x14ac:dyDescent="0.25">
      <c r="A1064" s="494" t="s">
        <v>1056</v>
      </c>
      <c r="B1064" s="1694">
        <v>2</v>
      </c>
      <c r="C1064" s="1694"/>
      <c r="D1064" s="1695">
        <v>9700000</v>
      </c>
      <c r="E1064" s="189">
        <v>10002683.02</v>
      </c>
    </row>
    <row r="1065" spans="1:5" x14ac:dyDescent="0.25">
      <c r="A1065" s="494" t="s">
        <v>1161</v>
      </c>
      <c r="B1065" s="1694">
        <v>1</v>
      </c>
      <c r="C1065" s="1694"/>
      <c r="D1065" s="1695">
        <v>9638000</v>
      </c>
      <c r="E1065" s="189">
        <v>10002683.02</v>
      </c>
    </row>
    <row r="1066" spans="1:5" x14ac:dyDescent="0.25">
      <c r="A1066" s="492" t="s">
        <v>102</v>
      </c>
      <c r="B1066" s="1694">
        <v>4</v>
      </c>
      <c r="C1066" s="1694"/>
      <c r="D1066" s="1695">
        <v>9496500</v>
      </c>
      <c r="E1066" s="189">
        <v>9801328.2799999993</v>
      </c>
    </row>
    <row r="1067" spans="1:5" x14ac:dyDescent="0.25">
      <c r="A1067" s="493" t="s">
        <v>108</v>
      </c>
      <c r="B1067" s="1694">
        <v>4</v>
      </c>
      <c r="C1067" s="1694"/>
      <c r="D1067" s="1695">
        <v>9496500</v>
      </c>
      <c r="E1067" s="189">
        <v>9801328.2799999993</v>
      </c>
    </row>
    <row r="1068" spans="1:5" x14ac:dyDescent="0.25">
      <c r="A1068" s="494" t="s">
        <v>731</v>
      </c>
      <c r="B1068" s="1694">
        <v>4</v>
      </c>
      <c r="C1068" s="1694"/>
      <c r="D1068" s="1695">
        <v>9496500</v>
      </c>
      <c r="E1068" s="189">
        <v>9801328.2799999993</v>
      </c>
    </row>
    <row r="1069" spans="1:5" x14ac:dyDescent="0.25">
      <c r="A1069" s="1697">
        <v>120</v>
      </c>
      <c r="B1069" s="1694">
        <v>2</v>
      </c>
      <c r="C1069" s="1694">
        <v>2</v>
      </c>
      <c r="D1069" s="1695">
        <v>14831401.445</v>
      </c>
      <c r="E1069" s="189">
        <v>15812414.004999999</v>
      </c>
    </row>
    <row r="1070" spans="1:5" x14ac:dyDescent="0.25">
      <c r="A1070" s="492" t="s">
        <v>11</v>
      </c>
      <c r="B1070" s="1694">
        <v>2</v>
      </c>
      <c r="C1070" s="1694">
        <v>2</v>
      </c>
      <c r="D1070" s="1695">
        <v>14831401.445</v>
      </c>
      <c r="E1070" s="189">
        <v>15812414.004999999</v>
      </c>
    </row>
    <row r="1071" spans="1:5" x14ac:dyDescent="0.25">
      <c r="A1071" s="493" t="s">
        <v>94</v>
      </c>
      <c r="B1071" s="1694">
        <v>2</v>
      </c>
      <c r="C1071" s="1694"/>
      <c r="D1071" s="1695">
        <v>9679000</v>
      </c>
      <c r="E1071" s="189">
        <v>11022959.199999999</v>
      </c>
    </row>
    <row r="1072" spans="1:5" x14ac:dyDescent="0.25">
      <c r="A1072" s="494" t="s">
        <v>834</v>
      </c>
      <c r="B1072" s="1694">
        <v>1</v>
      </c>
      <c r="C1072" s="1694"/>
      <c r="D1072" s="1695">
        <v>9658000</v>
      </c>
      <c r="E1072" s="189">
        <v>11697162.039999999</v>
      </c>
    </row>
    <row r="1073" spans="1:5" x14ac:dyDescent="0.25">
      <c r="A1073" s="494" t="s">
        <v>844</v>
      </c>
      <c r="B1073" s="1694">
        <v>1</v>
      </c>
      <c r="C1073" s="1694"/>
      <c r="D1073" s="1695">
        <v>9700000</v>
      </c>
      <c r="E1073" s="189">
        <v>10348756.359999999</v>
      </c>
    </row>
    <row r="1074" spans="1:5" x14ac:dyDescent="0.25">
      <c r="A1074" s="493" t="s">
        <v>515</v>
      </c>
      <c r="B1074" s="1694"/>
      <c r="C1074" s="1694">
        <v>1</v>
      </c>
      <c r="D1074" s="1695">
        <v>16980393.039999999</v>
      </c>
      <c r="E1074" s="189">
        <v>17602382.43</v>
      </c>
    </row>
    <row r="1075" spans="1:5" x14ac:dyDescent="0.25">
      <c r="A1075" s="494" t="s">
        <v>515</v>
      </c>
      <c r="B1075" s="1694"/>
      <c r="C1075" s="1694">
        <v>1</v>
      </c>
      <c r="D1075" s="1695">
        <v>16980393.039999999</v>
      </c>
      <c r="E1075" s="189">
        <v>17602382.43</v>
      </c>
    </row>
    <row r="1076" spans="1:5" x14ac:dyDescent="0.25">
      <c r="A1076" s="493" t="s">
        <v>965</v>
      </c>
      <c r="B1076" s="1694"/>
      <c r="C1076" s="1694">
        <v>1</v>
      </c>
      <c r="D1076" s="1695">
        <v>22987212.739999998</v>
      </c>
      <c r="E1076" s="189">
        <v>23601355.190000001</v>
      </c>
    </row>
    <row r="1077" spans="1:5" x14ac:dyDescent="0.25">
      <c r="A1077" s="494" t="s">
        <v>731</v>
      </c>
      <c r="B1077" s="1694"/>
      <c r="C1077" s="1694">
        <v>1</v>
      </c>
      <c r="D1077" s="1695">
        <v>22987212.739999998</v>
      </c>
      <c r="E1077" s="189">
        <v>23601355.190000001</v>
      </c>
    </row>
    <row r="1078" spans="1:5" x14ac:dyDescent="0.25">
      <c r="A1078" s="1697">
        <v>122</v>
      </c>
      <c r="B1078" s="1694">
        <v>5</v>
      </c>
      <c r="C1078" s="1694"/>
      <c r="D1078" s="1695">
        <v>7122200</v>
      </c>
      <c r="E1078" s="189">
        <v>21003415.086000003</v>
      </c>
    </row>
    <row r="1079" spans="1:5" x14ac:dyDescent="0.25">
      <c r="A1079" s="492" t="s">
        <v>73</v>
      </c>
      <c r="B1079" s="1694">
        <v>1</v>
      </c>
      <c r="C1079" s="1694"/>
      <c r="D1079" s="1695">
        <v>6936000</v>
      </c>
      <c r="E1079" s="189">
        <v>26874800</v>
      </c>
    </row>
    <row r="1080" spans="1:5" x14ac:dyDescent="0.25">
      <c r="A1080" s="493" t="s">
        <v>825</v>
      </c>
      <c r="B1080" s="1694">
        <v>1</v>
      </c>
      <c r="C1080" s="1694"/>
      <c r="D1080" s="1695">
        <v>6936000</v>
      </c>
      <c r="E1080" s="189">
        <v>26874800</v>
      </c>
    </row>
    <row r="1081" spans="1:5" x14ac:dyDescent="0.25">
      <c r="A1081" s="494" t="s">
        <v>825</v>
      </c>
      <c r="B1081" s="1694">
        <v>1</v>
      </c>
      <c r="C1081" s="1694"/>
      <c r="D1081" s="1695">
        <v>6936000</v>
      </c>
      <c r="E1081" s="189">
        <v>26874800</v>
      </c>
    </row>
    <row r="1082" spans="1:5" x14ac:dyDescent="0.25">
      <c r="A1082" s="492" t="s">
        <v>74</v>
      </c>
      <c r="B1082" s="1694">
        <v>2</v>
      </c>
      <c r="C1082" s="1694"/>
      <c r="D1082" s="1695">
        <v>6876500</v>
      </c>
      <c r="E1082" s="189">
        <v>11698411.234999999</v>
      </c>
    </row>
    <row r="1083" spans="1:5" x14ac:dyDescent="0.25">
      <c r="A1083" s="493" t="s">
        <v>72</v>
      </c>
      <c r="B1083" s="1694">
        <v>1</v>
      </c>
      <c r="C1083" s="1694"/>
      <c r="D1083" s="1695">
        <v>6411000</v>
      </c>
      <c r="E1083" s="189">
        <v>15828184.9</v>
      </c>
    </row>
    <row r="1084" spans="1:5" x14ac:dyDescent="0.25">
      <c r="A1084" s="494" t="s">
        <v>72</v>
      </c>
      <c r="B1084" s="1694">
        <v>1</v>
      </c>
      <c r="C1084" s="1694"/>
      <c r="D1084" s="1695">
        <v>6411000</v>
      </c>
      <c r="E1084" s="189">
        <v>15828184.9</v>
      </c>
    </row>
    <row r="1085" spans="1:5" x14ac:dyDescent="0.25">
      <c r="A1085" s="493" t="s">
        <v>74</v>
      </c>
      <c r="B1085" s="1694">
        <v>1</v>
      </c>
      <c r="C1085" s="1694"/>
      <c r="D1085" s="1695">
        <v>7342000</v>
      </c>
      <c r="E1085" s="189">
        <v>7568637.5700000003</v>
      </c>
    </row>
    <row r="1086" spans="1:5" x14ac:dyDescent="0.25">
      <c r="A1086" s="494" t="s">
        <v>74</v>
      </c>
      <c r="B1086" s="1694">
        <v>1</v>
      </c>
      <c r="C1086" s="1694"/>
      <c r="D1086" s="1695">
        <v>7342000</v>
      </c>
      <c r="E1086" s="189">
        <v>7568637.5700000003</v>
      </c>
    </row>
    <row r="1087" spans="1:5" x14ac:dyDescent="0.25">
      <c r="A1087" s="492" t="s">
        <v>102</v>
      </c>
      <c r="B1087" s="1694">
        <v>2</v>
      </c>
      <c r="C1087" s="1694"/>
      <c r="D1087" s="1695">
        <v>7461000</v>
      </c>
      <c r="E1087" s="189">
        <v>27372726.48</v>
      </c>
    </row>
    <row r="1088" spans="1:5" x14ac:dyDescent="0.25">
      <c r="A1088" s="493" t="s">
        <v>108</v>
      </c>
      <c r="B1088" s="1694">
        <v>1</v>
      </c>
      <c r="C1088" s="1694"/>
      <c r="D1088" s="1695">
        <v>7855000</v>
      </c>
      <c r="E1088" s="189">
        <v>18688385.609999999</v>
      </c>
    </row>
    <row r="1089" spans="1:5" x14ac:dyDescent="0.25">
      <c r="A1089" s="494" t="s">
        <v>82</v>
      </c>
      <c r="B1089" s="1694">
        <v>1</v>
      </c>
      <c r="C1089" s="1694"/>
      <c r="D1089" s="1695">
        <v>7855000</v>
      </c>
      <c r="E1089" s="189">
        <v>18688385.609999999</v>
      </c>
    </row>
    <row r="1090" spans="1:5" x14ac:dyDescent="0.25">
      <c r="A1090" s="493" t="s">
        <v>739</v>
      </c>
      <c r="B1090" s="1694">
        <v>1</v>
      </c>
      <c r="C1090" s="1694"/>
      <c r="D1090" s="1695">
        <v>7067000</v>
      </c>
      <c r="E1090" s="189">
        <v>36057067.350000001</v>
      </c>
    </row>
    <row r="1091" spans="1:5" x14ac:dyDescent="0.25">
      <c r="A1091" s="494" t="s">
        <v>990</v>
      </c>
      <c r="B1091" s="1694">
        <v>1</v>
      </c>
      <c r="C1091" s="1694"/>
      <c r="D1091" s="1695">
        <v>7067000</v>
      </c>
      <c r="E1091" s="189">
        <v>36057067.350000001</v>
      </c>
    </row>
    <row r="1092" spans="1:5" x14ac:dyDescent="0.25">
      <c r="A1092" s="1697">
        <v>26</v>
      </c>
      <c r="B1092" s="1694">
        <v>4</v>
      </c>
      <c r="C1092" s="1694"/>
      <c r="D1092" s="1695">
        <v>9009000</v>
      </c>
      <c r="E1092" s="189">
        <v>22557253.972500004</v>
      </c>
    </row>
    <row r="1093" spans="1:5" x14ac:dyDescent="0.25">
      <c r="A1093" s="492" t="s">
        <v>11</v>
      </c>
      <c r="B1093" s="1694">
        <v>2</v>
      </c>
      <c r="C1093" s="1694"/>
      <c r="D1093" s="1695">
        <v>8332000</v>
      </c>
      <c r="E1093" s="189">
        <v>34759155.515000001</v>
      </c>
    </row>
    <row r="1094" spans="1:5" x14ac:dyDescent="0.25">
      <c r="A1094" s="493" t="s">
        <v>94</v>
      </c>
      <c r="B1094" s="1694">
        <v>1</v>
      </c>
      <c r="C1094" s="1694"/>
      <c r="D1094" s="1695">
        <v>9597000</v>
      </c>
      <c r="E1094" s="189">
        <v>10152657</v>
      </c>
    </row>
    <row r="1095" spans="1:5" x14ac:dyDescent="0.25">
      <c r="A1095" s="494" t="s">
        <v>95</v>
      </c>
      <c r="B1095" s="1694">
        <v>1</v>
      </c>
      <c r="C1095" s="1694"/>
      <c r="D1095" s="1695">
        <v>9597000</v>
      </c>
      <c r="E1095" s="189">
        <v>10152657</v>
      </c>
    </row>
    <row r="1096" spans="1:5" x14ac:dyDescent="0.25">
      <c r="A1096" s="493" t="s">
        <v>11</v>
      </c>
      <c r="B1096" s="1694">
        <v>1</v>
      </c>
      <c r="C1096" s="1694"/>
      <c r="D1096" s="1695">
        <v>7067000</v>
      </c>
      <c r="E1096" s="189">
        <v>59365654.030000001</v>
      </c>
    </row>
    <row r="1097" spans="1:5" x14ac:dyDescent="0.25">
      <c r="A1097" s="494" t="s">
        <v>749</v>
      </c>
      <c r="B1097" s="1694">
        <v>1</v>
      </c>
      <c r="C1097" s="1694"/>
      <c r="D1097" s="1695">
        <v>7067000</v>
      </c>
      <c r="E1097" s="189">
        <v>59365654.030000001</v>
      </c>
    </row>
    <row r="1098" spans="1:5" x14ac:dyDescent="0.25">
      <c r="A1098" s="492" t="s">
        <v>12</v>
      </c>
      <c r="B1098" s="1694">
        <v>2</v>
      </c>
      <c r="C1098" s="1694"/>
      <c r="D1098" s="1695">
        <v>9686000</v>
      </c>
      <c r="E1098" s="189">
        <v>10355352.43</v>
      </c>
    </row>
    <row r="1099" spans="1:5" x14ac:dyDescent="0.25">
      <c r="A1099" s="493" t="s">
        <v>815</v>
      </c>
      <c r="B1099" s="1694">
        <v>2</v>
      </c>
      <c r="C1099" s="1694"/>
      <c r="D1099" s="1695">
        <v>9686000</v>
      </c>
      <c r="E1099" s="189">
        <v>10355352.43</v>
      </c>
    </row>
    <row r="1100" spans="1:5" x14ac:dyDescent="0.25">
      <c r="A1100" s="494" t="s">
        <v>991</v>
      </c>
      <c r="B1100" s="1694">
        <v>2</v>
      </c>
      <c r="C1100" s="1694"/>
      <c r="D1100" s="1695">
        <v>9686000</v>
      </c>
      <c r="E1100" s="189">
        <v>10355352.43</v>
      </c>
    </row>
    <row r="1101" spans="1:5" x14ac:dyDescent="0.25">
      <c r="A1101" s="1697">
        <v>117</v>
      </c>
      <c r="B1101" s="1694">
        <v>14</v>
      </c>
      <c r="C1101" s="1694">
        <v>7</v>
      </c>
      <c r="D1101" s="1695">
        <v>12552727.679803923</v>
      </c>
      <c r="E1101" s="189">
        <v>13274179.079803923</v>
      </c>
    </row>
    <row r="1102" spans="1:5" x14ac:dyDescent="0.25">
      <c r="A1102" s="492" t="s">
        <v>11</v>
      </c>
      <c r="B1102" s="1694">
        <v>4</v>
      </c>
      <c r="C1102" s="1694">
        <v>2</v>
      </c>
      <c r="D1102" s="1695">
        <v>11526064.488333335</v>
      </c>
      <c r="E1102" s="189">
        <v>12034189.388333334</v>
      </c>
    </row>
    <row r="1103" spans="1:5" x14ac:dyDescent="0.25">
      <c r="A1103" s="493" t="s">
        <v>94</v>
      </c>
      <c r="B1103" s="1694">
        <v>1</v>
      </c>
      <c r="C1103" s="1694"/>
      <c r="D1103" s="1695">
        <v>7825000</v>
      </c>
      <c r="E1103" s="189">
        <v>9511293.75</v>
      </c>
    </row>
    <row r="1104" spans="1:5" x14ac:dyDescent="0.25">
      <c r="A1104" s="494" t="s">
        <v>95</v>
      </c>
      <c r="B1104" s="1694">
        <v>1</v>
      </c>
      <c r="C1104" s="1694"/>
      <c r="D1104" s="1695">
        <v>7825000</v>
      </c>
      <c r="E1104" s="189">
        <v>9511293.75</v>
      </c>
    </row>
    <row r="1105" spans="1:5" x14ac:dyDescent="0.25">
      <c r="A1105" s="493" t="s">
        <v>103</v>
      </c>
      <c r="B1105" s="1694">
        <v>3</v>
      </c>
      <c r="C1105" s="1694"/>
      <c r="D1105" s="1695">
        <v>10377000</v>
      </c>
      <c r="E1105" s="189">
        <v>10831151.883333333</v>
      </c>
    </row>
    <row r="1106" spans="1:5" x14ac:dyDescent="0.25">
      <c r="A1106" s="494" t="s">
        <v>828</v>
      </c>
      <c r="B1106" s="1694">
        <v>1</v>
      </c>
      <c r="C1106" s="1694"/>
      <c r="D1106" s="1695">
        <v>13950000</v>
      </c>
      <c r="E1106" s="189">
        <v>14258868.15</v>
      </c>
    </row>
    <row r="1107" spans="1:5" x14ac:dyDescent="0.25">
      <c r="A1107" s="494" t="s">
        <v>863</v>
      </c>
      <c r="B1107" s="1694">
        <v>1</v>
      </c>
      <c r="C1107" s="1694"/>
      <c r="D1107" s="1695">
        <v>8100000</v>
      </c>
      <c r="E1107" s="189">
        <v>8317293.75</v>
      </c>
    </row>
    <row r="1108" spans="1:5" x14ac:dyDescent="0.25">
      <c r="A1108" s="494" t="s">
        <v>1091</v>
      </c>
      <c r="B1108" s="1694">
        <v>1</v>
      </c>
      <c r="C1108" s="1694"/>
      <c r="D1108" s="1695">
        <v>9081000</v>
      </c>
      <c r="E1108" s="189">
        <v>9917293.75</v>
      </c>
    </row>
    <row r="1109" spans="1:5" x14ac:dyDescent="0.25">
      <c r="A1109" s="493" t="s">
        <v>515</v>
      </c>
      <c r="B1109" s="1694"/>
      <c r="C1109" s="1694">
        <v>2</v>
      </c>
      <c r="D1109" s="1695">
        <v>15100193.465</v>
      </c>
      <c r="E1109" s="189">
        <v>15100193.465</v>
      </c>
    </row>
    <row r="1110" spans="1:5" x14ac:dyDescent="0.25">
      <c r="A1110" s="494" t="s">
        <v>515</v>
      </c>
      <c r="B1110" s="1694"/>
      <c r="C1110" s="1694">
        <v>2</v>
      </c>
      <c r="D1110" s="1695">
        <v>15100193.465</v>
      </c>
      <c r="E1110" s="189">
        <v>15100193.465</v>
      </c>
    </row>
    <row r="1111" spans="1:5" x14ac:dyDescent="0.25">
      <c r="A1111" s="492" t="s">
        <v>12</v>
      </c>
      <c r="B1111" s="1694"/>
      <c r="C1111" s="1694">
        <v>1</v>
      </c>
      <c r="D1111" s="1695">
        <v>23836135.73</v>
      </c>
      <c r="E1111" s="189">
        <v>23836135.73</v>
      </c>
    </row>
    <row r="1112" spans="1:5" x14ac:dyDescent="0.25">
      <c r="A1112" s="493" t="s">
        <v>85</v>
      </c>
      <c r="B1112" s="1694"/>
      <c r="C1112" s="1694">
        <v>1</v>
      </c>
      <c r="D1112" s="1695">
        <v>23836135.73</v>
      </c>
      <c r="E1112" s="189">
        <v>23836135.73</v>
      </c>
    </row>
    <row r="1113" spans="1:5" x14ac:dyDescent="0.25">
      <c r="A1113" s="494" t="s">
        <v>1096</v>
      </c>
      <c r="B1113" s="1694"/>
      <c r="C1113" s="1694">
        <v>1</v>
      </c>
      <c r="D1113" s="1695">
        <v>23836135.73</v>
      </c>
      <c r="E1113" s="189">
        <v>23836135.73</v>
      </c>
    </row>
    <row r="1114" spans="1:5" x14ac:dyDescent="0.25">
      <c r="A1114" s="492" t="s">
        <v>73</v>
      </c>
      <c r="B1114" s="1694">
        <v>3</v>
      </c>
      <c r="C1114" s="1694">
        <v>3</v>
      </c>
      <c r="D1114" s="1695">
        <v>13278447.055555567</v>
      </c>
      <c r="E1114" s="189">
        <v>15895167.6888889</v>
      </c>
    </row>
    <row r="1115" spans="1:5" x14ac:dyDescent="0.25">
      <c r="A1115" s="493" t="s">
        <v>86</v>
      </c>
      <c r="B1115" s="1694">
        <v>1</v>
      </c>
      <c r="C1115" s="1694">
        <v>3</v>
      </c>
      <c r="D1115" s="1695">
        <v>16280170.583333351</v>
      </c>
      <c r="E1115" s="189">
        <v>16388817.458333351</v>
      </c>
    </row>
    <row r="1116" spans="1:5" x14ac:dyDescent="0.25">
      <c r="A1116" s="494" t="s">
        <v>86</v>
      </c>
      <c r="B1116" s="1694">
        <v>1</v>
      </c>
      <c r="C1116" s="1694"/>
      <c r="D1116" s="1695">
        <v>9700000</v>
      </c>
      <c r="E1116" s="189">
        <v>9917293.75</v>
      </c>
    </row>
    <row r="1117" spans="1:5" x14ac:dyDescent="0.25">
      <c r="A1117" s="494" t="s">
        <v>1029</v>
      </c>
      <c r="B1117" s="1694"/>
      <c r="C1117" s="1694">
        <v>3</v>
      </c>
      <c r="D1117" s="1695">
        <v>22860341.166666701</v>
      </c>
      <c r="E1117" s="189">
        <v>22860341.166666701</v>
      </c>
    </row>
    <row r="1118" spans="1:5" x14ac:dyDescent="0.25">
      <c r="A1118" s="493" t="s">
        <v>822</v>
      </c>
      <c r="B1118" s="1694">
        <v>2</v>
      </c>
      <c r="C1118" s="1694"/>
      <c r="D1118" s="1695">
        <v>7275000</v>
      </c>
      <c r="E1118" s="189">
        <v>14907868.15</v>
      </c>
    </row>
    <row r="1119" spans="1:5" x14ac:dyDescent="0.25">
      <c r="A1119" s="494" t="s">
        <v>840</v>
      </c>
      <c r="B1119" s="1694">
        <v>2</v>
      </c>
      <c r="C1119" s="1694"/>
      <c r="D1119" s="1695">
        <v>7275000</v>
      </c>
      <c r="E1119" s="189">
        <v>14907868.15</v>
      </c>
    </row>
    <row r="1120" spans="1:5" x14ac:dyDescent="0.25">
      <c r="A1120" s="492" t="s">
        <v>104</v>
      </c>
      <c r="B1120" s="1694">
        <v>4</v>
      </c>
      <c r="C1120" s="1694">
        <v>1</v>
      </c>
      <c r="D1120" s="1695">
        <v>12882626.682500001</v>
      </c>
      <c r="E1120" s="189">
        <v>13045596.995000001</v>
      </c>
    </row>
    <row r="1121" spans="1:5" x14ac:dyDescent="0.25">
      <c r="A1121" s="493" t="s">
        <v>104</v>
      </c>
      <c r="B1121" s="1694">
        <v>1</v>
      </c>
      <c r="C1121" s="1694"/>
      <c r="D1121" s="1695">
        <v>9700000</v>
      </c>
      <c r="E1121" s="189">
        <v>9917293.75</v>
      </c>
    </row>
    <row r="1122" spans="1:5" x14ac:dyDescent="0.25">
      <c r="A1122" s="494" t="s">
        <v>841</v>
      </c>
      <c r="B1122" s="1694">
        <v>1</v>
      </c>
      <c r="C1122" s="1694"/>
      <c r="D1122" s="1695">
        <v>9700000</v>
      </c>
      <c r="E1122" s="189">
        <v>9917293.75</v>
      </c>
    </row>
    <row r="1123" spans="1:5" x14ac:dyDescent="0.25">
      <c r="A1123" s="493" t="s">
        <v>106</v>
      </c>
      <c r="B1123" s="1694"/>
      <c r="C1123" s="1694">
        <v>1</v>
      </c>
      <c r="D1123" s="1695">
        <v>22430506.73</v>
      </c>
      <c r="E1123" s="189">
        <v>22430506.73</v>
      </c>
    </row>
    <row r="1124" spans="1:5" x14ac:dyDescent="0.25">
      <c r="A1124" s="494" t="s">
        <v>77</v>
      </c>
      <c r="B1124" s="1694"/>
      <c r="C1124" s="1694">
        <v>1</v>
      </c>
      <c r="D1124" s="1695">
        <v>22430506.73</v>
      </c>
      <c r="E1124" s="189">
        <v>22430506.73</v>
      </c>
    </row>
    <row r="1125" spans="1:5" x14ac:dyDescent="0.25">
      <c r="A1125" s="493" t="s">
        <v>507</v>
      </c>
      <c r="B1125" s="1694">
        <v>2</v>
      </c>
      <c r="C1125" s="1694"/>
      <c r="D1125" s="1695">
        <v>9700000</v>
      </c>
      <c r="E1125" s="189">
        <v>9917293.75</v>
      </c>
    </row>
    <row r="1126" spans="1:5" x14ac:dyDescent="0.25">
      <c r="A1126" s="494" t="s">
        <v>922</v>
      </c>
      <c r="B1126" s="1694">
        <v>2</v>
      </c>
      <c r="C1126" s="1694"/>
      <c r="D1126" s="1695">
        <v>9700000</v>
      </c>
      <c r="E1126" s="189">
        <v>9917293.75</v>
      </c>
    </row>
    <row r="1127" spans="1:5" x14ac:dyDescent="0.25">
      <c r="A1127" s="493" t="s">
        <v>818</v>
      </c>
      <c r="B1127" s="1694">
        <v>1</v>
      </c>
      <c r="C1127" s="1694"/>
      <c r="D1127" s="1695">
        <v>9700000</v>
      </c>
      <c r="E1127" s="189">
        <v>9917293.75</v>
      </c>
    </row>
    <row r="1128" spans="1:5" x14ac:dyDescent="0.25">
      <c r="A1128" s="494" t="s">
        <v>845</v>
      </c>
      <c r="B1128" s="1694">
        <v>1</v>
      </c>
      <c r="C1128" s="1694"/>
      <c r="D1128" s="1695">
        <v>9700000</v>
      </c>
      <c r="E1128" s="189">
        <v>9917293.75</v>
      </c>
    </row>
    <row r="1129" spans="1:5" x14ac:dyDescent="0.25">
      <c r="A1129" s="492" t="s">
        <v>74</v>
      </c>
      <c r="B1129" s="1694">
        <v>2</v>
      </c>
      <c r="C1129" s="1694"/>
      <c r="D1129" s="1695">
        <v>9669000</v>
      </c>
      <c r="E1129" s="189">
        <v>9917293.75</v>
      </c>
    </row>
    <row r="1130" spans="1:5" x14ac:dyDescent="0.25">
      <c r="A1130" s="493" t="s">
        <v>74</v>
      </c>
      <c r="B1130" s="1694">
        <v>1</v>
      </c>
      <c r="C1130" s="1694"/>
      <c r="D1130" s="1695">
        <v>9686000</v>
      </c>
      <c r="E1130" s="189">
        <v>9917293.75</v>
      </c>
    </row>
    <row r="1131" spans="1:5" x14ac:dyDescent="0.25">
      <c r="A1131" s="494" t="s">
        <v>74</v>
      </c>
      <c r="B1131" s="1694">
        <v>1</v>
      </c>
      <c r="C1131" s="1694"/>
      <c r="D1131" s="1695">
        <v>9686000</v>
      </c>
      <c r="E1131" s="189">
        <v>9917293.75</v>
      </c>
    </row>
    <row r="1132" spans="1:5" x14ac:dyDescent="0.25">
      <c r="A1132" s="493" t="s">
        <v>1188</v>
      </c>
      <c r="B1132" s="1694">
        <v>1</v>
      </c>
      <c r="C1132" s="1694"/>
      <c r="D1132" s="1695">
        <v>9652000</v>
      </c>
      <c r="E1132" s="189">
        <v>9917293.75</v>
      </c>
    </row>
    <row r="1133" spans="1:5" x14ac:dyDescent="0.25">
      <c r="A1133" s="494" t="s">
        <v>1188</v>
      </c>
      <c r="B1133" s="1694">
        <v>1</v>
      </c>
      <c r="C1133" s="1694"/>
      <c r="D1133" s="1695">
        <v>9652000</v>
      </c>
      <c r="E1133" s="189">
        <v>9917293.75</v>
      </c>
    </row>
    <row r="1134" spans="1:5" x14ac:dyDescent="0.25">
      <c r="A1134" s="492" t="s">
        <v>102</v>
      </c>
      <c r="B1134" s="1694">
        <v>1</v>
      </c>
      <c r="C1134" s="1694"/>
      <c r="D1134" s="1695">
        <v>9700000</v>
      </c>
      <c r="E1134" s="189">
        <v>9917293.75</v>
      </c>
    </row>
    <row r="1135" spans="1:5" x14ac:dyDescent="0.25">
      <c r="A1135" s="493" t="s">
        <v>811</v>
      </c>
      <c r="B1135" s="1694">
        <v>1</v>
      </c>
      <c r="C1135" s="1694"/>
      <c r="D1135" s="1695">
        <v>9700000</v>
      </c>
      <c r="E1135" s="189">
        <v>9917293.75</v>
      </c>
    </row>
    <row r="1136" spans="1:5" x14ac:dyDescent="0.25">
      <c r="A1136" s="494" t="s">
        <v>1042</v>
      </c>
      <c r="B1136" s="1694">
        <v>1</v>
      </c>
      <c r="C1136" s="1694"/>
      <c r="D1136" s="1695">
        <v>9700000</v>
      </c>
      <c r="E1136" s="189">
        <v>9917293.75</v>
      </c>
    </row>
    <row r="1137" spans="1:5" x14ac:dyDescent="0.25">
      <c r="A1137" s="1697">
        <v>94</v>
      </c>
      <c r="B1137" s="1694">
        <v>1</v>
      </c>
      <c r="C1137" s="1694"/>
      <c r="D1137" s="1695">
        <v>6148000</v>
      </c>
      <c r="E1137" s="189">
        <v>58658014.469999999</v>
      </c>
    </row>
    <row r="1138" spans="1:5" x14ac:dyDescent="0.25">
      <c r="A1138" s="492" t="s">
        <v>102</v>
      </c>
      <c r="B1138" s="1694">
        <v>1</v>
      </c>
      <c r="C1138" s="1694"/>
      <c r="D1138" s="1695">
        <v>6148000</v>
      </c>
      <c r="E1138" s="189">
        <v>58658014.469999999</v>
      </c>
    </row>
    <row r="1139" spans="1:5" x14ac:dyDescent="0.25">
      <c r="A1139" s="493" t="s">
        <v>1153</v>
      </c>
      <c r="B1139" s="1694">
        <v>1</v>
      </c>
      <c r="C1139" s="1694"/>
      <c r="D1139" s="1695">
        <v>6148000</v>
      </c>
      <c r="E1139" s="189">
        <v>58658014.469999999</v>
      </c>
    </row>
    <row r="1140" spans="1:5" x14ac:dyDescent="0.25">
      <c r="A1140" s="494" t="s">
        <v>1164</v>
      </c>
      <c r="B1140" s="1694">
        <v>1</v>
      </c>
      <c r="C1140" s="1694"/>
      <c r="D1140" s="1695">
        <v>6148000</v>
      </c>
      <c r="E1140" s="189">
        <v>58658014.469999999</v>
      </c>
    </row>
    <row r="1141" spans="1:5" x14ac:dyDescent="0.25">
      <c r="A1141" s="1697">
        <v>108</v>
      </c>
      <c r="B1141" s="1694">
        <v>11</v>
      </c>
      <c r="C1141" s="1694"/>
      <c r="D1141" s="1695">
        <v>8501611.1111111119</v>
      </c>
      <c r="E1141" s="189">
        <v>9848110.277777778</v>
      </c>
    </row>
    <row r="1142" spans="1:5" x14ac:dyDescent="0.25">
      <c r="A1142" s="492" t="s">
        <v>11</v>
      </c>
      <c r="B1142" s="1694">
        <v>2</v>
      </c>
      <c r="C1142" s="1694"/>
      <c r="D1142" s="1695">
        <v>4791500</v>
      </c>
      <c r="E1142" s="189">
        <v>9930000</v>
      </c>
    </row>
    <row r="1143" spans="1:5" x14ac:dyDescent="0.25">
      <c r="A1143" s="493" t="s">
        <v>94</v>
      </c>
      <c r="B1143" s="1694">
        <v>2</v>
      </c>
      <c r="C1143" s="1694"/>
      <c r="D1143" s="1695">
        <v>4791500</v>
      </c>
      <c r="E1143" s="189">
        <v>9930000</v>
      </c>
    </row>
    <row r="1144" spans="1:5" x14ac:dyDescent="0.25">
      <c r="A1144" s="494" t="s">
        <v>833</v>
      </c>
      <c r="B1144" s="1694">
        <v>2</v>
      </c>
      <c r="C1144" s="1694"/>
      <c r="D1144" s="1695">
        <v>4791500</v>
      </c>
      <c r="E1144" s="189">
        <v>9930000</v>
      </c>
    </row>
    <row r="1145" spans="1:5" x14ac:dyDescent="0.25">
      <c r="A1145" s="492" t="s">
        <v>12</v>
      </c>
      <c r="B1145" s="1694">
        <v>4</v>
      </c>
      <c r="C1145" s="1694"/>
      <c r="D1145" s="1695">
        <v>9445000</v>
      </c>
      <c r="E1145" s="189">
        <v>9676750</v>
      </c>
    </row>
    <row r="1146" spans="1:5" x14ac:dyDescent="0.25">
      <c r="A1146" s="493" t="s">
        <v>372</v>
      </c>
      <c r="B1146" s="1694">
        <v>1</v>
      </c>
      <c r="C1146" s="1694"/>
      <c r="D1146" s="1695">
        <v>9693000</v>
      </c>
      <c r="E1146" s="189">
        <v>9930000</v>
      </c>
    </row>
    <row r="1147" spans="1:5" x14ac:dyDescent="0.25">
      <c r="A1147" s="494" t="s">
        <v>372</v>
      </c>
      <c r="B1147" s="1694">
        <v>1</v>
      </c>
      <c r="C1147" s="1694"/>
      <c r="D1147" s="1695">
        <v>9693000</v>
      </c>
      <c r="E1147" s="189">
        <v>9930000</v>
      </c>
    </row>
    <row r="1148" spans="1:5" x14ac:dyDescent="0.25">
      <c r="A1148" s="493" t="s">
        <v>12</v>
      </c>
      <c r="B1148" s="1694">
        <v>2</v>
      </c>
      <c r="C1148" s="1694"/>
      <c r="D1148" s="1695">
        <v>9193500</v>
      </c>
      <c r="E1148" s="189">
        <v>9423500</v>
      </c>
    </row>
    <row r="1149" spans="1:5" x14ac:dyDescent="0.25">
      <c r="A1149" s="494" t="s">
        <v>1106</v>
      </c>
      <c r="B1149" s="1694">
        <v>1</v>
      </c>
      <c r="C1149" s="1694"/>
      <c r="D1149" s="1695">
        <v>9700000</v>
      </c>
      <c r="E1149" s="189">
        <v>9930000</v>
      </c>
    </row>
    <row r="1150" spans="1:5" x14ac:dyDescent="0.25">
      <c r="A1150" s="494" t="s">
        <v>1294</v>
      </c>
      <c r="B1150" s="1694">
        <v>1</v>
      </c>
      <c r="C1150" s="1694"/>
      <c r="D1150" s="1695">
        <v>8687000</v>
      </c>
      <c r="E1150" s="189">
        <v>8917000</v>
      </c>
    </row>
    <row r="1151" spans="1:5" x14ac:dyDescent="0.25">
      <c r="A1151" s="493" t="s">
        <v>816</v>
      </c>
      <c r="B1151" s="1694">
        <v>1</v>
      </c>
      <c r="C1151" s="1694"/>
      <c r="D1151" s="1695">
        <v>9700000</v>
      </c>
      <c r="E1151" s="189">
        <v>9930000</v>
      </c>
    </row>
    <row r="1152" spans="1:5" x14ac:dyDescent="0.25">
      <c r="A1152" s="494" t="s">
        <v>1130</v>
      </c>
      <c r="B1152" s="1694">
        <v>1</v>
      </c>
      <c r="C1152" s="1694"/>
      <c r="D1152" s="1695">
        <v>9700000</v>
      </c>
      <c r="E1152" s="189">
        <v>9930000</v>
      </c>
    </row>
    <row r="1153" spans="1:5" x14ac:dyDescent="0.25">
      <c r="A1153" s="492" t="s">
        <v>73</v>
      </c>
      <c r="B1153" s="1694">
        <v>1</v>
      </c>
      <c r="C1153" s="1694"/>
      <c r="D1153" s="1695">
        <v>9700000</v>
      </c>
      <c r="E1153" s="189">
        <v>9930000</v>
      </c>
    </row>
    <row r="1154" spans="1:5" x14ac:dyDescent="0.25">
      <c r="A1154" s="493" t="s">
        <v>513</v>
      </c>
      <c r="B1154" s="1694">
        <v>1</v>
      </c>
      <c r="C1154" s="1694"/>
      <c r="D1154" s="1695">
        <v>9700000</v>
      </c>
      <c r="E1154" s="189">
        <v>9930000</v>
      </c>
    </row>
    <row r="1155" spans="1:5" x14ac:dyDescent="0.25">
      <c r="A1155" s="494" t="s">
        <v>513</v>
      </c>
      <c r="B1155" s="1694">
        <v>1</v>
      </c>
      <c r="C1155" s="1694"/>
      <c r="D1155" s="1695">
        <v>9700000</v>
      </c>
      <c r="E1155" s="189">
        <v>9930000</v>
      </c>
    </row>
    <row r="1156" spans="1:5" x14ac:dyDescent="0.25">
      <c r="A1156" s="492" t="s">
        <v>104</v>
      </c>
      <c r="B1156" s="1694">
        <v>2</v>
      </c>
      <c r="C1156" s="1694"/>
      <c r="D1156" s="1695">
        <v>4850000</v>
      </c>
      <c r="E1156" s="189">
        <v>10185992.5</v>
      </c>
    </row>
    <row r="1157" spans="1:5" x14ac:dyDescent="0.25">
      <c r="A1157" s="493" t="s">
        <v>107</v>
      </c>
      <c r="B1157" s="1694">
        <v>2</v>
      </c>
      <c r="C1157" s="1694"/>
      <c r="D1157" s="1695">
        <v>4850000</v>
      </c>
      <c r="E1157" s="189">
        <v>10185992.5</v>
      </c>
    </row>
    <row r="1158" spans="1:5" x14ac:dyDescent="0.25">
      <c r="A1158" s="494" t="s">
        <v>107</v>
      </c>
      <c r="B1158" s="1694">
        <v>2</v>
      </c>
      <c r="C1158" s="1694"/>
      <c r="D1158" s="1695">
        <v>4850000</v>
      </c>
      <c r="E1158" s="189">
        <v>10185992.5</v>
      </c>
    </row>
    <row r="1159" spans="1:5" x14ac:dyDescent="0.25">
      <c r="A1159" s="492" t="s">
        <v>102</v>
      </c>
      <c r="B1159" s="1694">
        <v>2</v>
      </c>
      <c r="C1159" s="1694"/>
      <c r="D1159" s="1695">
        <v>9696500</v>
      </c>
      <c r="E1159" s="189">
        <v>9940000</v>
      </c>
    </row>
    <row r="1160" spans="1:5" x14ac:dyDescent="0.25">
      <c r="A1160" s="493" t="s">
        <v>739</v>
      </c>
      <c r="B1160" s="1694">
        <v>1</v>
      </c>
      <c r="C1160" s="1694"/>
      <c r="D1160" s="1695">
        <v>9700000</v>
      </c>
      <c r="E1160" s="189">
        <v>9950000</v>
      </c>
    </row>
    <row r="1161" spans="1:5" x14ac:dyDescent="0.25">
      <c r="A1161" s="494" t="s">
        <v>94</v>
      </c>
      <c r="B1161" s="1694">
        <v>1</v>
      </c>
      <c r="C1161" s="1694"/>
      <c r="D1161" s="1695">
        <v>9700000</v>
      </c>
      <c r="E1161" s="189">
        <v>9950000</v>
      </c>
    </row>
    <row r="1162" spans="1:5" x14ac:dyDescent="0.25">
      <c r="A1162" s="493" t="s">
        <v>1163</v>
      </c>
      <c r="B1162" s="1694">
        <v>1</v>
      </c>
      <c r="C1162" s="1694"/>
      <c r="D1162" s="1695">
        <v>9693000</v>
      </c>
      <c r="E1162" s="189">
        <v>9930000</v>
      </c>
    </row>
    <row r="1163" spans="1:5" x14ac:dyDescent="0.25">
      <c r="A1163" s="494" t="s">
        <v>749</v>
      </c>
      <c r="B1163" s="1694">
        <v>1</v>
      </c>
      <c r="C1163" s="1694"/>
      <c r="D1163" s="1695">
        <v>9693000</v>
      </c>
      <c r="E1163" s="189">
        <v>9930000</v>
      </c>
    </row>
    <row r="1164" spans="1:5" x14ac:dyDescent="0.25">
      <c r="A1164" s="1697">
        <v>92</v>
      </c>
      <c r="B1164" s="1694">
        <v>6</v>
      </c>
      <c r="C1164" s="1694"/>
      <c r="D1164" s="1695">
        <v>9383600</v>
      </c>
      <c r="E1164" s="189">
        <v>10436032.198000001</v>
      </c>
    </row>
    <row r="1165" spans="1:5" x14ac:dyDescent="0.25">
      <c r="A1165" s="492" t="s">
        <v>12</v>
      </c>
      <c r="B1165" s="1694">
        <v>1</v>
      </c>
      <c r="C1165" s="1694"/>
      <c r="D1165" s="1695">
        <v>8118000</v>
      </c>
      <c r="E1165" s="189">
        <v>9875000</v>
      </c>
    </row>
    <row r="1166" spans="1:5" x14ac:dyDescent="0.25">
      <c r="A1166" s="493" t="s">
        <v>12</v>
      </c>
      <c r="B1166" s="1694">
        <v>1</v>
      </c>
      <c r="C1166" s="1694"/>
      <c r="D1166" s="1695">
        <v>8118000</v>
      </c>
      <c r="E1166" s="189">
        <v>9875000</v>
      </c>
    </row>
    <row r="1167" spans="1:5" x14ac:dyDescent="0.25">
      <c r="A1167" s="494" t="s">
        <v>873</v>
      </c>
      <c r="B1167" s="1694">
        <v>1</v>
      </c>
      <c r="C1167" s="1694"/>
      <c r="D1167" s="1695">
        <v>8118000</v>
      </c>
      <c r="E1167" s="189">
        <v>9875000</v>
      </c>
    </row>
    <row r="1168" spans="1:5" x14ac:dyDescent="0.25">
      <c r="A1168" s="492" t="s">
        <v>102</v>
      </c>
      <c r="B1168" s="1694">
        <v>5</v>
      </c>
      <c r="C1168" s="1694"/>
      <c r="D1168" s="1695">
        <v>9700000</v>
      </c>
      <c r="E1168" s="189">
        <v>10576290.247500001</v>
      </c>
    </row>
    <row r="1169" spans="1:5" x14ac:dyDescent="0.25">
      <c r="A1169" s="493" t="s">
        <v>739</v>
      </c>
      <c r="B1169" s="1694">
        <v>4</v>
      </c>
      <c r="C1169" s="1694"/>
      <c r="D1169" s="1695">
        <v>9700000</v>
      </c>
      <c r="E1169" s="189">
        <v>9891000</v>
      </c>
    </row>
    <row r="1170" spans="1:5" x14ac:dyDescent="0.25">
      <c r="A1170" s="494" t="s">
        <v>990</v>
      </c>
      <c r="B1170" s="1694">
        <v>1</v>
      </c>
      <c r="C1170" s="1694"/>
      <c r="D1170" s="1695">
        <v>9700000</v>
      </c>
      <c r="E1170" s="189">
        <v>9857000</v>
      </c>
    </row>
    <row r="1171" spans="1:5" x14ac:dyDescent="0.25">
      <c r="A1171" s="494" t="s">
        <v>1009</v>
      </c>
      <c r="B1171" s="1694">
        <v>2</v>
      </c>
      <c r="C1171" s="1694"/>
      <c r="D1171" s="1695">
        <v>9700000</v>
      </c>
      <c r="E1171" s="189">
        <v>9885000</v>
      </c>
    </row>
    <row r="1172" spans="1:5" x14ac:dyDescent="0.25">
      <c r="A1172" s="494" t="s">
        <v>94</v>
      </c>
      <c r="B1172" s="1694">
        <v>1</v>
      </c>
      <c r="C1172" s="1694"/>
      <c r="D1172" s="1695">
        <v>9700000</v>
      </c>
      <c r="E1172" s="189">
        <v>9931000</v>
      </c>
    </row>
    <row r="1173" spans="1:5" x14ac:dyDescent="0.25">
      <c r="A1173" s="493" t="s">
        <v>916</v>
      </c>
      <c r="B1173" s="1694">
        <v>1</v>
      </c>
      <c r="C1173" s="1694"/>
      <c r="D1173" s="1695">
        <v>9700000</v>
      </c>
      <c r="E1173" s="189">
        <v>12632160.99</v>
      </c>
    </row>
    <row r="1174" spans="1:5" x14ac:dyDescent="0.25">
      <c r="A1174" s="494" t="s">
        <v>662</v>
      </c>
      <c r="B1174" s="1694">
        <v>1</v>
      </c>
      <c r="C1174" s="1694"/>
      <c r="D1174" s="1695">
        <v>9700000</v>
      </c>
      <c r="E1174" s="189">
        <v>12632160.99</v>
      </c>
    </row>
    <row r="1175" spans="1:5" x14ac:dyDescent="0.25">
      <c r="A1175" s="173" t="s">
        <v>324</v>
      </c>
      <c r="B1175" s="1698">
        <v>1106</v>
      </c>
      <c r="C1175" s="1696">
        <v>181</v>
      </c>
      <c r="D1175" s="190">
        <v>11622283.43248097</v>
      </c>
      <c r="E1175" s="191">
        <v>17076323.896016158</v>
      </c>
    </row>
    <row r="1176" spans="1:5" x14ac:dyDescent="0.25">
      <c r="A1176"/>
      <c r="B1176"/>
      <c r="C1176"/>
      <c r="D1176"/>
      <c r="E1176"/>
    </row>
    <row r="1177" spans="1:5" x14ac:dyDescent="0.25">
      <c r="A1177"/>
      <c r="B1177"/>
      <c r="C1177"/>
      <c r="D1177"/>
      <c r="E1177"/>
    </row>
    <row r="1178" spans="1:5" x14ac:dyDescent="0.25">
      <c r="A1178"/>
      <c r="B1178"/>
      <c r="C1178"/>
      <c r="D1178"/>
      <c r="E1178"/>
    </row>
    <row r="1179" spans="1:5" x14ac:dyDescent="0.25">
      <c r="A1179"/>
      <c r="B1179"/>
      <c r="C1179"/>
      <c r="D1179"/>
      <c r="E1179"/>
    </row>
    <row r="1180" spans="1:5" x14ac:dyDescent="0.25">
      <c r="A1180"/>
      <c r="B1180"/>
      <c r="C1180"/>
      <c r="D1180"/>
      <c r="E1180"/>
    </row>
    <row r="1181" spans="1:5" x14ac:dyDescent="0.25">
      <c r="A1181"/>
      <c r="B1181"/>
      <c r="C1181"/>
      <c r="D1181"/>
      <c r="E1181"/>
    </row>
    <row r="1182" spans="1:5" x14ac:dyDescent="0.25">
      <c r="A1182"/>
      <c r="B1182"/>
      <c r="C1182"/>
      <c r="D1182"/>
      <c r="E1182"/>
    </row>
    <row r="1183" spans="1:5" x14ac:dyDescent="0.25">
      <c r="A1183"/>
      <c r="B1183"/>
      <c r="C1183"/>
      <c r="D1183"/>
      <c r="E1183"/>
    </row>
    <row r="1184" spans="1:5" x14ac:dyDescent="0.25">
      <c r="A1184"/>
      <c r="B1184"/>
      <c r="C1184"/>
      <c r="D1184"/>
      <c r="E1184"/>
    </row>
    <row r="1185" spans="1:5" x14ac:dyDescent="0.25">
      <c r="A1185"/>
      <c r="B1185"/>
      <c r="C1185"/>
      <c r="D1185"/>
      <c r="E1185"/>
    </row>
    <row r="1186" spans="1:5" x14ac:dyDescent="0.25">
      <c r="A1186"/>
      <c r="B1186"/>
      <c r="C1186"/>
      <c r="D1186"/>
      <c r="E1186"/>
    </row>
    <row r="1187" spans="1:5" x14ac:dyDescent="0.25">
      <c r="A1187"/>
      <c r="B1187"/>
      <c r="C1187"/>
      <c r="D1187"/>
      <c r="E1187"/>
    </row>
    <row r="1188" spans="1:5" x14ac:dyDescent="0.25">
      <c r="A1188"/>
      <c r="B1188"/>
      <c r="C1188"/>
      <c r="D1188"/>
      <c r="E1188"/>
    </row>
    <row r="1189" spans="1:5" x14ac:dyDescent="0.25">
      <c r="A1189"/>
      <c r="B1189"/>
      <c r="C1189"/>
      <c r="D1189"/>
      <c r="E1189"/>
    </row>
    <row r="1190" spans="1:5" x14ac:dyDescent="0.25">
      <c r="A1190"/>
      <c r="B1190"/>
      <c r="C1190"/>
      <c r="D1190"/>
      <c r="E1190"/>
    </row>
    <row r="1191" spans="1:5" x14ac:dyDescent="0.25">
      <c r="A1191"/>
      <c r="B1191"/>
      <c r="C1191"/>
      <c r="D1191"/>
      <c r="E1191"/>
    </row>
    <row r="1192" spans="1:5" x14ac:dyDescent="0.25">
      <c r="A1192"/>
      <c r="B1192"/>
      <c r="C1192"/>
      <c r="D1192"/>
      <c r="E1192"/>
    </row>
    <row r="1193" spans="1:5" x14ac:dyDescent="0.25">
      <c r="A1193"/>
      <c r="B1193"/>
      <c r="C1193"/>
      <c r="D1193"/>
      <c r="E1193"/>
    </row>
    <row r="1194" spans="1:5" x14ac:dyDescent="0.25">
      <c r="A1194"/>
      <c r="B1194"/>
      <c r="C1194"/>
      <c r="D1194"/>
      <c r="E1194"/>
    </row>
    <row r="1195" spans="1:5" x14ac:dyDescent="0.25">
      <c r="A1195"/>
      <c r="B1195"/>
      <c r="C1195"/>
      <c r="D1195"/>
      <c r="E1195"/>
    </row>
    <row r="1196" spans="1:5" x14ac:dyDescent="0.25">
      <c r="A1196"/>
      <c r="B1196"/>
      <c r="C1196"/>
      <c r="D1196"/>
      <c r="E1196"/>
    </row>
    <row r="1197" spans="1:5" x14ac:dyDescent="0.25">
      <c r="A1197"/>
      <c r="B1197"/>
      <c r="C1197"/>
      <c r="D1197"/>
      <c r="E1197"/>
    </row>
    <row r="1198" spans="1:5" x14ac:dyDescent="0.25">
      <c r="A1198"/>
      <c r="B1198"/>
      <c r="C1198"/>
      <c r="D1198"/>
      <c r="E1198"/>
    </row>
    <row r="1199" spans="1:5" x14ac:dyDescent="0.25">
      <c r="A1199"/>
      <c r="B1199"/>
      <c r="C1199"/>
      <c r="D1199"/>
      <c r="E1199"/>
    </row>
    <row r="1200" spans="1:5" x14ac:dyDescent="0.25">
      <c r="A1200"/>
      <c r="B1200"/>
      <c r="C1200"/>
      <c r="D1200"/>
      <c r="E1200"/>
    </row>
    <row r="1201" spans="1:5" x14ac:dyDescent="0.25">
      <c r="A1201"/>
      <c r="B1201"/>
      <c r="C1201"/>
      <c r="D1201"/>
      <c r="E1201"/>
    </row>
    <row r="1202" spans="1:5" x14ac:dyDescent="0.25">
      <c r="A1202"/>
      <c r="B1202"/>
      <c r="C1202"/>
      <c r="D1202"/>
      <c r="E1202"/>
    </row>
    <row r="1203" spans="1:5" x14ac:dyDescent="0.25">
      <c r="A1203"/>
      <c r="B1203"/>
      <c r="C1203"/>
      <c r="D1203"/>
      <c r="E1203"/>
    </row>
    <row r="1204" spans="1:5" x14ac:dyDescent="0.25">
      <c r="A1204"/>
      <c r="B1204"/>
      <c r="C1204"/>
      <c r="D1204"/>
      <c r="E1204"/>
    </row>
    <row r="1205" spans="1:5" x14ac:dyDescent="0.25">
      <c r="A1205"/>
      <c r="B1205"/>
      <c r="C1205"/>
      <c r="D1205"/>
      <c r="E1205"/>
    </row>
    <row r="1206" spans="1:5" x14ac:dyDescent="0.25">
      <c r="A1206"/>
      <c r="B1206"/>
      <c r="C1206"/>
      <c r="D1206"/>
      <c r="E1206"/>
    </row>
    <row r="1207" spans="1:5" x14ac:dyDescent="0.25">
      <c r="A1207"/>
      <c r="B1207"/>
      <c r="C1207"/>
      <c r="D1207"/>
      <c r="E1207"/>
    </row>
    <row r="1208" spans="1:5" x14ac:dyDescent="0.25">
      <c r="A1208"/>
      <c r="B1208"/>
      <c r="C1208"/>
      <c r="D1208"/>
      <c r="E1208"/>
    </row>
    <row r="1209" spans="1:5" x14ac:dyDescent="0.25">
      <c r="A1209"/>
      <c r="B1209"/>
      <c r="C1209"/>
      <c r="D1209"/>
      <c r="E1209"/>
    </row>
    <row r="1210" spans="1:5" x14ac:dyDescent="0.25">
      <c r="A1210"/>
      <c r="B1210"/>
      <c r="C1210"/>
      <c r="D1210"/>
      <c r="E1210"/>
    </row>
    <row r="1211" spans="1:5" x14ac:dyDescent="0.25">
      <c r="A1211"/>
      <c r="B1211"/>
      <c r="C1211"/>
      <c r="D1211"/>
      <c r="E1211"/>
    </row>
    <row r="1212" spans="1:5" x14ac:dyDescent="0.25">
      <c r="A1212"/>
      <c r="B1212"/>
      <c r="C1212"/>
      <c r="D1212"/>
      <c r="E1212"/>
    </row>
    <row r="1213" spans="1:5" x14ac:dyDescent="0.25">
      <c r="A1213"/>
      <c r="B1213"/>
      <c r="C1213"/>
      <c r="D1213"/>
      <c r="E1213"/>
    </row>
    <row r="1214" spans="1:5" x14ac:dyDescent="0.25">
      <c r="A1214"/>
      <c r="B1214"/>
      <c r="C1214"/>
      <c r="D1214"/>
      <c r="E1214"/>
    </row>
    <row r="1215" spans="1:5" x14ac:dyDescent="0.25">
      <c r="A1215"/>
      <c r="B1215"/>
      <c r="C1215"/>
      <c r="D1215"/>
      <c r="E1215"/>
    </row>
    <row r="1216" spans="1:5" x14ac:dyDescent="0.25">
      <c r="A1216"/>
      <c r="B1216"/>
      <c r="C1216"/>
      <c r="D1216"/>
      <c r="E1216"/>
    </row>
    <row r="1217" spans="1:5" x14ac:dyDescent="0.25">
      <c r="A1217"/>
      <c r="B1217"/>
      <c r="C1217"/>
      <c r="D1217"/>
      <c r="E1217"/>
    </row>
    <row r="1218" spans="1:5" x14ac:dyDescent="0.25">
      <c r="A1218"/>
      <c r="B1218"/>
      <c r="C1218"/>
      <c r="D1218"/>
      <c r="E1218"/>
    </row>
    <row r="1219" spans="1:5" x14ac:dyDescent="0.25">
      <c r="A1219"/>
      <c r="B1219"/>
      <c r="C1219"/>
      <c r="D1219"/>
      <c r="E1219"/>
    </row>
    <row r="1220" spans="1:5" x14ac:dyDescent="0.25">
      <c r="A1220"/>
      <c r="B1220"/>
      <c r="C1220"/>
      <c r="D1220"/>
      <c r="E1220"/>
    </row>
    <row r="1221" spans="1:5" x14ac:dyDescent="0.25">
      <c r="A1221"/>
      <c r="B1221"/>
      <c r="C1221"/>
      <c r="D1221"/>
      <c r="E1221"/>
    </row>
    <row r="1222" spans="1:5" x14ac:dyDescent="0.25">
      <c r="A1222"/>
      <c r="B1222"/>
      <c r="C1222"/>
      <c r="D1222"/>
      <c r="E1222"/>
    </row>
    <row r="1223" spans="1:5" x14ac:dyDescent="0.25">
      <c r="A1223"/>
      <c r="B1223"/>
      <c r="C1223"/>
      <c r="D1223"/>
      <c r="E1223"/>
    </row>
    <row r="1224" spans="1:5" x14ac:dyDescent="0.25">
      <c r="A1224"/>
      <c r="B1224"/>
      <c r="C1224"/>
      <c r="D1224"/>
      <c r="E1224"/>
    </row>
    <row r="1225" spans="1:5" x14ac:dyDescent="0.25">
      <c r="A1225"/>
      <c r="B1225"/>
      <c r="C1225"/>
      <c r="D1225"/>
      <c r="E1225"/>
    </row>
    <row r="1226" spans="1:5" x14ac:dyDescent="0.25">
      <c r="A1226"/>
      <c r="B1226"/>
      <c r="C1226"/>
      <c r="D1226"/>
      <c r="E1226"/>
    </row>
    <row r="1227" spans="1:5" x14ac:dyDescent="0.25">
      <c r="A1227"/>
      <c r="B1227"/>
      <c r="C1227"/>
      <c r="D1227"/>
      <c r="E1227"/>
    </row>
    <row r="1228" spans="1:5" x14ac:dyDescent="0.25">
      <c r="A1228"/>
      <c r="B1228"/>
      <c r="C1228"/>
      <c r="D1228"/>
      <c r="E1228"/>
    </row>
    <row r="1229" spans="1:5" x14ac:dyDescent="0.25">
      <c r="A1229"/>
      <c r="B1229"/>
      <c r="C1229"/>
      <c r="D1229"/>
      <c r="E1229"/>
    </row>
    <row r="1230" spans="1:5" x14ac:dyDescent="0.25">
      <c r="A1230"/>
      <c r="B1230"/>
      <c r="C1230"/>
      <c r="D1230"/>
      <c r="E1230"/>
    </row>
    <row r="1231" spans="1:5" x14ac:dyDescent="0.25">
      <c r="A1231"/>
      <c r="B1231"/>
      <c r="C1231"/>
      <c r="D1231"/>
      <c r="E1231"/>
    </row>
    <row r="1232" spans="1:5" x14ac:dyDescent="0.25">
      <c r="A1232"/>
      <c r="B1232"/>
      <c r="C1232"/>
      <c r="D1232"/>
      <c r="E1232"/>
    </row>
    <row r="1233" spans="1:5" x14ac:dyDescent="0.25">
      <c r="A1233"/>
      <c r="B1233"/>
      <c r="C1233"/>
      <c r="D1233"/>
      <c r="E1233"/>
    </row>
    <row r="1234" spans="1:5" x14ac:dyDescent="0.25">
      <c r="A1234"/>
      <c r="B1234"/>
      <c r="C1234"/>
      <c r="D1234"/>
      <c r="E1234"/>
    </row>
    <row r="1235" spans="1:5" x14ac:dyDescent="0.25">
      <c r="A1235"/>
      <c r="B1235"/>
      <c r="C1235"/>
      <c r="D1235"/>
      <c r="E1235"/>
    </row>
    <row r="1236" spans="1:5" x14ac:dyDescent="0.25">
      <c r="A1236"/>
      <c r="B1236"/>
      <c r="C1236"/>
      <c r="D1236"/>
      <c r="E1236"/>
    </row>
    <row r="1237" spans="1:5" x14ac:dyDescent="0.25">
      <c r="A1237"/>
      <c r="B1237"/>
      <c r="C1237"/>
      <c r="D1237"/>
      <c r="E1237"/>
    </row>
    <row r="1238" spans="1:5" x14ac:dyDescent="0.25">
      <c r="A1238"/>
      <c r="B1238"/>
      <c r="C1238"/>
      <c r="D1238"/>
      <c r="E1238"/>
    </row>
    <row r="1239" spans="1:5" x14ac:dyDescent="0.25">
      <c r="A1239"/>
      <c r="B1239"/>
      <c r="C1239"/>
      <c r="D1239"/>
      <c r="E1239"/>
    </row>
    <row r="1240" spans="1:5" x14ac:dyDescent="0.25">
      <c r="A1240"/>
      <c r="B1240"/>
      <c r="C1240"/>
      <c r="D1240"/>
      <c r="E1240"/>
    </row>
    <row r="1241" spans="1:5" x14ac:dyDescent="0.25">
      <c r="A1241"/>
      <c r="B1241"/>
      <c r="C1241"/>
      <c r="D1241"/>
      <c r="E1241"/>
    </row>
    <row r="1242" spans="1:5" x14ac:dyDescent="0.25">
      <c r="A1242"/>
      <c r="B1242"/>
      <c r="C1242"/>
      <c r="D1242"/>
      <c r="E1242"/>
    </row>
    <row r="1243" spans="1:5" x14ac:dyDescent="0.25">
      <c r="A1243"/>
      <c r="B1243"/>
      <c r="C1243"/>
      <c r="D1243"/>
      <c r="E1243"/>
    </row>
    <row r="1244" spans="1:5" x14ac:dyDescent="0.25">
      <c r="A1244"/>
      <c r="B1244"/>
      <c r="C1244"/>
      <c r="D1244"/>
      <c r="E1244"/>
    </row>
    <row r="1245" spans="1:5" x14ac:dyDescent="0.25">
      <c r="A1245"/>
      <c r="B1245"/>
      <c r="C1245"/>
      <c r="D1245"/>
      <c r="E1245"/>
    </row>
    <row r="1246" spans="1:5" x14ac:dyDescent="0.25">
      <c r="A1246"/>
      <c r="B1246"/>
      <c r="C1246"/>
      <c r="D1246"/>
      <c r="E1246"/>
    </row>
    <row r="1247" spans="1:5" x14ac:dyDescent="0.25">
      <c r="A1247"/>
      <c r="B1247"/>
      <c r="C1247"/>
      <c r="D1247"/>
      <c r="E1247"/>
    </row>
    <row r="1248" spans="1:5" x14ac:dyDescent="0.25">
      <c r="A1248"/>
      <c r="B1248"/>
      <c r="C1248"/>
      <c r="D1248"/>
      <c r="E1248"/>
    </row>
    <row r="1249" spans="1:5" x14ac:dyDescent="0.25">
      <c r="A1249"/>
      <c r="B1249"/>
      <c r="C1249"/>
      <c r="D1249"/>
      <c r="E1249"/>
    </row>
    <row r="1250" spans="1:5" x14ac:dyDescent="0.25">
      <c r="A1250"/>
      <c r="B1250"/>
      <c r="C1250"/>
      <c r="D1250"/>
      <c r="E1250"/>
    </row>
    <row r="1251" spans="1:5" x14ac:dyDescent="0.25">
      <c r="A1251"/>
      <c r="B1251"/>
      <c r="C1251"/>
      <c r="D1251"/>
      <c r="E1251"/>
    </row>
    <row r="1252" spans="1:5" x14ac:dyDescent="0.25">
      <c r="A1252"/>
      <c r="B1252"/>
      <c r="C1252"/>
      <c r="D1252"/>
      <c r="E1252"/>
    </row>
    <row r="1253" spans="1:5" x14ac:dyDescent="0.25">
      <c r="A1253"/>
      <c r="B1253"/>
      <c r="C1253"/>
      <c r="D1253"/>
      <c r="E1253"/>
    </row>
    <row r="1254" spans="1:5" x14ac:dyDescent="0.25">
      <c r="A1254"/>
      <c r="B1254"/>
      <c r="C1254"/>
      <c r="D1254"/>
      <c r="E1254"/>
    </row>
    <row r="1255" spans="1:5" x14ac:dyDescent="0.25">
      <c r="A1255"/>
      <c r="B1255"/>
      <c r="C1255"/>
      <c r="D1255"/>
      <c r="E1255"/>
    </row>
    <row r="1256" spans="1:5" x14ac:dyDescent="0.25">
      <c r="A1256"/>
      <c r="B1256"/>
      <c r="C1256"/>
      <c r="D1256"/>
      <c r="E1256"/>
    </row>
    <row r="1257" spans="1:5" x14ac:dyDescent="0.25">
      <c r="A1257"/>
      <c r="B1257"/>
      <c r="C1257"/>
      <c r="D1257"/>
      <c r="E1257"/>
    </row>
    <row r="1258" spans="1:5" x14ac:dyDescent="0.25">
      <c r="A1258"/>
      <c r="B1258"/>
      <c r="C1258"/>
      <c r="D1258"/>
      <c r="E1258"/>
    </row>
    <row r="1259" spans="1:5" x14ac:dyDescent="0.25">
      <c r="A1259"/>
      <c r="B1259"/>
      <c r="C1259"/>
      <c r="D1259"/>
      <c r="E1259"/>
    </row>
    <row r="1260" spans="1:5" x14ac:dyDescent="0.25">
      <c r="A1260"/>
      <c r="B1260"/>
      <c r="C1260"/>
      <c r="D1260"/>
      <c r="E1260"/>
    </row>
    <row r="1261" spans="1:5" x14ac:dyDescent="0.25">
      <c r="A1261"/>
      <c r="B1261"/>
      <c r="C1261"/>
      <c r="D1261"/>
      <c r="E1261"/>
    </row>
    <row r="1262" spans="1:5" x14ac:dyDescent="0.25">
      <c r="A1262"/>
      <c r="B1262"/>
      <c r="C1262"/>
      <c r="D1262"/>
      <c r="E1262"/>
    </row>
    <row r="1263" spans="1:5" x14ac:dyDescent="0.25">
      <c r="A1263"/>
      <c r="B1263"/>
      <c r="C1263"/>
      <c r="D1263"/>
      <c r="E1263"/>
    </row>
    <row r="1264" spans="1:5" x14ac:dyDescent="0.25">
      <c r="A1264"/>
      <c r="B1264"/>
      <c r="C1264"/>
      <c r="D1264"/>
      <c r="E1264"/>
    </row>
    <row r="1265" spans="1:5" x14ac:dyDescent="0.25">
      <c r="A1265"/>
      <c r="B1265"/>
      <c r="C1265"/>
      <c r="D1265"/>
      <c r="E1265"/>
    </row>
    <row r="1266" spans="1:5" x14ac:dyDescent="0.25">
      <c r="A1266"/>
      <c r="B1266"/>
      <c r="C1266"/>
      <c r="D1266"/>
      <c r="E1266"/>
    </row>
    <row r="1267" spans="1:5" x14ac:dyDescent="0.25">
      <c r="A1267"/>
      <c r="B1267"/>
      <c r="C1267"/>
      <c r="D1267"/>
      <c r="E1267"/>
    </row>
    <row r="1268" spans="1:5" x14ac:dyDescent="0.25">
      <c r="A1268"/>
      <c r="B1268"/>
      <c r="C1268"/>
      <c r="D1268"/>
      <c r="E1268"/>
    </row>
    <row r="1269" spans="1:5" x14ac:dyDescent="0.25">
      <c r="A1269"/>
      <c r="B1269"/>
      <c r="C1269"/>
      <c r="D1269"/>
      <c r="E1269"/>
    </row>
    <row r="1270" spans="1:5" x14ac:dyDescent="0.25">
      <c r="A1270"/>
      <c r="B1270"/>
      <c r="C1270"/>
      <c r="D1270"/>
      <c r="E1270"/>
    </row>
    <row r="1271" spans="1:5" x14ac:dyDescent="0.25">
      <c r="A1271"/>
      <c r="B1271"/>
      <c r="C1271"/>
      <c r="D1271"/>
      <c r="E1271"/>
    </row>
    <row r="1272" spans="1:5" x14ac:dyDescent="0.25">
      <c r="A1272"/>
      <c r="B1272"/>
      <c r="C1272"/>
      <c r="D1272"/>
      <c r="E1272"/>
    </row>
    <row r="1273" spans="1:5" x14ac:dyDescent="0.25">
      <c r="A1273"/>
      <c r="B1273"/>
      <c r="C1273"/>
      <c r="D1273"/>
      <c r="E1273"/>
    </row>
    <row r="1274" spans="1:5" x14ac:dyDescent="0.25">
      <c r="A1274"/>
      <c r="B1274"/>
      <c r="C1274"/>
      <c r="D1274"/>
      <c r="E1274"/>
    </row>
    <row r="1275" spans="1:5" x14ac:dyDescent="0.25">
      <c r="A1275"/>
      <c r="B1275"/>
      <c r="C1275"/>
      <c r="D1275"/>
      <c r="E1275"/>
    </row>
    <row r="1276" spans="1:5" x14ac:dyDescent="0.25">
      <c r="A1276"/>
      <c r="B1276"/>
      <c r="C1276"/>
      <c r="D1276"/>
      <c r="E1276"/>
    </row>
    <row r="1277" spans="1:5" x14ac:dyDescent="0.25">
      <c r="A1277"/>
      <c r="B1277"/>
      <c r="C1277"/>
      <c r="D1277"/>
      <c r="E1277"/>
    </row>
    <row r="1278" spans="1:5" x14ac:dyDescent="0.25">
      <c r="A1278"/>
      <c r="B1278"/>
      <c r="C1278"/>
      <c r="D1278"/>
      <c r="E1278"/>
    </row>
    <row r="1279" spans="1:5" x14ac:dyDescent="0.25">
      <c r="A1279"/>
      <c r="B1279"/>
      <c r="C1279"/>
      <c r="D1279"/>
      <c r="E1279"/>
    </row>
    <row r="1280" spans="1:5" x14ac:dyDescent="0.25">
      <c r="A1280"/>
      <c r="B1280"/>
      <c r="C1280"/>
      <c r="D1280"/>
      <c r="E1280"/>
    </row>
    <row r="1281" spans="1:5" x14ac:dyDescent="0.25">
      <c r="A1281"/>
      <c r="B1281"/>
      <c r="C1281"/>
      <c r="D1281"/>
      <c r="E1281"/>
    </row>
    <row r="1282" spans="1:5" x14ac:dyDescent="0.25">
      <c r="A1282"/>
      <c r="B1282"/>
      <c r="C1282"/>
      <c r="D1282"/>
      <c r="E1282"/>
    </row>
    <row r="1283" spans="1:5" x14ac:dyDescent="0.25">
      <c r="A1283"/>
      <c r="B1283"/>
      <c r="C1283"/>
      <c r="D1283"/>
      <c r="E1283"/>
    </row>
    <row r="1284" spans="1:5" x14ac:dyDescent="0.25">
      <c r="A1284"/>
      <c r="B1284"/>
      <c r="C1284"/>
      <c r="D1284"/>
      <c r="E1284"/>
    </row>
    <row r="1285" spans="1:5" x14ac:dyDescent="0.25">
      <c r="A1285"/>
      <c r="B1285"/>
      <c r="C1285"/>
      <c r="D1285"/>
      <c r="E1285"/>
    </row>
    <row r="1286" spans="1:5" x14ac:dyDescent="0.25">
      <c r="A1286"/>
      <c r="B1286"/>
      <c r="C1286"/>
      <c r="D1286"/>
      <c r="E1286"/>
    </row>
    <row r="1287" spans="1:5" x14ac:dyDescent="0.25">
      <c r="A1287"/>
      <c r="B1287"/>
      <c r="C1287"/>
      <c r="D1287"/>
      <c r="E1287"/>
    </row>
    <row r="1288" spans="1:5" x14ac:dyDescent="0.25">
      <c r="A1288"/>
      <c r="B1288"/>
      <c r="C1288"/>
      <c r="D1288"/>
      <c r="E1288"/>
    </row>
    <row r="1289" spans="1:5" x14ac:dyDescent="0.25">
      <c r="A1289"/>
      <c r="B1289"/>
      <c r="C1289"/>
      <c r="D1289"/>
      <c r="E1289"/>
    </row>
    <row r="1290" spans="1:5" x14ac:dyDescent="0.25">
      <c r="A1290"/>
      <c r="B1290"/>
      <c r="C1290"/>
      <c r="D1290"/>
      <c r="E1290"/>
    </row>
    <row r="1291" spans="1:5" x14ac:dyDescent="0.25">
      <c r="A1291"/>
      <c r="B1291"/>
      <c r="C1291"/>
      <c r="D1291"/>
      <c r="E1291"/>
    </row>
    <row r="1292" spans="1:5" x14ac:dyDescent="0.25">
      <c r="A1292"/>
      <c r="B1292"/>
      <c r="C1292"/>
      <c r="D1292"/>
      <c r="E1292"/>
    </row>
    <row r="1293" spans="1:5" x14ac:dyDescent="0.25">
      <c r="A1293"/>
      <c r="B1293"/>
      <c r="C1293"/>
      <c r="D1293"/>
      <c r="E1293"/>
    </row>
    <row r="1294" spans="1:5" x14ac:dyDescent="0.25">
      <c r="A1294"/>
      <c r="B1294"/>
      <c r="C1294"/>
      <c r="D1294"/>
      <c r="E1294"/>
    </row>
    <row r="1295" spans="1:5" x14ac:dyDescent="0.25">
      <c r="A1295"/>
      <c r="B1295"/>
      <c r="C1295"/>
      <c r="D1295"/>
      <c r="E1295"/>
    </row>
    <row r="1296" spans="1:5" x14ac:dyDescent="0.25">
      <c r="A1296"/>
      <c r="B1296"/>
      <c r="C1296"/>
      <c r="D1296"/>
      <c r="E1296"/>
    </row>
    <row r="1297" spans="1:5" x14ac:dyDescent="0.25">
      <c r="A1297"/>
      <c r="B1297"/>
      <c r="C1297"/>
      <c r="D1297"/>
      <c r="E1297"/>
    </row>
    <row r="1298" spans="1:5" x14ac:dyDescent="0.25">
      <c r="A1298"/>
      <c r="B1298"/>
      <c r="C1298"/>
      <c r="D1298"/>
      <c r="E1298"/>
    </row>
    <row r="1299" spans="1:5" x14ac:dyDescent="0.25">
      <c r="A1299"/>
      <c r="B1299"/>
      <c r="C1299"/>
      <c r="D1299"/>
      <c r="E1299"/>
    </row>
    <row r="1300" spans="1:5" x14ac:dyDescent="0.25">
      <c r="A1300"/>
      <c r="B1300"/>
      <c r="C1300"/>
      <c r="D1300"/>
      <c r="E1300"/>
    </row>
    <row r="1301" spans="1:5" x14ac:dyDescent="0.25">
      <c r="A1301"/>
      <c r="B1301"/>
      <c r="C1301"/>
      <c r="D1301"/>
      <c r="E1301"/>
    </row>
    <row r="1302" spans="1:5" x14ac:dyDescent="0.25">
      <c r="A1302"/>
      <c r="B1302"/>
      <c r="C1302"/>
      <c r="D1302"/>
      <c r="E1302"/>
    </row>
    <row r="1303" spans="1:5" x14ac:dyDescent="0.25">
      <c r="A1303"/>
      <c r="B1303"/>
      <c r="C1303"/>
      <c r="D1303"/>
      <c r="E1303"/>
    </row>
    <row r="1304" spans="1:5" x14ac:dyDescent="0.25">
      <c r="A1304"/>
      <c r="B1304"/>
      <c r="C1304"/>
      <c r="D1304"/>
      <c r="E1304"/>
    </row>
    <row r="1305" spans="1:5" x14ac:dyDescent="0.25">
      <c r="A1305"/>
      <c r="B1305"/>
      <c r="C1305"/>
      <c r="D1305"/>
      <c r="E1305"/>
    </row>
    <row r="1306" spans="1:5" x14ac:dyDescent="0.25">
      <c r="A1306"/>
      <c r="B1306"/>
      <c r="C1306"/>
      <c r="D1306"/>
      <c r="E1306"/>
    </row>
    <row r="1307" spans="1:5" x14ac:dyDescent="0.25">
      <c r="A1307"/>
      <c r="B1307"/>
      <c r="C1307"/>
      <c r="D1307"/>
      <c r="E1307"/>
    </row>
    <row r="1308" spans="1:5" x14ac:dyDescent="0.25">
      <c r="A1308"/>
      <c r="B1308"/>
      <c r="C1308"/>
      <c r="D1308"/>
      <c r="E1308"/>
    </row>
    <row r="1309" spans="1:5" x14ac:dyDescent="0.25">
      <c r="A1309"/>
      <c r="B1309"/>
      <c r="C1309"/>
      <c r="D1309"/>
      <c r="E1309"/>
    </row>
    <row r="1310" spans="1:5" x14ac:dyDescent="0.25">
      <c r="A1310"/>
      <c r="B1310"/>
      <c r="C1310"/>
      <c r="D1310"/>
      <c r="E1310"/>
    </row>
    <row r="1311" spans="1:5" x14ac:dyDescent="0.25">
      <c r="A1311"/>
      <c r="B1311"/>
      <c r="C1311"/>
      <c r="D1311"/>
      <c r="E1311"/>
    </row>
    <row r="1312" spans="1:5" x14ac:dyDescent="0.25">
      <c r="A1312"/>
      <c r="B1312"/>
      <c r="C1312"/>
      <c r="D1312"/>
      <c r="E1312"/>
    </row>
    <row r="1313" spans="1:5" x14ac:dyDescent="0.25">
      <c r="A1313"/>
      <c r="B1313"/>
      <c r="C1313"/>
      <c r="D1313"/>
      <c r="E1313"/>
    </row>
    <row r="1314" spans="1:5" x14ac:dyDescent="0.25">
      <c r="A1314"/>
      <c r="B1314"/>
      <c r="C1314"/>
      <c r="D1314"/>
      <c r="E1314"/>
    </row>
    <row r="1315" spans="1:5" x14ac:dyDescent="0.25">
      <c r="A1315"/>
      <c r="B1315"/>
      <c r="C1315"/>
      <c r="D1315"/>
      <c r="E1315"/>
    </row>
    <row r="1316" spans="1:5" x14ac:dyDescent="0.25">
      <c r="A1316"/>
      <c r="B1316"/>
      <c r="C1316"/>
      <c r="D1316"/>
      <c r="E1316"/>
    </row>
    <row r="1317" spans="1:5" x14ac:dyDescent="0.25">
      <c r="A1317"/>
      <c r="B1317"/>
      <c r="C1317"/>
      <c r="D1317"/>
      <c r="E1317"/>
    </row>
    <row r="1318" spans="1:5" x14ac:dyDescent="0.25">
      <c r="A1318"/>
      <c r="B1318"/>
      <c r="C1318"/>
      <c r="D1318"/>
      <c r="E1318"/>
    </row>
    <row r="1319" spans="1:5" x14ac:dyDescent="0.25">
      <c r="A1319"/>
      <c r="B1319"/>
      <c r="C1319"/>
      <c r="D1319"/>
      <c r="E1319"/>
    </row>
    <row r="1320" spans="1:5" x14ac:dyDescent="0.25">
      <c r="A1320"/>
      <c r="B1320"/>
      <c r="C1320"/>
      <c r="D1320"/>
      <c r="E1320"/>
    </row>
    <row r="1321" spans="1:5" x14ac:dyDescent="0.25">
      <c r="A1321"/>
      <c r="B1321"/>
      <c r="C1321"/>
      <c r="D1321"/>
      <c r="E1321"/>
    </row>
    <row r="1322" spans="1:5" x14ac:dyDescent="0.25">
      <c r="A1322"/>
      <c r="B1322"/>
      <c r="C1322"/>
      <c r="D1322"/>
      <c r="E1322"/>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825"/>
  <sheetViews>
    <sheetView zoomScale="90" zoomScaleNormal="90" workbookViewId="0">
      <selection activeCell="B2" sqref="B2:I825"/>
    </sheetView>
  </sheetViews>
  <sheetFormatPr baseColWidth="10" defaultColWidth="11.42578125" defaultRowHeight="15" x14ac:dyDescent="0.25"/>
  <cols>
    <col min="1" max="2" width="11.42578125" style="489"/>
    <col min="3" max="3" width="20.28515625" style="489" customWidth="1"/>
    <col min="4" max="4" width="25.42578125" style="489" customWidth="1"/>
    <col min="5" max="5" width="31.42578125" style="489" customWidth="1"/>
    <col min="6" max="6" width="15.85546875" style="489" customWidth="1"/>
    <col min="7" max="7" width="16.42578125" style="489" bestFit="1" customWidth="1"/>
    <col min="8" max="9" width="11.42578125" style="489"/>
    <col min="10" max="11" width="0" style="489" hidden="1" customWidth="1"/>
    <col min="12" max="16384" width="11.42578125" style="489"/>
  </cols>
  <sheetData>
    <row r="1" spans="2:10" x14ac:dyDescent="0.25">
      <c r="B1" s="488" t="s">
        <v>81</v>
      </c>
      <c r="C1" s="488" t="s">
        <v>354</v>
      </c>
      <c r="D1" s="488" t="s">
        <v>355</v>
      </c>
      <c r="E1" s="488" t="s">
        <v>356</v>
      </c>
      <c r="F1" s="488" t="s">
        <v>271</v>
      </c>
      <c r="G1" s="488" t="s">
        <v>272</v>
      </c>
      <c r="H1" s="488" t="s">
        <v>273</v>
      </c>
      <c r="I1" s="488" t="s">
        <v>274</v>
      </c>
      <c r="J1" s="488"/>
    </row>
    <row r="2" spans="2:10" x14ac:dyDescent="0.25">
      <c r="B2" s="588">
        <v>4</v>
      </c>
      <c r="C2" s="588" t="s">
        <v>102</v>
      </c>
      <c r="D2" s="588" t="s">
        <v>108</v>
      </c>
      <c r="E2" s="588" t="s">
        <v>750</v>
      </c>
      <c r="F2" s="588">
        <v>9700000</v>
      </c>
      <c r="G2" s="588">
        <v>10000000</v>
      </c>
      <c r="H2" s="588">
        <v>1</v>
      </c>
      <c r="I2" s="588"/>
      <c r="J2" s="489">
        <v>2</v>
      </c>
    </row>
    <row r="3" spans="2:10" x14ac:dyDescent="0.25">
      <c r="B3" s="588">
        <v>4</v>
      </c>
      <c r="C3" s="588" t="s">
        <v>102</v>
      </c>
      <c r="D3" s="588" t="s">
        <v>108</v>
      </c>
      <c r="E3" s="588" t="s">
        <v>82</v>
      </c>
      <c r="F3" s="588">
        <v>9700000</v>
      </c>
      <c r="G3" s="588">
        <v>10000000</v>
      </c>
      <c r="H3" s="588">
        <v>1</v>
      </c>
      <c r="I3" s="588"/>
      <c r="J3" s="489">
        <v>2</v>
      </c>
    </row>
    <row r="4" spans="2:10" x14ac:dyDescent="0.25">
      <c r="B4" s="588">
        <v>4</v>
      </c>
      <c r="C4" s="588" t="s">
        <v>11</v>
      </c>
      <c r="D4" s="588" t="s">
        <v>94</v>
      </c>
      <c r="E4" s="588" t="s">
        <v>821</v>
      </c>
      <c r="F4" s="588">
        <v>9631000</v>
      </c>
      <c r="G4" s="588">
        <v>9931000</v>
      </c>
      <c r="H4" s="588">
        <v>1</v>
      </c>
      <c r="I4" s="588"/>
      <c r="J4" s="489">
        <v>1</v>
      </c>
    </row>
    <row r="5" spans="2:10" x14ac:dyDescent="0.25">
      <c r="B5" s="588">
        <v>4</v>
      </c>
      <c r="C5" s="588" t="s">
        <v>11</v>
      </c>
      <c r="D5" s="588" t="s">
        <v>94</v>
      </c>
      <c r="E5" s="588" t="s">
        <v>95</v>
      </c>
      <c r="F5" s="588">
        <v>9693000</v>
      </c>
      <c r="G5" s="588">
        <v>10000000</v>
      </c>
      <c r="H5" s="588">
        <v>1</v>
      </c>
      <c r="I5" s="588"/>
      <c r="J5" s="489">
        <v>1</v>
      </c>
    </row>
    <row r="6" spans="2:10" x14ac:dyDescent="0.25">
      <c r="B6" s="588">
        <v>4</v>
      </c>
      <c r="C6" s="588" t="s">
        <v>11</v>
      </c>
      <c r="D6" s="588" t="s">
        <v>94</v>
      </c>
      <c r="E6" s="588" t="s">
        <v>100</v>
      </c>
      <c r="F6" s="588">
        <v>9679000</v>
      </c>
      <c r="G6" s="588">
        <v>10000000</v>
      </c>
      <c r="H6" s="588">
        <v>1</v>
      </c>
      <c r="I6" s="588"/>
      <c r="J6" s="489">
        <v>3</v>
      </c>
    </row>
    <row r="7" spans="2:10" x14ac:dyDescent="0.25">
      <c r="B7" s="588">
        <v>4</v>
      </c>
      <c r="C7" s="588" t="s">
        <v>11</v>
      </c>
      <c r="D7" s="588" t="s">
        <v>94</v>
      </c>
      <c r="E7" s="588" t="s">
        <v>833</v>
      </c>
      <c r="F7" s="588">
        <v>9700000</v>
      </c>
      <c r="G7" s="588">
        <v>10000000</v>
      </c>
      <c r="H7" s="588">
        <v>1</v>
      </c>
      <c r="I7" s="588"/>
      <c r="J7" s="489">
        <v>1</v>
      </c>
    </row>
    <row r="8" spans="2:10" x14ac:dyDescent="0.25">
      <c r="B8" s="588">
        <v>4</v>
      </c>
      <c r="C8" s="588" t="s">
        <v>11</v>
      </c>
      <c r="D8" s="588" t="s">
        <v>94</v>
      </c>
      <c r="E8" s="588" t="s">
        <v>844</v>
      </c>
      <c r="F8" s="588">
        <v>9700000</v>
      </c>
      <c r="G8" s="588">
        <v>10000000</v>
      </c>
      <c r="H8" s="588">
        <v>1</v>
      </c>
      <c r="I8" s="588"/>
      <c r="J8" s="489">
        <v>2</v>
      </c>
    </row>
    <row r="9" spans="2:10" x14ac:dyDescent="0.25">
      <c r="B9" s="588">
        <v>4</v>
      </c>
      <c r="C9" s="588" t="s">
        <v>11</v>
      </c>
      <c r="D9" s="588" t="s">
        <v>94</v>
      </c>
      <c r="E9" s="588" t="s">
        <v>998</v>
      </c>
      <c r="F9" s="588">
        <v>9700000</v>
      </c>
      <c r="G9" s="588">
        <v>10000000</v>
      </c>
      <c r="H9" s="588">
        <v>1</v>
      </c>
      <c r="I9" s="588"/>
      <c r="J9" s="489">
        <v>1</v>
      </c>
    </row>
    <row r="10" spans="2:10" x14ac:dyDescent="0.25">
      <c r="B10" s="588">
        <v>4</v>
      </c>
      <c r="C10" s="588" t="s">
        <v>11</v>
      </c>
      <c r="D10" s="588" t="s">
        <v>84</v>
      </c>
      <c r="E10" s="588" t="s">
        <v>84</v>
      </c>
      <c r="F10" s="588">
        <v>9665000</v>
      </c>
      <c r="G10" s="588">
        <v>10000000</v>
      </c>
      <c r="H10" s="588">
        <v>1</v>
      </c>
      <c r="I10" s="588"/>
      <c r="J10" s="489">
        <v>4</v>
      </c>
    </row>
    <row r="11" spans="2:10" x14ac:dyDescent="0.25">
      <c r="B11" s="588">
        <v>4</v>
      </c>
      <c r="C11" s="588" t="s">
        <v>11</v>
      </c>
      <c r="D11" s="588" t="s">
        <v>84</v>
      </c>
      <c r="E11" s="588" t="s">
        <v>864</v>
      </c>
      <c r="F11" s="588">
        <v>9700000</v>
      </c>
      <c r="G11" s="588">
        <v>10000000</v>
      </c>
      <c r="H11" s="588">
        <v>1</v>
      </c>
      <c r="I11" s="588"/>
      <c r="J11" s="489">
        <v>1</v>
      </c>
    </row>
    <row r="12" spans="2:10" x14ac:dyDescent="0.25">
      <c r="B12" s="588">
        <v>4</v>
      </c>
      <c r="C12" s="588" t="s">
        <v>11</v>
      </c>
      <c r="D12" s="588" t="s">
        <v>515</v>
      </c>
      <c r="E12" s="588" t="s">
        <v>515</v>
      </c>
      <c r="F12" s="588">
        <v>14550000</v>
      </c>
      <c r="G12" s="588">
        <v>14850000</v>
      </c>
      <c r="H12" s="588">
        <v>1</v>
      </c>
      <c r="I12" s="588"/>
      <c r="J12" s="489">
        <v>1</v>
      </c>
    </row>
    <row r="13" spans="2:10" x14ac:dyDescent="0.25">
      <c r="B13" s="588">
        <v>4</v>
      </c>
      <c r="C13" s="588" t="s">
        <v>12</v>
      </c>
      <c r="D13" s="588" t="s">
        <v>12</v>
      </c>
      <c r="E13" s="588" t="s">
        <v>1294</v>
      </c>
      <c r="F13" s="588">
        <v>9699000</v>
      </c>
      <c r="G13" s="588">
        <v>9999751.9100000001</v>
      </c>
      <c r="H13" s="588">
        <v>1</v>
      </c>
      <c r="I13" s="588"/>
      <c r="J13" s="489">
        <v>1</v>
      </c>
    </row>
    <row r="14" spans="2:10" x14ac:dyDescent="0.25">
      <c r="B14" s="588">
        <v>4</v>
      </c>
      <c r="C14" s="588" t="s">
        <v>12</v>
      </c>
      <c r="D14" s="588" t="s">
        <v>372</v>
      </c>
      <c r="E14" s="588" t="s">
        <v>1170</v>
      </c>
      <c r="F14" s="588">
        <v>6892000</v>
      </c>
      <c r="G14" s="588">
        <v>51748000</v>
      </c>
      <c r="H14" s="588">
        <v>1</v>
      </c>
      <c r="I14" s="588"/>
      <c r="J14" s="489">
        <v>1</v>
      </c>
    </row>
    <row r="15" spans="2:10" x14ac:dyDescent="0.25">
      <c r="B15" s="588">
        <v>4</v>
      </c>
      <c r="C15" s="588" t="s">
        <v>12</v>
      </c>
      <c r="D15" s="588" t="s">
        <v>85</v>
      </c>
      <c r="E15" s="588" t="s">
        <v>901</v>
      </c>
      <c r="F15" s="588">
        <v>9700000</v>
      </c>
      <c r="G15" s="588">
        <v>10000000</v>
      </c>
      <c r="H15" s="588">
        <v>1</v>
      </c>
      <c r="I15" s="588"/>
      <c r="J15" s="489">
        <v>1</v>
      </c>
    </row>
    <row r="16" spans="2:10" x14ac:dyDescent="0.25">
      <c r="B16" s="588">
        <v>4</v>
      </c>
      <c r="C16" s="588" t="s">
        <v>12</v>
      </c>
      <c r="D16" s="588" t="s">
        <v>815</v>
      </c>
      <c r="E16" s="588" t="s">
        <v>966</v>
      </c>
      <c r="F16" s="588">
        <v>8775000</v>
      </c>
      <c r="G16" s="588">
        <v>22775000</v>
      </c>
      <c r="H16" s="588">
        <v>1</v>
      </c>
      <c r="I16" s="588"/>
      <c r="J16" s="489">
        <v>1</v>
      </c>
    </row>
    <row r="17" spans="2:10" x14ac:dyDescent="0.25">
      <c r="B17" s="588">
        <v>4</v>
      </c>
      <c r="C17" s="588" t="s">
        <v>12</v>
      </c>
      <c r="D17" s="588" t="s">
        <v>866</v>
      </c>
      <c r="E17" s="588" t="s">
        <v>1158</v>
      </c>
      <c r="F17" s="588">
        <v>13336000</v>
      </c>
      <c r="G17" s="588">
        <v>14850000</v>
      </c>
      <c r="H17" s="588">
        <v>1</v>
      </c>
      <c r="I17" s="588"/>
      <c r="J17" s="489">
        <v>2</v>
      </c>
    </row>
    <row r="18" spans="2:10" x14ac:dyDescent="0.25">
      <c r="B18" s="588">
        <v>4</v>
      </c>
      <c r="C18" s="588" t="s">
        <v>12</v>
      </c>
      <c r="D18" s="588" t="s">
        <v>866</v>
      </c>
      <c r="E18" s="588" t="s">
        <v>537</v>
      </c>
      <c r="F18" s="588">
        <v>9679000</v>
      </c>
      <c r="G18" s="588">
        <v>10365000</v>
      </c>
      <c r="H18" s="588">
        <v>1</v>
      </c>
      <c r="I18" s="588"/>
      <c r="J18" s="489">
        <v>1</v>
      </c>
    </row>
    <row r="19" spans="2:10" x14ac:dyDescent="0.25">
      <c r="B19" s="588">
        <v>4</v>
      </c>
      <c r="C19" s="588" t="s">
        <v>13</v>
      </c>
      <c r="D19" s="588" t="s">
        <v>105</v>
      </c>
      <c r="E19" s="588" t="s">
        <v>1052</v>
      </c>
      <c r="F19" s="588">
        <v>9700000</v>
      </c>
      <c r="G19" s="588">
        <v>10000000</v>
      </c>
      <c r="H19" s="588">
        <v>1</v>
      </c>
      <c r="I19" s="588"/>
      <c r="J19" s="489">
        <v>1</v>
      </c>
    </row>
    <row r="20" spans="2:10" x14ac:dyDescent="0.25">
      <c r="B20" s="588">
        <v>4</v>
      </c>
      <c r="C20" s="588" t="s">
        <v>13</v>
      </c>
      <c r="D20" s="588" t="s">
        <v>105</v>
      </c>
      <c r="E20" s="588" t="s">
        <v>521</v>
      </c>
      <c r="F20" s="588">
        <v>9700000</v>
      </c>
      <c r="G20" s="588">
        <v>10000000</v>
      </c>
      <c r="H20" s="588">
        <v>2</v>
      </c>
      <c r="I20" s="588"/>
      <c r="J20" s="489">
        <v>1</v>
      </c>
    </row>
    <row r="21" spans="2:10" x14ac:dyDescent="0.25">
      <c r="B21" s="588">
        <v>4</v>
      </c>
      <c r="C21" s="588" t="s">
        <v>73</v>
      </c>
      <c r="D21" s="588" t="s">
        <v>908</v>
      </c>
      <c r="E21" s="588" t="s">
        <v>908</v>
      </c>
      <c r="F21" s="588">
        <v>9700000</v>
      </c>
      <c r="G21" s="588">
        <v>10000000</v>
      </c>
      <c r="H21" s="588">
        <v>1</v>
      </c>
      <c r="I21" s="588"/>
      <c r="J21" s="489">
        <v>1</v>
      </c>
    </row>
    <row r="22" spans="2:10" x14ac:dyDescent="0.25">
      <c r="B22" s="588">
        <v>4</v>
      </c>
      <c r="C22" s="588" t="s">
        <v>74</v>
      </c>
      <c r="D22" s="588" t="s">
        <v>74</v>
      </c>
      <c r="E22" s="588" t="s">
        <v>738</v>
      </c>
      <c r="F22" s="588">
        <v>9700000</v>
      </c>
      <c r="G22" s="588">
        <v>10000000</v>
      </c>
      <c r="H22" s="588">
        <v>1</v>
      </c>
      <c r="I22" s="588"/>
      <c r="J22" s="489">
        <v>2</v>
      </c>
    </row>
    <row r="23" spans="2:10" x14ac:dyDescent="0.25">
      <c r="B23" s="588">
        <v>4</v>
      </c>
      <c r="C23" s="588" t="s">
        <v>74</v>
      </c>
      <c r="D23" s="588" t="s">
        <v>72</v>
      </c>
      <c r="E23" s="588" t="s">
        <v>72</v>
      </c>
      <c r="F23" s="588">
        <v>14550000</v>
      </c>
      <c r="G23" s="588">
        <v>14850000</v>
      </c>
      <c r="H23" s="588">
        <v>1</v>
      </c>
      <c r="I23" s="588"/>
      <c r="J23" s="489">
        <v>1</v>
      </c>
    </row>
    <row r="24" spans="2:10" x14ac:dyDescent="0.25">
      <c r="B24" s="588">
        <v>4</v>
      </c>
      <c r="C24" s="588" t="s">
        <v>74</v>
      </c>
      <c r="D24" s="588" t="s">
        <v>96</v>
      </c>
      <c r="E24" s="588" t="s">
        <v>592</v>
      </c>
      <c r="F24" s="588">
        <v>14250000</v>
      </c>
      <c r="G24" s="588">
        <v>14550000</v>
      </c>
      <c r="H24" s="588">
        <v>2</v>
      </c>
      <c r="I24" s="588"/>
      <c r="J24" s="489">
        <v>1</v>
      </c>
    </row>
    <row r="25" spans="2:10" x14ac:dyDescent="0.25">
      <c r="B25" s="588">
        <v>4</v>
      </c>
      <c r="C25" s="588" t="s">
        <v>74</v>
      </c>
      <c r="D25" s="588" t="s">
        <v>87</v>
      </c>
      <c r="E25" s="588" t="s">
        <v>826</v>
      </c>
      <c r="F25" s="588">
        <v>9617000</v>
      </c>
      <c r="G25" s="588">
        <v>10000000</v>
      </c>
      <c r="H25" s="588">
        <v>1</v>
      </c>
      <c r="I25" s="588"/>
      <c r="J25" s="489">
        <v>1</v>
      </c>
    </row>
    <row r="26" spans="2:10" x14ac:dyDescent="0.25">
      <c r="B26" s="588">
        <v>4</v>
      </c>
      <c r="C26" s="588" t="s">
        <v>74</v>
      </c>
      <c r="D26" s="588" t="s">
        <v>87</v>
      </c>
      <c r="E26" s="588" t="s">
        <v>913</v>
      </c>
      <c r="F26" s="588">
        <v>8818000</v>
      </c>
      <c r="G26" s="588">
        <v>15750000</v>
      </c>
      <c r="H26" s="588">
        <v>1</v>
      </c>
      <c r="I26" s="588"/>
      <c r="J26" s="489">
        <v>1</v>
      </c>
    </row>
    <row r="27" spans="2:10" x14ac:dyDescent="0.25">
      <c r="B27" s="588">
        <v>4</v>
      </c>
      <c r="C27" s="588" t="s">
        <v>74</v>
      </c>
      <c r="D27" s="588" t="s">
        <v>735</v>
      </c>
      <c r="E27" s="588" t="s">
        <v>1056</v>
      </c>
      <c r="F27" s="588">
        <v>14550000</v>
      </c>
      <c r="G27" s="588">
        <v>14850000</v>
      </c>
      <c r="H27" s="588">
        <v>1</v>
      </c>
      <c r="I27" s="588"/>
      <c r="J27" s="489">
        <v>4</v>
      </c>
    </row>
    <row r="28" spans="2:10" x14ac:dyDescent="0.25">
      <c r="B28" s="588">
        <v>4</v>
      </c>
      <c r="C28" s="588" t="s">
        <v>74</v>
      </c>
      <c r="D28" s="588" t="s">
        <v>904</v>
      </c>
      <c r="E28" s="588" t="s">
        <v>904</v>
      </c>
      <c r="F28" s="588">
        <v>9686000</v>
      </c>
      <c r="G28" s="588">
        <v>10150000</v>
      </c>
      <c r="H28" s="588">
        <v>1</v>
      </c>
      <c r="I28" s="588"/>
      <c r="J28" s="489">
        <v>1</v>
      </c>
    </row>
    <row r="29" spans="2:10" x14ac:dyDescent="0.25">
      <c r="B29" s="588">
        <v>4</v>
      </c>
      <c r="C29" s="588" t="s">
        <v>104</v>
      </c>
      <c r="D29" s="588" t="s">
        <v>104</v>
      </c>
      <c r="E29" s="588" t="s">
        <v>104</v>
      </c>
      <c r="F29" s="588">
        <v>9700000</v>
      </c>
      <c r="G29" s="588">
        <v>10000000</v>
      </c>
      <c r="H29" s="588">
        <v>1</v>
      </c>
      <c r="I29" s="588"/>
      <c r="J29" s="489">
        <v>1</v>
      </c>
    </row>
    <row r="30" spans="2:10" x14ac:dyDescent="0.25">
      <c r="B30" s="588">
        <v>4</v>
      </c>
      <c r="C30" s="588" t="s">
        <v>104</v>
      </c>
      <c r="D30" s="588" t="s">
        <v>106</v>
      </c>
      <c r="E30" s="588" t="s">
        <v>109</v>
      </c>
      <c r="F30" s="588">
        <v>9186500</v>
      </c>
      <c r="G30" s="588">
        <v>10000000</v>
      </c>
      <c r="H30" s="588">
        <v>2</v>
      </c>
      <c r="I30" s="588"/>
      <c r="J30" s="489">
        <v>1</v>
      </c>
    </row>
    <row r="31" spans="2:10" x14ac:dyDescent="0.25">
      <c r="B31" s="588">
        <v>4</v>
      </c>
      <c r="C31" s="588" t="s">
        <v>104</v>
      </c>
      <c r="D31" s="588" t="s">
        <v>106</v>
      </c>
      <c r="E31" s="588" t="s">
        <v>523</v>
      </c>
      <c r="F31" s="588">
        <v>11290000</v>
      </c>
      <c r="G31" s="588">
        <v>12425000</v>
      </c>
      <c r="H31" s="588">
        <v>2</v>
      </c>
      <c r="I31" s="588"/>
      <c r="J31" s="489">
        <v>1</v>
      </c>
    </row>
    <row r="32" spans="2:10" x14ac:dyDescent="0.25">
      <c r="B32" s="588">
        <v>4</v>
      </c>
      <c r="C32" s="588" t="s">
        <v>104</v>
      </c>
      <c r="D32" s="588" t="s">
        <v>106</v>
      </c>
      <c r="E32" s="588" t="s">
        <v>91</v>
      </c>
      <c r="F32" s="588">
        <v>9700000</v>
      </c>
      <c r="G32" s="588">
        <v>10000000</v>
      </c>
      <c r="H32" s="588">
        <v>1</v>
      </c>
      <c r="I32" s="588"/>
      <c r="J32" s="489">
        <v>1</v>
      </c>
    </row>
    <row r="33" spans="2:10" x14ac:dyDescent="0.25">
      <c r="B33" s="588">
        <v>4</v>
      </c>
      <c r="C33" s="588" t="s">
        <v>104</v>
      </c>
      <c r="D33" s="588" t="s">
        <v>106</v>
      </c>
      <c r="E33" s="588" t="s">
        <v>77</v>
      </c>
      <c r="F33" s="588">
        <v>9458500</v>
      </c>
      <c r="G33" s="588">
        <v>18218500</v>
      </c>
      <c r="H33" s="588">
        <v>2</v>
      </c>
      <c r="I33" s="588"/>
      <c r="J33" s="489">
        <v>1</v>
      </c>
    </row>
    <row r="34" spans="2:10" x14ac:dyDescent="0.25">
      <c r="B34" s="588">
        <v>4</v>
      </c>
      <c r="C34" s="588" t="s">
        <v>104</v>
      </c>
      <c r="D34" s="588" t="s">
        <v>818</v>
      </c>
      <c r="E34" s="588" t="s">
        <v>818</v>
      </c>
      <c r="F34" s="588">
        <v>9631000</v>
      </c>
      <c r="G34" s="588">
        <v>10200000</v>
      </c>
      <c r="H34" s="588">
        <v>1</v>
      </c>
      <c r="I34" s="588"/>
      <c r="J34" s="489">
        <v>1</v>
      </c>
    </row>
    <row r="35" spans="2:10" x14ac:dyDescent="0.25">
      <c r="B35" s="588">
        <v>4</v>
      </c>
      <c r="C35" s="588" t="s">
        <v>104</v>
      </c>
      <c r="D35" s="588" t="s">
        <v>818</v>
      </c>
      <c r="E35" s="588" t="s">
        <v>1058</v>
      </c>
      <c r="F35" s="588">
        <v>9672000</v>
      </c>
      <c r="G35" s="588">
        <v>10000000</v>
      </c>
      <c r="H35" s="588">
        <v>1</v>
      </c>
      <c r="I35" s="588"/>
      <c r="J35" s="489">
        <v>1</v>
      </c>
    </row>
    <row r="36" spans="2:10" x14ac:dyDescent="0.25">
      <c r="B36" s="588">
        <v>4</v>
      </c>
      <c r="C36" s="588" t="s">
        <v>104</v>
      </c>
      <c r="D36" s="588" t="s">
        <v>818</v>
      </c>
      <c r="E36" s="588" t="s">
        <v>838</v>
      </c>
      <c r="F36" s="588">
        <v>9693000</v>
      </c>
      <c r="G36" s="588">
        <v>10000000</v>
      </c>
      <c r="H36" s="588">
        <v>1</v>
      </c>
      <c r="I36" s="588"/>
      <c r="J36" s="489">
        <v>1</v>
      </c>
    </row>
    <row r="37" spans="2:10" x14ac:dyDescent="0.25">
      <c r="B37" s="588">
        <v>4</v>
      </c>
      <c r="C37" s="588" t="s">
        <v>104</v>
      </c>
      <c r="D37" s="588" t="s">
        <v>482</v>
      </c>
      <c r="E37" s="588" t="s">
        <v>839</v>
      </c>
      <c r="F37" s="588">
        <v>9700000</v>
      </c>
      <c r="G37" s="588">
        <v>10000000</v>
      </c>
      <c r="H37" s="588">
        <v>1</v>
      </c>
      <c r="I37" s="588"/>
      <c r="J37" s="489">
        <v>1</v>
      </c>
    </row>
    <row r="38" spans="2:10" x14ac:dyDescent="0.25">
      <c r="B38" s="588">
        <v>4</v>
      </c>
      <c r="C38" s="588" t="s">
        <v>104</v>
      </c>
      <c r="D38" s="588" t="s">
        <v>507</v>
      </c>
      <c r="E38" s="588" t="s">
        <v>922</v>
      </c>
      <c r="F38" s="588">
        <v>9700000</v>
      </c>
      <c r="G38" s="588">
        <v>10000000</v>
      </c>
      <c r="H38" s="588">
        <v>1</v>
      </c>
      <c r="I38" s="588"/>
      <c r="J38" s="489">
        <v>1</v>
      </c>
    </row>
    <row r="39" spans="2:10" x14ac:dyDescent="0.25">
      <c r="B39" s="588">
        <v>4</v>
      </c>
      <c r="C39" s="588" t="s">
        <v>104</v>
      </c>
      <c r="D39" s="588" t="s">
        <v>107</v>
      </c>
      <c r="E39" s="588" t="s">
        <v>906</v>
      </c>
      <c r="F39" s="588">
        <v>14550000</v>
      </c>
      <c r="G39" s="588">
        <v>14850000</v>
      </c>
      <c r="H39" s="588">
        <v>1</v>
      </c>
      <c r="I39" s="588"/>
      <c r="J39" s="489">
        <v>1</v>
      </c>
    </row>
    <row r="40" spans="2:10" x14ac:dyDescent="0.25">
      <c r="B40" s="588">
        <v>4</v>
      </c>
      <c r="C40" s="588" t="s">
        <v>104</v>
      </c>
      <c r="D40" s="588" t="s">
        <v>107</v>
      </c>
      <c r="E40" s="588" t="s">
        <v>601</v>
      </c>
      <c r="F40" s="588">
        <v>14550000</v>
      </c>
      <c r="G40" s="588">
        <v>14850000</v>
      </c>
      <c r="H40" s="588">
        <v>1</v>
      </c>
      <c r="I40" s="588"/>
      <c r="J40" s="489">
        <v>2</v>
      </c>
    </row>
    <row r="41" spans="2:10" x14ac:dyDescent="0.25">
      <c r="B41" s="588">
        <v>14</v>
      </c>
      <c r="C41" s="588" t="s">
        <v>102</v>
      </c>
      <c r="D41" s="588" t="s">
        <v>108</v>
      </c>
      <c r="E41" s="588" t="s">
        <v>820</v>
      </c>
      <c r="F41" s="588">
        <v>14550000</v>
      </c>
      <c r="G41" s="588">
        <v>15019039.1</v>
      </c>
      <c r="H41" s="588">
        <v>1</v>
      </c>
      <c r="I41" s="588"/>
      <c r="J41" s="489">
        <v>1</v>
      </c>
    </row>
    <row r="42" spans="2:10" x14ac:dyDescent="0.25">
      <c r="B42" s="588">
        <v>22</v>
      </c>
      <c r="C42" s="588" t="s">
        <v>11</v>
      </c>
      <c r="D42" s="588" t="s">
        <v>823</v>
      </c>
      <c r="E42" s="588" t="s">
        <v>1065</v>
      </c>
      <c r="F42" s="588">
        <v>8875000</v>
      </c>
      <c r="G42" s="588">
        <v>13225000</v>
      </c>
      <c r="H42" s="588">
        <v>1</v>
      </c>
      <c r="I42" s="588"/>
      <c r="J42" s="489">
        <v>1</v>
      </c>
    </row>
    <row r="43" spans="2:10" ht="30" x14ac:dyDescent="0.25">
      <c r="B43" s="588">
        <v>22</v>
      </c>
      <c r="C43" s="588" t="s">
        <v>12</v>
      </c>
      <c r="D43" s="588" t="s">
        <v>12</v>
      </c>
      <c r="E43" s="588" t="s">
        <v>813</v>
      </c>
      <c r="F43" s="588">
        <v>6717000</v>
      </c>
      <c r="G43" s="588">
        <v>70417000</v>
      </c>
      <c r="H43" s="588">
        <v>1</v>
      </c>
      <c r="I43" s="588"/>
      <c r="J43" s="489">
        <v>1</v>
      </c>
    </row>
    <row r="44" spans="2:10" x14ac:dyDescent="0.25">
      <c r="B44" s="588">
        <v>22</v>
      </c>
      <c r="C44" s="588" t="s">
        <v>12</v>
      </c>
      <c r="D44" s="588" t="s">
        <v>816</v>
      </c>
      <c r="E44" s="588" t="s">
        <v>749</v>
      </c>
      <c r="F44" s="588">
        <v>9563000</v>
      </c>
      <c r="G44" s="588">
        <v>30763000</v>
      </c>
      <c r="H44" s="588">
        <v>1</v>
      </c>
      <c r="I44" s="588"/>
      <c r="J44" s="489">
        <v>2</v>
      </c>
    </row>
    <row r="45" spans="2:10" x14ac:dyDescent="0.25">
      <c r="B45" s="588">
        <v>22</v>
      </c>
      <c r="C45" s="588" t="s">
        <v>74</v>
      </c>
      <c r="D45" s="588" t="s">
        <v>74</v>
      </c>
      <c r="E45" s="588" t="s">
        <v>1087</v>
      </c>
      <c r="F45" s="588">
        <v>9700000</v>
      </c>
      <c r="G45" s="588">
        <v>9926766.1799999997</v>
      </c>
      <c r="H45" s="588">
        <v>1</v>
      </c>
      <c r="I45" s="588"/>
      <c r="J45" s="489">
        <v>1</v>
      </c>
    </row>
    <row r="46" spans="2:10" x14ac:dyDescent="0.25">
      <c r="B46" s="588">
        <v>26</v>
      </c>
      <c r="C46" s="588" t="s">
        <v>12</v>
      </c>
      <c r="D46" s="588" t="s">
        <v>815</v>
      </c>
      <c r="E46" s="588" t="s">
        <v>991</v>
      </c>
      <c r="F46" s="588">
        <v>9686000</v>
      </c>
      <c r="G46" s="588">
        <v>10355352.43</v>
      </c>
      <c r="H46" s="588">
        <v>1</v>
      </c>
      <c r="I46" s="588"/>
      <c r="J46" s="489">
        <v>1</v>
      </c>
    </row>
    <row r="47" spans="2:10" x14ac:dyDescent="0.25">
      <c r="B47" s="588">
        <v>27</v>
      </c>
      <c r="C47" s="588" t="s">
        <v>11</v>
      </c>
      <c r="D47" s="588" t="s">
        <v>11</v>
      </c>
      <c r="E47" s="588" t="s">
        <v>829</v>
      </c>
      <c r="F47" s="588">
        <v>9672000</v>
      </c>
      <c r="G47" s="588">
        <v>37637000</v>
      </c>
      <c r="H47" s="588">
        <v>1</v>
      </c>
      <c r="I47" s="588"/>
      <c r="J47" s="489">
        <v>1</v>
      </c>
    </row>
    <row r="48" spans="2:10" x14ac:dyDescent="0.25">
      <c r="B48" s="588">
        <v>27</v>
      </c>
      <c r="C48" s="588" t="s">
        <v>11</v>
      </c>
      <c r="D48" s="588" t="s">
        <v>83</v>
      </c>
      <c r="E48" s="588" t="s">
        <v>537</v>
      </c>
      <c r="F48" s="588">
        <v>9610000</v>
      </c>
      <c r="G48" s="588">
        <v>30155000</v>
      </c>
      <c r="H48" s="588">
        <v>1</v>
      </c>
      <c r="I48" s="588"/>
      <c r="J48" s="489">
        <v>4</v>
      </c>
    </row>
    <row r="49" spans="2:10" x14ac:dyDescent="0.25">
      <c r="B49" s="588">
        <v>27</v>
      </c>
      <c r="C49" s="588" t="s">
        <v>11</v>
      </c>
      <c r="D49" s="588" t="s">
        <v>832</v>
      </c>
      <c r="E49" s="588" t="s">
        <v>967</v>
      </c>
      <c r="F49" s="588">
        <v>8381000</v>
      </c>
      <c r="G49" s="588">
        <v>27085000</v>
      </c>
      <c r="H49" s="588">
        <v>1</v>
      </c>
      <c r="I49" s="588"/>
      <c r="J49" s="489">
        <v>1</v>
      </c>
    </row>
    <row r="50" spans="2:10" x14ac:dyDescent="0.25">
      <c r="B50" s="588">
        <v>27</v>
      </c>
      <c r="C50" s="588" t="s">
        <v>11</v>
      </c>
      <c r="D50" s="588" t="s">
        <v>917</v>
      </c>
      <c r="E50" s="588" t="s">
        <v>1372</v>
      </c>
      <c r="F50" s="588">
        <v>9590000</v>
      </c>
      <c r="G50" s="588">
        <v>47453000</v>
      </c>
      <c r="H50" s="588">
        <v>1</v>
      </c>
      <c r="I50" s="588"/>
      <c r="J50" s="489">
        <v>1</v>
      </c>
    </row>
    <row r="51" spans="2:10" x14ac:dyDescent="0.25">
      <c r="B51" s="588">
        <v>27</v>
      </c>
      <c r="C51" s="588" t="s">
        <v>12</v>
      </c>
      <c r="D51" s="588" t="s">
        <v>12</v>
      </c>
      <c r="E51" s="588" t="s">
        <v>873</v>
      </c>
      <c r="F51" s="588">
        <v>8599000</v>
      </c>
      <c r="G51" s="588">
        <v>59080000</v>
      </c>
      <c r="H51" s="588">
        <v>1</v>
      </c>
      <c r="I51" s="588"/>
      <c r="J51" s="489">
        <v>1</v>
      </c>
    </row>
    <row r="52" spans="2:10" ht="30" x14ac:dyDescent="0.25">
      <c r="B52" s="588">
        <v>27</v>
      </c>
      <c r="C52" s="588" t="s">
        <v>12</v>
      </c>
      <c r="D52" s="588" t="s">
        <v>12</v>
      </c>
      <c r="E52" s="588" t="s">
        <v>813</v>
      </c>
      <c r="F52" s="588">
        <v>7811333.3333333302</v>
      </c>
      <c r="G52" s="588">
        <v>58846666.666666701</v>
      </c>
      <c r="H52" s="588">
        <v>3</v>
      </c>
      <c r="I52" s="588"/>
      <c r="J52" s="489">
        <v>1</v>
      </c>
    </row>
    <row r="53" spans="2:10" ht="18" customHeight="1" x14ac:dyDescent="0.25">
      <c r="B53" s="588">
        <v>27</v>
      </c>
      <c r="C53" s="588" t="s">
        <v>12</v>
      </c>
      <c r="D53" s="588" t="s">
        <v>12</v>
      </c>
      <c r="E53" s="588" t="s">
        <v>926</v>
      </c>
      <c r="F53" s="588">
        <v>7768000</v>
      </c>
      <c r="G53" s="588">
        <v>48865000</v>
      </c>
      <c r="H53" s="588">
        <v>1</v>
      </c>
      <c r="I53" s="588"/>
      <c r="J53" s="489">
        <v>1</v>
      </c>
    </row>
    <row r="54" spans="2:10" x14ac:dyDescent="0.25">
      <c r="B54" s="588">
        <v>27</v>
      </c>
      <c r="C54" s="588" t="s">
        <v>13</v>
      </c>
      <c r="D54" s="588" t="s">
        <v>105</v>
      </c>
      <c r="E54" s="588" t="s">
        <v>521</v>
      </c>
      <c r="F54" s="588">
        <v>8687000</v>
      </c>
      <c r="G54" s="588">
        <v>27538000</v>
      </c>
      <c r="H54" s="588">
        <v>1</v>
      </c>
      <c r="I54" s="588"/>
      <c r="J54" s="489">
        <v>1</v>
      </c>
    </row>
    <row r="55" spans="2:10" x14ac:dyDescent="0.25">
      <c r="B55" s="588">
        <v>27</v>
      </c>
      <c r="C55" s="588" t="s">
        <v>73</v>
      </c>
      <c r="D55" s="588" t="s">
        <v>513</v>
      </c>
      <c r="E55" s="588" t="s">
        <v>513</v>
      </c>
      <c r="F55" s="588">
        <v>8337000</v>
      </c>
      <c r="G55" s="588">
        <v>33426000</v>
      </c>
      <c r="H55" s="588">
        <v>1</v>
      </c>
      <c r="I55" s="588"/>
      <c r="J55" s="489">
        <v>1</v>
      </c>
    </row>
    <row r="56" spans="2:10" x14ac:dyDescent="0.25">
      <c r="B56" s="588">
        <v>27</v>
      </c>
      <c r="C56" s="588" t="s">
        <v>73</v>
      </c>
      <c r="D56" s="588" t="s">
        <v>86</v>
      </c>
      <c r="E56" s="588" t="s">
        <v>86</v>
      </c>
      <c r="F56" s="588">
        <v>9631000</v>
      </c>
      <c r="G56" s="588">
        <v>34051000</v>
      </c>
      <c r="H56" s="588">
        <v>1</v>
      </c>
      <c r="I56" s="588"/>
      <c r="J56" s="489">
        <v>1</v>
      </c>
    </row>
    <row r="57" spans="2:10" x14ac:dyDescent="0.25">
      <c r="B57" s="588">
        <v>27</v>
      </c>
      <c r="C57" s="588" t="s">
        <v>104</v>
      </c>
      <c r="D57" s="588" t="s">
        <v>106</v>
      </c>
      <c r="E57" s="588" t="s">
        <v>109</v>
      </c>
      <c r="F57" s="588">
        <v>8371000</v>
      </c>
      <c r="G57" s="588">
        <v>18914000</v>
      </c>
      <c r="H57" s="588">
        <v>1</v>
      </c>
      <c r="I57" s="588"/>
      <c r="J57" s="489">
        <v>1</v>
      </c>
    </row>
    <row r="58" spans="2:10" x14ac:dyDescent="0.25">
      <c r="B58" s="588">
        <v>28</v>
      </c>
      <c r="C58" s="588" t="s">
        <v>102</v>
      </c>
      <c r="D58" s="588" t="s">
        <v>1072</v>
      </c>
      <c r="E58" s="588" t="s">
        <v>1073</v>
      </c>
      <c r="F58" s="588">
        <v>14550000</v>
      </c>
      <c r="G58" s="588">
        <v>14965273.279999999</v>
      </c>
      <c r="H58" s="588">
        <v>1</v>
      </c>
      <c r="I58" s="588"/>
      <c r="J58" s="489">
        <v>1</v>
      </c>
    </row>
    <row r="59" spans="2:10" x14ac:dyDescent="0.25">
      <c r="B59" s="588">
        <v>28</v>
      </c>
      <c r="C59" s="588" t="s">
        <v>102</v>
      </c>
      <c r="D59" s="588" t="s">
        <v>108</v>
      </c>
      <c r="E59" s="588" t="s">
        <v>740</v>
      </c>
      <c r="F59" s="588">
        <v>9700000</v>
      </c>
      <c r="G59" s="588">
        <v>11239233.640000001</v>
      </c>
      <c r="H59" s="588">
        <v>1</v>
      </c>
      <c r="I59" s="588"/>
      <c r="J59" s="489">
        <v>1</v>
      </c>
    </row>
    <row r="60" spans="2:10" x14ac:dyDescent="0.25">
      <c r="B60" s="588">
        <v>28</v>
      </c>
      <c r="C60" s="588" t="s">
        <v>102</v>
      </c>
      <c r="D60" s="588" t="s">
        <v>108</v>
      </c>
      <c r="E60" s="588" t="s">
        <v>82</v>
      </c>
      <c r="F60" s="588">
        <v>9679000</v>
      </c>
      <c r="G60" s="588">
        <v>10017479.890000001</v>
      </c>
      <c r="H60" s="588">
        <v>2</v>
      </c>
      <c r="I60" s="588"/>
      <c r="J60" s="489">
        <v>2</v>
      </c>
    </row>
    <row r="61" spans="2:10" x14ac:dyDescent="0.25">
      <c r="B61" s="588">
        <v>28</v>
      </c>
      <c r="C61" s="588" t="s">
        <v>102</v>
      </c>
      <c r="D61" s="588" t="s">
        <v>108</v>
      </c>
      <c r="E61" s="588" t="s">
        <v>820</v>
      </c>
      <c r="F61" s="588">
        <v>9700000</v>
      </c>
      <c r="G61" s="588">
        <v>10017717.189999999</v>
      </c>
      <c r="H61" s="588">
        <v>1</v>
      </c>
      <c r="I61" s="588"/>
      <c r="J61" s="489">
        <v>1</v>
      </c>
    </row>
    <row r="62" spans="2:10" x14ac:dyDescent="0.25">
      <c r="B62" s="588">
        <v>28</v>
      </c>
      <c r="C62" s="588" t="s">
        <v>11</v>
      </c>
      <c r="D62" s="588" t="s">
        <v>103</v>
      </c>
      <c r="E62" s="588" t="s">
        <v>830</v>
      </c>
      <c r="F62" s="588">
        <v>9256000</v>
      </c>
      <c r="G62" s="588">
        <v>10012699.99</v>
      </c>
      <c r="H62" s="588">
        <v>1</v>
      </c>
      <c r="I62" s="588"/>
      <c r="J62" s="489">
        <v>1</v>
      </c>
    </row>
    <row r="63" spans="2:10" x14ac:dyDescent="0.25">
      <c r="B63" s="588">
        <v>28</v>
      </c>
      <c r="C63" s="588" t="s">
        <v>11</v>
      </c>
      <c r="D63" s="588" t="s">
        <v>103</v>
      </c>
      <c r="E63" s="588" t="s">
        <v>990</v>
      </c>
      <c r="F63" s="588">
        <v>9679000</v>
      </c>
      <c r="G63" s="588">
        <v>10017479.890000001</v>
      </c>
      <c r="H63" s="588">
        <v>1</v>
      </c>
      <c r="I63" s="588"/>
      <c r="J63" s="489">
        <v>1</v>
      </c>
    </row>
    <row r="64" spans="2:10" x14ac:dyDescent="0.25">
      <c r="B64" s="588">
        <v>28</v>
      </c>
      <c r="C64" s="588" t="s">
        <v>11</v>
      </c>
      <c r="D64" s="588" t="s">
        <v>1074</v>
      </c>
      <c r="E64" s="588" t="s">
        <v>1074</v>
      </c>
      <c r="F64" s="588">
        <v>8205000</v>
      </c>
      <c r="G64" s="588">
        <v>10107266.65</v>
      </c>
      <c r="H64" s="588">
        <v>1</v>
      </c>
      <c r="I64" s="588"/>
      <c r="J64" s="489">
        <v>1</v>
      </c>
    </row>
    <row r="65" spans="2:10" x14ac:dyDescent="0.25">
      <c r="B65" s="588">
        <v>28</v>
      </c>
      <c r="C65" s="588" t="s">
        <v>11</v>
      </c>
      <c r="D65" s="588" t="s">
        <v>1074</v>
      </c>
      <c r="E65" s="588" t="s">
        <v>1076</v>
      </c>
      <c r="F65" s="588">
        <v>8426750</v>
      </c>
      <c r="G65" s="588">
        <v>11505785.205</v>
      </c>
      <c r="H65" s="588">
        <v>4</v>
      </c>
      <c r="I65" s="588"/>
      <c r="J65" s="489">
        <v>1</v>
      </c>
    </row>
    <row r="66" spans="2:10" x14ac:dyDescent="0.25">
      <c r="B66" s="588">
        <v>28</v>
      </c>
      <c r="C66" s="588" t="s">
        <v>11</v>
      </c>
      <c r="D66" s="588" t="s">
        <v>747</v>
      </c>
      <c r="E66" s="588" t="s">
        <v>909</v>
      </c>
      <c r="F66" s="588">
        <v>12083750</v>
      </c>
      <c r="G66" s="588">
        <v>12562401.817500001</v>
      </c>
      <c r="H66" s="588">
        <v>4</v>
      </c>
      <c r="I66" s="588"/>
      <c r="J66" s="489">
        <v>1</v>
      </c>
    </row>
    <row r="67" spans="2:10" x14ac:dyDescent="0.25">
      <c r="B67" s="588">
        <v>28</v>
      </c>
      <c r="C67" s="588" t="s">
        <v>11</v>
      </c>
      <c r="D67" s="588" t="s">
        <v>747</v>
      </c>
      <c r="E67" s="588" t="s">
        <v>1077</v>
      </c>
      <c r="F67" s="588">
        <v>9300000</v>
      </c>
      <c r="G67" s="588">
        <v>10013197.189999999</v>
      </c>
      <c r="H67" s="588">
        <v>1</v>
      </c>
      <c r="I67" s="588"/>
      <c r="J67" s="489">
        <v>1</v>
      </c>
    </row>
    <row r="68" spans="2:10" x14ac:dyDescent="0.25">
      <c r="B68" s="588">
        <v>28</v>
      </c>
      <c r="C68" s="588" t="s">
        <v>11</v>
      </c>
      <c r="D68" s="588" t="s">
        <v>94</v>
      </c>
      <c r="E68" s="588" t="s">
        <v>100</v>
      </c>
      <c r="F68" s="588">
        <v>9099000</v>
      </c>
      <c r="G68" s="588">
        <v>9993834.6400000006</v>
      </c>
      <c r="H68" s="588">
        <v>2</v>
      </c>
      <c r="I68" s="588"/>
      <c r="J68" s="489">
        <v>1</v>
      </c>
    </row>
    <row r="69" spans="2:10" x14ac:dyDescent="0.25">
      <c r="B69" s="588">
        <v>28</v>
      </c>
      <c r="C69" s="588" t="s">
        <v>11</v>
      </c>
      <c r="D69" s="588" t="s">
        <v>94</v>
      </c>
      <c r="E69" s="588" t="s">
        <v>1005</v>
      </c>
      <c r="F69" s="588">
        <v>14550000</v>
      </c>
      <c r="G69" s="588">
        <v>14965273.279999999</v>
      </c>
      <c r="H69" s="588">
        <v>1</v>
      </c>
      <c r="I69" s="588"/>
      <c r="J69" s="489">
        <v>1</v>
      </c>
    </row>
    <row r="70" spans="2:10" x14ac:dyDescent="0.25">
      <c r="B70" s="588">
        <v>28</v>
      </c>
      <c r="C70" s="588" t="s">
        <v>11</v>
      </c>
      <c r="D70" s="588" t="s">
        <v>94</v>
      </c>
      <c r="E70" s="588" t="s">
        <v>742</v>
      </c>
      <c r="F70" s="588">
        <v>9700000</v>
      </c>
      <c r="G70" s="588">
        <v>10017717.189999999</v>
      </c>
      <c r="H70" s="588">
        <v>1</v>
      </c>
      <c r="I70" s="588"/>
      <c r="J70" s="489">
        <v>2</v>
      </c>
    </row>
    <row r="71" spans="2:10" x14ac:dyDescent="0.25">
      <c r="B71" s="588">
        <v>28</v>
      </c>
      <c r="C71" s="588" t="s">
        <v>11</v>
      </c>
      <c r="D71" s="588" t="s">
        <v>94</v>
      </c>
      <c r="E71" s="588" t="s">
        <v>834</v>
      </c>
      <c r="F71" s="588">
        <v>8993000</v>
      </c>
      <c r="G71" s="588">
        <v>10009728.09</v>
      </c>
      <c r="H71" s="588">
        <v>1</v>
      </c>
      <c r="I71" s="588"/>
      <c r="J71" s="489">
        <v>2</v>
      </c>
    </row>
    <row r="72" spans="2:10" x14ac:dyDescent="0.25">
      <c r="B72" s="588">
        <v>28</v>
      </c>
      <c r="C72" s="588" t="s">
        <v>11</v>
      </c>
      <c r="D72" s="588" t="s">
        <v>84</v>
      </c>
      <c r="E72" s="588" t="s">
        <v>895</v>
      </c>
      <c r="F72" s="588">
        <v>12125000</v>
      </c>
      <c r="G72" s="588">
        <v>12467786.25</v>
      </c>
      <c r="H72" s="588">
        <v>2</v>
      </c>
      <c r="I72" s="588"/>
      <c r="J72" s="489">
        <v>1</v>
      </c>
    </row>
    <row r="73" spans="2:10" x14ac:dyDescent="0.25">
      <c r="B73" s="588">
        <v>28</v>
      </c>
      <c r="C73" s="588" t="s">
        <v>11</v>
      </c>
      <c r="D73" s="588" t="s">
        <v>84</v>
      </c>
      <c r="E73" s="588" t="s">
        <v>835</v>
      </c>
      <c r="F73" s="588">
        <v>9700000</v>
      </c>
      <c r="G73" s="588">
        <v>10017717.189999999</v>
      </c>
      <c r="H73" s="588">
        <v>1</v>
      </c>
      <c r="I73" s="588"/>
      <c r="J73" s="489">
        <v>1</v>
      </c>
    </row>
    <row r="74" spans="2:10" x14ac:dyDescent="0.25">
      <c r="B74" s="588">
        <v>28</v>
      </c>
      <c r="C74" s="588" t="s">
        <v>11</v>
      </c>
      <c r="D74" s="588" t="s">
        <v>84</v>
      </c>
      <c r="E74" s="588" t="s">
        <v>1048</v>
      </c>
      <c r="F74" s="588">
        <v>9624000</v>
      </c>
      <c r="G74" s="588">
        <v>9997891.1999999993</v>
      </c>
      <c r="H74" s="588">
        <v>1</v>
      </c>
      <c r="I74" s="588"/>
      <c r="J74" s="489">
        <v>2</v>
      </c>
    </row>
    <row r="75" spans="2:10" x14ac:dyDescent="0.25">
      <c r="B75" s="588">
        <v>28</v>
      </c>
      <c r="C75" s="588" t="s">
        <v>11</v>
      </c>
      <c r="D75" s="588" t="s">
        <v>515</v>
      </c>
      <c r="E75" s="588" t="s">
        <v>996</v>
      </c>
      <c r="F75" s="588">
        <v>9700000</v>
      </c>
      <c r="G75" s="588">
        <v>10017717.189999999</v>
      </c>
      <c r="H75" s="588">
        <v>1</v>
      </c>
      <c r="I75" s="588"/>
      <c r="J75" s="489">
        <v>1</v>
      </c>
    </row>
    <row r="76" spans="2:10" x14ac:dyDescent="0.25">
      <c r="B76" s="588">
        <v>28</v>
      </c>
      <c r="C76" s="588" t="s">
        <v>11</v>
      </c>
      <c r="D76" s="588" t="s">
        <v>515</v>
      </c>
      <c r="E76" s="588" t="s">
        <v>875</v>
      </c>
      <c r="F76" s="588">
        <v>9700000</v>
      </c>
      <c r="G76" s="588">
        <v>10017717.189999999</v>
      </c>
      <c r="H76" s="588">
        <v>1</v>
      </c>
      <c r="I76" s="588"/>
      <c r="J76" s="489">
        <v>1</v>
      </c>
    </row>
    <row r="77" spans="2:10" x14ac:dyDescent="0.25">
      <c r="B77" s="588">
        <v>28</v>
      </c>
      <c r="C77" s="588" t="s">
        <v>11</v>
      </c>
      <c r="D77" s="588" t="s">
        <v>98</v>
      </c>
      <c r="E77" s="588" t="s">
        <v>749</v>
      </c>
      <c r="F77" s="588">
        <v>10213800</v>
      </c>
      <c r="G77" s="588">
        <v>10989546.692</v>
      </c>
      <c r="H77" s="588">
        <v>5</v>
      </c>
      <c r="I77" s="588"/>
      <c r="J77" s="489">
        <v>1</v>
      </c>
    </row>
    <row r="78" spans="2:10" x14ac:dyDescent="0.25">
      <c r="B78" s="588">
        <v>28</v>
      </c>
      <c r="C78" s="588" t="s">
        <v>11</v>
      </c>
      <c r="D78" s="588" t="s">
        <v>98</v>
      </c>
      <c r="E78" s="588" t="s">
        <v>1078</v>
      </c>
      <c r="F78" s="588">
        <v>9700000</v>
      </c>
      <c r="G78" s="588">
        <v>9983534.6899999995</v>
      </c>
      <c r="H78" s="588">
        <v>1</v>
      </c>
      <c r="I78" s="588"/>
      <c r="J78" s="489">
        <v>5</v>
      </c>
    </row>
    <row r="79" spans="2:10" x14ac:dyDescent="0.25">
      <c r="B79" s="588">
        <v>28</v>
      </c>
      <c r="C79" s="588" t="s">
        <v>11</v>
      </c>
      <c r="D79" s="588" t="s">
        <v>98</v>
      </c>
      <c r="E79" s="588" t="s">
        <v>899</v>
      </c>
      <c r="F79" s="588">
        <v>12933333.3333333</v>
      </c>
      <c r="G79" s="588">
        <v>13297120.73</v>
      </c>
      <c r="H79" s="588">
        <v>3</v>
      </c>
      <c r="I79" s="588"/>
      <c r="J79" s="489">
        <v>1</v>
      </c>
    </row>
    <row r="80" spans="2:10" x14ac:dyDescent="0.25">
      <c r="B80" s="588">
        <v>28</v>
      </c>
      <c r="C80" s="588" t="s">
        <v>13</v>
      </c>
      <c r="D80" s="588" t="s">
        <v>105</v>
      </c>
      <c r="E80" s="588" t="s">
        <v>1052</v>
      </c>
      <c r="F80" s="588">
        <v>9446750</v>
      </c>
      <c r="G80" s="588">
        <v>10001568.0425</v>
      </c>
      <c r="H80" s="588">
        <v>4</v>
      </c>
      <c r="I80" s="588"/>
      <c r="J80" s="489">
        <v>3</v>
      </c>
    </row>
    <row r="81" spans="2:10" x14ac:dyDescent="0.25">
      <c r="B81" s="588">
        <v>28</v>
      </c>
      <c r="C81" s="588" t="s">
        <v>13</v>
      </c>
      <c r="D81" s="588" t="s">
        <v>105</v>
      </c>
      <c r="E81" s="588" t="s">
        <v>606</v>
      </c>
      <c r="F81" s="588">
        <v>9700000</v>
      </c>
      <c r="G81" s="588">
        <v>10017717.189999999</v>
      </c>
      <c r="H81" s="588">
        <v>2</v>
      </c>
      <c r="I81" s="588"/>
      <c r="J81" s="489">
        <v>2</v>
      </c>
    </row>
    <row r="82" spans="2:10" x14ac:dyDescent="0.25">
      <c r="B82" s="588">
        <v>28</v>
      </c>
      <c r="C82" s="588" t="s">
        <v>13</v>
      </c>
      <c r="D82" s="588" t="s">
        <v>105</v>
      </c>
      <c r="E82" s="588" t="s">
        <v>521</v>
      </c>
      <c r="F82" s="588">
        <v>9700000</v>
      </c>
      <c r="G82" s="588">
        <v>10017717.189999999</v>
      </c>
      <c r="H82" s="588">
        <v>1</v>
      </c>
      <c r="I82" s="588"/>
      <c r="J82" s="489">
        <v>1</v>
      </c>
    </row>
    <row r="83" spans="2:10" x14ac:dyDescent="0.25">
      <c r="B83" s="588">
        <v>28</v>
      </c>
      <c r="C83" s="588" t="s">
        <v>73</v>
      </c>
      <c r="D83" s="588" t="s">
        <v>513</v>
      </c>
      <c r="E83" s="588" t="s">
        <v>1114</v>
      </c>
      <c r="F83" s="588">
        <v>9624000</v>
      </c>
      <c r="G83" s="588">
        <v>9963708.6999999993</v>
      </c>
      <c r="H83" s="588">
        <v>1</v>
      </c>
      <c r="I83" s="588"/>
      <c r="J83" s="489">
        <v>1</v>
      </c>
    </row>
    <row r="84" spans="2:10" x14ac:dyDescent="0.25">
      <c r="B84" s="588">
        <v>28</v>
      </c>
      <c r="C84" s="588" t="s">
        <v>73</v>
      </c>
      <c r="D84" s="588" t="s">
        <v>513</v>
      </c>
      <c r="E84" s="588" t="s">
        <v>1108</v>
      </c>
      <c r="F84" s="588">
        <v>9700000</v>
      </c>
      <c r="G84" s="588">
        <v>10017717.189999999</v>
      </c>
      <c r="H84" s="588">
        <v>1</v>
      </c>
      <c r="I84" s="588"/>
      <c r="J84" s="489">
        <v>2</v>
      </c>
    </row>
    <row r="85" spans="2:10" x14ac:dyDescent="0.25">
      <c r="B85" s="588">
        <v>28</v>
      </c>
      <c r="C85" s="588" t="s">
        <v>73</v>
      </c>
      <c r="D85" s="588" t="s">
        <v>824</v>
      </c>
      <c r="E85" s="588" t="s">
        <v>824</v>
      </c>
      <c r="F85" s="588">
        <v>9660250</v>
      </c>
      <c r="G85" s="588">
        <v>10008841.039999999</v>
      </c>
      <c r="H85" s="588">
        <v>4</v>
      </c>
      <c r="I85" s="588"/>
      <c r="J85" s="489">
        <v>1</v>
      </c>
    </row>
    <row r="86" spans="2:10" x14ac:dyDescent="0.25">
      <c r="B86" s="588">
        <v>28</v>
      </c>
      <c r="C86" s="588" t="s">
        <v>73</v>
      </c>
      <c r="D86" s="588" t="s">
        <v>824</v>
      </c>
      <c r="E86" s="588" t="s">
        <v>910</v>
      </c>
      <c r="F86" s="588">
        <v>12800000</v>
      </c>
      <c r="G86" s="588">
        <v>13178857.196666701</v>
      </c>
      <c r="H86" s="588">
        <v>3</v>
      </c>
      <c r="I86" s="588"/>
      <c r="J86" s="489">
        <v>1</v>
      </c>
    </row>
    <row r="87" spans="2:10" x14ac:dyDescent="0.25">
      <c r="B87" s="588">
        <v>28</v>
      </c>
      <c r="C87" s="588" t="s">
        <v>73</v>
      </c>
      <c r="D87" s="588" t="s">
        <v>824</v>
      </c>
      <c r="E87" s="588" t="s">
        <v>911</v>
      </c>
      <c r="F87" s="588">
        <v>14550000</v>
      </c>
      <c r="G87" s="588">
        <v>14999455.779999999</v>
      </c>
      <c r="H87" s="588">
        <v>1</v>
      </c>
      <c r="I87" s="588"/>
      <c r="J87" s="489">
        <v>1</v>
      </c>
    </row>
    <row r="88" spans="2:10" x14ac:dyDescent="0.25">
      <c r="B88" s="588">
        <v>28</v>
      </c>
      <c r="C88" s="588" t="s">
        <v>73</v>
      </c>
      <c r="D88" s="588" t="s">
        <v>86</v>
      </c>
      <c r="E88" s="588" t="s">
        <v>86</v>
      </c>
      <c r="F88" s="588">
        <v>10209250</v>
      </c>
      <c r="G88" s="588">
        <v>11074442.244999999</v>
      </c>
      <c r="H88" s="588">
        <v>4</v>
      </c>
      <c r="I88" s="588"/>
      <c r="J88" s="489">
        <v>1</v>
      </c>
    </row>
    <row r="89" spans="2:10" x14ac:dyDescent="0.25">
      <c r="B89" s="588">
        <v>28</v>
      </c>
      <c r="C89" s="588" t="s">
        <v>73</v>
      </c>
      <c r="D89" s="588" t="s">
        <v>86</v>
      </c>
      <c r="E89" s="588" t="s">
        <v>1082</v>
      </c>
      <c r="F89" s="588">
        <v>9381500</v>
      </c>
      <c r="G89" s="588">
        <v>10004634.545</v>
      </c>
      <c r="H89" s="588">
        <v>2</v>
      </c>
      <c r="I89" s="588"/>
      <c r="J89" s="489">
        <v>1</v>
      </c>
    </row>
    <row r="90" spans="2:10" x14ac:dyDescent="0.25">
      <c r="B90" s="588">
        <v>28</v>
      </c>
      <c r="C90" s="588" t="s">
        <v>73</v>
      </c>
      <c r="D90" s="588" t="s">
        <v>86</v>
      </c>
      <c r="E90" s="588" t="s">
        <v>912</v>
      </c>
      <c r="F90" s="588">
        <v>9700000</v>
      </c>
      <c r="G90" s="588">
        <v>10017717.189999999</v>
      </c>
      <c r="H90" s="588">
        <v>1</v>
      </c>
      <c r="I90" s="588"/>
      <c r="J90" s="489">
        <v>1</v>
      </c>
    </row>
    <row r="91" spans="2:10" x14ac:dyDescent="0.25">
      <c r="B91" s="588">
        <v>28</v>
      </c>
      <c r="C91" s="588" t="s">
        <v>73</v>
      </c>
      <c r="D91" s="588" t="s">
        <v>743</v>
      </c>
      <c r="E91" s="588" t="s">
        <v>836</v>
      </c>
      <c r="F91" s="588">
        <v>9700000</v>
      </c>
      <c r="G91" s="588">
        <v>10017717.189999999</v>
      </c>
      <c r="H91" s="588">
        <v>1</v>
      </c>
      <c r="I91" s="588"/>
      <c r="J91" s="489">
        <v>1</v>
      </c>
    </row>
    <row r="92" spans="2:10" x14ac:dyDescent="0.25">
      <c r="B92" s="588">
        <v>28</v>
      </c>
      <c r="C92" s="588" t="s">
        <v>73</v>
      </c>
      <c r="D92" s="588" t="s">
        <v>743</v>
      </c>
      <c r="E92" s="588" t="s">
        <v>919</v>
      </c>
      <c r="F92" s="588">
        <v>9300000</v>
      </c>
      <c r="G92" s="588">
        <v>10013197.189999999</v>
      </c>
      <c r="H92" s="588">
        <v>1</v>
      </c>
      <c r="I92" s="588"/>
      <c r="J92" s="489">
        <v>1</v>
      </c>
    </row>
    <row r="93" spans="2:10" x14ac:dyDescent="0.25">
      <c r="B93" s="588">
        <v>28</v>
      </c>
      <c r="C93" s="588" t="s">
        <v>73</v>
      </c>
      <c r="D93" s="588" t="s">
        <v>732</v>
      </c>
      <c r="E93" s="588" t="s">
        <v>732</v>
      </c>
      <c r="F93" s="588">
        <v>9700000</v>
      </c>
      <c r="G93" s="588">
        <v>10017717.789999999</v>
      </c>
      <c r="H93" s="588">
        <v>1</v>
      </c>
      <c r="I93" s="588"/>
      <c r="J93" s="489">
        <v>8</v>
      </c>
    </row>
    <row r="94" spans="2:10" x14ac:dyDescent="0.25">
      <c r="B94" s="588">
        <v>28</v>
      </c>
      <c r="C94" s="588" t="s">
        <v>73</v>
      </c>
      <c r="D94" s="588" t="s">
        <v>732</v>
      </c>
      <c r="E94" s="588" t="s">
        <v>733</v>
      </c>
      <c r="F94" s="588">
        <v>9700000</v>
      </c>
      <c r="G94" s="588">
        <v>10017717.189999999</v>
      </c>
      <c r="H94" s="588">
        <v>1</v>
      </c>
      <c r="I94" s="588"/>
      <c r="J94" s="489">
        <v>1</v>
      </c>
    </row>
    <row r="95" spans="2:10" x14ac:dyDescent="0.25">
      <c r="B95" s="588">
        <v>28</v>
      </c>
      <c r="C95" s="588" t="s">
        <v>73</v>
      </c>
      <c r="D95" s="588" t="s">
        <v>732</v>
      </c>
      <c r="E95" s="588" t="s">
        <v>1054</v>
      </c>
      <c r="F95" s="588">
        <v>8461750</v>
      </c>
      <c r="G95" s="588">
        <v>12450039.65</v>
      </c>
      <c r="H95" s="588">
        <v>4</v>
      </c>
      <c r="I95" s="588"/>
      <c r="J95" s="489">
        <v>1</v>
      </c>
    </row>
    <row r="96" spans="2:10" x14ac:dyDescent="0.25">
      <c r="B96" s="588">
        <v>28</v>
      </c>
      <c r="C96" s="588" t="s">
        <v>74</v>
      </c>
      <c r="D96" s="588" t="s">
        <v>74</v>
      </c>
      <c r="E96" s="588" t="s">
        <v>968</v>
      </c>
      <c r="F96" s="588">
        <v>9700000</v>
      </c>
      <c r="G96" s="588">
        <v>9983534.6899999995</v>
      </c>
      <c r="H96" s="588">
        <v>1</v>
      </c>
      <c r="I96" s="588"/>
      <c r="J96" s="489">
        <v>1</v>
      </c>
    </row>
    <row r="97" spans="2:10" x14ac:dyDescent="0.25">
      <c r="B97" s="588">
        <v>28</v>
      </c>
      <c r="C97" s="588" t="s">
        <v>74</v>
      </c>
      <c r="D97" s="588" t="s">
        <v>72</v>
      </c>
      <c r="E97" s="588" t="s">
        <v>745</v>
      </c>
      <c r="F97" s="588">
        <v>10570466.6666667</v>
      </c>
      <c r="G97" s="588">
        <v>10979667.752666701</v>
      </c>
      <c r="H97" s="588">
        <v>15</v>
      </c>
      <c r="I97" s="588"/>
      <c r="J97" s="489">
        <v>1</v>
      </c>
    </row>
    <row r="98" spans="2:10" x14ac:dyDescent="0.25">
      <c r="B98" s="588">
        <v>28</v>
      </c>
      <c r="C98" s="588" t="s">
        <v>74</v>
      </c>
      <c r="D98" s="588" t="s">
        <v>72</v>
      </c>
      <c r="E98" s="588" t="s">
        <v>1027</v>
      </c>
      <c r="F98" s="588">
        <v>9672500</v>
      </c>
      <c r="G98" s="588">
        <v>10017366.890000001</v>
      </c>
      <c r="H98" s="588">
        <v>2</v>
      </c>
      <c r="I98" s="588"/>
      <c r="J98" s="489">
        <v>1</v>
      </c>
    </row>
    <row r="99" spans="2:10" x14ac:dyDescent="0.25">
      <c r="B99" s="588">
        <v>28</v>
      </c>
      <c r="C99" s="588" t="s">
        <v>74</v>
      </c>
      <c r="D99" s="588" t="s">
        <v>75</v>
      </c>
      <c r="E99" s="588" t="s">
        <v>903</v>
      </c>
      <c r="F99" s="588">
        <v>9700000</v>
      </c>
      <c r="G99" s="588">
        <v>10017717.189999999</v>
      </c>
      <c r="H99" s="588">
        <v>1</v>
      </c>
      <c r="I99" s="588"/>
      <c r="J99" s="489">
        <v>4</v>
      </c>
    </row>
    <row r="100" spans="2:10" x14ac:dyDescent="0.25">
      <c r="B100" s="588">
        <v>28</v>
      </c>
      <c r="C100" s="588" t="s">
        <v>74</v>
      </c>
      <c r="D100" s="588" t="s">
        <v>96</v>
      </c>
      <c r="E100" s="588" t="s">
        <v>592</v>
      </c>
      <c r="F100" s="588">
        <v>9700000</v>
      </c>
      <c r="G100" s="588">
        <v>10017717.189999999</v>
      </c>
      <c r="H100" s="588">
        <v>1</v>
      </c>
      <c r="I100" s="588"/>
      <c r="J100" s="489">
        <v>1</v>
      </c>
    </row>
    <row r="101" spans="2:10" x14ac:dyDescent="0.25">
      <c r="B101" s="588">
        <v>28</v>
      </c>
      <c r="C101" s="588" t="s">
        <v>74</v>
      </c>
      <c r="D101" s="588" t="s">
        <v>87</v>
      </c>
      <c r="E101" s="588" t="s">
        <v>826</v>
      </c>
      <c r="F101" s="588">
        <v>8869500</v>
      </c>
      <c r="G101" s="588">
        <v>10235375.84</v>
      </c>
      <c r="H101" s="588">
        <v>2</v>
      </c>
      <c r="I101" s="588"/>
      <c r="J101" s="489">
        <v>3</v>
      </c>
    </row>
    <row r="102" spans="2:10" x14ac:dyDescent="0.25">
      <c r="B102" s="588">
        <v>28</v>
      </c>
      <c r="C102" s="588" t="s">
        <v>74</v>
      </c>
      <c r="D102" s="588" t="s">
        <v>87</v>
      </c>
      <c r="E102" s="588" t="s">
        <v>97</v>
      </c>
      <c r="F102" s="588">
        <v>9700000</v>
      </c>
      <c r="G102" s="588">
        <v>11545248</v>
      </c>
      <c r="H102" s="588">
        <v>1</v>
      </c>
      <c r="I102" s="588"/>
      <c r="J102" s="489">
        <v>1</v>
      </c>
    </row>
    <row r="103" spans="2:10" x14ac:dyDescent="0.25">
      <c r="B103" s="588">
        <v>28</v>
      </c>
      <c r="C103" s="588" t="s">
        <v>74</v>
      </c>
      <c r="D103" s="588" t="s">
        <v>87</v>
      </c>
      <c r="E103" s="588" t="s">
        <v>929</v>
      </c>
      <c r="F103" s="588">
        <v>9700000</v>
      </c>
      <c r="G103" s="588">
        <v>10017717.189999999</v>
      </c>
      <c r="H103" s="588">
        <v>1</v>
      </c>
      <c r="I103" s="588"/>
      <c r="J103" s="489">
        <v>2</v>
      </c>
    </row>
    <row r="104" spans="2:10" x14ac:dyDescent="0.25">
      <c r="B104" s="588">
        <v>28</v>
      </c>
      <c r="C104" s="588" t="s">
        <v>74</v>
      </c>
      <c r="D104" s="588" t="s">
        <v>87</v>
      </c>
      <c r="E104" s="588" t="s">
        <v>1083</v>
      </c>
      <c r="F104" s="588">
        <v>9638000</v>
      </c>
      <c r="G104" s="588">
        <v>10577193.91</v>
      </c>
      <c r="H104" s="588">
        <v>1</v>
      </c>
      <c r="I104" s="588"/>
      <c r="J104" s="489">
        <v>1</v>
      </c>
    </row>
    <row r="105" spans="2:10" x14ac:dyDescent="0.25">
      <c r="B105" s="588">
        <v>28</v>
      </c>
      <c r="C105" s="588" t="s">
        <v>74</v>
      </c>
      <c r="D105" s="588" t="s">
        <v>735</v>
      </c>
      <c r="E105" s="588" t="s">
        <v>869</v>
      </c>
      <c r="F105" s="588">
        <v>9700000</v>
      </c>
      <c r="G105" s="588">
        <v>10686938.675000001</v>
      </c>
      <c r="H105" s="588">
        <v>2</v>
      </c>
      <c r="I105" s="588"/>
      <c r="J105" s="489">
        <v>1</v>
      </c>
    </row>
    <row r="106" spans="2:10" x14ac:dyDescent="0.25">
      <c r="B106" s="588">
        <v>28</v>
      </c>
      <c r="C106" s="588" t="s">
        <v>74</v>
      </c>
      <c r="D106" s="588" t="s">
        <v>735</v>
      </c>
      <c r="E106" s="588" t="s">
        <v>842</v>
      </c>
      <c r="F106" s="588">
        <v>9700000</v>
      </c>
      <c r="G106" s="588">
        <v>9998750</v>
      </c>
      <c r="H106" s="588">
        <v>1</v>
      </c>
      <c r="I106" s="588"/>
      <c r="J106" s="489">
        <v>1</v>
      </c>
    </row>
    <row r="107" spans="2:10" x14ac:dyDescent="0.25">
      <c r="B107" s="588">
        <v>28</v>
      </c>
      <c r="C107" s="588" t="s">
        <v>74</v>
      </c>
      <c r="D107" s="588" t="s">
        <v>735</v>
      </c>
      <c r="E107" s="588" t="s">
        <v>1056</v>
      </c>
      <c r="F107" s="588">
        <v>9638000</v>
      </c>
      <c r="G107" s="588">
        <v>10017016.59</v>
      </c>
      <c r="H107" s="588">
        <v>1</v>
      </c>
      <c r="I107" s="588"/>
      <c r="J107" s="489">
        <v>1</v>
      </c>
    </row>
    <row r="108" spans="2:10" x14ac:dyDescent="0.25">
      <c r="B108" s="588">
        <v>28</v>
      </c>
      <c r="C108" s="588" t="s">
        <v>74</v>
      </c>
      <c r="D108" s="588" t="s">
        <v>914</v>
      </c>
      <c r="E108" s="588" t="s">
        <v>1150</v>
      </c>
      <c r="F108" s="588">
        <v>9700000</v>
      </c>
      <c r="G108" s="588">
        <v>10037018.25</v>
      </c>
      <c r="H108" s="588">
        <v>1</v>
      </c>
      <c r="I108" s="588"/>
      <c r="J108" s="489">
        <v>10</v>
      </c>
    </row>
    <row r="109" spans="2:10" x14ac:dyDescent="0.25">
      <c r="B109" s="588">
        <v>28</v>
      </c>
      <c r="C109" s="588" t="s">
        <v>104</v>
      </c>
      <c r="D109" s="588" t="s">
        <v>818</v>
      </c>
      <c r="E109" s="588" t="s">
        <v>845</v>
      </c>
      <c r="F109" s="588">
        <v>9700000</v>
      </c>
      <c r="G109" s="588">
        <v>10035637.27</v>
      </c>
      <c r="H109" s="588">
        <v>1</v>
      </c>
      <c r="I109" s="588"/>
      <c r="J109" s="489">
        <v>40</v>
      </c>
    </row>
    <row r="110" spans="2:10" x14ac:dyDescent="0.25">
      <c r="B110" s="588">
        <v>32</v>
      </c>
      <c r="C110" s="588" t="s">
        <v>102</v>
      </c>
      <c r="D110" s="588" t="s">
        <v>748</v>
      </c>
      <c r="E110" s="588" t="s">
        <v>910</v>
      </c>
      <c r="F110" s="588">
        <v>9127000</v>
      </c>
      <c r="G110" s="588">
        <v>16416181.560000001</v>
      </c>
      <c r="H110" s="588">
        <v>1</v>
      </c>
      <c r="I110" s="588"/>
      <c r="J110" s="489">
        <v>2</v>
      </c>
    </row>
    <row r="111" spans="2:10" x14ac:dyDescent="0.25">
      <c r="B111" s="588">
        <v>32</v>
      </c>
      <c r="C111" s="588" t="s">
        <v>11</v>
      </c>
      <c r="D111" s="588" t="s">
        <v>103</v>
      </c>
      <c r="E111" s="588" t="s">
        <v>828</v>
      </c>
      <c r="F111" s="588">
        <v>9700000</v>
      </c>
      <c r="G111" s="588">
        <v>13628667</v>
      </c>
      <c r="H111" s="588">
        <v>1</v>
      </c>
      <c r="I111" s="588"/>
      <c r="J111" s="489">
        <v>2</v>
      </c>
    </row>
    <row r="112" spans="2:10" x14ac:dyDescent="0.25">
      <c r="B112" s="588">
        <v>32</v>
      </c>
      <c r="C112" s="588" t="s">
        <v>11</v>
      </c>
      <c r="D112" s="588" t="s">
        <v>103</v>
      </c>
      <c r="E112" s="588" t="s">
        <v>890</v>
      </c>
      <c r="F112" s="588">
        <v>9624000</v>
      </c>
      <c r="G112" s="588">
        <v>17799137.649999999</v>
      </c>
      <c r="H112" s="588">
        <v>1</v>
      </c>
      <c r="I112" s="588"/>
      <c r="J112" s="489">
        <v>2</v>
      </c>
    </row>
    <row r="113" spans="2:10" x14ac:dyDescent="0.25">
      <c r="B113" s="588">
        <v>32</v>
      </c>
      <c r="C113" s="588" t="s">
        <v>11</v>
      </c>
      <c r="D113" s="588" t="s">
        <v>103</v>
      </c>
      <c r="E113" s="588" t="s">
        <v>749</v>
      </c>
      <c r="F113" s="588">
        <v>14550000</v>
      </c>
      <c r="G113" s="588">
        <v>14638140.630000001</v>
      </c>
      <c r="H113" s="588">
        <v>1</v>
      </c>
      <c r="I113" s="588"/>
      <c r="J113" s="489">
        <v>1</v>
      </c>
    </row>
    <row r="114" spans="2:10" x14ac:dyDescent="0.25">
      <c r="B114" s="588">
        <v>32</v>
      </c>
      <c r="C114" s="588" t="s">
        <v>11</v>
      </c>
      <c r="D114" s="588" t="s">
        <v>103</v>
      </c>
      <c r="E114" s="588" t="s">
        <v>830</v>
      </c>
      <c r="F114" s="588">
        <v>11905000</v>
      </c>
      <c r="G114" s="588">
        <v>16392514.869999999</v>
      </c>
      <c r="H114" s="588">
        <v>2</v>
      </c>
      <c r="I114" s="588"/>
      <c r="J114" s="489">
        <v>1</v>
      </c>
    </row>
    <row r="115" spans="2:10" x14ac:dyDescent="0.25">
      <c r="B115" s="588">
        <v>32</v>
      </c>
      <c r="C115" s="588" t="s">
        <v>11</v>
      </c>
      <c r="D115" s="588" t="s">
        <v>103</v>
      </c>
      <c r="E115" s="588" t="s">
        <v>514</v>
      </c>
      <c r="F115" s="588">
        <v>7155000</v>
      </c>
      <c r="G115" s="588">
        <v>41974161.869999997</v>
      </c>
      <c r="H115" s="588">
        <v>1</v>
      </c>
      <c r="I115" s="588"/>
      <c r="J115" s="489">
        <v>1</v>
      </c>
    </row>
    <row r="116" spans="2:10" x14ac:dyDescent="0.25">
      <c r="B116" s="588">
        <v>32</v>
      </c>
      <c r="C116" s="588" t="s">
        <v>11</v>
      </c>
      <c r="D116" s="588" t="s">
        <v>832</v>
      </c>
      <c r="E116" s="588" t="s">
        <v>967</v>
      </c>
      <c r="F116" s="588">
        <v>9208000</v>
      </c>
      <c r="G116" s="588">
        <v>14401821.48</v>
      </c>
      <c r="H116" s="588">
        <v>1</v>
      </c>
      <c r="I116" s="588"/>
      <c r="J116" s="489">
        <v>1</v>
      </c>
    </row>
    <row r="117" spans="2:10" x14ac:dyDescent="0.25">
      <c r="B117" s="588">
        <v>32</v>
      </c>
      <c r="C117" s="588" t="s">
        <v>11</v>
      </c>
      <c r="D117" s="588" t="s">
        <v>94</v>
      </c>
      <c r="E117" s="588" t="s">
        <v>1078</v>
      </c>
      <c r="F117" s="588">
        <v>14550000</v>
      </c>
      <c r="G117" s="588">
        <v>14978199.140000001</v>
      </c>
      <c r="H117" s="588">
        <v>1</v>
      </c>
      <c r="I117" s="588"/>
      <c r="J117" s="489">
        <v>2</v>
      </c>
    </row>
    <row r="118" spans="2:10" x14ac:dyDescent="0.25">
      <c r="B118" s="588">
        <v>32</v>
      </c>
      <c r="C118" s="588" t="s">
        <v>13</v>
      </c>
      <c r="D118" s="588" t="s">
        <v>105</v>
      </c>
      <c r="E118" s="588" t="s">
        <v>521</v>
      </c>
      <c r="F118" s="588">
        <v>9658000</v>
      </c>
      <c r="G118" s="588">
        <v>9997366.9800000004</v>
      </c>
      <c r="H118" s="588">
        <v>1</v>
      </c>
      <c r="I118" s="588"/>
      <c r="J118" s="489">
        <v>2</v>
      </c>
    </row>
    <row r="119" spans="2:10" x14ac:dyDescent="0.25">
      <c r="B119" s="588">
        <v>32</v>
      </c>
      <c r="C119" s="588" t="s">
        <v>73</v>
      </c>
      <c r="D119" s="588" t="s">
        <v>824</v>
      </c>
      <c r="E119" s="588" t="s">
        <v>824</v>
      </c>
      <c r="F119" s="588">
        <v>9665333.3333333302</v>
      </c>
      <c r="G119" s="588">
        <v>12876317.7533333</v>
      </c>
      <c r="H119" s="588">
        <v>3</v>
      </c>
      <c r="I119" s="588"/>
      <c r="J119" s="489">
        <v>1</v>
      </c>
    </row>
    <row r="120" spans="2:10" x14ac:dyDescent="0.25">
      <c r="B120" s="588">
        <v>32</v>
      </c>
      <c r="C120" s="588" t="s">
        <v>73</v>
      </c>
      <c r="D120" s="588" t="s">
        <v>824</v>
      </c>
      <c r="E120" s="588" t="s">
        <v>867</v>
      </c>
      <c r="F120" s="588">
        <v>9638000</v>
      </c>
      <c r="G120" s="588">
        <v>10040549.73</v>
      </c>
      <c r="H120" s="588">
        <v>1</v>
      </c>
      <c r="I120" s="588"/>
    </row>
    <row r="121" spans="2:10" x14ac:dyDescent="0.25">
      <c r="B121" s="588">
        <v>32</v>
      </c>
      <c r="C121" s="588" t="s">
        <v>73</v>
      </c>
      <c r="D121" s="588" t="s">
        <v>824</v>
      </c>
      <c r="E121" s="588" t="s">
        <v>1081</v>
      </c>
      <c r="F121" s="588">
        <v>8599000</v>
      </c>
      <c r="G121" s="588">
        <v>10377192.970000001</v>
      </c>
      <c r="H121" s="588">
        <v>1</v>
      </c>
      <c r="I121" s="588"/>
    </row>
    <row r="122" spans="2:10" x14ac:dyDescent="0.25">
      <c r="B122" s="588">
        <v>32</v>
      </c>
      <c r="C122" s="588" t="s">
        <v>73</v>
      </c>
      <c r="D122" s="588" t="s">
        <v>824</v>
      </c>
      <c r="E122" s="588" t="s">
        <v>997</v>
      </c>
      <c r="F122" s="588">
        <v>9431000</v>
      </c>
      <c r="G122" s="588">
        <v>20974830.850000001</v>
      </c>
      <c r="H122" s="588">
        <v>1</v>
      </c>
      <c r="I122" s="588"/>
    </row>
    <row r="123" spans="2:10" x14ac:dyDescent="0.25">
      <c r="B123" s="588">
        <v>32</v>
      </c>
      <c r="C123" s="588" t="s">
        <v>73</v>
      </c>
      <c r="D123" s="588" t="s">
        <v>824</v>
      </c>
      <c r="E123" s="588" t="s">
        <v>911</v>
      </c>
      <c r="F123" s="588">
        <v>9700000</v>
      </c>
      <c r="G123" s="588">
        <v>10303134.58</v>
      </c>
      <c r="H123" s="588">
        <v>1</v>
      </c>
      <c r="I123" s="588"/>
    </row>
    <row r="124" spans="2:10" x14ac:dyDescent="0.25">
      <c r="B124" s="588">
        <v>32</v>
      </c>
      <c r="C124" s="588" t="s">
        <v>73</v>
      </c>
      <c r="D124" s="588" t="s">
        <v>86</v>
      </c>
      <c r="E124" s="588" t="s">
        <v>86</v>
      </c>
      <c r="F124" s="588">
        <v>14550000</v>
      </c>
      <c r="G124" s="588">
        <v>14978188.09</v>
      </c>
      <c r="H124" s="588">
        <v>1</v>
      </c>
      <c r="I124" s="588"/>
    </row>
    <row r="125" spans="2:10" x14ac:dyDescent="0.25">
      <c r="B125" s="588">
        <v>32</v>
      </c>
      <c r="C125" s="588" t="s">
        <v>73</v>
      </c>
      <c r="D125" s="588" t="s">
        <v>751</v>
      </c>
      <c r="E125" s="588" t="s">
        <v>1116</v>
      </c>
      <c r="F125" s="588">
        <v>11883500</v>
      </c>
      <c r="G125" s="588">
        <v>16144469.82</v>
      </c>
      <c r="H125" s="588">
        <v>2</v>
      </c>
      <c r="I125" s="588"/>
    </row>
    <row r="126" spans="2:10" x14ac:dyDescent="0.25">
      <c r="B126" s="489">
        <v>32</v>
      </c>
      <c r="C126" s="489" t="s">
        <v>73</v>
      </c>
      <c r="D126" s="489" t="s">
        <v>648</v>
      </c>
      <c r="E126" s="489" t="s">
        <v>1143</v>
      </c>
      <c r="F126" s="489">
        <v>9700000</v>
      </c>
      <c r="G126" s="489">
        <v>10303134.58</v>
      </c>
      <c r="H126" s="489">
        <v>1</v>
      </c>
    </row>
    <row r="127" spans="2:10" x14ac:dyDescent="0.25">
      <c r="B127" s="489">
        <v>32</v>
      </c>
      <c r="C127" s="489" t="s">
        <v>73</v>
      </c>
      <c r="D127" s="489" t="s">
        <v>825</v>
      </c>
      <c r="E127" s="489" t="s">
        <v>825</v>
      </c>
      <c r="F127" s="489">
        <v>9549500</v>
      </c>
      <c r="G127" s="489">
        <v>20210845.045000002</v>
      </c>
      <c r="H127" s="489">
        <v>2</v>
      </c>
    </row>
    <row r="128" spans="2:10" x14ac:dyDescent="0.25">
      <c r="B128" s="489">
        <v>87</v>
      </c>
      <c r="C128" s="489" t="s">
        <v>102</v>
      </c>
      <c r="D128" s="489" t="s">
        <v>1163</v>
      </c>
      <c r="E128" s="489" t="s">
        <v>749</v>
      </c>
      <c r="F128" s="489">
        <v>4850000</v>
      </c>
      <c r="G128" s="489">
        <v>20238923.75</v>
      </c>
      <c r="H128" s="489">
        <v>2</v>
      </c>
    </row>
    <row r="129" spans="2:8" x14ac:dyDescent="0.25">
      <c r="B129" s="489">
        <v>87</v>
      </c>
      <c r="C129" s="489" t="s">
        <v>102</v>
      </c>
      <c r="D129" s="489" t="s">
        <v>108</v>
      </c>
      <c r="E129" s="489" t="s">
        <v>872</v>
      </c>
      <c r="F129" s="489">
        <v>9658000</v>
      </c>
      <c r="G129" s="489">
        <v>10013300</v>
      </c>
      <c r="H129" s="489">
        <v>1</v>
      </c>
    </row>
    <row r="130" spans="2:8" x14ac:dyDescent="0.25">
      <c r="B130" s="489">
        <v>87</v>
      </c>
      <c r="C130" s="489" t="s">
        <v>11</v>
      </c>
      <c r="D130" s="489" t="s">
        <v>11</v>
      </c>
      <c r="E130" s="489" t="s">
        <v>102</v>
      </c>
      <c r="F130" s="489">
        <v>9610000</v>
      </c>
      <c r="G130" s="489">
        <v>9929358.5</v>
      </c>
      <c r="H130" s="489">
        <v>1</v>
      </c>
    </row>
    <row r="131" spans="2:8" x14ac:dyDescent="0.25">
      <c r="B131" s="489">
        <v>87</v>
      </c>
      <c r="C131" s="489" t="s">
        <v>11</v>
      </c>
      <c r="D131" s="489" t="s">
        <v>1074</v>
      </c>
      <c r="E131" s="489" t="s">
        <v>1075</v>
      </c>
      <c r="F131" s="489">
        <v>14550000</v>
      </c>
      <c r="G131" s="489">
        <v>14955822.5</v>
      </c>
      <c r="H131" s="489">
        <v>1</v>
      </c>
    </row>
    <row r="132" spans="2:8" x14ac:dyDescent="0.25">
      <c r="B132" s="489">
        <v>87</v>
      </c>
      <c r="C132" s="489" t="s">
        <v>11</v>
      </c>
      <c r="D132" s="489" t="s">
        <v>84</v>
      </c>
      <c r="E132" s="489" t="s">
        <v>896</v>
      </c>
      <c r="F132" s="489">
        <v>9700000</v>
      </c>
      <c r="G132" s="489">
        <v>10013300.07</v>
      </c>
      <c r="H132" s="489">
        <v>1</v>
      </c>
    </row>
    <row r="133" spans="2:8" x14ac:dyDescent="0.25">
      <c r="B133" s="489">
        <v>87</v>
      </c>
      <c r="C133" s="489" t="s">
        <v>11</v>
      </c>
      <c r="D133" s="489" t="s">
        <v>515</v>
      </c>
      <c r="E133" s="489" t="s">
        <v>515</v>
      </c>
      <c r="F133" s="489">
        <v>9700000</v>
      </c>
      <c r="G133" s="489">
        <v>9817944.8000000007</v>
      </c>
      <c r="H133" s="489">
        <v>1</v>
      </c>
    </row>
    <row r="134" spans="2:8" x14ac:dyDescent="0.25">
      <c r="B134" s="489">
        <v>87</v>
      </c>
      <c r="C134" s="489" t="s">
        <v>11</v>
      </c>
      <c r="D134" s="489" t="s">
        <v>515</v>
      </c>
      <c r="E134" s="489" t="s">
        <v>875</v>
      </c>
      <c r="F134" s="489">
        <v>9700000</v>
      </c>
      <c r="G134" s="489">
        <v>9817944.8000000007</v>
      </c>
      <c r="H134" s="489">
        <v>1</v>
      </c>
    </row>
    <row r="135" spans="2:8" x14ac:dyDescent="0.25">
      <c r="B135" s="489">
        <v>87</v>
      </c>
      <c r="C135" s="489" t="s">
        <v>12</v>
      </c>
      <c r="D135" s="489" t="s">
        <v>85</v>
      </c>
      <c r="E135" s="489" t="s">
        <v>1096</v>
      </c>
      <c r="F135" s="489">
        <v>9693000</v>
      </c>
      <c r="G135" s="489">
        <v>10013294.289999999</v>
      </c>
      <c r="H135" s="489">
        <v>1</v>
      </c>
    </row>
    <row r="136" spans="2:8" x14ac:dyDescent="0.25">
      <c r="B136" s="489">
        <v>87</v>
      </c>
      <c r="C136" s="489" t="s">
        <v>13</v>
      </c>
      <c r="D136" s="489" t="s">
        <v>1069</v>
      </c>
      <c r="E136" s="489" t="s">
        <v>1295</v>
      </c>
      <c r="F136" s="489">
        <v>9569000</v>
      </c>
      <c r="G136" s="489">
        <v>23443970</v>
      </c>
      <c r="H136" s="489">
        <v>1</v>
      </c>
    </row>
    <row r="137" spans="2:8" x14ac:dyDescent="0.25">
      <c r="B137" s="489">
        <v>87</v>
      </c>
      <c r="C137" s="489" t="s">
        <v>13</v>
      </c>
      <c r="D137" s="489" t="s">
        <v>105</v>
      </c>
      <c r="E137" s="489" t="s">
        <v>521</v>
      </c>
      <c r="F137" s="489">
        <v>9700000</v>
      </c>
      <c r="G137" s="489">
        <v>10013300</v>
      </c>
      <c r="H137" s="489">
        <v>1</v>
      </c>
    </row>
    <row r="138" spans="2:8" x14ac:dyDescent="0.25">
      <c r="B138" s="489">
        <v>87</v>
      </c>
      <c r="C138" s="489" t="s">
        <v>73</v>
      </c>
      <c r="D138" s="489" t="s">
        <v>824</v>
      </c>
      <c r="E138" s="489" t="s">
        <v>910</v>
      </c>
      <c r="F138" s="489">
        <v>14550000</v>
      </c>
      <c r="G138" s="489">
        <v>14705112</v>
      </c>
      <c r="H138" s="489">
        <v>1</v>
      </c>
    </row>
    <row r="139" spans="2:8" x14ac:dyDescent="0.25">
      <c r="B139" s="489">
        <v>87</v>
      </c>
      <c r="C139" s="489" t="s">
        <v>73</v>
      </c>
      <c r="D139" s="489" t="s">
        <v>86</v>
      </c>
      <c r="E139" s="489" t="s">
        <v>86</v>
      </c>
      <c r="F139" s="489">
        <v>9685000</v>
      </c>
      <c r="G139" s="489">
        <v>9783762.3000000007</v>
      </c>
      <c r="H139" s="489">
        <v>1</v>
      </c>
    </row>
    <row r="140" spans="2:8" x14ac:dyDescent="0.25">
      <c r="B140" s="489">
        <v>87</v>
      </c>
      <c r="C140" s="489" t="s">
        <v>73</v>
      </c>
      <c r="D140" s="489" t="s">
        <v>822</v>
      </c>
      <c r="E140" s="489" t="s">
        <v>1086</v>
      </c>
      <c r="F140" s="489">
        <v>9700000</v>
      </c>
      <c r="G140" s="489">
        <v>9817944.8000000007</v>
      </c>
      <c r="H140" s="489">
        <v>1</v>
      </c>
    </row>
    <row r="141" spans="2:8" x14ac:dyDescent="0.25">
      <c r="B141" s="489">
        <v>87</v>
      </c>
      <c r="C141" s="489" t="s">
        <v>74</v>
      </c>
      <c r="D141" s="489" t="s">
        <v>72</v>
      </c>
      <c r="E141" s="489" t="s">
        <v>72</v>
      </c>
      <c r="F141" s="489">
        <v>9685000</v>
      </c>
      <c r="G141" s="489">
        <v>9783762.3000000007</v>
      </c>
      <c r="H141" s="489">
        <v>1</v>
      </c>
    </row>
    <row r="142" spans="2:8" x14ac:dyDescent="0.25">
      <c r="B142" s="489">
        <v>87</v>
      </c>
      <c r="C142" s="489" t="s">
        <v>74</v>
      </c>
      <c r="D142" s="489" t="s">
        <v>87</v>
      </c>
      <c r="E142" s="489" t="s">
        <v>97</v>
      </c>
      <c r="F142" s="489">
        <v>11306666.6666667</v>
      </c>
      <c r="G142" s="489">
        <v>11424212.199999999</v>
      </c>
      <c r="H142" s="489">
        <v>3</v>
      </c>
    </row>
    <row r="143" spans="2:8" x14ac:dyDescent="0.25">
      <c r="B143" s="489">
        <v>87</v>
      </c>
      <c r="C143" s="489" t="s">
        <v>74</v>
      </c>
      <c r="D143" s="489" t="s">
        <v>87</v>
      </c>
      <c r="E143" s="489" t="s">
        <v>913</v>
      </c>
      <c r="F143" s="489">
        <v>12110000</v>
      </c>
      <c r="G143" s="489">
        <v>12227345.9</v>
      </c>
      <c r="H143" s="489">
        <v>2</v>
      </c>
    </row>
    <row r="144" spans="2:8" x14ac:dyDescent="0.25">
      <c r="B144" s="489">
        <v>87</v>
      </c>
      <c r="C144" s="489" t="s">
        <v>74</v>
      </c>
      <c r="D144" s="489" t="s">
        <v>87</v>
      </c>
      <c r="E144" s="489" t="s">
        <v>929</v>
      </c>
      <c r="F144" s="489">
        <v>9685000</v>
      </c>
      <c r="G144" s="489">
        <v>9783762.3000000007</v>
      </c>
      <c r="H144" s="489">
        <v>1</v>
      </c>
    </row>
    <row r="145" spans="2:8" x14ac:dyDescent="0.25">
      <c r="B145" s="489">
        <v>87</v>
      </c>
      <c r="C145" s="489" t="s">
        <v>74</v>
      </c>
      <c r="D145" s="489" t="s">
        <v>735</v>
      </c>
      <c r="E145" s="489" t="s">
        <v>842</v>
      </c>
      <c r="F145" s="489">
        <v>9690000</v>
      </c>
      <c r="G145" s="489">
        <v>9795156.4666666705</v>
      </c>
      <c r="H145" s="489">
        <v>3</v>
      </c>
    </row>
    <row r="146" spans="2:8" x14ac:dyDescent="0.25">
      <c r="B146" s="489">
        <v>87</v>
      </c>
      <c r="C146" s="489" t="s">
        <v>74</v>
      </c>
      <c r="D146" s="489" t="s">
        <v>735</v>
      </c>
      <c r="E146" s="489" t="s">
        <v>1056</v>
      </c>
      <c r="F146" s="489">
        <v>9624000</v>
      </c>
      <c r="G146" s="489">
        <v>10013300</v>
      </c>
      <c r="H146" s="489">
        <v>1</v>
      </c>
    </row>
    <row r="147" spans="2:8" x14ac:dyDescent="0.25">
      <c r="B147" s="489">
        <v>87</v>
      </c>
      <c r="C147" s="489" t="s">
        <v>74</v>
      </c>
      <c r="D147" s="489" t="s">
        <v>914</v>
      </c>
      <c r="E147" s="489" t="s">
        <v>1084</v>
      </c>
      <c r="F147" s="489">
        <v>9700000</v>
      </c>
      <c r="G147" s="489">
        <v>10039100</v>
      </c>
      <c r="H147" s="489">
        <v>1</v>
      </c>
    </row>
    <row r="148" spans="2:8" x14ac:dyDescent="0.25">
      <c r="B148" s="489">
        <v>87</v>
      </c>
      <c r="C148" s="489" t="s">
        <v>104</v>
      </c>
      <c r="D148" s="489" t="s">
        <v>104</v>
      </c>
      <c r="E148" s="489" t="s">
        <v>841</v>
      </c>
      <c r="F148" s="489">
        <v>9700000</v>
      </c>
      <c r="G148" s="489">
        <v>9996208.75</v>
      </c>
      <c r="H148" s="489">
        <v>2</v>
      </c>
    </row>
    <row r="149" spans="2:8" x14ac:dyDescent="0.25">
      <c r="B149" s="489">
        <v>87</v>
      </c>
      <c r="C149" s="489" t="s">
        <v>104</v>
      </c>
      <c r="D149" s="489" t="s">
        <v>106</v>
      </c>
      <c r="E149" s="489" t="s">
        <v>109</v>
      </c>
      <c r="F149" s="489">
        <v>7275000</v>
      </c>
      <c r="G149" s="489">
        <v>14990005</v>
      </c>
      <c r="H149" s="489">
        <v>2</v>
      </c>
    </row>
    <row r="150" spans="2:8" x14ac:dyDescent="0.25">
      <c r="B150" s="489">
        <v>87</v>
      </c>
      <c r="C150" s="489" t="s">
        <v>104</v>
      </c>
      <c r="D150" s="489" t="s">
        <v>106</v>
      </c>
      <c r="E150" s="489" t="s">
        <v>523</v>
      </c>
      <c r="F150" s="489">
        <v>9700000</v>
      </c>
      <c r="G150" s="489">
        <v>9979117.5</v>
      </c>
      <c r="H150" s="489">
        <v>1</v>
      </c>
    </row>
    <row r="151" spans="2:8" x14ac:dyDescent="0.25">
      <c r="B151" s="489">
        <v>87</v>
      </c>
      <c r="C151" s="489" t="s">
        <v>104</v>
      </c>
      <c r="D151" s="489" t="s">
        <v>482</v>
      </c>
      <c r="E151" s="489" t="s">
        <v>839</v>
      </c>
      <c r="F151" s="489">
        <v>9700000</v>
      </c>
      <c r="G151" s="489">
        <v>9817944.8000000007</v>
      </c>
      <c r="H151" s="489">
        <v>4</v>
      </c>
    </row>
    <row r="152" spans="2:8" x14ac:dyDescent="0.25">
      <c r="B152" s="489">
        <v>88</v>
      </c>
      <c r="C152" s="489" t="s">
        <v>102</v>
      </c>
      <c r="D152" s="489" t="s">
        <v>108</v>
      </c>
      <c r="E152" s="489" t="s">
        <v>750</v>
      </c>
      <c r="F152" s="489">
        <v>9700000</v>
      </c>
      <c r="G152" s="489">
        <v>10032659.4</v>
      </c>
      <c r="H152" s="489">
        <v>1</v>
      </c>
    </row>
    <row r="153" spans="2:8" x14ac:dyDescent="0.25">
      <c r="B153" s="489">
        <v>88</v>
      </c>
      <c r="C153" s="489" t="s">
        <v>11</v>
      </c>
      <c r="D153" s="489" t="s">
        <v>823</v>
      </c>
      <c r="E153" s="489" t="s">
        <v>102</v>
      </c>
      <c r="F153" s="489">
        <v>9700000</v>
      </c>
      <c r="G153" s="489">
        <v>10032659.4</v>
      </c>
      <c r="H153" s="489">
        <v>1</v>
      </c>
    </row>
    <row r="154" spans="2:8" x14ac:dyDescent="0.25">
      <c r="B154" s="489">
        <v>88</v>
      </c>
      <c r="C154" s="489" t="s">
        <v>74</v>
      </c>
      <c r="D154" s="489" t="s">
        <v>87</v>
      </c>
      <c r="E154" s="489" t="s">
        <v>913</v>
      </c>
      <c r="F154" s="489">
        <v>12125000</v>
      </c>
      <c r="G154" s="489">
        <v>12528474.25</v>
      </c>
      <c r="H154" s="489">
        <v>2</v>
      </c>
    </row>
    <row r="155" spans="2:8" x14ac:dyDescent="0.25">
      <c r="B155" s="489">
        <v>88</v>
      </c>
      <c r="C155" s="489" t="s">
        <v>74</v>
      </c>
      <c r="D155" s="489" t="s">
        <v>735</v>
      </c>
      <c r="E155" s="489" t="s">
        <v>842</v>
      </c>
      <c r="F155" s="489">
        <v>9344000</v>
      </c>
      <c r="G155" s="489">
        <v>11677829.77</v>
      </c>
      <c r="H155" s="489">
        <v>1</v>
      </c>
    </row>
    <row r="156" spans="2:8" x14ac:dyDescent="0.25">
      <c r="B156" s="489">
        <v>88</v>
      </c>
      <c r="C156" s="489" t="s">
        <v>74</v>
      </c>
      <c r="D156" s="489" t="s">
        <v>735</v>
      </c>
      <c r="E156" s="489" t="s">
        <v>1056</v>
      </c>
      <c r="F156" s="489">
        <v>14550000</v>
      </c>
      <c r="G156" s="489">
        <v>15024289.1</v>
      </c>
      <c r="H156" s="489">
        <v>1</v>
      </c>
    </row>
    <row r="157" spans="2:8" x14ac:dyDescent="0.25">
      <c r="B157" s="489">
        <v>92</v>
      </c>
      <c r="C157" s="489" t="s">
        <v>102</v>
      </c>
      <c r="D157" s="489" t="s">
        <v>739</v>
      </c>
      <c r="E157" s="489" t="s">
        <v>1009</v>
      </c>
      <c r="F157" s="489">
        <v>9700000</v>
      </c>
      <c r="G157" s="489">
        <v>9885000</v>
      </c>
      <c r="H157" s="489">
        <v>2</v>
      </c>
    </row>
    <row r="158" spans="2:8" x14ac:dyDescent="0.25">
      <c r="B158" s="489">
        <v>92</v>
      </c>
      <c r="C158" s="489" t="s">
        <v>102</v>
      </c>
      <c r="D158" s="489" t="s">
        <v>739</v>
      </c>
      <c r="E158" s="489" t="s">
        <v>990</v>
      </c>
      <c r="F158" s="489">
        <v>9700000</v>
      </c>
      <c r="G158" s="489">
        <v>9857000</v>
      </c>
      <c r="H158" s="489">
        <v>1</v>
      </c>
    </row>
    <row r="159" spans="2:8" x14ac:dyDescent="0.25">
      <c r="B159" s="489">
        <v>92</v>
      </c>
      <c r="C159" s="489" t="s">
        <v>102</v>
      </c>
      <c r="D159" s="489" t="s">
        <v>739</v>
      </c>
      <c r="E159" s="489" t="s">
        <v>94</v>
      </c>
      <c r="F159" s="489">
        <v>9700000</v>
      </c>
      <c r="G159" s="489">
        <v>9931000</v>
      </c>
      <c r="H159" s="489">
        <v>1</v>
      </c>
    </row>
    <row r="160" spans="2:8" x14ac:dyDescent="0.25">
      <c r="B160" s="489">
        <v>92</v>
      </c>
      <c r="C160" s="489" t="s">
        <v>102</v>
      </c>
      <c r="D160" s="489" t="s">
        <v>916</v>
      </c>
      <c r="E160" s="489" t="s">
        <v>662</v>
      </c>
      <c r="F160" s="489">
        <v>9700000</v>
      </c>
      <c r="G160" s="489">
        <v>12632160.99</v>
      </c>
      <c r="H160" s="489">
        <v>1</v>
      </c>
    </row>
    <row r="161" spans="2:8" x14ac:dyDescent="0.25">
      <c r="B161" s="489">
        <v>92</v>
      </c>
      <c r="C161" s="489" t="s">
        <v>12</v>
      </c>
      <c r="D161" s="489" t="s">
        <v>12</v>
      </c>
      <c r="E161" s="489" t="s">
        <v>873</v>
      </c>
      <c r="F161" s="489">
        <v>8118000</v>
      </c>
      <c r="G161" s="489">
        <v>9875000</v>
      </c>
      <c r="H161" s="489">
        <v>1</v>
      </c>
    </row>
    <row r="162" spans="2:8" x14ac:dyDescent="0.25">
      <c r="B162" s="489">
        <v>93</v>
      </c>
      <c r="C162" s="489" t="s">
        <v>102</v>
      </c>
      <c r="D162" s="489" t="s">
        <v>102</v>
      </c>
      <c r="E162" s="489" t="s">
        <v>1270</v>
      </c>
      <c r="F162" s="489">
        <v>13974000</v>
      </c>
      <c r="G162" s="489">
        <v>14274345</v>
      </c>
      <c r="H162" s="489">
        <v>1</v>
      </c>
    </row>
    <row r="163" spans="2:8" x14ac:dyDescent="0.25">
      <c r="B163" s="489">
        <v>93</v>
      </c>
      <c r="C163" s="489" t="s">
        <v>102</v>
      </c>
      <c r="D163" s="489" t="s">
        <v>102</v>
      </c>
      <c r="E163" s="489" t="s">
        <v>1023</v>
      </c>
      <c r="F163" s="489">
        <v>7855000</v>
      </c>
      <c r="G163" s="489">
        <v>41580000</v>
      </c>
      <c r="H163" s="489">
        <v>1</v>
      </c>
    </row>
    <row r="164" spans="2:8" x14ac:dyDescent="0.25">
      <c r="B164" s="489">
        <v>93</v>
      </c>
      <c r="C164" s="489" t="s">
        <v>102</v>
      </c>
      <c r="D164" s="489" t="s">
        <v>811</v>
      </c>
      <c r="E164" s="489" t="s">
        <v>910</v>
      </c>
      <c r="F164" s="489">
        <v>7768000</v>
      </c>
      <c r="G164" s="489">
        <v>41000000</v>
      </c>
      <c r="H164" s="489">
        <v>1</v>
      </c>
    </row>
    <row r="165" spans="2:8" x14ac:dyDescent="0.25">
      <c r="B165" s="489">
        <v>93</v>
      </c>
      <c r="C165" s="489" t="s">
        <v>102</v>
      </c>
      <c r="D165" s="489" t="s">
        <v>93</v>
      </c>
      <c r="E165" s="489" t="s">
        <v>1063</v>
      </c>
      <c r="F165" s="489">
        <v>9700000</v>
      </c>
      <c r="G165" s="489">
        <v>9950000</v>
      </c>
      <c r="H165" s="489">
        <v>1</v>
      </c>
    </row>
    <row r="166" spans="2:8" x14ac:dyDescent="0.25">
      <c r="B166" s="489">
        <v>93</v>
      </c>
      <c r="C166" s="489" t="s">
        <v>102</v>
      </c>
      <c r="D166" s="489" t="s">
        <v>1153</v>
      </c>
      <c r="E166" s="489" t="s">
        <v>863</v>
      </c>
      <c r="F166" s="489">
        <v>9658000</v>
      </c>
      <c r="G166" s="489">
        <v>10058000</v>
      </c>
      <c r="H166" s="489">
        <v>1</v>
      </c>
    </row>
    <row r="167" spans="2:8" x14ac:dyDescent="0.25">
      <c r="B167" s="489">
        <v>93</v>
      </c>
      <c r="C167" s="489" t="s">
        <v>102</v>
      </c>
      <c r="D167" s="489" t="s">
        <v>108</v>
      </c>
      <c r="E167" s="489" t="s">
        <v>740</v>
      </c>
      <c r="F167" s="489">
        <v>11169333.3333333</v>
      </c>
      <c r="G167" s="489">
        <v>12117917.630000001</v>
      </c>
      <c r="H167" s="489">
        <v>3</v>
      </c>
    </row>
    <row r="168" spans="2:8" x14ac:dyDescent="0.25">
      <c r="B168" s="489">
        <v>93</v>
      </c>
      <c r="C168" s="489" t="s">
        <v>102</v>
      </c>
      <c r="D168" s="489" t="s">
        <v>108</v>
      </c>
      <c r="E168" s="489" t="s">
        <v>82</v>
      </c>
      <c r="F168" s="489">
        <v>8757285.7142857108</v>
      </c>
      <c r="G168" s="489">
        <v>20522390.424285699</v>
      </c>
      <c r="H168" s="489">
        <v>7</v>
      </c>
    </row>
    <row r="169" spans="2:8" x14ac:dyDescent="0.25">
      <c r="B169" s="489">
        <v>93</v>
      </c>
      <c r="C169" s="489" t="s">
        <v>102</v>
      </c>
      <c r="D169" s="489" t="s">
        <v>108</v>
      </c>
      <c r="E169" s="489" t="s">
        <v>931</v>
      </c>
      <c r="F169" s="489">
        <v>12087000</v>
      </c>
      <c r="G169" s="489">
        <v>17860526.355</v>
      </c>
      <c r="H169" s="489">
        <v>2</v>
      </c>
    </row>
    <row r="170" spans="2:8" x14ac:dyDescent="0.25">
      <c r="B170" s="489">
        <v>93</v>
      </c>
      <c r="C170" s="489" t="s">
        <v>102</v>
      </c>
      <c r="D170" s="489" t="s">
        <v>108</v>
      </c>
      <c r="E170" s="489" t="s">
        <v>872</v>
      </c>
      <c r="F170" s="489">
        <v>8799500</v>
      </c>
      <c r="G170" s="489">
        <v>11375000</v>
      </c>
      <c r="H170" s="489">
        <v>2</v>
      </c>
    </row>
    <row r="171" spans="2:8" x14ac:dyDescent="0.25">
      <c r="B171" s="489">
        <v>93</v>
      </c>
      <c r="C171" s="489" t="s">
        <v>102</v>
      </c>
      <c r="D171" s="489" t="s">
        <v>108</v>
      </c>
      <c r="E171" s="489" t="s">
        <v>827</v>
      </c>
      <c r="F171" s="489">
        <v>14550000</v>
      </c>
      <c r="G171" s="489">
        <v>14850000</v>
      </c>
      <c r="H171" s="489">
        <v>1</v>
      </c>
    </row>
    <row r="172" spans="2:8" x14ac:dyDescent="0.25">
      <c r="B172" s="489">
        <v>93</v>
      </c>
      <c r="C172" s="489" t="s">
        <v>11</v>
      </c>
      <c r="D172" s="489" t="s">
        <v>11</v>
      </c>
      <c r="E172" s="489" t="s">
        <v>829</v>
      </c>
      <c r="F172" s="489">
        <v>8468000</v>
      </c>
      <c r="G172" s="489">
        <v>15650000</v>
      </c>
      <c r="H172" s="489">
        <v>1</v>
      </c>
    </row>
    <row r="173" spans="2:8" x14ac:dyDescent="0.25">
      <c r="B173" s="489">
        <v>93</v>
      </c>
      <c r="C173" s="489" t="s">
        <v>11</v>
      </c>
      <c r="D173" s="489" t="s">
        <v>11</v>
      </c>
      <c r="E173" s="489" t="s">
        <v>105</v>
      </c>
      <c r="F173" s="489">
        <v>14220000</v>
      </c>
      <c r="G173" s="489">
        <v>14470625</v>
      </c>
      <c r="H173" s="489">
        <v>1</v>
      </c>
    </row>
    <row r="174" spans="2:8" x14ac:dyDescent="0.25">
      <c r="B174" s="489">
        <v>93</v>
      </c>
      <c r="C174" s="489" t="s">
        <v>11</v>
      </c>
      <c r="D174" s="489" t="s">
        <v>103</v>
      </c>
      <c r="E174" s="489" t="s">
        <v>863</v>
      </c>
      <c r="F174" s="489">
        <v>6630000</v>
      </c>
      <c r="G174" s="489">
        <v>8211550.8399999999</v>
      </c>
      <c r="H174" s="489">
        <v>1</v>
      </c>
    </row>
    <row r="175" spans="2:8" x14ac:dyDescent="0.25">
      <c r="B175" s="489">
        <v>93</v>
      </c>
      <c r="C175" s="489" t="s">
        <v>11</v>
      </c>
      <c r="D175" s="489" t="s">
        <v>103</v>
      </c>
      <c r="E175" s="489" t="s">
        <v>890</v>
      </c>
      <c r="F175" s="489">
        <v>9036000</v>
      </c>
      <c r="G175" s="489">
        <v>18152838.785</v>
      </c>
      <c r="H175" s="489">
        <v>2</v>
      </c>
    </row>
    <row r="176" spans="2:8" x14ac:dyDescent="0.25">
      <c r="B176" s="489">
        <v>93</v>
      </c>
      <c r="C176" s="489" t="s">
        <v>11</v>
      </c>
      <c r="D176" s="489" t="s">
        <v>103</v>
      </c>
      <c r="E176" s="489" t="s">
        <v>537</v>
      </c>
      <c r="F176" s="489">
        <v>7374000</v>
      </c>
      <c r="G176" s="489">
        <v>57706013.439999998</v>
      </c>
      <c r="H176" s="489">
        <v>2</v>
      </c>
    </row>
    <row r="177" spans="2:8" x14ac:dyDescent="0.25">
      <c r="B177" s="489">
        <v>93</v>
      </c>
      <c r="C177" s="489" t="s">
        <v>11</v>
      </c>
      <c r="D177" s="489" t="s">
        <v>103</v>
      </c>
      <c r="E177" s="489" t="s">
        <v>831</v>
      </c>
      <c r="F177" s="489">
        <v>9583000</v>
      </c>
      <c r="G177" s="489">
        <v>24400000</v>
      </c>
      <c r="H177" s="489">
        <v>1</v>
      </c>
    </row>
    <row r="178" spans="2:8" x14ac:dyDescent="0.25">
      <c r="B178" s="489">
        <v>93</v>
      </c>
      <c r="C178" s="489" t="s">
        <v>11</v>
      </c>
      <c r="D178" s="489" t="s">
        <v>83</v>
      </c>
      <c r="E178" s="489" t="s">
        <v>102</v>
      </c>
      <c r="F178" s="489">
        <v>9638000</v>
      </c>
      <c r="G178" s="489">
        <v>12037987.210000001</v>
      </c>
      <c r="H178" s="489">
        <v>1</v>
      </c>
    </row>
    <row r="179" spans="2:8" x14ac:dyDescent="0.25">
      <c r="B179" s="489">
        <v>93</v>
      </c>
      <c r="C179" s="489" t="s">
        <v>11</v>
      </c>
      <c r="D179" s="489" t="s">
        <v>83</v>
      </c>
      <c r="E179" s="489" t="s">
        <v>1008</v>
      </c>
      <c r="F179" s="489">
        <v>9617000</v>
      </c>
      <c r="G179" s="489">
        <v>11079821.050000001</v>
      </c>
      <c r="H179" s="489">
        <v>1</v>
      </c>
    </row>
    <row r="180" spans="2:8" x14ac:dyDescent="0.25">
      <c r="B180" s="489">
        <v>93</v>
      </c>
      <c r="C180" s="489" t="s">
        <v>11</v>
      </c>
      <c r="D180" s="489" t="s">
        <v>83</v>
      </c>
      <c r="E180" s="489" t="s">
        <v>1165</v>
      </c>
      <c r="F180" s="489">
        <v>9263000</v>
      </c>
      <c r="G180" s="489">
        <v>9613650.1400000006</v>
      </c>
      <c r="H180" s="489">
        <v>1</v>
      </c>
    </row>
    <row r="181" spans="2:8" x14ac:dyDescent="0.25">
      <c r="B181" s="489">
        <v>93</v>
      </c>
      <c r="C181" s="489" t="s">
        <v>11</v>
      </c>
      <c r="D181" s="489" t="s">
        <v>823</v>
      </c>
      <c r="E181" s="489" t="s">
        <v>963</v>
      </c>
      <c r="F181" s="489">
        <v>9300000</v>
      </c>
      <c r="G181" s="489">
        <v>9650000</v>
      </c>
      <c r="H181" s="489">
        <v>1</v>
      </c>
    </row>
    <row r="182" spans="2:8" x14ac:dyDescent="0.25">
      <c r="B182" s="489">
        <v>93</v>
      </c>
      <c r="C182" s="489" t="s">
        <v>11</v>
      </c>
      <c r="D182" s="489" t="s">
        <v>823</v>
      </c>
      <c r="E182" s="489" t="s">
        <v>102</v>
      </c>
      <c r="F182" s="489">
        <v>6848000</v>
      </c>
      <c r="G182" s="489">
        <v>31162174.809999999</v>
      </c>
      <c r="H182" s="489">
        <v>1</v>
      </c>
    </row>
    <row r="183" spans="2:8" x14ac:dyDescent="0.25">
      <c r="B183" s="489">
        <v>93</v>
      </c>
      <c r="C183" s="489" t="s">
        <v>11</v>
      </c>
      <c r="D183" s="489" t="s">
        <v>832</v>
      </c>
      <c r="E183" s="489" t="s">
        <v>907</v>
      </c>
      <c r="F183" s="489">
        <v>9583000</v>
      </c>
      <c r="G183" s="489">
        <v>24505316.16</v>
      </c>
      <c r="H183" s="489">
        <v>1</v>
      </c>
    </row>
    <row r="184" spans="2:8" x14ac:dyDescent="0.25">
      <c r="B184" s="489">
        <v>93</v>
      </c>
      <c r="C184" s="489" t="s">
        <v>11</v>
      </c>
      <c r="D184" s="489" t="s">
        <v>832</v>
      </c>
      <c r="E184" s="489" t="s">
        <v>1166</v>
      </c>
      <c r="F184" s="489">
        <v>9597000</v>
      </c>
      <c r="G184" s="489">
        <v>31095972.829999998</v>
      </c>
      <c r="H184" s="489">
        <v>1</v>
      </c>
    </row>
    <row r="185" spans="2:8" x14ac:dyDescent="0.25">
      <c r="B185" s="489">
        <v>93</v>
      </c>
      <c r="C185" s="489" t="s">
        <v>11</v>
      </c>
      <c r="D185" s="489" t="s">
        <v>741</v>
      </c>
      <c r="E185" s="489" t="s">
        <v>1018</v>
      </c>
      <c r="F185" s="489">
        <v>8490000</v>
      </c>
      <c r="G185" s="489">
        <v>32176669.995000001</v>
      </c>
      <c r="H185" s="489">
        <v>2</v>
      </c>
    </row>
    <row r="186" spans="2:8" x14ac:dyDescent="0.25">
      <c r="B186" s="489">
        <v>93</v>
      </c>
      <c r="C186" s="489" t="s">
        <v>11</v>
      </c>
      <c r="D186" s="489" t="s">
        <v>812</v>
      </c>
      <c r="E186" s="489" t="s">
        <v>731</v>
      </c>
      <c r="F186" s="489">
        <v>7111000</v>
      </c>
      <c r="G186" s="489">
        <v>22839616.359999999</v>
      </c>
      <c r="H186" s="489">
        <v>1</v>
      </c>
    </row>
    <row r="187" spans="2:8" x14ac:dyDescent="0.25">
      <c r="B187" s="489">
        <v>93</v>
      </c>
      <c r="C187" s="489" t="s">
        <v>11</v>
      </c>
      <c r="D187" s="489" t="s">
        <v>812</v>
      </c>
      <c r="E187" s="489" t="s">
        <v>749</v>
      </c>
      <c r="F187" s="489">
        <v>7912500</v>
      </c>
      <c r="G187" s="489">
        <v>30824337.475000001</v>
      </c>
      <c r="H187" s="489">
        <v>2</v>
      </c>
    </row>
    <row r="188" spans="2:8" x14ac:dyDescent="0.25">
      <c r="B188" s="489">
        <v>93</v>
      </c>
      <c r="C188" s="489" t="s">
        <v>11</v>
      </c>
      <c r="D188" s="489" t="s">
        <v>812</v>
      </c>
      <c r="E188" s="489" t="s">
        <v>1032</v>
      </c>
      <c r="F188" s="489">
        <v>8987000</v>
      </c>
      <c r="G188" s="489">
        <v>9337738.2100000009</v>
      </c>
      <c r="H188" s="489">
        <v>1</v>
      </c>
    </row>
    <row r="189" spans="2:8" x14ac:dyDescent="0.25">
      <c r="B189" s="489">
        <v>93</v>
      </c>
      <c r="C189" s="489" t="s">
        <v>11</v>
      </c>
      <c r="D189" s="489" t="s">
        <v>747</v>
      </c>
      <c r="E189" s="489" t="s">
        <v>747</v>
      </c>
      <c r="F189" s="489">
        <v>8862000</v>
      </c>
      <c r="G189" s="489">
        <v>27932047.760000002</v>
      </c>
      <c r="H189" s="489">
        <v>1</v>
      </c>
    </row>
    <row r="190" spans="2:8" x14ac:dyDescent="0.25">
      <c r="B190" s="489">
        <v>93</v>
      </c>
      <c r="C190" s="489" t="s">
        <v>11</v>
      </c>
      <c r="D190" s="489" t="s">
        <v>94</v>
      </c>
      <c r="E190" s="489" t="s">
        <v>821</v>
      </c>
      <c r="F190" s="489">
        <v>9502000</v>
      </c>
      <c r="G190" s="489">
        <v>27377500</v>
      </c>
      <c r="H190" s="489">
        <v>2</v>
      </c>
    </row>
    <row r="191" spans="2:8" x14ac:dyDescent="0.25">
      <c r="B191" s="489">
        <v>93</v>
      </c>
      <c r="C191" s="489" t="s">
        <v>11</v>
      </c>
      <c r="D191" s="489" t="s">
        <v>94</v>
      </c>
      <c r="E191" s="489" t="s">
        <v>95</v>
      </c>
      <c r="F191" s="489">
        <v>9555000</v>
      </c>
      <c r="G191" s="489">
        <v>13515199.0175</v>
      </c>
      <c r="H191" s="489">
        <v>4</v>
      </c>
    </row>
    <row r="192" spans="2:8" x14ac:dyDescent="0.25">
      <c r="B192" s="489">
        <v>93</v>
      </c>
      <c r="C192" s="489" t="s">
        <v>11</v>
      </c>
      <c r="D192" s="489" t="s">
        <v>94</v>
      </c>
      <c r="E192" s="489" t="s">
        <v>100</v>
      </c>
      <c r="F192" s="489">
        <v>10249666.6666667</v>
      </c>
      <c r="G192" s="489">
        <v>17840605.234999999</v>
      </c>
      <c r="H192" s="489">
        <v>6</v>
      </c>
    </row>
    <row r="193" spans="2:8" x14ac:dyDescent="0.25">
      <c r="B193" s="489">
        <v>93</v>
      </c>
      <c r="C193" s="489" t="s">
        <v>11</v>
      </c>
      <c r="D193" s="489" t="s">
        <v>94</v>
      </c>
      <c r="E193" s="489" t="s">
        <v>833</v>
      </c>
      <c r="F193" s="489">
        <v>10776750</v>
      </c>
      <c r="G193" s="489">
        <v>15318515.130000001</v>
      </c>
      <c r="H193" s="489">
        <v>4</v>
      </c>
    </row>
    <row r="194" spans="2:8" x14ac:dyDescent="0.25">
      <c r="B194" s="489">
        <v>93</v>
      </c>
      <c r="C194" s="489" t="s">
        <v>11</v>
      </c>
      <c r="D194" s="489" t="s">
        <v>94</v>
      </c>
      <c r="E194" s="489" t="s">
        <v>836</v>
      </c>
      <c r="F194" s="489">
        <v>9241000</v>
      </c>
      <c r="G194" s="489">
        <v>12862333.42</v>
      </c>
      <c r="H194" s="489">
        <v>1</v>
      </c>
    </row>
    <row r="195" spans="2:8" x14ac:dyDescent="0.25">
      <c r="B195" s="489">
        <v>93</v>
      </c>
      <c r="C195" s="489" t="s">
        <v>11</v>
      </c>
      <c r="D195" s="489" t="s">
        <v>94</v>
      </c>
      <c r="E195" s="489" t="s">
        <v>844</v>
      </c>
      <c r="F195" s="489">
        <v>4815500</v>
      </c>
      <c r="G195" s="489">
        <v>12942975</v>
      </c>
      <c r="H195" s="489">
        <v>2</v>
      </c>
    </row>
    <row r="196" spans="2:8" x14ac:dyDescent="0.25">
      <c r="B196" s="489">
        <v>93</v>
      </c>
      <c r="C196" s="489" t="s">
        <v>11</v>
      </c>
      <c r="D196" s="489" t="s">
        <v>94</v>
      </c>
      <c r="E196" s="489" t="s">
        <v>894</v>
      </c>
      <c r="F196" s="489">
        <v>9403500</v>
      </c>
      <c r="G196" s="489">
        <v>14228146.914999999</v>
      </c>
      <c r="H196" s="489">
        <v>2</v>
      </c>
    </row>
    <row r="197" spans="2:8" x14ac:dyDescent="0.25">
      <c r="B197" s="489">
        <v>93</v>
      </c>
      <c r="C197" s="489" t="s">
        <v>11</v>
      </c>
      <c r="D197" s="489" t="s">
        <v>94</v>
      </c>
      <c r="E197" s="489" t="s">
        <v>998</v>
      </c>
      <c r="F197" s="489">
        <v>13950000</v>
      </c>
      <c r="G197" s="489">
        <v>14300000</v>
      </c>
      <c r="H197" s="489">
        <v>1</v>
      </c>
    </row>
    <row r="198" spans="2:8" x14ac:dyDescent="0.25">
      <c r="B198" s="489">
        <v>93</v>
      </c>
      <c r="C198" s="489" t="s">
        <v>11</v>
      </c>
      <c r="D198" s="489" t="s">
        <v>965</v>
      </c>
      <c r="E198" s="489" t="s">
        <v>1095</v>
      </c>
      <c r="F198" s="489">
        <v>7593000</v>
      </c>
      <c r="G198" s="489">
        <v>42710645.82</v>
      </c>
      <c r="H198" s="489">
        <v>1</v>
      </c>
    </row>
    <row r="199" spans="2:8" x14ac:dyDescent="0.25">
      <c r="B199" s="489">
        <v>93</v>
      </c>
      <c r="C199" s="489" t="s">
        <v>11</v>
      </c>
      <c r="D199" s="489" t="s">
        <v>84</v>
      </c>
      <c r="E199" s="489" t="s">
        <v>84</v>
      </c>
      <c r="F199" s="489">
        <v>9610000</v>
      </c>
      <c r="G199" s="489">
        <v>17162500</v>
      </c>
      <c r="H199" s="489">
        <v>1</v>
      </c>
    </row>
    <row r="200" spans="2:8" x14ac:dyDescent="0.25">
      <c r="B200" s="489">
        <v>93</v>
      </c>
      <c r="C200" s="489" t="s">
        <v>11</v>
      </c>
      <c r="D200" s="489" t="s">
        <v>84</v>
      </c>
      <c r="E200" s="489" t="s">
        <v>1048</v>
      </c>
      <c r="F200" s="489">
        <v>9665000</v>
      </c>
      <c r="G200" s="489">
        <v>11900000</v>
      </c>
      <c r="H200" s="489">
        <v>1</v>
      </c>
    </row>
    <row r="201" spans="2:8" x14ac:dyDescent="0.25">
      <c r="B201" s="489">
        <v>93</v>
      </c>
      <c r="C201" s="489" t="s">
        <v>11</v>
      </c>
      <c r="D201" s="489" t="s">
        <v>98</v>
      </c>
      <c r="E201" s="489" t="s">
        <v>749</v>
      </c>
      <c r="F201" s="489">
        <v>14550000</v>
      </c>
      <c r="G201" s="489">
        <v>15050000</v>
      </c>
      <c r="H201" s="489">
        <v>1</v>
      </c>
    </row>
    <row r="202" spans="2:8" x14ac:dyDescent="0.25">
      <c r="B202" s="489">
        <v>93</v>
      </c>
      <c r="C202" s="489" t="s">
        <v>11</v>
      </c>
      <c r="D202" s="489" t="s">
        <v>865</v>
      </c>
      <c r="E202" s="489" t="s">
        <v>865</v>
      </c>
      <c r="F202" s="489">
        <v>9665000</v>
      </c>
      <c r="G202" s="489">
        <v>22495000</v>
      </c>
      <c r="H202" s="489">
        <v>1</v>
      </c>
    </row>
    <row r="203" spans="2:8" x14ac:dyDescent="0.25">
      <c r="B203" s="489">
        <v>93</v>
      </c>
      <c r="C203" s="489" t="s">
        <v>11</v>
      </c>
      <c r="D203" s="489" t="s">
        <v>865</v>
      </c>
      <c r="E203" s="489" t="s">
        <v>900</v>
      </c>
      <c r="F203" s="489">
        <v>9645000</v>
      </c>
      <c r="G203" s="489">
        <v>13900000</v>
      </c>
      <c r="H203" s="489">
        <v>1</v>
      </c>
    </row>
    <row r="204" spans="2:8" x14ac:dyDescent="0.25">
      <c r="B204" s="489">
        <v>93</v>
      </c>
      <c r="C204" s="489" t="s">
        <v>12</v>
      </c>
      <c r="D204" s="489" t="s">
        <v>12</v>
      </c>
      <c r="E204" s="489" t="s">
        <v>1106</v>
      </c>
      <c r="F204" s="489">
        <v>9300000</v>
      </c>
      <c r="G204" s="489">
        <v>9700000</v>
      </c>
      <c r="H204" s="489">
        <v>1</v>
      </c>
    </row>
    <row r="205" spans="2:8" x14ac:dyDescent="0.25">
      <c r="B205" s="489">
        <v>93</v>
      </c>
      <c r="C205" s="489" t="s">
        <v>12</v>
      </c>
      <c r="D205" s="489" t="s">
        <v>372</v>
      </c>
      <c r="E205" s="489" t="s">
        <v>372</v>
      </c>
      <c r="F205" s="489">
        <v>9645000</v>
      </c>
      <c r="G205" s="489">
        <v>10050000</v>
      </c>
      <c r="H205" s="489">
        <v>1</v>
      </c>
    </row>
    <row r="206" spans="2:8" x14ac:dyDescent="0.25">
      <c r="B206" s="489">
        <v>93</v>
      </c>
      <c r="C206" s="489" t="s">
        <v>12</v>
      </c>
      <c r="D206" s="489" t="s">
        <v>85</v>
      </c>
      <c r="E206" s="489" t="s">
        <v>1096</v>
      </c>
      <c r="F206" s="489">
        <v>11925000</v>
      </c>
      <c r="G206" s="489">
        <v>12175009.859999999</v>
      </c>
      <c r="H206" s="489">
        <v>2</v>
      </c>
    </row>
    <row r="207" spans="2:8" x14ac:dyDescent="0.25">
      <c r="B207" s="489">
        <v>93</v>
      </c>
      <c r="C207" s="489" t="s">
        <v>12</v>
      </c>
      <c r="D207" s="489" t="s">
        <v>815</v>
      </c>
      <c r="E207" s="489" t="s">
        <v>1126</v>
      </c>
      <c r="F207" s="489">
        <v>9700000</v>
      </c>
      <c r="G207" s="489">
        <v>9950000</v>
      </c>
      <c r="H207" s="489">
        <v>1</v>
      </c>
    </row>
    <row r="208" spans="2:8" x14ac:dyDescent="0.25">
      <c r="B208" s="489">
        <v>93</v>
      </c>
      <c r="C208" s="489" t="s">
        <v>12</v>
      </c>
      <c r="D208" s="489" t="s">
        <v>816</v>
      </c>
      <c r="E208" s="489" t="s">
        <v>749</v>
      </c>
      <c r="F208" s="489">
        <v>8666000</v>
      </c>
      <c r="G208" s="489">
        <v>9016495.4800000004</v>
      </c>
      <c r="H208" s="489">
        <v>1</v>
      </c>
    </row>
    <row r="209" spans="2:8" x14ac:dyDescent="0.25">
      <c r="B209" s="489">
        <v>93</v>
      </c>
      <c r="C209" s="489" t="s">
        <v>12</v>
      </c>
      <c r="D209" s="489" t="s">
        <v>816</v>
      </c>
      <c r="E209" s="489" t="s">
        <v>1051</v>
      </c>
      <c r="F209" s="489">
        <v>10911000</v>
      </c>
      <c r="G209" s="489">
        <v>13677388.1833333</v>
      </c>
      <c r="H209" s="489">
        <v>3</v>
      </c>
    </row>
    <row r="210" spans="2:8" x14ac:dyDescent="0.25">
      <c r="B210" s="489">
        <v>93</v>
      </c>
      <c r="C210" s="489" t="s">
        <v>13</v>
      </c>
      <c r="D210" s="489" t="s">
        <v>105</v>
      </c>
      <c r="E210" s="489" t="s">
        <v>606</v>
      </c>
      <c r="F210" s="489">
        <v>9619285.7142857108</v>
      </c>
      <c r="G210" s="489">
        <v>13361428.571428601</v>
      </c>
      <c r="H210" s="489">
        <v>7</v>
      </c>
    </row>
    <row r="211" spans="2:8" x14ac:dyDescent="0.25">
      <c r="B211" s="489">
        <v>93</v>
      </c>
      <c r="C211" s="489" t="s">
        <v>13</v>
      </c>
      <c r="D211" s="489" t="s">
        <v>105</v>
      </c>
      <c r="E211" s="489" t="s">
        <v>521</v>
      </c>
      <c r="F211" s="489">
        <v>9700000</v>
      </c>
      <c r="G211" s="489">
        <v>14933333.3333333</v>
      </c>
      <c r="H211" s="489">
        <v>3</v>
      </c>
    </row>
    <row r="212" spans="2:8" x14ac:dyDescent="0.25">
      <c r="B212" s="489">
        <v>93</v>
      </c>
      <c r="C212" s="489" t="s">
        <v>73</v>
      </c>
      <c r="D212" s="489" t="s">
        <v>513</v>
      </c>
      <c r="E212" s="489" t="s">
        <v>513</v>
      </c>
      <c r="F212" s="489">
        <v>9103500</v>
      </c>
      <c r="G212" s="489">
        <v>9353705.4000000004</v>
      </c>
      <c r="H212" s="489">
        <v>2</v>
      </c>
    </row>
    <row r="213" spans="2:8" x14ac:dyDescent="0.25">
      <c r="B213" s="489">
        <v>93</v>
      </c>
      <c r="C213" s="489" t="s">
        <v>73</v>
      </c>
      <c r="D213" s="489" t="s">
        <v>822</v>
      </c>
      <c r="E213" s="489" t="s">
        <v>992</v>
      </c>
      <c r="F213" s="489">
        <v>9693000</v>
      </c>
      <c r="G213" s="489">
        <v>12875000</v>
      </c>
      <c r="H213" s="489">
        <v>1</v>
      </c>
    </row>
    <row r="214" spans="2:8" x14ac:dyDescent="0.25">
      <c r="B214" s="489">
        <v>93</v>
      </c>
      <c r="C214" s="489" t="s">
        <v>73</v>
      </c>
      <c r="D214" s="489" t="s">
        <v>908</v>
      </c>
      <c r="E214" s="489" t="s">
        <v>908</v>
      </c>
      <c r="F214" s="489">
        <v>9390500</v>
      </c>
      <c r="G214" s="489">
        <v>16142500</v>
      </c>
      <c r="H214" s="489">
        <v>2</v>
      </c>
    </row>
    <row r="215" spans="2:8" x14ac:dyDescent="0.25">
      <c r="B215" s="489">
        <v>93</v>
      </c>
      <c r="C215" s="489" t="s">
        <v>73</v>
      </c>
      <c r="D215" s="489" t="s">
        <v>908</v>
      </c>
      <c r="E215" s="489" t="s">
        <v>1086</v>
      </c>
      <c r="F215" s="489">
        <v>9700000</v>
      </c>
      <c r="G215" s="489">
        <v>9950000</v>
      </c>
      <c r="H215" s="489">
        <v>1</v>
      </c>
    </row>
    <row r="216" spans="2:8" x14ac:dyDescent="0.25">
      <c r="B216" s="489">
        <v>93</v>
      </c>
      <c r="C216" s="489" t="s">
        <v>73</v>
      </c>
      <c r="D216" s="489" t="s">
        <v>607</v>
      </c>
      <c r="E216" s="489" t="s">
        <v>1071</v>
      </c>
      <c r="F216" s="489">
        <v>9652000</v>
      </c>
      <c r="G216" s="489">
        <v>20900000</v>
      </c>
      <c r="H216" s="489">
        <v>1</v>
      </c>
    </row>
    <row r="217" spans="2:8" x14ac:dyDescent="0.25">
      <c r="B217" s="489">
        <v>93</v>
      </c>
      <c r="C217" s="489" t="s">
        <v>73</v>
      </c>
      <c r="D217" s="489" t="s">
        <v>751</v>
      </c>
      <c r="E217" s="489" t="s">
        <v>1116</v>
      </c>
      <c r="F217" s="489">
        <v>8687000</v>
      </c>
      <c r="G217" s="489">
        <v>10008000</v>
      </c>
      <c r="H217" s="489">
        <v>1</v>
      </c>
    </row>
    <row r="218" spans="2:8" x14ac:dyDescent="0.25">
      <c r="B218" s="489">
        <v>93</v>
      </c>
      <c r="C218" s="489" t="s">
        <v>73</v>
      </c>
      <c r="D218" s="489" t="s">
        <v>648</v>
      </c>
      <c r="E218" s="489" t="s">
        <v>900</v>
      </c>
      <c r="F218" s="489">
        <v>9698000</v>
      </c>
      <c r="G218" s="489">
        <v>9948204.8800000008</v>
      </c>
      <c r="H218" s="489">
        <v>1</v>
      </c>
    </row>
    <row r="219" spans="2:8" x14ac:dyDescent="0.25">
      <c r="B219" s="489">
        <v>93</v>
      </c>
      <c r="C219" s="489" t="s">
        <v>73</v>
      </c>
      <c r="D219" s="489" t="s">
        <v>732</v>
      </c>
      <c r="E219" s="489" t="s">
        <v>733</v>
      </c>
      <c r="F219" s="489">
        <v>9665500</v>
      </c>
      <c r="G219" s="489">
        <v>12450000</v>
      </c>
      <c r="H219" s="489">
        <v>2</v>
      </c>
    </row>
    <row r="220" spans="2:8" x14ac:dyDescent="0.25">
      <c r="B220" s="489">
        <v>93</v>
      </c>
      <c r="C220" s="489" t="s">
        <v>74</v>
      </c>
      <c r="D220" s="489" t="s">
        <v>74</v>
      </c>
      <c r="E220" s="489" t="s">
        <v>74</v>
      </c>
      <c r="F220" s="489">
        <v>9700000</v>
      </c>
      <c r="G220" s="489">
        <v>9950000</v>
      </c>
      <c r="H220" s="489">
        <v>1</v>
      </c>
    </row>
    <row r="221" spans="2:8" x14ac:dyDescent="0.25">
      <c r="B221" s="489">
        <v>93</v>
      </c>
      <c r="C221" s="489" t="s">
        <v>74</v>
      </c>
      <c r="D221" s="489" t="s">
        <v>752</v>
      </c>
      <c r="E221" s="489" t="s">
        <v>1147</v>
      </c>
      <c r="F221" s="489">
        <v>9387000</v>
      </c>
      <c r="G221" s="489">
        <v>27824037.5</v>
      </c>
      <c r="H221" s="489">
        <v>1</v>
      </c>
    </row>
    <row r="222" spans="2:8" x14ac:dyDescent="0.25">
      <c r="B222" s="489">
        <v>93</v>
      </c>
      <c r="C222" s="489" t="s">
        <v>74</v>
      </c>
      <c r="D222" s="489" t="s">
        <v>72</v>
      </c>
      <c r="E222" s="489" t="s">
        <v>72</v>
      </c>
      <c r="F222" s="489">
        <v>9679000</v>
      </c>
      <c r="G222" s="489">
        <v>10050000</v>
      </c>
      <c r="H222" s="489">
        <v>1</v>
      </c>
    </row>
    <row r="223" spans="2:8" x14ac:dyDescent="0.25">
      <c r="B223" s="489">
        <v>93</v>
      </c>
      <c r="C223" s="489" t="s">
        <v>74</v>
      </c>
      <c r="D223" s="489" t="s">
        <v>72</v>
      </c>
      <c r="E223" s="489" t="s">
        <v>928</v>
      </c>
      <c r="F223" s="489">
        <v>11925000</v>
      </c>
      <c r="G223" s="489">
        <v>12475000</v>
      </c>
      <c r="H223" s="489">
        <v>2</v>
      </c>
    </row>
    <row r="224" spans="2:8" x14ac:dyDescent="0.25">
      <c r="B224" s="489">
        <v>93</v>
      </c>
      <c r="C224" s="489" t="s">
        <v>74</v>
      </c>
      <c r="D224" s="489" t="s">
        <v>72</v>
      </c>
      <c r="E224" s="489" t="s">
        <v>745</v>
      </c>
      <c r="F224" s="489">
        <v>9658000</v>
      </c>
      <c r="G224" s="489">
        <v>10021000</v>
      </c>
      <c r="H224" s="489">
        <v>1</v>
      </c>
    </row>
    <row r="225" spans="2:8" x14ac:dyDescent="0.25">
      <c r="B225" s="489">
        <v>93</v>
      </c>
      <c r="C225" s="489" t="s">
        <v>74</v>
      </c>
      <c r="D225" s="489" t="s">
        <v>72</v>
      </c>
      <c r="E225" s="489" t="s">
        <v>819</v>
      </c>
      <c r="F225" s="489">
        <v>12081500</v>
      </c>
      <c r="G225" s="489">
        <v>18362871.5</v>
      </c>
      <c r="H225" s="489">
        <v>2</v>
      </c>
    </row>
    <row r="226" spans="2:8" x14ac:dyDescent="0.25">
      <c r="B226" s="489">
        <v>93</v>
      </c>
      <c r="C226" s="489" t="s">
        <v>74</v>
      </c>
      <c r="D226" s="489" t="s">
        <v>736</v>
      </c>
      <c r="E226" s="489" t="s">
        <v>737</v>
      </c>
      <c r="F226" s="489">
        <v>7699000</v>
      </c>
      <c r="G226" s="489">
        <v>9650000</v>
      </c>
      <c r="H226" s="489">
        <v>1</v>
      </c>
    </row>
    <row r="227" spans="2:8" x14ac:dyDescent="0.25">
      <c r="B227" s="489">
        <v>93</v>
      </c>
      <c r="C227" s="489" t="s">
        <v>74</v>
      </c>
      <c r="D227" s="489" t="s">
        <v>75</v>
      </c>
      <c r="E227" s="489" t="s">
        <v>902</v>
      </c>
      <c r="F227" s="489">
        <v>9497666.6666666698</v>
      </c>
      <c r="G227" s="489">
        <v>16397333.3333333</v>
      </c>
      <c r="H227" s="489">
        <v>3</v>
      </c>
    </row>
    <row r="228" spans="2:8" x14ac:dyDescent="0.25">
      <c r="B228" s="489">
        <v>93</v>
      </c>
      <c r="C228" s="489" t="s">
        <v>74</v>
      </c>
      <c r="D228" s="489" t="s">
        <v>75</v>
      </c>
      <c r="E228" s="489" t="s">
        <v>837</v>
      </c>
      <c r="F228" s="489">
        <v>12075000</v>
      </c>
      <c r="G228" s="489">
        <v>12325000</v>
      </c>
      <c r="H228" s="489">
        <v>2</v>
      </c>
    </row>
    <row r="229" spans="2:8" x14ac:dyDescent="0.25">
      <c r="B229" s="489">
        <v>93</v>
      </c>
      <c r="C229" s="489" t="s">
        <v>74</v>
      </c>
      <c r="D229" s="489" t="s">
        <v>87</v>
      </c>
      <c r="E229" s="489" t="s">
        <v>826</v>
      </c>
      <c r="F229" s="489">
        <v>12690666.6666667</v>
      </c>
      <c r="G229" s="489">
        <v>20066666.666666701</v>
      </c>
      <c r="H229" s="489">
        <v>3</v>
      </c>
    </row>
    <row r="230" spans="2:8" x14ac:dyDescent="0.25">
      <c r="B230" s="489">
        <v>93</v>
      </c>
      <c r="C230" s="489" t="s">
        <v>74</v>
      </c>
      <c r="D230" s="489" t="s">
        <v>87</v>
      </c>
      <c r="E230" s="489" t="s">
        <v>97</v>
      </c>
      <c r="F230" s="489">
        <v>13950000</v>
      </c>
      <c r="G230" s="489">
        <v>21918000</v>
      </c>
      <c r="H230" s="489">
        <v>1</v>
      </c>
    </row>
    <row r="231" spans="2:8" x14ac:dyDescent="0.25">
      <c r="B231" s="489">
        <v>93</v>
      </c>
      <c r="C231" s="489" t="s">
        <v>74</v>
      </c>
      <c r="D231" s="489" t="s">
        <v>735</v>
      </c>
      <c r="E231" s="489" t="s">
        <v>842</v>
      </c>
      <c r="F231" s="489">
        <v>9300000</v>
      </c>
      <c r="G231" s="489">
        <v>9650000</v>
      </c>
      <c r="H231" s="489">
        <v>1</v>
      </c>
    </row>
    <row r="232" spans="2:8" x14ac:dyDescent="0.25">
      <c r="B232" s="489">
        <v>93</v>
      </c>
      <c r="C232" s="489" t="s">
        <v>74</v>
      </c>
      <c r="D232" s="489" t="s">
        <v>904</v>
      </c>
      <c r="E232" s="489" t="s">
        <v>904</v>
      </c>
      <c r="F232" s="489">
        <v>9700000</v>
      </c>
      <c r="G232" s="489">
        <v>9950000</v>
      </c>
      <c r="H232" s="489">
        <v>1</v>
      </c>
    </row>
    <row r="233" spans="2:8" x14ac:dyDescent="0.25">
      <c r="B233" s="489">
        <v>93</v>
      </c>
      <c r="C233" s="489" t="s">
        <v>104</v>
      </c>
      <c r="D233" s="489" t="s">
        <v>104</v>
      </c>
      <c r="E233" s="489" t="s">
        <v>104</v>
      </c>
      <c r="F233" s="489">
        <v>9024500</v>
      </c>
      <c r="G233" s="489">
        <v>9975000</v>
      </c>
      <c r="H233" s="489">
        <v>2</v>
      </c>
    </row>
    <row r="234" spans="2:8" x14ac:dyDescent="0.25">
      <c r="B234" s="489">
        <v>93</v>
      </c>
      <c r="C234" s="489" t="s">
        <v>104</v>
      </c>
      <c r="D234" s="489" t="s">
        <v>104</v>
      </c>
      <c r="E234" s="489" t="s">
        <v>1057</v>
      </c>
      <c r="F234" s="489">
        <v>13950000</v>
      </c>
      <c r="G234" s="489">
        <v>14250000</v>
      </c>
      <c r="H234" s="489">
        <v>1</v>
      </c>
    </row>
    <row r="235" spans="2:8" x14ac:dyDescent="0.25">
      <c r="B235" s="489">
        <v>93</v>
      </c>
      <c r="C235" s="489" t="s">
        <v>104</v>
      </c>
      <c r="D235" s="489" t="s">
        <v>106</v>
      </c>
      <c r="E235" s="489" t="s">
        <v>523</v>
      </c>
      <c r="F235" s="489">
        <v>9700000</v>
      </c>
      <c r="G235" s="489">
        <v>9950000</v>
      </c>
      <c r="H235" s="489">
        <v>1</v>
      </c>
    </row>
    <row r="236" spans="2:8" x14ac:dyDescent="0.25">
      <c r="B236" s="489">
        <v>93</v>
      </c>
      <c r="C236" s="489" t="s">
        <v>104</v>
      </c>
      <c r="D236" s="489" t="s">
        <v>106</v>
      </c>
      <c r="E236" s="489" t="s">
        <v>76</v>
      </c>
      <c r="F236" s="489">
        <v>9645000</v>
      </c>
      <c r="G236" s="489">
        <v>12800000</v>
      </c>
      <c r="H236" s="489">
        <v>1</v>
      </c>
    </row>
    <row r="237" spans="2:8" x14ac:dyDescent="0.25">
      <c r="B237" s="489">
        <v>93</v>
      </c>
      <c r="C237" s="489" t="s">
        <v>104</v>
      </c>
      <c r="D237" s="489" t="s">
        <v>106</v>
      </c>
      <c r="E237" s="489" t="s">
        <v>77</v>
      </c>
      <c r="F237" s="489">
        <v>9476000</v>
      </c>
      <c r="G237" s="489">
        <v>14850000</v>
      </c>
      <c r="H237" s="489">
        <v>2</v>
      </c>
    </row>
    <row r="238" spans="2:8" x14ac:dyDescent="0.25">
      <c r="B238" s="489">
        <v>93</v>
      </c>
      <c r="C238" s="489" t="s">
        <v>104</v>
      </c>
      <c r="D238" s="489" t="s">
        <v>818</v>
      </c>
      <c r="E238" s="489" t="s">
        <v>818</v>
      </c>
      <c r="F238" s="489">
        <v>11881000</v>
      </c>
      <c r="G238" s="489">
        <v>12375000</v>
      </c>
      <c r="H238" s="489">
        <v>2</v>
      </c>
    </row>
    <row r="239" spans="2:8" x14ac:dyDescent="0.25">
      <c r="B239" s="489">
        <v>93</v>
      </c>
      <c r="C239" s="489" t="s">
        <v>104</v>
      </c>
      <c r="D239" s="489" t="s">
        <v>818</v>
      </c>
      <c r="E239" s="489" t="s">
        <v>1059</v>
      </c>
      <c r="F239" s="489">
        <v>9658000</v>
      </c>
      <c r="G239" s="489">
        <v>10050000</v>
      </c>
      <c r="H239" s="489">
        <v>1</v>
      </c>
    </row>
    <row r="240" spans="2:8" x14ac:dyDescent="0.25">
      <c r="B240" s="489">
        <v>93</v>
      </c>
      <c r="C240" s="489" t="s">
        <v>104</v>
      </c>
      <c r="D240" s="489" t="s">
        <v>107</v>
      </c>
      <c r="E240" s="489" t="s">
        <v>963</v>
      </c>
      <c r="F240" s="489">
        <v>12114500</v>
      </c>
      <c r="G240" s="489">
        <v>16325000</v>
      </c>
      <c r="H240" s="489">
        <v>2</v>
      </c>
    </row>
    <row r="241" spans="2:8" x14ac:dyDescent="0.25">
      <c r="B241" s="489">
        <v>93</v>
      </c>
      <c r="C241" s="489" t="s">
        <v>104</v>
      </c>
      <c r="D241" s="489" t="s">
        <v>107</v>
      </c>
      <c r="E241" s="489" t="s">
        <v>906</v>
      </c>
      <c r="F241" s="489">
        <v>14550000</v>
      </c>
      <c r="G241" s="489">
        <v>14800000</v>
      </c>
      <c r="H241" s="489">
        <v>1</v>
      </c>
    </row>
    <row r="242" spans="2:8" x14ac:dyDescent="0.25">
      <c r="B242" s="489">
        <v>93</v>
      </c>
      <c r="C242" s="489" t="s">
        <v>104</v>
      </c>
      <c r="D242" s="489" t="s">
        <v>107</v>
      </c>
      <c r="E242" s="489" t="s">
        <v>871</v>
      </c>
      <c r="F242" s="489">
        <v>9519000</v>
      </c>
      <c r="G242" s="489">
        <v>10092000</v>
      </c>
      <c r="H242" s="489">
        <v>1</v>
      </c>
    </row>
    <row r="243" spans="2:8" x14ac:dyDescent="0.25">
      <c r="B243" s="489">
        <v>96</v>
      </c>
      <c r="C243" s="489" t="s">
        <v>102</v>
      </c>
      <c r="D243" s="489" t="s">
        <v>923</v>
      </c>
      <c r="E243" s="489" t="s">
        <v>923</v>
      </c>
      <c r="F243" s="489">
        <v>9700000</v>
      </c>
      <c r="G243" s="489">
        <v>10001842.800000001</v>
      </c>
      <c r="H243" s="489">
        <v>1</v>
      </c>
    </row>
    <row r="244" spans="2:8" x14ac:dyDescent="0.25">
      <c r="B244" s="489">
        <v>96</v>
      </c>
      <c r="C244" s="489" t="s">
        <v>102</v>
      </c>
      <c r="D244" s="489" t="s">
        <v>93</v>
      </c>
      <c r="E244" s="489" t="s">
        <v>1089</v>
      </c>
      <c r="F244" s="489">
        <v>8906000</v>
      </c>
      <c r="G244" s="489">
        <v>9187317.7300000004</v>
      </c>
      <c r="H244" s="489">
        <v>1</v>
      </c>
    </row>
    <row r="245" spans="2:8" x14ac:dyDescent="0.25">
      <c r="B245" s="489">
        <v>96</v>
      </c>
      <c r="C245" s="489" t="s">
        <v>102</v>
      </c>
      <c r="D245" s="489" t="s">
        <v>108</v>
      </c>
      <c r="E245" s="489" t="s">
        <v>740</v>
      </c>
      <c r="F245" s="489">
        <v>14550000</v>
      </c>
      <c r="G245" s="489">
        <v>14977313.25</v>
      </c>
      <c r="H245" s="489">
        <v>1</v>
      </c>
    </row>
    <row r="246" spans="2:8" x14ac:dyDescent="0.25">
      <c r="B246" s="489">
        <v>96</v>
      </c>
      <c r="C246" s="489" t="s">
        <v>102</v>
      </c>
      <c r="D246" s="489" t="s">
        <v>108</v>
      </c>
      <c r="E246" s="489" t="s">
        <v>750</v>
      </c>
      <c r="F246" s="489">
        <v>9700000</v>
      </c>
      <c r="G246" s="489">
        <v>10066930.75</v>
      </c>
      <c r="H246" s="489">
        <v>1</v>
      </c>
    </row>
    <row r="247" spans="2:8" x14ac:dyDescent="0.25">
      <c r="B247" s="489">
        <v>96</v>
      </c>
      <c r="C247" s="489" t="s">
        <v>102</v>
      </c>
      <c r="D247" s="489" t="s">
        <v>108</v>
      </c>
      <c r="E247" s="489" t="s">
        <v>82</v>
      </c>
      <c r="F247" s="489">
        <v>6717000</v>
      </c>
      <c r="G247" s="489">
        <v>15410884.25</v>
      </c>
      <c r="H247" s="489">
        <v>1</v>
      </c>
    </row>
    <row r="248" spans="2:8" x14ac:dyDescent="0.25">
      <c r="B248" s="489">
        <v>96</v>
      </c>
      <c r="C248" s="489" t="s">
        <v>11</v>
      </c>
      <c r="D248" s="489" t="s">
        <v>83</v>
      </c>
      <c r="E248" s="489" t="s">
        <v>925</v>
      </c>
      <c r="F248" s="489">
        <v>9422000</v>
      </c>
      <c r="G248" s="489">
        <v>9758213.9499999993</v>
      </c>
      <c r="H248" s="489">
        <v>1</v>
      </c>
    </row>
    <row r="249" spans="2:8" x14ac:dyDescent="0.25">
      <c r="B249" s="489">
        <v>96</v>
      </c>
      <c r="C249" s="489" t="s">
        <v>11</v>
      </c>
      <c r="D249" s="489" t="s">
        <v>94</v>
      </c>
      <c r="E249" s="489" t="s">
        <v>645</v>
      </c>
      <c r="F249" s="489">
        <v>14550000</v>
      </c>
      <c r="G249" s="489">
        <v>14977313.25</v>
      </c>
      <c r="H249" s="489">
        <v>1</v>
      </c>
    </row>
    <row r="250" spans="2:8" x14ac:dyDescent="0.25">
      <c r="B250" s="489">
        <v>96</v>
      </c>
      <c r="C250" s="489" t="s">
        <v>11</v>
      </c>
      <c r="D250" s="489" t="s">
        <v>84</v>
      </c>
      <c r="E250" s="489" t="s">
        <v>896</v>
      </c>
      <c r="F250" s="489">
        <v>14550000</v>
      </c>
      <c r="G250" s="489">
        <v>15011495.75</v>
      </c>
      <c r="H250" s="489">
        <v>1</v>
      </c>
    </row>
    <row r="251" spans="2:8" x14ac:dyDescent="0.25">
      <c r="B251" s="489">
        <v>96</v>
      </c>
      <c r="C251" s="489" t="s">
        <v>11</v>
      </c>
      <c r="D251" s="489" t="s">
        <v>98</v>
      </c>
      <c r="E251" s="489" t="s">
        <v>749</v>
      </c>
      <c r="F251" s="489">
        <v>9658000</v>
      </c>
      <c r="G251" s="489">
        <v>10022057.5</v>
      </c>
      <c r="H251" s="489">
        <v>1</v>
      </c>
    </row>
    <row r="252" spans="2:8" x14ac:dyDescent="0.25">
      <c r="B252" s="489">
        <v>96</v>
      </c>
      <c r="C252" s="489" t="s">
        <v>12</v>
      </c>
      <c r="D252" s="489" t="s">
        <v>372</v>
      </c>
      <c r="E252" s="489" t="s">
        <v>828</v>
      </c>
      <c r="F252" s="489">
        <v>8468000</v>
      </c>
      <c r="G252" s="489">
        <v>8832064.8000000007</v>
      </c>
      <c r="H252" s="489">
        <v>1</v>
      </c>
    </row>
    <row r="253" spans="2:8" x14ac:dyDescent="0.25">
      <c r="B253" s="489">
        <v>96</v>
      </c>
      <c r="C253" s="489" t="s">
        <v>12</v>
      </c>
      <c r="D253" s="489" t="s">
        <v>1068</v>
      </c>
      <c r="E253" s="489" t="s">
        <v>1146</v>
      </c>
      <c r="F253" s="489">
        <v>9583000</v>
      </c>
      <c r="G253" s="489">
        <v>10387804.310000001</v>
      </c>
      <c r="H253" s="489">
        <v>1</v>
      </c>
    </row>
    <row r="254" spans="2:8" x14ac:dyDescent="0.25">
      <c r="B254" s="489">
        <v>96</v>
      </c>
      <c r="C254" s="489" t="s">
        <v>73</v>
      </c>
      <c r="D254" s="489" t="s">
        <v>513</v>
      </c>
      <c r="E254" s="489" t="s">
        <v>1114</v>
      </c>
      <c r="F254" s="489">
        <v>9700000</v>
      </c>
      <c r="G254" s="489">
        <v>10021572.5</v>
      </c>
      <c r="H254" s="489">
        <v>1</v>
      </c>
    </row>
    <row r="255" spans="2:8" x14ac:dyDescent="0.25">
      <c r="B255" s="489">
        <v>96</v>
      </c>
      <c r="C255" s="489" t="s">
        <v>73</v>
      </c>
      <c r="D255" s="489" t="s">
        <v>824</v>
      </c>
      <c r="E255" s="489" t="s">
        <v>910</v>
      </c>
      <c r="F255" s="489">
        <v>9700000</v>
      </c>
      <c r="G255" s="489">
        <v>10021572.5</v>
      </c>
      <c r="H255" s="489">
        <v>1</v>
      </c>
    </row>
    <row r="256" spans="2:8" x14ac:dyDescent="0.25">
      <c r="B256" s="489">
        <v>96</v>
      </c>
      <c r="C256" s="489" t="s">
        <v>74</v>
      </c>
      <c r="D256" s="489" t="s">
        <v>87</v>
      </c>
      <c r="E256" s="489" t="s">
        <v>1083</v>
      </c>
      <c r="F256" s="489">
        <v>9700000</v>
      </c>
      <c r="G256" s="489">
        <v>10022058</v>
      </c>
      <c r="H256" s="489">
        <v>1</v>
      </c>
    </row>
    <row r="257" spans="2:8" x14ac:dyDescent="0.25">
      <c r="B257" s="489">
        <v>96</v>
      </c>
      <c r="C257" s="489" t="s">
        <v>74</v>
      </c>
      <c r="D257" s="489" t="s">
        <v>735</v>
      </c>
      <c r="E257" s="489" t="s">
        <v>1056</v>
      </c>
      <c r="F257" s="489">
        <v>9700000</v>
      </c>
      <c r="G257" s="489">
        <v>10479910.75</v>
      </c>
      <c r="H257" s="489">
        <v>1</v>
      </c>
    </row>
    <row r="258" spans="2:8" x14ac:dyDescent="0.25">
      <c r="B258" s="489">
        <v>96</v>
      </c>
      <c r="C258" s="489" t="s">
        <v>104</v>
      </c>
      <c r="D258" s="489" t="s">
        <v>106</v>
      </c>
      <c r="E258" s="489" t="s">
        <v>77</v>
      </c>
      <c r="F258" s="489">
        <v>9700000</v>
      </c>
      <c r="G258" s="489">
        <v>10008327.5</v>
      </c>
      <c r="H258" s="489">
        <v>1</v>
      </c>
    </row>
    <row r="259" spans="2:8" x14ac:dyDescent="0.25">
      <c r="B259" s="489">
        <v>101</v>
      </c>
      <c r="C259" s="489" t="s">
        <v>74</v>
      </c>
      <c r="D259" s="489" t="s">
        <v>72</v>
      </c>
      <c r="E259" s="489" t="s">
        <v>72</v>
      </c>
      <c r="F259" s="489">
        <v>9690400</v>
      </c>
      <c r="G259" s="489">
        <v>9957000</v>
      </c>
      <c r="H259" s="489">
        <v>5</v>
      </c>
    </row>
    <row r="260" spans="2:8" x14ac:dyDescent="0.25">
      <c r="B260" s="489">
        <v>101</v>
      </c>
      <c r="C260" s="489" t="s">
        <v>74</v>
      </c>
      <c r="D260" s="489" t="s">
        <v>72</v>
      </c>
      <c r="E260" s="489" t="s">
        <v>745</v>
      </c>
      <c r="F260" s="489">
        <v>9700000</v>
      </c>
      <c r="G260" s="489">
        <v>9957000</v>
      </c>
      <c r="H260" s="489">
        <v>1</v>
      </c>
    </row>
    <row r="261" spans="2:8" x14ac:dyDescent="0.25">
      <c r="B261" s="489">
        <v>101</v>
      </c>
      <c r="C261" s="489" t="s">
        <v>74</v>
      </c>
      <c r="D261" s="489" t="s">
        <v>87</v>
      </c>
      <c r="E261" s="489" t="s">
        <v>994</v>
      </c>
      <c r="F261" s="489">
        <v>9700000</v>
      </c>
      <c r="G261" s="489">
        <v>9957000</v>
      </c>
      <c r="H261" s="489">
        <v>1</v>
      </c>
    </row>
    <row r="262" spans="2:8" x14ac:dyDescent="0.25">
      <c r="B262" s="489">
        <v>101</v>
      </c>
      <c r="C262" s="489" t="s">
        <v>104</v>
      </c>
      <c r="D262" s="489" t="s">
        <v>104</v>
      </c>
      <c r="E262" s="489" t="s">
        <v>841</v>
      </c>
      <c r="F262" s="489">
        <v>9700000</v>
      </c>
      <c r="G262" s="489">
        <v>9957000</v>
      </c>
      <c r="H262" s="489">
        <v>9</v>
      </c>
    </row>
    <row r="263" spans="2:8" x14ac:dyDescent="0.25">
      <c r="B263" s="489">
        <v>101</v>
      </c>
      <c r="C263" s="489" t="s">
        <v>104</v>
      </c>
      <c r="D263" s="489" t="s">
        <v>482</v>
      </c>
      <c r="E263" s="489" t="s">
        <v>839</v>
      </c>
      <c r="F263" s="489">
        <v>9700000</v>
      </c>
      <c r="G263" s="489">
        <v>9957000</v>
      </c>
      <c r="H263" s="489">
        <v>1</v>
      </c>
    </row>
    <row r="264" spans="2:8" x14ac:dyDescent="0.25">
      <c r="B264" s="489">
        <v>101</v>
      </c>
      <c r="C264" s="489" t="s">
        <v>104</v>
      </c>
      <c r="D264" s="489" t="s">
        <v>482</v>
      </c>
      <c r="E264" s="489" t="s">
        <v>1100</v>
      </c>
      <c r="F264" s="489">
        <v>9700000</v>
      </c>
      <c r="G264" s="489">
        <v>9957000</v>
      </c>
      <c r="H264" s="489">
        <v>1</v>
      </c>
    </row>
    <row r="265" spans="2:8" x14ac:dyDescent="0.25">
      <c r="B265" s="489">
        <v>105</v>
      </c>
      <c r="C265" s="489" t="s">
        <v>102</v>
      </c>
      <c r="D265" s="489" t="s">
        <v>108</v>
      </c>
      <c r="E265" s="489" t="s">
        <v>731</v>
      </c>
      <c r="F265" s="489">
        <v>9693000</v>
      </c>
      <c r="G265" s="489">
        <v>10002683.02</v>
      </c>
      <c r="H265" s="489">
        <v>3</v>
      </c>
    </row>
    <row r="266" spans="2:8" x14ac:dyDescent="0.25">
      <c r="B266" s="489">
        <v>105</v>
      </c>
      <c r="C266" s="489" t="s">
        <v>11</v>
      </c>
      <c r="D266" s="489" t="s">
        <v>11</v>
      </c>
      <c r="E266" s="489" t="s">
        <v>102</v>
      </c>
      <c r="F266" s="489">
        <v>9700000</v>
      </c>
      <c r="G266" s="489">
        <v>10002683.02</v>
      </c>
      <c r="H266" s="489">
        <v>1</v>
      </c>
    </row>
    <row r="267" spans="2:8" x14ac:dyDescent="0.25">
      <c r="B267" s="489">
        <v>105</v>
      </c>
      <c r="C267" s="489" t="s">
        <v>11</v>
      </c>
      <c r="D267" s="489" t="s">
        <v>11</v>
      </c>
      <c r="E267" s="489" t="s">
        <v>811</v>
      </c>
      <c r="F267" s="489">
        <v>7874000</v>
      </c>
      <c r="G267" s="489">
        <v>8130598.25</v>
      </c>
      <c r="H267" s="489">
        <v>1</v>
      </c>
    </row>
    <row r="268" spans="2:8" x14ac:dyDescent="0.25">
      <c r="B268" s="489">
        <v>105</v>
      </c>
      <c r="C268" s="489" t="s">
        <v>11</v>
      </c>
      <c r="D268" s="489" t="s">
        <v>94</v>
      </c>
      <c r="E268" s="489" t="s">
        <v>834</v>
      </c>
      <c r="F268" s="489">
        <v>9700000</v>
      </c>
      <c r="G268" s="489">
        <v>10002683.02</v>
      </c>
      <c r="H268" s="489">
        <v>2</v>
      </c>
    </row>
    <row r="269" spans="2:8" x14ac:dyDescent="0.25">
      <c r="B269" s="489">
        <v>105</v>
      </c>
      <c r="C269" s="489" t="s">
        <v>11</v>
      </c>
      <c r="D269" s="489" t="s">
        <v>84</v>
      </c>
      <c r="E269" s="489" t="s">
        <v>84</v>
      </c>
      <c r="F269" s="489">
        <v>9658500</v>
      </c>
      <c r="G269" s="489">
        <v>10002214.07</v>
      </c>
      <c r="H269" s="489">
        <v>2</v>
      </c>
    </row>
    <row r="270" spans="2:8" x14ac:dyDescent="0.25">
      <c r="B270" s="489">
        <v>105</v>
      </c>
      <c r="C270" s="489" t="s">
        <v>11</v>
      </c>
      <c r="D270" s="489" t="s">
        <v>84</v>
      </c>
      <c r="E270" s="489" t="s">
        <v>896</v>
      </c>
      <c r="F270" s="489">
        <v>9652000</v>
      </c>
      <c r="G270" s="489">
        <v>10002683.02</v>
      </c>
      <c r="H270" s="489">
        <v>1</v>
      </c>
    </row>
    <row r="271" spans="2:8" x14ac:dyDescent="0.25">
      <c r="B271" s="489">
        <v>105</v>
      </c>
      <c r="C271" s="489" t="s">
        <v>11</v>
      </c>
      <c r="D271" s="489" t="s">
        <v>515</v>
      </c>
      <c r="E271" s="489" t="s">
        <v>515</v>
      </c>
      <c r="F271" s="489">
        <v>9700000</v>
      </c>
      <c r="G271" s="489">
        <v>10002683.02</v>
      </c>
      <c r="H271" s="489">
        <v>2</v>
      </c>
    </row>
    <row r="272" spans="2:8" x14ac:dyDescent="0.25">
      <c r="B272" s="489">
        <v>105</v>
      </c>
      <c r="C272" s="489" t="s">
        <v>11</v>
      </c>
      <c r="D272" s="489" t="s">
        <v>98</v>
      </c>
      <c r="E272" s="489" t="s">
        <v>749</v>
      </c>
      <c r="F272" s="489">
        <v>12125000</v>
      </c>
      <c r="G272" s="489">
        <v>12506174.085000001</v>
      </c>
      <c r="H272" s="489">
        <v>2</v>
      </c>
    </row>
    <row r="273" spans="2:8" x14ac:dyDescent="0.25">
      <c r="B273" s="489">
        <v>105</v>
      </c>
      <c r="C273" s="489" t="s">
        <v>74</v>
      </c>
      <c r="D273" s="489" t="s">
        <v>74</v>
      </c>
      <c r="E273" s="489" t="s">
        <v>986</v>
      </c>
      <c r="F273" s="489">
        <v>9700000</v>
      </c>
      <c r="G273" s="489">
        <v>10002683.02</v>
      </c>
      <c r="H273" s="489">
        <v>1</v>
      </c>
    </row>
    <row r="274" spans="2:8" x14ac:dyDescent="0.25">
      <c r="B274" s="489">
        <v>105</v>
      </c>
      <c r="C274" s="489" t="s">
        <v>74</v>
      </c>
      <c r="D274" s="489" t="s">
        <v>74</v>
      </c>
      <c r="E274" s="489" t="s">
        <v>738</v>
      </c>
      <c r="F274" s="489">
        <v>9700000</v>
      </c>
      <c r="G274" s="489">
        <v>10002683.02</v>
      </c>
      <c r="H274" s="489">
        <v>2</v>
      </c>
    </row>
    <row r="275" spans="2:8" x14ac:dyDescent="0.25">
      <c r="B275" s="489">
        <v>105</v>
      </c>
      <c r="C275" s="489" t="s">
        <v>74</v>
      </c>
      <c r="D275" s="489" t="s">
        <v>96</v>
      </c>
      <c r="E275" s="489" t="s">
        <v>592</v>
      </c>
      <c r="F275" s="489">
        <v>9700000</v>
      </c>
      <c r="G275" s="489">
        <v>10002683.02</v>
      </c>
      <c r="H275" s="489">
        <v>1</v>
      </c>
    </row>
    <row r="276" spans="2:8" x14ac:dyDescent="0.25">
      <c r="B276" s="489">
        <v>105</v>
      </c>
      <c r="C276" s="489" t="s">
        <v>74</v>
      </c>
      <c r="D276" s="489" t="s">
        <v>87</v>
      </c>
      <c r="E276" s="489" t="s">
        <v>929</v>
      </c>
      <c r="F276" s="489">
        <v>9679000</v>
      </c>
      <c r="G276" s="489">
        <v>10002683.02</v>
      </c>
      <c r="H276" s="489">
        <v>1</v>
      </c>
    </row>
    <row r="277" spans="2:8" x14ac:dyDescent="0.25">
      <c r="B277" s="489">
        <v>105</v>
      </c>
      <c r="C277" s="489" t="s">
        <v>104</v>
      </c>
      <c r="D277" s="489" t="s">
        <v>106</v>
      </c>
      <c r="E277" s="489" t="s">
        <v>889</v>
      </c>
      <c r="F277" s="489">
        <v>9700000</v>
      </c>
      <c r="G277" s="489">
        <v>10002683.02</v>
      </c>
      <c r="H277" s="489">
        <v>1</v>
      </c>
    </row>
    <row r="278" spans="2:8" x14ac:dyDescent="0.25">
      <c r="B278" s="489">
        <v>116</v>
      </c>
      <c r="C278" s="489" t="s">
        <v>11</v>
      </c>
      <c r="D278" s="489" t="s">
        <v>94</v>
      </c>
      <c r="E278" s="489" t="s">
        <v>836</v>
      </c>
      <c r="F278" s="489">
        <v>9604000</v>
      </c>
      <c r="G278" s="489">
        <v>9873878.3200000003</v>
      </c>
      <c r="H278" s="489">
        <v>1</v>
      </c>
    </row>
    <row r="279" spans="2:8" x14ac:dyDescent="0.25">
      <c r="B279" s="489">
        <v>116</v>
      </c>
      <c r="C279" s="489" t="s">
        <v>11</v>
      </c>
      <c r="D279" s="489" t="s">
        <v>84</v>
      </c>
      <c r="E279" s="489" t="s">
        <v>896</v>
      </c>
      <c r="F279" s="489">
        <v>14550000</v>
      </c>
      <c r="G279" s="489">
        <v>14810817.48</v>
      </c>
      <c r="H279" s="489">
        <v>1</v>
      </c>
    </row>
    <row r="280" spans="2:8" x14ac:dyDescent="0.25">
      <c r="B280" s="489">
        <v>116</v>
      </c>
      <c r="C280" s="489" t="s">
        <v>11</v>
      </c>
      <c r="D280" s="489" t="s">
        <v>515</v>
      </c>
      <c r="E280" s="489" t="s">
        <v>898</v>
      </c>
      <c r="F280" s="489">
        <v>14550000</v>
      </c>
      <c r="G280" s="489">
        <v>14856017.48</v>
      </c>
      <c r="H280" s="489">
        <v>1</v>
      </c>
    </row>
    <row r="281" spans="2:8" x14ac:dyDescent="0.25">
      <c r="B281" s="489">
        <v>116</v>
      </c>
      <c r="C281" s="489" t="s">
        <v>12</v>
      </c>
      <c r="D281" s="489" t="s">
        <v>85</v>
      </c>
      <c r="E281" s="489" t="s">
        <v>901</v>
      </c>
      <c r="F281" s="489">
        <v>9686000</v>
      </c>
      <c r="G281" s="489">
        <v>9873878.3200000003</v>
      </c>
      <c r="H281" s="489">
        <v>1</v>
      </c>
    </row>
    <row r="282" spans="2:8" x14ac:dyDescent="0.25">
      <c r="B282" s="489">
        <v>116</v>
      </c>
      <c r="C282" s="489" t="s">
        <v>74</v>
      </c>
      <c r="D282" s="489" t="s">
        <v>74</v>
      </c>
      <c r="E282" s="489" t="s">
        <v>986</v>
      </c>
      <c r="F282" s="489">
        <v>9590000</v>
      </c>
      <c r="G282" s="489">
        <v>9873878.3200000003</v>
      </c>
      <c r="H282" s="489">
        <v>1</v>
      </c>
    </row>
    <row r="283" spans="2:8" x14ac:dyDescent="0.25">
      <c r="B283" s="489">
        <v>116</v>
      </c>
      <c r="C283" s="489" t="s">
        <v>74</v>
      </c>
      <c r="D283" s="489" t="s">
        <v>72</v>
      </c>
      <c r="E283" s="489" t="s">
        <v>72</v>
      </c>
      <c r="F283" s="489">
        <v>14550000</v>
      </c>
      <c r="G283" s="489">
        <v>14856017.48</v>
      </c>
      <c r="H283" s="489">
        <v>1</v>
      </c>
    </row>
    <row r="284" spans="2:8" x14ac:dyDescent="0.25">
      <c r="B284" s="489">
        <v>116</v>
      </c>
      <c r="C284" s="489" t="s">
        <v>104</v>
      </c>
      <c r="D284" s="489" t="s">
        <v>507</v>
      </c>
      <c r="E284" s="489" t="s">
        <v>922</v>
      </c>
      <c r="F284" s="489">
        <v>9658000</v>
      </c>
      <c r="G284" s="489">
        <v>9873878.3200000003</v>
      </c>
      <c r="H284" s="489">
        <v>1</v>
      </c>
    </row>
    <row r="285" spans="2:8" x14ac:dyDescent="0.25">
      <c r="B285" s="489">
        <v>117</v>
      </c>
      <c r="C285" s="489" t="s">
        <v>102</v>
      </c>
      <c r="D285" s="489" t="s">
        <v>811</v>
      </c>
      <c r="E285" s="489" t="s">
        <v>1042</v>
      </c>
      <c r="F285" s="489">
        <v>9700000</v>
      </c>
      <c r="G285" s="489">
        <v>9917293.75</v>
      </c>
      <c r="H285" s="489">
        <v>1</v>
      </c>
    </row>
    <row r="286" spans="2:8" x14ac:dyDescent="0.25">
      <c r="B286" s="489">
        <v>117</v>
      </c>
      <c r="C286" s="489" t="s">
        <v>11</v>
      </c>
      <c r="D286" s="489" t="s">
        <v>103</v>
      </c>
      <c r="E286" s="489" t="s">
        <v>828</v>
      </c>
      <c r="F286" s="489">
        <v>13950000</v>
      </c>
      <c r="G286" s="489">
        <v>14258868.15</v>
      </c>
      <c r="H286" s="489">
        <v>1</v>
      </c>
    </row>
    <row r="287" spans="2:8" x14ac:dyDescent="0.25">
      <c r="B287" s="489">
        <v>117</v>
      </c>
      <c r="C287" s="489" t="s">
        <v>11</v>
      </c>
      <c r="D287" s="489" t="s">
        <v>103</v>
      </c>
      <c r="E287" s="489" t="s">
        <v>863</v>
      </c>
      <c r="F287" s="489">
        <v>8100000</v>
      </c>
      <c r="G287" s="489">
        <v>8317293.75</v>
      </c>
      <c r="H287" s="489">
        <v>1</v>
      </c>
    </row>
    <row r="288" spans="2:8" x14ac:dyDescent="0.25">
      <c r="B288" s="489">
        <v>117</v>
      </c>
      <c r="C288" s="489" t="s">
        <v>11</v>
      </c>
      <c r="D288" s="489" t="s">
        <v>103</v>
      </c>
      <c r="E288" s="489" t="s">
        <v>1091</v>
      </c>
      <c r="F288" s="489">
        <v>9081000</v>
      </c>
      <c r="G288" s="489">
        <v>9917293.75</v>
      </c>
      <c r="H288" s="489">
        <v>1</v>
      </c>
    </row>
    <row r="289" spans="2:8" x14ac:dyDescent="0.25">
      <c r="B289" s="489">
        <v>117</v>
      </c>
      <c r="C289" s="489" t="s">
        <v>11</v>
      </c>
      <c r="D289" s="489" t="s">
        <v>94</v>
      </c>
      <c r="E289" s="489" t="s">
        <v>95</v>
      </c>
      <c r="F289" s="489">
        <v>7825000</v>
      </c>
      <c r="G289" s="489">
        <v>9511293.75</v>
      </c>
      <c r="H289" s="489">
        <v>1</v>
      </c>
    </row>
    <row r="290" spans="2:8" x14ac:dyDescent="0.25">
      <c r="B290" s="489">
        <v>117</v>
      </c>
      <c r="C290" s="489" t="s">
        <v>73</v>
      </c>
      <c r="D290" s="489" t="s">
        <v>86</v>
      </c>
      <c r="E290" s="489" t="s">
        <v>86</v>
      </c>
      <c r="F290" s="489">
        <v>9700000</v>
      </c>
      <c r="G290" s="489">
        <v>9917293.75</v>
      </c>
      <c r="H290" s="489">
        <v>1</v>
      </c>
    </row>
    <row r="291" spans="2:8" x14ac:dyDescent="0.25">
      <c r="B291" s="489">
        <v>117</v>
      </c>
      <c r="C291" s="489" t="s">
        <v>73</v>
      </c>
      <c r="D291" s="489" t="s">
        <v>822</v>
      </c>
      <c r="E291" s="489" t="s">
        <v>840</v>
      </c>
      <c r="F291" s="489">
        <v>7275000</v>
      </c>
      <c r="G291" s="489">
        <v>14907868.15</v>
      </c>
      <c r="H291" s="489">
        <v>2</v>
      </c>
    </row>
    <row r="292" spans="2:8" x14ac:dyDescent="0.25">
      <c r="B292" s="489">
        <v>117</v>
      </c>
      <c r="C292" s="489" t="s">
        <v>74</v>
      </c>
      <c r="D292" s="489" t="s">
        <v>74</v>
      </c>
      <c r="E292" s="489" t="s">
        <v>74</v>
      </c>
      <c r="F292" s="489">
        <v>9686000</v>
      </c>
      <c r="G292" s="489">
        <v>9917293.75</v>
      </c>
      <c r="H292" s="489">
        <v>1</v>
      </c>
    </row>
    <row r="293" spans="2:8" x14ac:dyDescent="0.25">
      <c r="B293" s="489">
        <v>117</v>
      </c>
      <c r="C293" s="489" t="s">
        <v>74</v>
      </c>
      <c r="D293" s="489" t="s">
        <v>1188</v>
      </c>
      <c r="E293" s="489" t="s">
        <v>1188</v>
      </c>
      <c r="F293" s="489">
        <v>9652000</v>
      </c>
      <c r="G293" s="489">
        <v>9917293.75</v>
      </c>
      <c r="H293" s="489">
        <v>1</v>
      </c>
    </row>
    <row r="294" spans="2:8" x14ac:dyDescent="0.25">
      <c r="B294" s="489">
        <v>117</v>
      </c>
      <c r="C294" s="489" t="s">
        <v>104</v>
      </c>
      <c r="D294" s="489" t="s">
        <v>104</v>
      </c>
      <c r="E294" s="489" t="s">
        <v>841</v>
      </c>
      <c r="F294" s="489">
        <v>9700000</v>
      </c>
      <c r="G294" s="489">
        <v>9917293.75</v>
      </c>
      <c r="H294" s="489">
        <v>1</v>
      </c>
    </row>
    <row r="295" spans="2:8" x14ac:dyDescent="0.25">
      <c r="B295" s="489">
        <v>117</v>
      </c>
      <c r="C295" s="489" t="s">
        <v>104</v>
      </c>
      <c r="D295" s="489" t="s">
        <v>818</v>
      </c>
      <c r="E295" s="489" t="s">
        <v>845</v>
      </c>
      <c r="F295" s="489">
        <v>9700000</v>
      </c>
      <c r="G295" s="489">
        <v>9917293.75</v>
      </c>
      <c r="H295" s="489">
        <v>1</v>
      </c>
    </row>
    <row r="296" spans="2:8" x14ac:dyDescent="0.25">
      <c r="B296" s="489">
        <v>117</v>
      </c>
      <c r="C296" s="489" t="s">
        <v>104</v>
      </c>
      <c r="D296" s="489" t="s">
        <v>507</v>
      </c>
      <c r="E296" s="489" t="s">
        <v>922</v>
      </c>
      <c r="F296" s="489">
        <v>9700000</v>
      </c>
      <c r="G296" s="489">
        <v>9917293.75</v>
      </c>
      <c r="H296" s="489">
        <v>2</v>
      </c>
    </row>
    <row r="297" spans="2:8" x14ac:dyDescent="0.25">
      <c r="B297" s="489">
        <v>121</v>
      </c>
      <c r="C297" s="489" t="s">
        <v>11</v>
      </c>
      <c r="D297" s="489" t="s">
        <v>747</v>
      </c>
      <c r="E297" s="489" t="s">
        <v>909</v>
      </c>
      <c r="F297" s="489">
        <v>9645000</v>
      </c>
      <c r="G297" s="489">
        <v>10067683.5</v>
      </c>
      <c r="H297" s="489">
        <v>1</v>
      </c>
    </row>
    <row r="298" spans="2:8" x14ac:dyDescent="0.25">
      <c r="B298" s="489">
        <v>121</v>
      </c>
      <c r="C298" s="489" t="s">
        <v>11</v>
      </c>
      <c r="D298" s="489" t="s">
        <v>94</v>
      </c>
      <c r="E298" s="489" t="s">
        <v>100</v>
      </c>
      <c r="F298" s="489">
        <v>8083333.3333333302</v>
      </c>
      <c r="G298" s="489">
        <v>13392599.1666667</v>
      </c>
      <c r="H298" s="489">
        <v>3</v>
      </c>
    </row>
    <row r="299" spans="2:8" x14ac:dyDescent="0.25">
      <c r="B299" s="489">
        <v>121</v>
      </c>
      <c r="C299" s="489" t="s">
        <v>11</v>
      </c>
      <c r="D299" s="489" t="s">
        <v>94</v>
      </c>
      <c r="E299" s="489" t="s">
        <v>834</v>
      </c>
      <c r="F299" s="489">
        <v>14550000</v>
      </c>
      <c r="G299" s="489">
        <v>14986381.25</v>
      </c>
      <c r="H299" s="489">
        <v>1</v>
      </c>
    </row>
    <row r="300" spans="2:8" x14ac:dyDescent="0.25">
      <c r="B300" s="489">
        <v>121</v>
      </c>
      <c r="C300" s="489" t="s">
        <v>11</v>
      </c>
      <c r="D300" s="489" t="s">
        <v>84</v>
      </c>
      <c r="E300" s="489" t="s">
        <v>84</v>
      </c>
      <c r="F300" s="489">
        <v>9676000</v>
      </c>
      <c r="G300" s="489">
        <v>10068033.800000001</v>
      </c>
      <c r="H300" s="489">
        <v>2</v>
      </c>
    </row>
    <row r="301" spans="2:8" x14ac:dyDescent="0.25">
      <c r="B301" s="489">
        <v>121</v>
      </c>
      <c r="C301" s="489" t="s">
        <v>11</v>
      </c>
      <c r="D301" s="489" t="s">
        <v>84</v>
      </c>
      <c r="E301" s="489" t="s">
        <v>895</v>
      </c>
      <c r="F301" s="489">
        <v>9700000</v>
      </c>
      <c r="G301" s="489">
        <v>10068305</v>
      </c>
      <c r="H301" s="489">
        <v>1</v>
      </c>
    </row>
    <row r="302" spans="2:8" x14ac:dyDescent="0.25">
      <c r="B302" s="489">
        <v>121</v>
      </c>
      <c r="C302" s="489" t="s">
        <v>11</v>
      </c>
      <c r="D302" s="489" t="s">
        <v>84</v>
      </c>
      <c r="E302" s="489" t="s">
        <v>896</v>
      </c>
      <c r="F302" s="489">
        <v>9700000</v>
      </c>
      <c r="G302" s="489">
        <v>10068305</v>
      </c>
      <c r="H302" s="489">
        <v>4</v>
      </c>
    </row>
    <row r="303" spans="2:8" x14ac:dyDescent="0.25">
      <c r="B303" s="489">
        <v>121</v>
      </c>
      <c r="C303" s="489" t="s">
        <v>11</v>
      </c>
      <c r="D303" s="489" t="s">
        <v>84</v>
      </c>
      <c r="E303" s="489" t="s">
        <v>1048</v>
      </c>
      <c r="F303" s="489">
        <v>9700000</v>
      </c>
      <c r="G303" s="489">
        <v>10068305</v>
      </c>
      <c r="H303" s="489">
        <v>1</v>
      </c>
    </row>
    <row r="304" spans="2:8" x14ac:dyDescent="0.25">
      <c r="B304" s="489">
        <v>121</v>
      </c>
      <c r="C304" s="489" t="s">
        <v>11</v>
      </c>
      <c r="D304" s="489" t="s">
        <v>84</v>
      </c>
      <c r="E304" s="489" t="s">
        <v>888</v>
      </c>
      <c r="F304" s="489">
        <v>9634500</v>
      </c>
      <c r="G304" s="489">
        <v>10067564.85</v>
      </c>
      <c r="H304" s="489">
        <v>2</v>
      </c>
    </row>
    <row r="305" spans="2:8" x14ac:dyDescent="0.25">
      <c r="B305" s="489">
        <v>121</v>
      </c>
      <c r="C305" s="489" t="s">
        <v>11</v>
      </c>
      <c r="D305" s="489" t="s">
        <v>515</v>
      </c>
      <c r="E305" s="489" t="s">
        <v>898</v>
      </c>
      <c r="F305" s="489">
        <v>9700000</v>
      </c>
      <c r="G305" s="489">
        <v>10068305</v>
      </c>
      <c r="H305" s="489">
        <v>1</v>
      </c>
    </row>
    <row r="306" spans="2:8" x14ac:dyDescent="0.25">
      <c r="B306" s="489">
        <v>121</v>
      </c>
      <c r="C306" s="489" t="s">
        <v>11</v>
      </c>
      <c r="D306" s="489" t="s">
        <v>865</v>
      </c>
      <c r="E306" s="489" t="s">
        <v>900</v>
      </c>
      <c r="F306" s="489">
        <v>9700000</v>
      </c>
      <c r="G306" s="489">
        <v>13868394.27</v>
      </c>
      <c r="H306" s="489">
        <v>1</v>
      </c>
    </row>
    <row r="307" spans="2:8" x14ac:dyDescent="0.25">
      <c r="B307" s="489">
        <v>121</v>
      </c>
      <c r="C307" s="489" t="s">
        <v>13</v>
      </c>
      <c r="D307" s="489" t="s">
        <v>840</v>
      </c>
      <c r="E307" s="489" t="s">
        <v>910</v>
      </c>
      <c r="F307" s="489">
        <v>9700000</v>
      </c>
      <c r="G307" s="489">
        <v>10145832.119999999</v>
      </c>
      <c r="H307" s="489">
        <v>1</v>
      </c>
    </row>
    <row r="308" spans="2:8" x14ac:dyDescent="0.25">
      <c r="B308" s="489">
        <v>121</v>
      </c>
      <c r="C308" s="489" t="s">
        <v>13</v>
      </c>
      <c r="D308" s="489" t="s">
        <v>105</v>
      </c>
      <c r="E308" s="489" t="s">
        <v>606</v>
      </c>
      <c r="F308" s="489">
        <v>14550000</v>
      </c>
      <c r="G308" s="489">
        <v>15054746.25</v>
      </c>
      <c r="H308" s="489">
        <v>1</v>
      </c>
    </row>
    <row r="309" spans="2:8" x14ac:dyDescent="0.25">
      <c r="B309" s="489">
        <v>121</v>
      </c>
      <c r="C309" s="489" t="s">
        <v>13</v>
      </c>
      <c r="D309" s="489" t="s">
        <v>105</v>
      </c>
      <c r="E309" s="489" t="s">
        <v>521</v>
      </c>
      <c r="F309" s="489">
        <v>9686000</v>
      </c>
      <c r="G309" s="489">
        <v>10068146.800000001</v>
      </c>
      <c r="H309" s="489">
        <v>2</v>
      </c>
    </row>
    <row r="310" spans="2:8" x14ac:dyDescent="0.25">
      <c r="B310" s="489">
        <v>121</v>
      </c>
      <c r="C310" s="489" t="s">
        <v>73</v>
      </c>
      <c r="D310" s="489" t="s">
        <v>513</v>
      </c>
      <c r="E310" s="489" t="s">
        <v>513</v>
      </c>
      <c r="F310" s="489">
        <v>9212000</v>
      </c>
      <c r="G310" s="489">
        <v>10062790.6</v>
      </c>
      <c r="H310" s="489">
        <v>1</v>
      </c>
    </row>
    <row r="311" spans="2:8" x14ac:dyDescent="0.25">
      <c r="B311" s="489">
        <v>121</v>
      </c>
      <c r="C311" s="489" t="s">
        <v>73</v>
      </c>
      <c r="D311" s="489" t="s">
        <v>908</v>
      </c>
      <c r="E311" s="489" t="s">
        <v>1885</v>
      </c>
      <c r="F311" s="489">
        <v>9700000</v>
      </c>
      <c r="G311" s="489">
        <v>10068305</v>
      </c>
      <c r="H311" s="489">
        <v>1</v>
      </c>
    </row>
    <row r="312" spans="2:8" x14ac:dyDescent="0.25">
      <c r="B312" s="489">
        <v>121</v>
      </c>
      <c r="C312" s="489" t="s">
        <v>73</v>
      </c>
      <c r="D312" s="489" t="s">
        <v>607</v>
      </c>
      <c r="E312" s="489" t="s">
        <v>1071</v>
      </c>
      <c r="F312" s="489">
        <v>9658000</v>
      </c>
      <c r="G312" s="489">
        <v>10138352.529999999</v>
      </c>
      <c r="H312" s="489">
        <v>1</v>
      </c>
    </row>
    <row r="313" spans="2:8" x14ac:dyDescent="0.25">
      <c r="B313" s="489">
        <v>121</v>
      </c>
      <c r="C313" s="489" t="s">
        <v>73</v>
      </c>
      <c r="D313" s="489" t="s">
        <v>607</v>
      </c>
      <c r="E313" s="489" t="s">
        <v>932</v>
      </c>
      <c r="F313" s="489">
        <v>9679333.3333333302</v>
      </c>
      <c r="G313" s="489">
        <v>10068071.4666667</v>
      </c>
      <c r="H313" s="489">
        <v>3</v>
      </c>
    </row>
    <row r="314" spans="2:8" x14ac:dyDescent="0.25">
      <c r="B314" s="489">
        <v>121</v>
      </c>
      <c r="C314" s="489" t="s">
        <v>73</v>
      </c>
      <c r="D314" s="489" t="s">
        <v>751</v>
      </c>
      <c r="E314" s="489" t="s">
        <v>1271</v>
      </c>
      <c r="F314" s="489">
        <v>9540000</v>
      </c>
      <c r="G314" s="489">
        <v>10066497</v>
      </c>
      <c r="H314" s="489">
        <v>2</v>
      </c>
    </row>
    <row r="315" spans="2:8" x14ac:dyDescent="0.25">
      <c r="B315" s="489">
        <v>121</v>
      </c>
      <c r="C315" s="489" t="s">
        <v>73</v>
      </c>
      <c r="D315" s="489" t="s">
        <v>751</v>
      </c>
      <c r="E315" s="489" t="s">
        <v>1168</v>
      </c>
      <c r="F315" s="489">
        <v>9700000</v>
      </c>
      <c r="G315" s="489">
        <v>10068305</v>
      </c>
      <c r="H315" s="489">
        <v>1</v>
      </c>
    </row>
    <row r="316" spans="2:8" x14ac:dyDescent="0.25">
      <c r="B316" s="489">
        <v>121</v>
      </c>
      <c r="C316" s="489" t="s">
        <v>73</v>
      </c>
      <c r="D316" s="489" t="s">
        <v>732</v>
      </c>
      <c r="E316" s="489" t="s">
        <v>733</v>
      </c>
      <c r="F316" s="489">
        <v>9643750</v>
      </c>
      <c r="G316" s="489">
        <v>10067669.375</v>
      </c>
      <c r="H316" s="489">
        <v>4</v>
      </c>
    </row>
    <row r="317" spans="2:8" x14ac:dyDescent="0.25">
      <c r="B317" s="489">
        <v>121</v>
      </c>
      <c r="C317" s="489" t="s">
        <v>104</v>
      </c>
      <c r="D317" s="489" t="s">
        <v>106</v>
      </c>
      <c r="E317" s="489" t="s">
        <v>76</v>
      </c>
      <c r="F317" s="489">
        <v>9700000</v>
      </c>
      <c r="G317" s="489">
        <v>10092499.789999999</v>
      </c>
      <c r="H317" s="489">
        <v>1</v>
      </c>
    </row>
    <row r="318" spans="2:8" x14ac:dyDescent="0.25">
      <c r="B318" s="489">
        <v>121</v>
      </c>
      <c r="C318" s="489" t="s">
        <v>104</v>
      </c>
      <c r="D318" s="489" t="s">
        <v>106</v>
      </c>
      <c r="E318" s="489" t="s">
        <v>77</v>
      </c>
      <c r="F318" s="489">
        <v>8615500</v>
      </c>
      <c r="G318" s="489">
        <v>8970502.8900000006</v>
      </c>
      <c r="H318" s="489">
        <v>2</v>
      </c>
    </row>
    <row r="319" spans="2:8" x14ac:dyDescent="0.25">
      <c r="B319" s="489">
        <v>121</v>
      </c>
      <c r="C319" s="489" t="s">
        <v>104</v>
      </c>
      <c r="D319" s="489" t="s">
        <v>818</v>
      </c>
      <c r="E319" s="489" t="s">
        <v>845</v>
      </c>
      <c r="F319" s="489">
        <v>14550000</v>
      </c>
      <c r="G319" s="489">
        <v>15054746.25</v>
      </c>
      <c r="H319" s="489">
        <v>1</v>
      </c>
    </row>
    <row r="320" spans="2:8" x14ac:dyDescent="0.25">
      <c r="B320" s="489">
        <v>121</v>
      </c>
      <c r="C320" s="489" t="s">
        <v>104</v>
      </c>
      <c r="D320" s="489" t="s">
        <v>507</v>
      </c>
      <c r="E320" s="489" t="s">
        <v>507</v>
      </c>
      <c r="F320" s="489">
        <v>9700000</v>
      </c>
      <c r="G320" s="489">
        <v>10068305</v>
      </c>
      <c r="H320" s="489">
        <v>1</v>
      </c>
    </row>
    <row r="321" spans="2:8" x14ac:dyDescent="0.25">
      <c r="B321" s="489">
        <v>121</v>
      </c>
      <c r="C321" s="489" t="s">
        <v>104</v>
      </c>
      <c r="D321" s="489" t="s">
        <v>107</v>
      </c>
      <c r="E321" s="489" t="s">
        <v>906</v>
      </c>
      <c r="F321" s="489">
        <v>9700000</v>
      </c>
      <c r="G321" s="489">
        <v>10068305</v>
      </c>
      <c r="H321" s="489">
        <v>1</v>
      </c>
    </row>
    <row r="322" spans="2:8" x14ac:dyDescent="0.25">
      <c r="B322" s="489">
        <v>122</v>
      </c>
      <c r="C322" s="489" t="s">
        <v>74</v>
      </c>
      <c r="D322" s="489" t="s">
        <v>74</v>
      </c>
      <c r="E322" s="489" t="s">
        <v>74</v>
      </c>
      <c r="F322" s="489">
        <v>7342000</v>
      </c>
      <c r="G322" s="489">
        <v>7568637.5700000003</v>
      </c>
      <c r="H322" s="489">
        <v>1</v>
      </c>
    </row>
    <row r="323" spans="2:8" x14ac:dyDescent="0.25">
      <c r="B323" s="489">
        <v>4</v>
      </c>
      <c r="C323" s="489" t="s">
        <v>102</v>
      </c>
      <c r="D323" s="489" t="s">
        <v>811</v>
      </c>
      <c r="E323" s="489" t="s">
        <v>1286</v>
      </c>
      <c r="F323" s="489">
        <v>9700000</v>
      </c>
      <c r="G323" s="489">
        <v>10000000</v>
      </c>
      <c r="H323" s="489">
        <v>1</v>
      </c>
    </row>
    <row r="324" spans="2:8" x14ac:dyDescent="0.25">
      <c r="B324" s="489">
        <v>4</v>
      </c>
      <c r="C324" s="489" t="s">
        <v>102</v>
      </c>
      <c r="D324" s="489" t="s">
        <v>811</v>
      </c>
      <c r="E324" s="489" t="s">
        <v>1042</v>
      </c>
      <c r="F324" s="489">
        <v>7330000</v>
      </c>
      <c r="G324" s="489">
        <v>26150000</v>
      </c>
      <c r="H324" s="489">
        <v>1</v>
      </c>
    </row>
    <row r="325" spans="2:8" x14ac:dyDescent="0.25">
      <c r="B325" s="489">
        <v>4</v>
      </c>
      <c r="C325" s="489" t="s">
        <v>102</v>
      </c>
      <c r="D325" s="489" t="s">
        <v>739</v>
      </c>
      <c r="E325" s="489" t="s">
        <v>1009</v>
      </c>
      <c r="F325" s="489">
        <v>7275000</v>
      </c>
      <c r="G325" s="489">
        <v>14850000</v>
      </c>
      <c r="H325" s="489">
        <v>2</v>
      </c>
    </row>
    <row r="326" spans="2:8" x14ac:dyDescent="0.25">
      <c r="B326" s="489">
        <v>4</v>
      </c>
      <c r="C326" s="489" t="s">
        <v>102</v>
      </c>
      <c r="D326" s="489" t="s">
        <v>923</v>
      </c>
      <c r="E326" s="489" t="s">
        <v>930</v>
      </c>
      <c r="F326" s="489">
        <v>9700000</v>
      </c>
      <c r="G326" s="489">
        <v>10000000</v>
      </c>
      <c r="H326" s="489">
        <v>1</v>
      </c>
    </row>
    <row r="327" spans="2:8" x14ac:dyDescent="0.25">
      <c r="B327" s="489">
        <v>4</v>
      </c>
      <c r="C327" s="489" t="s">
        <v>102</v>
      </c>
      <c r="D327" s="489" t="s">
        <v>923</v>
      </c>
      <c r="E327" s="489" t="s">
        <v>1043</v>
      </c>
      <c r="F327" s="489">
        <v>9617000</v>
      </c>
      <c r="G327" s="489">
        <v>10000000</v>
      </c>
      <c r="H327" s="489">
        <v>1</v>
      </c>
    </row>
    <row r="328" spans="2:8" x14ac:dyDescent="0.25">
      <c r="B328" s="489">
        <v>4</v>
      </c>
      <c r="C328" s="489" t="s">
        <v>102</v>
      </c>
      <c r="D328" s="489" t="s">
        <v>923</v>
      </c>
      <c r="E328" s="489" t="s">
        <v>1119</v>
      </c>
      <c r="F328" s="489">
        <v>9700000</v>
      </c>
      <c r="G328" s="489">
        <v>10000000</v>
      </c>
      <c r="H328" s="489">
        <v>1</v>
      </c>
    </row>
    <row r="329" spans="2:8" x14ac:dyDescent="0.25">
      <c r="B329" s="489">
        <v>4</v>
      </c>
      <c r="C329" s="489" t="s">
        <v>102</v>
      </c>
      <c r="D329" s="489" t="s">
        <v>1044</v>
      </c>
      <c r="E329" s="489" t="s">
        <v>1120</v>
      </c>
      <c r="F329" s="489">
        <v>9700000</v>
      </c>
      <c r="G329" s="489">
        <v>10000000</v>
      </c>
      <c r="H329" s="489">
        <v>1</v>
      </c>
    </row>
    <row r="330" spans="2:8" x14ac:dyDescent="0.25">
      <c r="B330" s="489">
        <v>4</v>
      </c>
      <c r="C330" s="489" t="s">
        <v>102</v>
      </c>
      <c r="D330" s="489" t="s">
        <v>964</v>
      </c>
      <c r="E330" s="489" t="s">
        <v>749</v>
      </c>
      <c r="F330" s="489">
        <v>9590000</v>
      </c>
      <c r="G330" s="489">
        <v>9890000</v>
      </c>
      <c r="H330" s="489">
        <v>1</v>
      </c>
    </row>
    <row r="331" spans="2:8" x14ac:dyDescent="0.25">
      <c r="B331" s="489">
        <v>4</v>
      </c>
      <c r="C331" s="489" t="s">
        <v>102</v>
      </c>
      <c r="D331" s="489" t="s">
        <v>746</v>
      </c>
      <c r="E331" s="489" t="s">
        <v>1102</v>
      </c>
      <c r="F331" s="489">
        <v>9700000</v>
      </c>
      <c r="G331" s="489">
        <v>10000000</v>
      </c>
      <c r="H331" s="489">
        <v>1</v>
      </c>
    </row>
    <row r="332" spans="2:8" x14ac:dyDescent="0.25">
      <c r="B332" s="489">
        <v>4</v>
      </c>
      <c r="C332" s="489" t="s">
        <v>102</v>
      </c>
      <c r="D332" s="489" t="s">
        <v>746</v>
      </c>
      <c r="E332" s="489" t="s">
        <v>1177</v>
      </c>
      <c r="F332" s="489">
        <v>9081000</v>
      </c>
      <c r="G332" s="489">
        <v>26400000</v>
      </c>
      <c r="H332" s="489">
        <v>1</v>
      </c>
    </row>
    <row r="333" spans="2:8" x14ac:dyDescent="0.25">
      <c r="B333" s="489">
        <v>4</v>
      </c>
      <c r="C333" s="489" t="s">
        <v>102</v>
      </c>
      <c r="D333" s="489" t="s">
        <v>746</v>
      </c>
      <c r="E333" s="489" t="s">
        <v>1103</v>
      </c>
      <c r="F333" s="489">
        <v>9700000</v>
      </c>
      <c r="G333" s="489">
        <v>10000000</v>
      </c>
      <c r="H333" s="489">
        <v>1</v>
      </c>
    </row>
    <row r="334" spans="2:8" x14ac:dyDescent="0.25">
      <c r="B334" s="489">
        <v>4</v>
      </c>
      <c r="C334" s="489" t="s">
        <v>102</v>
      </c>
      <c r="D334" s="489" t="s">
        <v>108</v>
      </c>
      <c r="E334" s="489" t="s">
        <v>740</v>
      </c>
      <c r="F334" s="489">
        <v>9700000</v>
      </c>
      <c r="G334" s="489">
        <v>10216709.210000001</v>
      </c>
      <c r="H334" s="489">
        <v>2</v>
      </c>
    </row>
    <row r="335" spans="2:8" x14ac:dyDescent="0.25">
      <c r="B335" s="489">
        <v>4</v>
      </c>
      <c r="C335" s="489" t="s">
        <v>102</v>
      </c>
      <c r="D335" s="489" t="s">
        <v>108</v>
      </c>
      <c r="E335" s="489" t="s">
        <v>82</v>
      </c>
      <c r="F335" s="489">
        <v>9147500</v>
      </c>
      <c r="G335" s="489">
        <v>17000000</v>
      </c>
      <c r="H335" s="489">
        <v>2</v>
      </c>
    </row>
    <row r="336" spans="2:8" x14ac:dyDescent="0.25">
      <c r="B336" s="489">
        <v>4</v>
      </c>
      <c r="C336" s="489" t="s">
        <v>102</v>
      </c>
      <c r="D336" s="489" t="s">
        <v>108</v>
      </c>
      <c r="E336" s="489" t="s">
        <v>731</v>
      </c>
      <c r="F336" s="489">
        <v>9700000</v>
      </c>
      <c r="G336" s="489">
        <v>13873852.34</v>
      </c>
      <c r="H336" s="489">
        <v>2</v>
      </c>
    </row>
    <row r="337" spans="2:8" x14ac:dyDescent="0.25">
      <c r="B337" s="489">
        <v>4</v>
      </c>
      <c r="C337" s="489" t="s">
        <v>102</v>
      </c>
      <c r="D337" s="489" t="s">
        <v>108</v>
      </c>
      <c r="E337" s="489" t="s">
        <v>872</v>
      </c>
      <c r="F337" s="489">
        <v>9700000</v>
      </c>
      <c r="G337" s="489">
        <v>10150000</v>
      </c>
      <c r="H337" s="489">
        <v>1</v>
      </c>
    </row>
    <row r="338" spans="2:8" x14ac:dyDescent="0.25">
      <c r="B338" s="489">
        <v>4</v>
      </c>
      <c r="C338" s="489" t="s">
        <v>11</v>
      </c>
      <c r="D338" s="489" t="s">
        <v>11</v>
      </c>
      <c r="E338" s="489" t="s">
        <v>829</v>
      </c>
      <c r="F338" s="489">
        <v>7483500</v>
      </c>
      <c r="G338" s="489">
        <v>63833500.305</v>
      </c>
      <c r="H338" s="489">
        <v>2</v>
      </c>
    </row>
    <row r="339" spans="2:8" x14ac:dyDescent="0.25">
      <c r="B339" s="489">
        <v>4</v>
      </c>
      <c r="C339" s="489" t="s">
        <v>11</v>
      </c>
      <c r="D339" s="489" t="s">
        <v>103</v>
      </c>
      <c r="E339" s="489" t="s">
        <v>514</v>
      </c>
      <c r="F339" s="489">
        <v>11115000</v>
      </c>
      <c r="G339" s="489">
        <v>12425000</v>
      </c>
      <c r="H339" s="489">
        <v>2</v>
      </c>
    </row>
    <row r="340" spans="2:8" x14ac:dyDescent="0.25">
      <c r="B340" s="489">
        <v>4</v>
      </c>
      <c r="C340" s="489" t="s">
        <v>11</v>
      </c>
      <c r="D340" s="489" t="s">
        <v>812</v>
      </c>
      <c r="E340" s="489" t="s">
        <v>1094</v>
      </c>
      <c r="F340" s="489">
        <v>8512000</v>
      </c>
      <c r="G340" s="489">
        <v>10000000</v>
      </c>
      <c r="H340" s="489">
        <v>1</v>
      </c>
    </row>
    <row r="341" spans="2:8" x14ac:dyDescent="0.25">
      <c r="B341" s="489">
        <v>4</v>
      </c>
      <c r="C341" s="489" t="s">
        <v>11</v>
      </c>
      <c r="D341" s="489" t="s">
        <v>747</v>
      </c>
      <c r="E341" s="489" t="s">
        <v>909</v>
      </c>
      <c r="F341" s="489">
        <v>9700000</v>
      </c>
      <c r="G341" s="489">
        <v>10000000</v>
      </c>
      <c r="H341" s="489">
        <v>1</v>
      </c>
    </row>
    <row r="342" spans="2:8" x14ac:dyDescent="0.25">
      <c r="B342" s="489">
        <v>4</v>
      </c>
      <c r="C342" s="489" t="s">
        <v>11</v>
      </c>
      <c r="D342" s="489" t="s">
        <v>94</v>
      </c>
      <c r="E342" s="489" t="s">
        <v>821</v>
      </c>
      <c r="F342" s="489">
        <v>9672500</v>
      </c>
      <c r="G342" s="489">
        <v>10000000</v>
      </c>
      <c r="H342" s="489">
        <v>2</v>
      </c>
    </row>
    <row r="343" spans="2:8" x14ac:dyDescent="0.25">
      <c r="B343" s="489">
        <v>4</v>
      </c>
      <c r="C343" s="489" t="s">
        <v>11</v>
      </c>
      <c r="D343" s="489" t="s">
        <v>94</v>
      </c>
      <c r="E343" s="489" t="s">
        <v>95</v>
      </c>
      <c r="F343" s="489">
        <v>11336000</v>
      </c>
      <c r="G343" s="489">
        <v>16858211.510000002</v>
      </c>
      <c r="H343" s="489">
        <v>4</v>
      </c>
    </row>
    <row r="344" spans="2:8" x14ac:dyDescent="0.25">
      <c r="B344" s="489">
        <v>4</v>
      </c>
      <c r="C344" s="489" t="s">
        <v>11</v>
      </c>
      <c r="D344" s="489" t="s">
        <v>94</v>
      </c>
      <c r="E344" s="489" t="s">
        <v>100</v>
      </c>
      <c r="F344" s="489">
        <v>9681333.3333333302</v>
      </c>
      <c r="G344" s="489">
        <v>11375000</v>
      </c>
      <c r="H344" s="489">
        <v>3</v>
      </c>
    </row>
    <row r="345" spans="2:8" x14ac:dyDescent="0.25">
      <c r="B345" s="489">
        <v>4</v>
      </c>
      <c r="C345" s="489" t="s">
        <v>11</v>
      </c>
      <c r="D345" s="489" t="s">
        <v>94</v>
      </c>
      <c r="E345" s="489" t="s">
        <v>833</v>
      </c>
      <c r="F345" s="489">
        <v>9700000</v>
      </c>
      <c r="G345" s="489">
        <v>10000000</v>
      </c>
      <c r="H345" s="489">
        <v>1</v>
      </c>
    </row>
    <row r="346" spans="2:8" x14ac:dyDescent="0.25">
      <c r="B346" s="489">
        <v>4</v>
      </c>
      <c r="C346" s="489" t="s">
        <v>11</v>
      </c>
      <c r="D346" s="489" t="s">
        <v>94</v>
      </c>
      <c r="E346" s="489" t="s">
        <v>836</v>
      </c>
      <c r="F346" s="489">
        <v>9256000</v>
      </c>
      <c r="G346" s="489">
        <v>34500000</v>
      </c>
      <c r="H346" s="489">
        <v>1</v>
      </c>
    </row>
    <row r="347" spans="2:8" x14ac:dyDescent="0.25">
      <c r="B347" s="489">
        <v>4</v>
      </c>
      <c r="C347" s="489" t="s">
        <v>11</v>
      </c>
      <c r="D347" s="489" t="s">
        <v>94</v>
      </c>
      <c r="E347" s="489" t="s">
        <v>844</v>
      </c>
      <c r="F347" s="489">
        <v>10484333.3333333</v>
      </c>
      <c r="G347" s="489">
        <v>16201080</v>
      </c>
      <c r="H347" s="489">
        <v>6</v>
      </c>
    </row>
    <row r="348" spans="2:8" x14ac:dyDescent="0.25">
      <c r="B348" s="489">
        <v>4</v>
      </c>
      <c r="C348" s="489" t="s">
        <v>11</v>
      </c>
      <c r="D348" s="489" t="s">
        <v>94</v>
      </c>
      <c r="E348" s="489" t="s">
        <v>834</v>
      </c>
      <c r="F348" s="489">
        <v>12125000</v>
      </c>
      <c r="G348" s="489">
        <v>12425000</v>
      </c>
      <c r="H348" s="489">
        <v>2</v>
      </c>
    </row>
    <row r="349" spans="2:8" x14ac:dyDescent="0.25">
      <c r="B349" s="489">
        <v>4</v>
      </c>
      <c r="C349" s="489" t="s">
        <v>11</v>
      </c>
      <c r="D349" s="489" t="s">
        <v>84</v>
      </c>
      <c r="E349" s="489" t="s">
        <v>84</v>
      </c>
      <c r="F349" s="489">
        <v>8937058.8235294092</v>
      </c>
      <c r="G349" s="489">
        <v>12269462.384705899</v>
      </c>
      <c r="H349" s="489">
        <v>17</v>
      </c>
    </row>
    <row r="350" spans="2:8" x14ac:dyDescent="0.25">
      <c r="B350" s="489">
        <v>4</v>
      </c>
      <c r="C350" s="489" t="s">
        <v>11</v>
      </c>
      <c r="D350" s="489" t="s">
        <v>84</v>
      </c>
      <c r="E350" s="489" t="s">
        <v>895</v>
      </c>
      <c r="F350" s="489">
        <v>9600000</v>
      </c>
      <c r="G350" s="489">
        <v>10000000</v>
      </c>
      <c r="H350" s="489">
        <v>2</v>
      </c>
    </row>
    <row r="351" spans="2:8" x14ac:dyDescent="0.25">
      <c r="B351" s="489">
        <v>4</v>
      </c>
      <c r="C351" s="489" t="s">
        <v>11</v>
      </c>
      <c r="D351" s="489" t="s">
        <v>84</v>
      </c>
      <c r="E351" s="489" t="s">
        <v>896</v>
      </c>
      <c r="F351" s="489">
        <v>11107333.3333333</v>
      </c>
      <c r="G351" s="489">
        <v>11416666.6666667</v>
      </c>
      <c r="H351" s="489">
        <v>3</v>
      </c>
    </row>
    <row r="352" spans="2:8" x14ac:dyDescent="0.25">
      <c r="B352" s="489">
        <v>4</v>
      </c>
      <c r="C352" s="489" t="s">
        <v>11</v>
      </c>
      <c r="D352" s="489" t="s">
        <v>84</v>
      </c>
      <c r="E352" s="489" t="s">
        <v>897</v>
      </c>
      <c r="F352" s="489">
        <v>7275000</v>
      </c>
      <c r="G352" s="489">
        <v>14850000</v>
      </c>
      <c r="H352" s="489">
        <v>2</v>
      </c>
    </row>
    <row r="353" spans="2:8" x14ac:dyDescent="0.25">
      <c r="B353" s="489">
        <v>4</v>
      </c>
      <c r="C353" s="489" t="s">
        <v>11</v>
      </c>
      <c r="D353" s="489" t="s">
        <v>84</v>
      </c>
      <c r="E353" s="489" t="s">
        <v>864</v>
      </c>
      <c r="F353" s="489">
        <v>10382000</v>
      </c>
      <c r="G353" s="489">
        <v>10654285.7142857</v>
      </c>
      <c r="H353" s="489">
        <v>7</v>
      </c>
    </row>
    <row r="354" spans="2:8" x14ac:dyDescent="0.25">
      <c r="B354" s="489">
        <v>4</v>
      </c>
      <c r="C354" s="489" t="s">
        <v>11</v>
      </c>
      <c r="D354" s="489" t="s">
        <v>84</v>
      </c>
      <c r="E354" s="489" t="s">
        <v>835</v>
      </c>
      <c r="F354" s="489">
        <v>9700000</v>
      </c>
      <c r="G354" s="489">
        <v>10000000</v>
      </c>
      <c r="H354" s="489">
        <v>1</v>
      </c>
    </row>
    <row r="355" spans="2:8" x14ac:dyDescent="0.25">
      <c r="B355" s="489">
        <v>4</v>
      </c>
      <c r="C355" s="489" t="s">
        <v>11</v>
      </c>
      <c r="D355" s="489" t="s">
        <v>84</v>
      </c>
      <c r="E355" s="489" t="s">
        <v>1048</v>
      </c>
      <c r="F355" s="489">
        <v>10851500</v>
      </c>
      <c r="G355" s="489">
        <v>11212500</v>
      </c>
      <c r="H355" s="489">
        <v>4</v>
      </c>
    </row>
    <row r="356" spans="2:8" x14ac:dyDescent="0.25">
      <c r="B356" s="489">
        <v>4</v>
      </c>
      <c r="C356" s="489" t="s">
        <v>11</v>
      </c>
      <c r="D356" s="489" t="s">
        <v>515</v>
      </c>
      <c r="E356" s="489" t="s">
        <v>515</v>
      </c>
      <c r="F356" s="489">
        <v>9662000</v>
      </c>
      <c r="G356" s="489">
        <v>10000000</v>
      </c>
      <c r="H356" s="489">
        <v>2</v>
      </c>
    </row>
    <row r="357" spans="2:8" x14ac:dyDescent="0.25">
      <c r="B357" s="489">
        <v>4</v>
      </c>
      <c r="C357" s="489" t="s">
        <v>11</v>
      </c>
      <c r="D357" s="489" t="s">
        <v>515</v>
      </c>
      <c r="E357" s="489" t="s">
        <v>996</v>
      </c>
      <c r="F357" s="489">
        <v>9361500</v>
      </c>
      <c r="G357" s="489">
        <v>10000000</v>
      </c>
      <c r="H357" s="489">
        <v>2</v>
      </c>
    </row>
    <row r="358" spans="2:8" x14ac:dyDescent="0.25">
      <c r="B358" s="489">
        <v>4</v>
      </c>
      <c r="C358" s="489" t="s">
        <v>11</v>
      </c>
      <c r="D358" s="489" t="s">
        <v>515</v>
      </c>
      <c r="E358" s="489" t="s">
        <v>898</v>
      </c>
      <c r="F358" s="489">
        <v>9700000</v>
      </c>
      <c r="G358" s="489">
        <v>10000000</v>
      </c>
      <c r="H358" s="489">
        <v>1</v>
      </c>
    </row>
    <row r="359" spans="2:8" x14ac:dyDescent="0.25">
      <c r="B359" s="489">
        <v>4</v>
      </c>
      <c r="C359" s="489" t="s">
        <v>11</v>
      </c>
      <c r="D359" s="489" t="s">
        <v>515</v>
      </c>
      <c r="E359" s="489" t="s">
        <v>875</v>
      </c>
      <c r="F359" s="489">
        <v>9387000</v>
      </c>
      <c r="G359" s="489">
        <v>10000000</v>
      </c>
      <c r="H359" s="489">
        <v>1</v>
      </c>
    </row>
    <row r="360" spans="2:8" x14ac:dyDescent="0.25">
      <c r="B360" s="489">
        <v>4</v>
      </c>
      <c r="C360" s="489" t="s">
        <v>11</v>
      </c>
      <c r="D360" s="489" t="s">
        <v>98</v>
      </c>
      <c r="E360" s="489" t="s">
        <v>899</v>
      </c>
      <c r="F360" s="489">
        <v>11278000</v>
      </c>
      <c r="G360" s="489">
        <v>14604000</v>
      </c>
      <c r="H360" s="489">
        <v>3</v>
      </c>
    </row>
    <row r="361" spans="2:8" x14ac:dyDescent="0.25">
      <c r="B361" s="489">
        <v>4</v>
      </c>
      <c r="C361" s="489" t="s">
        <v>11</v>
      </c>
      <c r="D361" s="489" t="s">
        <v>865</v>
      </c>
      <c r="E361" s="489" t="s">
        <v>865</v>
      </c>
      <c r="F361" s="489">
        <v>9665000</v>
      </c>
      <c r="G361" s="489">
        <v>19384000</v>
      </c>
      <c r="H361" s="489">
        <v>1</v>
      </c>
    </row>
    <row r="362" spans="2:8" x14ac:dyDescent="0.25">
      <c r="B362" s="489">
        <v>4</v>
      </c>
      <c r="C362" s="489" t="s">
        <v>11</v>
      </c>
      <c r="D362" s="489" t="s">
        <v>865</v>
      </c>
      <c r="E362" s="489" t="s">
        <v>1006</v>
      </c>
      <c r="F362" s="489">
        <v>10841500</v>
      </c>
      <c r="G362" s="489">
        <v>13209000</v>
      </c>
      <c r="H362" s="489">
        <v>4</v>
      </c>
    </row>
    <row r="363" spans="2:8" x14ac:dyDescent="0.25">
      <c r="B363" s="489">
        <v>4</v>
      </c>
      <c r="C363" s="489" t="s">
        <v>12</v>
      </c>
      <c r="D363" s="489" t="s">
        <v>12</v>
      </c>
      <c r="E363" s="489" t="s">
        <v>1105</v>
      </c>
      <c r="F363" s="489">
        <v>8859000</v>
      </c>
      <c r="G363" s="489">
        <v>9159000</v>
      </c>
      <c r="H363" s="489">
        <v>1</v>
      </c>
    </row>
    <row r="364" spans="2:8" x14ac:dyDescent="0.25">
      <c r="B364" s="489">
        <v>4</v>
      </c>
      <c r="C364" s="489" t="s">
        <v>12</v>
      </c>
      <c r="D364" s="489" t="s">
        <v>12</v>
      </c>
      <c r="E364" s="489" t="s">
        <v>813</v>
      </c>
      <c r="F364" s="489">
        <v>8318000</v>
      </c>
      <c r="G364" s="489">
        <v>42200000</v>
      </c>
      <c r="H364" s="489">
        <v>2</v>
      </c>
    </row>
    <row r="365" spans="2:8" x14ac:dyDescent="0.25">
      <c r="B365" s="489">
        <v>4</v>
      </c>
      <c r="C365" s="489" t="s">
        <v>12</v>
      </c>
      <c r="D365" s="489" t="s">
        <v>12</v>
      </c>
      <c r="E365" s="489" t="s">
        <v>1106</v>
      </c>
      <c r="F365" s="489">
        <v>10867250</v>
      </c>
      <c r="G365" s="489">
        <v>18009881.787500001</v>
      </c>
      <c r="H365" s="489">
        <v>4</v>
      </c>
    </row>
    <row r="366" spans="2:8" x14ac:dyDescent="0.25">
      <c r="B366" s="489">
        <v>4</v>
      </c>
      <c r="C366" s="489" t="s">
        <v>12</v>
      </c>
      <c r="D366" s="489" t="s">
        <v>372</v>
      </c>
      <c r="E366" s="489" t="s">
        <v>814</v>
      </c>
      <c r="F366" s="489">
        <v>7199000</v>
      </c>
      <c r="G366" s="489">
        <v>39953223.899999999</v>
      </c>
      <c r="H366" s="489">
        <v>1</v>
      </c>
    </row>
    <row r="367" spans="2:8" x14ac:dyDescent="0.25">
      <c r="B367" s="489">
        <v>4</v>
      </c>
      <c r="C367" s="489" t="s">
        <v>12</v>
      </c>
      <c r="D367" s="489" t="s">
        <v>1068</v>
      </c>
      <c r="E367" s="489" t="s">
        <v>749</v>
      </c>
      <c r="F367" s="489">
        <v>8337000</v>
      </c>
      <c r="G367" s="489">
        <v>63107350.100000001</v>
      </c>
      <c r="H367" s="489">
        <v>1</v>
      </c>
    </row>
    <row r="368" spans="2:8" x14ac:dyDescent="0.25">
      <c r="B368" s="489">
        <v>4</v>
      </c>
      <c r="C368" s="489" t="s">
        <v>12</v>
      </c>
      <c r="D368" s="489" t="s">
        <v>1068</v>
      </c>
      <c r="E368" s="489" t="s">
        <v>1065</v>
      </c>
      <c r="F368" s="489">
        <v>9080000</v>
      </c>
      <c r="G368" s="489">
        <v>9380000</v>
      </c>
      <c r="H368" s="489">
        <v>1</v>
      </c>
    </row>
    <row r="369" spans="2:8" x14ac:dyDescent="0.25">
      <c r="B369" s="489">
        <v>4</v>
      </c>
      <c r="C369" s="489" t="s">
        <v>12</v>
      </c>
      <c r="D369" s="489" t="s">
        <v>1068</v>
      </c>
      <c r="E369" s="489" t="s">
        <v>926</v>
      </c>
      <c r="F369" s="489">
        <v>6104000</v>
      </c>
      <c r="G369" s="489">
        <v>57100000</v>
      </c>
      <c r="H369" s="489">
        <v>1</v>
      </c>
    </row>
    <row r="370" spans="2:8" x14ac:dyDescent="0.25">
      <c r="B370" s="489">
        <v>4</v>
      </c>
      <c r="C370" s="489" t="s">
        <v>12</v>
      </c>
      <c r="D370" s="489" t="s">
        <v>523</v>
      </c>
      <c r="E370" s="489" t="s">
        <v>1151</v>
      </c>
      <c r="F370" s="489">
        <v>6761000</v>
      </c>
      <c r="G370" s="489">
        <v>40300000</v>
      </c>
      <c r="H370" s="489">
        <v>1</v>
      </c>
    </row>
    <row r="371" spans="2:8" x14ac:dyDescent="0.25">
      <c r="B371" s="489">
        <v>4</v>
      </c>
      <c r="C371" s="489" t="s">
        <v>12</v>
      </c>
      <c r="D371" s="489" t="s">
        <v>85</v>
      </c>
      <c r="E371" s="489" t="s">
        <v>85</v>
      </c>
      <c r="F371" s="489">
        <v>7855000</v>
      </c>
      <c r="G371" s="489">
        <v>44900000</v>
      </c>
      <c r="H371" s="489">
        <v>1</v>
      </c>
    </row>
    <row r="372" spans="2:8" x14ac:dyDescent="0.25">
      <c r="B372" s="489">
        <v>4</v>
      </c>
      <c r="C372" s="489" t="s">
        <v>12</v>
      </c>
      <c r="D372" s="489" t="s">
        <v>85</v>
      </c>
      <c r="E372" s="489" t="s">
        <v>901</v>
      </c>
      <c r="F372" s="489">
        <v>8687000</v>
      </c>
      <c r="G372" s="489">
        <v>10000000</v>
      </c>
      <c r="H372" s="489">
        <v>1</v>
      </c>
    </row>
    <row r="373" spans="2:8" x14ac:dyDescent="0.25">
      <c r="B373" s="489">
        <v>4</v>
      </c>
      <c r="C373" s="489" t="s">
        <v>12</v>
      </c>
      <c r="D373" s="489" t="s">
        <v>85</v>
      </c>
      <c r="E373" s="489" t="s">
        <v>1096</v>
      </c>
      <c r="F373" s="489">
        <v>9665000</v>
      </c>
      <c r="G373" s="489">
        <v>10000000</v>
      </c>
      <c r="H373" s="489">
        <v>1</v>
      </c>
    </row>
    <row r="374" spans="2:8" x14ac:dyDescent="0.25">
      <c r="B374" s="489">
        <v>4</v>
      </c>
      <c r="C374" s="489" t="s">
        <v>12</v>
      </c>
      <c r="D374" s="489" t="s">
        <v>85</v>
      </c>
      <c r="E374" s="489" t="s">
        <v>918</v>
      </c>
      <c r="F374" s="489">
        <v>7275000</v>
      </c>
      <c r="G374" s="489">
        <v>12425000</v>
      </c>
      <c r="H374" s="489">
        <v>2</v>
      </c>
    </row>
    <row r="375" spans="2:8" x14ac:dyDescent="0.25">
      <c r="B375" s="489">
        <v>4</v>
      </c>
      <c r="C375" s="489" t="s">
        <v>12</v>
      </c>
      <c r="D375" s="489" t="s">
        <v>85</v>
      </c>
      <c r="E375" s="489" t="s">
        <v>1125</v>
      </c>
      <c r="F375" s="489">
        <v>8083333.3333333302</v>
      </c>
      <c r="G375" s="489">
        <v>11616666.6666667</v>
      </c>
      <c r="H375" s="489">
        <v>3</v>
      </c>
    </row>
    <row r="376" spans="2:8" x14ac:dyDescent="0.25">
      <c r="B376" s="489">
        <v>4</v>
      </c>
      <c r="C376" s="489" t="s">
        <v>12</v>
      </c>
      <c r="D376" s="489" t="s">
        <v>816</v>
      </c>
      <c r="E376" s="489" t="s">
        <v>749</v>
      </c>
      <c r="F376" s="489">
        <v>4234000</v>
      </c>
      <c r="G376" s="489">
        <v>15098539.395</v>
      </c>
      <c r="H376" s="489">
        <v>2</v>
      </c>
    </row>
    <row r="377" spans="2:8" x14ac:dyDescent="0.25">
      <c r="B377" s="489">
        <v>4</v>
      </c>
      <c r="C377" s="489" t="s">
        <v>12</v>
      </c>
      <c r="D377" s="489" t="s">
        <v>816</v>
      </c>
      <c r="E377" s="489" t="s">
        <v>1051</v>
      </c>
      <c r="F377" s="489">
        <v>6630000</v>
      </c>
      <c r="G377" s="489">
        <v>10686405.84</v>
      </c>
      <c r="H377" s="489">
        <v>1</v>
      </c>
    </row>
    <row r="378" spans="2:8" x14ac:dyDescent="0.25">
      <c r="B378" s="489">
        <v>4</v>
      </c>
      <c r="C378" s="489" t="s">
        <v>12</v>
      </c>
      <c r="D378" s="489" t="s">
        <v>816</v>
      </c>
      <c r="E378" s="489" t="s">
        <v>1130</v>
      </c>
      <c r="F378" s="489">
        <v>9700000</v>
      </c>
      <c r="G378" s="489">
        <v>10000000</v>
      </c>
      <c r="H378" s="489">
        <v>1</v>
      </c>
    </row>
    <row r="379" spans="2:8" x14ac:dyDescent="0.25">
      <c r="B379" s="489">
        <v>4</v>
      </c>
      <c r="C379" s="489" t="s">
        <v>13</v>
      </c>
      <c r="D379" s="489" t="s">
        <v>1187</v>
      </c>
      <c r="E379" s="489" t="s">
        <v>863</v>
      </c>
      <c r="F379" s="489">
        <v>6323000</v>
      </c>
      <c r="G379" s="489">
        <v>65009226.619999997</v>
      </c>
      <c r="H379" s="489">
        <v>1</v>
      </c>
    </row>
    <row r="380" spans="2:8" x14ac:dyDescent="0.25">
      <c r="B380" s="489">
        <v>4</v>
      </c>
      <c r="C380" s="489" t="s">
        <v>13</v>
      </c>
      <c r="D380" s="489" t="s">
        <v>105</v>
      </c>
      <c r="E380" s="489" t="s">
        <v>1052</v>
      </c>
      <c r="F380" s="489">
        <v>9658500</v>
      </c>
      <c r="G380" s="489">
        <v>10000000</v>
      </c>
      <c r="H380" s="489">
        <v>2</v>
      </c>
    </row>
    <row r="381" spans="2:8" x14ac:dyDescent="0.25">
      <c r="B381" s="489">
        <v>4</v>
      </c>
      <c r="C381" s="489" t="s">
        <v>13</v>
      </c>
      <c r="D381" s="489" t="s">
        <v>105</v>
      </c>
      <c r="E381" s="489" t="s">
        <v>606</v>
      </c>
      <c r="F381" s="489">
        <v>7275000</v>
      </c>
      <c r="G381" s="489">
        <v>14850000</v>
      </c>
      <c r="H381" s="489">
        <v>2</v>
      </c>
    </row>
    <row r="382" spans="2:8" x14ac:dyDescent="0.25">
      <c r="B382" s="489">
        <v>4</v>
      </c>
      <c r="C382" s="489" t="s">
        <v>13</v>
      </c>
      <c r="D382" s="489" t="s">
        <v>105</v>
      </c>
      <c r="E382" s="489" t="s">
        <v>521</v>
      </c>
      <c r="F382" s="489">
        <v>9552777.7777777798</v>
      </c>
      <c r="G382" s="489">
        <v>11073395</v>
      </c>
      <c r="H382" s="489">
        <v>9</v>
      </c>
    </row>
    <row r="383" spans="2:8" x14ac:dyDescent="0.25">
      <c r="B383" s="489">
        <v>4</v>
      </c>
      <c r="C383" s="489" t="s">
        <v>73</v>
      </c>
      <c r="D383" s="489" t="s">
        <v>513</v>
      </c>
      <c r="E383" s="489" t="s">
        <v>513</v>
      </c>
      <c r="F383" s="489">
        <v>4832500</v>
      </c>
      <c r="G383" s="489">
        <v>9975000</v>
      </c>
      <c r="H383" s="489">
        <v>2</v>
      </c>
    </row>
    <row r="384" spans="2:8" x14ac:dyDescent="0.25">
      <c r="B384" s="489">
        <v>4</v>
      </c>
      <c r="C384" s="489" t="s">
        <v>73</v>
      </c>
      <c r="D384" s="489" t="s">
        <v>513</v>
      </c>
      <c r="E384" s="489" t="s">
        <v>927</v>
      </c>
      <c r="F384" s="489">
        <v>9645000</v>
      </c>
      <c r="G384" s="489">
        <v>10000000</v>
      </c>
      <c r="H384" s="489">
        <v>2</v>
      </c>
    </row>
    <row r="385" spans="2:8" x14ac:dyDescent="0.25">
      <c r="B385" s="489">
        <v>4</v>
      </c>
      <c r="C385" s="489" t="s">
        <v>73</v>
      </c>
      <c r="D385" s="489" t="s">
        <v>86</v>
      </c>
      <c r="E385" s="489" t="s">
        <v>1053</v>
      </c>
      <c r="F385" s="489">
        <v>4829000</v>
      </c>
      <c r="G385" s="489">
        <v>10000000</v>
      </c>
      <c r="H385" s="489">
        <v>2</v>
      </c>
    </row>
    <row r="386" spans="2:8" x14ac:dyDescent="0.25">
      <c r="B386" s="489">
        <v>4</v>
      </c>
      <c r="C386" s="489" t="s">
        <v>73</v>
      </c>
      <c r="D386" s="489" t="s">
        <v>743</v>
      </c>
      <c r="E386" s="489" t="s">
        <v>743</v>
      </c>
      <c r="F386" s="489">
        <v>7275000</v>
      </c>
      <c r="G386" s="489">
        <v>12425000</v>
      </c>
      <c r="H386" s="489">
        <v>2</v>
      </c>
    </row>
    <row r="387" spans="2:8" x14ac:dyDescent="0.25">
      <c r="B387" s="489">
        <v>4</v>
      </c>
      <c r="C387" s="489" t="s">
        <v>73</v>
      </c>
      <c r="D387" s="489" t="s">
        <v>822</v>
      </c>
      <c r="E387" s="489" t="s">
        <v>840</v>
      </c>
      <c r="F387" s="489">
        <v>8060333.3333333302</v>
      </c>
      <c r="G387" s="489">
        <v>13233333.3333333</v>
      </c>
      <c r="H387" s="489">
        <v>3</v>
      </c>
    </row>
    <row r="388" spans="2:8" x14ac:dyDescent="0.25">
      <c r="B388" s="489">
        <v>4</v>
      </c>
      <c r="C388" s="489" t="s">
        <v>73</v>
      </c>
      <c r="D388" s="489" t="s">
        <v>607</v>
      </c>
      <c r="E388" s="489" t="s">
        <v>863</v>
      </c>
      <c r="F388" s="489">
        <v>9700000</v>
      </c>
      <c r="G388" s="489">
        <v>10000000</v>
      </c>
      <c r="H388" s="489">
        <v>1</v>
      </c>
    </row>
    <row r="389" spans="2:8" x14ac:dyDescent="0.25">
      <c r="B389" s="489">
        <v>4</v>
      </c>
      <c r="C389" s="489" t="s">
        <v>73</v>
      </c>
      <c r="D389" s="489" t="s">
        <v>751</v>
      </c>
      <c r="E389" s="489" t="s">
        <v>1127</v>
      </c>
      <c r="F389" s="489">
        <v>9700000</v>
      </c>
      <c r="G389" s="489">
        <v>10000000</v>
      </c>
      <c r="H389" s="489">
        <v>1</v>
      </c>
    </row>
    <row r="390" spans="2:8" x14ac:dyDescent="0.25">
      <c r="B390" s="489">
        <v>4</v>
      </c>
      <c r="C390" s="489" t="s">
        <v>73</v>
      </c>
      <c r="D390" s="489" t="s">
        <v>648</v>
      </c>
      <c r="E390" s="489" t="s">
        <v>900</v>
      </c>
      <c r="F390" s="489">
        <v>7275000</v>
      </c>
      <c r="G390" s="489">
        <v>14850000</v>
      </c>
      <c r="H390" s="489">
        <v>2</v>
      </c>
    </row>
    <row r="391" spans="2:8" x14ac:dyDescent="0.25">
      <c r="B391" s="489">
        <v>4</v>
      </c>
      <c r="C391" s="489" t="s">
        <v>73</v>
      </c>
      <c r="D391" s="489" t="s">
        <v>732</v>
      </c>
      <c r="E391" s="489" t="s">
        <v>733</v>
      </c>
      <c r="F391" s="489">
        <v>9318666.6666666698</v>
      </c>
      <c r="G391" s="489">
        <v>10000000</v>
      </c>
      <c r="H391" s="489">
        <v>3</v>
      </c>
    </row>
    <row r="392" spans="2:8" x14ac:dyDescent="0.25">
      <c r="B392" s="489">
        <v>4</v>
      </c>
      <c r="C392" s="489" t="s">
        <v>73</v>
      </c>
      <c r="D392" s="489" t="s">
        <v>732</v>
      </c>
      <c r="E392" s="489" t="s">
        <v>1054</v>
      </c>
      <c r="F392" s="489">
        <v>9700000</v>
      </c>
      <c r="G392" s="489">
        <v>10000000</v>
      </c>
      <c r="H392" s="489">
        <v>1</v>
      </c>
    </row>
    <row r="393" spans="2:8" x14ac:dyDescent="0.25">
      <c r="B393" s="489">
        <v>4</v>
      </c>
      <c r="C393" s="489" t="s">
        <v>74</v>
      </c>
      <c r="D393" s="489" t="s">
        <v>74</v>
      </c>
      <c r="E393" s="489" t="s">
        <v>738</v>
      </c>
      <c r="F393" s="489">
        <v>9700000</v>
      </c>
      <c r="G393" s="489">
        <v>10000000</v>
      </c>
      <c r="H393" s="489">
        <v>1</v>
      </c>
    </row>
    <row r="394" spans="2:8" x14ac:dyDescent="0.25">
      <c r="B394" s="489">
        <v>4</v>
      </c>
      <c r="C394" s="489" t="s">
        <v>74</v>
      </c>
      <c r="D394" s="489" t="s">
        <v>74</v>
      </c>
      <c r="E394" s="489" t="s">
        <v>817</v>
      </c>
      <c r="F394" s="489">
        <v>9700000</v>
      </c>
      <c r="G394" s="489">
        <v>10000000</v>
      </c>
      <c r="H394" s="489">
        <v>1</v>
      </c>
    </row>
    <row r="395" spans="2:8" x14ac:dyDescent="0.25">
      <c r="B395" s="489">
        <v>4</v>
      </c>
      <c r="C395" s="489" t="s">
        <v>74</v>
      </c>
      <c r="D395" s="489" t="s">
        <v>75</v>
      </c>
      <c r="E395" s="489" t="s">
        <v>902</v>
      </c>
      <c r="F395" s="489">
        <v>8993000</v>
      </c>
      <c r="G395" s="489">
        <v>25193000</v>
      </c>
      <c r="H395" s="489">
        <v>1</v>
      </c>
    </row>
    <row r="396" spans="2:8" x14ac:dyDescent="0.25">
      <c r="B396" s="489">
        <v>4</v>
      </c>
      <c r="C396" s="489" t="s">
        <v>74</v>
      </c>
      <c r="D396" s="489" t="s">
        <v>75</v>
      </c>
      <c r="E396" s="489" t="s">
        <v>837</v>
      </c>
      <c r="F396" s="489">
        <v>9688333.3333333302</v>
      </c>
      <c r="G396" s="489">
        <v>10000000</v>
      </c>
      <c r="H396" s="489">
        <v>3</v>
      </c>
    </row>
    <row r="397" spans="2:8" x14ac:dyDescent="0.25">
      <c r="B397" s="489">
        <v>4</v>
      </c>
      <c r="C397" s="489" t="s">
        <v>74</v>
      </c>
      <c r="D397" s="489" t="s">
        <v>75</v>
      </c>
      <c r="E397" s="489" t="s">
        <v>903</v>
      </c>
      <c r="F397" s="489">
        <v>7275000</v>
      </c>
      <c r="G397" s="489">
        <v>14850000</v>
      </c>
      <c r="H397" s="489">
        <v>2</v>
      </c>
    </row>
    <row r="398" spans="2:8" x14ac:dyDescent="0.25">
      <c r="B398" s="489">
        <v>4</v>
      </c>
      <c r="C398" s="489" t="s">
        <v>74</v>
      </c>
      <c r="D398" s="489" t="s">
        <v>868</v>
      </c>
      <c r="E398" s="489" t="s">
        <v>868</v>
      </c>
      <c r="F398" s="489">
        <v>8454750</v>
      </c>
      <c r="G398" s="489">
        <v>12412500</v>
      </c>
      <c r="H398" s="489">
        <v>4</v>
      </c>
    </row>
    <row r="399" spans="2:8" x14ac:dyDescent="0.25">
      <c r="B399" s="489">
        <v>4</v>
      </c>
      <c r="C399" s="489" t="s">
        <v>74</v>
      </c>
      <c r="D399" s="489" t="s">
        <v>96</v>
      </c>
      <c r="E399" s="489" t="s">
        <v>592</v>
      </c>
      <c r="F399" s="489">
        <v>9686000</v>
      </c>
      <c r="G399" s="489">
        <v>10000000</v>
      </c>
      <c r="H399" s="489">
        <v>2</v>
      </c>
    </row>
    <row r="400" spans="2:8" x14ac:dyDescent="0.25">
      <c r="B400" s="489">
        <v>4</v>
      </c>
      <c r="C400" s="489" t="s">
        <v>74</v>
      </c>
      <c r="D400" s="489" t="s">
        <v>96</v>
      </c>
      <c r="E400" s="489" t="s">
        <v>1055</v>
      </c>
      <c r="F400" s="489">
        <v>9700000</v>
      </c>
      <c r="G400" s="489">
        <v>10000000</v>
      </c>
      <c r="H400" s="489">
        <v>1</v>
      </c>
    </row>
    <row r="401" spans="2:8" x14ac:dyDescent="0.25">
      <c r="B401" s="489">
        <v>4</v>
      </c>
      <c r="C401" s="489" t="s">
        <v>74</v>
      </c>
      <c r="D401" s="489" t="s">
        <v>87</v>
      </c>
      <c r="E401" s="489" t="s">
        <v>826</v>
      </c>
      <c r="F401" s="489">
        <v>10888250</v>
      </c>
      <c r="G401" s="489">
        <v>11212500</v>
      </c>
      <c r="H401" s="489">
        <v>4</v>
      </c>
    </row>
    <row r="402" spans="2:8" x14ac:dyDescent="0.25">
      <c r="B402" s="489">
        <v>4</v>
      </c>
      <c r="C402" s="489" t="s">
        <v>74</v>
      </c>
      <c r="D402" s="489" t="s">
        <v>87</v>
      </c>
      <c r="E402" s="489" t="s">
        <v>1083</v>
      </c>
      <c r="F402" s="489">
        <v>9700000</v>
      </c>
      <c r="G402" s="489">
        <v>10091191.039999999</v>
      </c>
      <c r="H402" s="489">
        <v>1</v>
      </c>
    </row>
    <row r="403" spans="2:8" x14ac:dyDescent="0.25">
      <c r="B403" s="489">
        <v>4</v>
      </c>
      <c r="C403" s="489" t="s">
        <v>74</v>
      </c>
      <c r="D403" s="489" t="s">
        <v>734</v>
      </c>
      <c r="E403" s="489" t="s">
        <v>734</v>
      </c>
      <c r="F403" s="489">
        <v>10852750</v>
      </c>
      <c r="G403" s="489">
        <v>11250000</v>
      </c>
      <c r="H403" s="489">
        <v>4</v>
      </c>
    </row>
    <row r="404" spans="2:8" x14ac:dyDescent="0.25">
      <c r="B404" s="489">
        <v>4</v>
      </c>
      <c r="C404" s="489" t="s">
        <v>74</v>
      </c>
      <c r="D404" s="489" t="s">
        <v>735</v>
      </c>
      <c r="E404" s="489" t="s">
        <v>869</v>
      </c>
      <c r="F404" s="489">
        <v>7261000</v>
      </c>
      <c r="G404" s="489">
        <v>12453750</v>
      </c>
      <c r="H404" s="489">
        <v>4</v>
      </c>
    </row>
    <row r="405" spans="2:8" x14ac:dyDescent="0.25">
      <c r="B405" s="489">
        <v>4</v>
      </c>
      <c r="C405" s="489" t="s">
        <v>74</v>
      </c>
      <c r="D405" s="489" t="s">
        <v>735</v>
      </c>
      <c r="E405" s="489" t="s">
        <v>1161</v>
      </c>
      <c r="F405" s="489">
        <v>9700000</v>
      </c>
      <c r="G405" s="489">
        <v>10000000</v>
      </c>
      <c r="H405" s="489">
        <v>1</v>
      </c>
    </row>
    <row r="406" spans="2:8" x14ac:dyDescent="0.25">
      <c r="B406" s="489">
        <v>4</v>
      </c>
      <c r="C406" s="489" t="s">
        <v>74</v>
      </c>
      <c r="D406" s="489" t="s">
        <v>735</v>
      </c>
      <c r="E406" s="489" t="s">
        <v>842</v>
      </c>
      <c r="F406" s="489">
        <v>9700000</v>
      </c>
      <c r="G406" s="489">
        <v>10017610.256666699</v>
      </c>
      <c r="H406" s="489">
        <v>6</v>
      </c>
    </row>
    <row r="407" spans="2:8" x14ac:dyDescent="0.25">
      <c r="B407" s="489">
        <v>4</v>
      </c>
      <c r="C407" s="489" t="s">
        <v>74</v>
      </c>
      <c r="D407" s="489" t="s">
        <v>735</v>
      </c>
      <c r="E407" s="489" t="s">
        <v>1056</v>
      </c>
      <c r="F407" s="489">
        <v>9658666.6666666698</v>
      </c>
      <c r="G407" s="489">
        <v>10019540.936666699</v>
      </c>
      <c r="H407" s="489">
        <v>3</v>
      </c>
    </row>
    <row r="408" spans="2:8" x14ac:dyDescent="0.25">
      <c r="B408" s="489">
        <v>4</v>
      </c>
      <c r="C408" s="489" t="s">
        <v>74</v>
      </c>
      <c r="D408" s="489" t="s">
        <v>904</v>
      </c>
      <c r="E408" s="489" t="s">
        <v>904</v>
      </c>
      <c r="F408" s="489">
        <v>9700000</v>
      </c>
      <c r="G408" s="489">
        <v>10075000</v>
      </c>
      <c r="H408" s="489">
        <v>1</v>
      </c>
    </row>
    <row r="409" spans="2:8" x14ac:dyDescent="0.25">
      <c r="B409" s="489">
        <v>4</v>
      </c>
      <c r="C409" s="489" t="s">
        <v>104</v>
      </c>
      <c r="D409" s="489" t="s">
        <v>104</v>
      </c>
      <c r="E409" s="489" t="s">
        <v>104</v>
      </c>
      <c r="F409" s="489">
        <v>8696000</v>
      </c>
      <c r="G409" s="489">
        <v>30650000</v>
      </c>
      <c r="H409" s="489">
        <v>2</v>
      </c>
    </row>
    <row r="410" spans="2:8" x14ac:dyDescent="0.25">
      <c r="B410" s="489">
        <v>4</v>
      </c>
      <c r="C410" s="489" t="s">
        <v>104</v>
      </c>
      <c r="D410" s="489" t="s">
        <v>104</v>
      </c>
      <c r="E410" s="489" t="s">
        <v>841</v>
      </c>
      <c r="F410" s="489">
        <v>9638000</v>
      </c>
      <c r="G410" s="489">
        <v>10121666.6666667</v>
      </c>
      <c r="H410" s="489">
        <v>3</v>
      </c>
    </row>
    <row r="411" spans="2:8" x14ac:dyDescent="0.25">
      <c r="B411" s="489">
        <v>4</v>
      </c>
      <c r="C411" s="489" t="s">
        <v>104</v>
      </c>
      <c r="D411" s="489" t="s">
        <v>104</v>
      </c>
      <c r="E411" s="489" t="s">
        <v>843</v>
      </c>
      <c r="F411" s="489">
        <v>9700000</v>
      </c>
      <c r="G411" s="489">
        <v>10000000</v>
      </c>
      <c r="H411" s="489">
        <v>1</v>
      </c>
    </row>
    <row r="412" spans="2:8" x14ac:dyDescent="0.25">
      <c r="B412" s="489">
        <v>4</v>
      </c>
      <c r="C412" s="489" t="s">
        <v>104</v>
      </c>
      <c r="D412" s="489" t="s">
        <v>106</v>
      </c>
      <c r="E412" s="489" t="s">
        <v>109</v>
      </c>
      <c r="F412" s="489">
        <v>9665000</v>
      </c>
      <c r="G412" s="489">
        <v>21515000</v>
      </c>
      <c r="H412" s="489">
        <v>1</v>
      </c>
    </row>
    <row r="413" spans="2:8" x14ac:dyDescent="0.25">
      <c r="B413" s="489">
        <v>4</v>
      </c>
      <c r="C413" s="489" t="s">
        <v>104</v>
      </c>
      <c r="D413" s="489" t="s">
        <v>106</v>
      </c>
      <c r="E413" s="489" t="s">
        <v>523</v>
      </c>
      <c r="F413" s="489">
        <v>9700000</v>
      </c>
      <c r="G413" s="489">
        <v>10000000</v>
      </c>
      <c r="H413" s="489">
        <v>1</v>
      </c>
    </row>
    <row r="414" spans="2:8" x14ac:dyDescent="0.25">
      <c r="B414" s="489">
        <v>4</v>
      </c>
      <c r="C414" s="489" t="s">
        <v>104</v>
      </c>
      <c r="D414" s="489" t="s">
        <v>106</v>
      </c>
      <c r="E414" s="489" t="s">
        <v>76</v>
      </c>
      <c r="F414" s="489">
        <v>9638000</v>
      </c>
      <c r="G414" s="489">
        <v>12613000</v>
      </c>
      <c r="H414" s="489">
        <v>2</v>
      </c>
    </row>
    <row r="415" spans="2:8" x14ac:dyDescent="0.25">
      <c r="B415" s="489">
        <v>4</v>
      </c>
      <c r="C415" s="489" t="s">
        <v>104</v>
      </c>
      <c r="D415" s="489" t="s">
        <v>106</v>
      </c>
      <c r="E415" s="489" t="s">
        <v>91</v>
      </c>
      <c r="F415" s="489">
        <v>9700000</v>
      </c>
      <c r="G415" s="489">
        <v>10000000</v>
      </c>
      <c r="H415" s="489">
        <v>1</v>
      </c>
    </row>
    <row r="416" spans="2:8" x14ac:dyDescent="0.25">
      <c r="B416" s="489">
        <v>4</v>
      </c>
      <c r="C416" s="489" t="s">
        <v>104</v>
      </c>
      <c r="D416" s="489" t="s">
        <v>106</v>
      </c>
      <c r="E416" s="489" t="s">
        <v>77</v>
      </c>
      <c r="F416" s="489">
        <v>10262250</v>
      </c>
      <c r="G416" s="489">
        <v>13354400</v>
      </c>
      <c r="H416" s="489">
        <v>8</v>
      </c>
    </row>
    <row r="417" spans="2:8" x14ac:dyDescent="0.25">
      <c r="B417" s="489">
        <v>4</v>
      </c>
      <c r="C417" s="489" t="s">
        <v>104</v>
      </c>
      <c r="D417" s="489" t="s">
        <v>818</v>
      </c>
      <c r="E417" s="489" t="s">
        <v>818</v>
      </c>
      <c r="F417" s="489">
        <v>8730000</v>
      </c>
      <c r="G417" s="489">
        <v>10970000</v>
      </c>
      <c r="H417" s="489">
        <v>5</v>
      </c>
    </row>
    <row r="418" spans="2:8" x14ac:dyDescent="0.25">
      <c r="B418" s="489">
        <v>4</v>
      </c>
      <c r="C418" s="489" t="s">
        <v>104</v>
      </c>
      <c r="D418" s="489" t="s">
        <v>818</v>
      </c>
      <c r="E418" s="489" t="s">
        <v>1058</v>
      </c>
      <c r="F418" s="489">
        <v>9700000</v>
      </c>
      <c r="G418" s="489">
        <v>10000000</v>
      </c>
      <c r="H418" s="489">
        <v>1</v>
      </c>
    </row>
    <row r="419" spans="2:8" x14ac:dyDescent="0.25">
      <c r="B419" s="489">
        <v>4</v>
      </c>
      <c r="C419" s="489" t="s">
        <v>104</v>
      </c>
      <c r="D419" s="489" t="s">
        <v>818</v>
      </c>
      <c r="E419" s="489" t="s">
        <v>845</v>
      </c>
      <c r="F419" s="489">
        <v>9417000</v>
      </c>
      <c r="G419" s="489">
        <v>10000000</v>
      </c>
      <c r="H419" s="489">
        <v>3</v>
      </c>
    </row>
    <row r="420" spans="2:8" x14ac:dyDescent="0.25">
      <c r="B420" s="489">
        <v>4</v>
      </c>
      <c r="C420" s="489" t="s">
        <v>104</v>
      </c>
      <c r="D420" s="489" t="s">
        <v>818</v>
      </c>
      <c r="E420" s="489" t="s">
        <v>870</v>
      </c>
      <c r="F420" s="489">
        <v>9665000</v>
      </c>
      <c r="G420" s="489">
        <v>10000000</v>
      </c>
      <c r="H420" s="489">
        <v>1</v>
      </c>
    </row>
    <row r="421" spans="2:8" x14ac:dyDescent="0.25">
      <c r="B421" s="489">
        <v>4</v>
      </c>
      <c r="C421" s="489" t="s">
        <v>104</v>
      </c>
      <c r="D421" s="489" t="s">
        <v>507</v>
      </c>
      <c r="E421" s="489" t="s">
        <v>507</v>
      </c>
      <c r="F421" s="489">
        <v>9700000</v>
      </c>
      <c r="G421" s="489">
        <v>10355000.045</v>
      </c>
      <c r="H421" s="489">
        <v>2</v>
      </c>
    </row>
    <row r="422" spans="2:8" x14ac:dyDescent="0.25">
      <c r="B422" s="489">
        <v>4</v>
      </c>
      <c r="C422" s="489" t="s">
        <v>104</v>
      </c>
      <c r="D422" s="489" t="s">
        <v>507</v>
      </c>
      <c r="E422" s="489" t="s">
        <v>653</v>
      </c>
      <c r="F422" s="489">
        <v>10687166.6666667</v>
      </c>
      <c r="G422" s="489">
        <v>11402833.3333333</v>
      </c>
      <c r="H422" s="489">
        <v>6</v>
      </c>
    </row>
    <row r="423" spans="2:8" x14ac:dyDescent="0.25">
      <c r="B423" s="489">
        <v>4</v>
      </c>
      <c r="C423" s="489" t="s">
        <v>104</v>
      </c>
      <c r="D423" s="489" t="s">
        <v>507</v>
      </c>
      <c r="E423" s="489" t="s">
        <v>922</v>
      </c>
      <c r="F423" s="489">
        <v>11461875</v>
      </c>
      <c r="G423" s="489">
        <v>11836000</v>
      </c>
      <c r="H423" s="489">
        <v>8</v>
      </c>
    </row>
    <row r="424" spans="2:8" x14ac:dyDescent="0.25">
      <c r="B424" s="489">
        <v>4</v>
      </c>
      <c r="C424" s="489" t="s">
        <v>104</v>
      </c>
      <c r="D424" s="489" t="s">
        <v>107</v>
      </c>
      <c r="E424" s="489" t="s">
        <v>107</v>
      </c>
      <c r="F424" s="489">
        <v>9169000</v>
      </c>
      <c r="G424" s="489">
        <v>22625000</v>
      </c>
      <c r="H424" s="489">
        <v>1</v>
      </c>
    </row>
    <row r="425" spans="2:8" x14ac:dyDescent="0.25">
      <c r="B425" s="489">
        <v>4</v>
      </c>
      <c r="C425" s="489" t="s">
        <v>104</v>
      </c>
      <c r="D425" s="489" t="s">
        <v>107</v>
      </c>
      <c r="E425" s="489" t="s">
        <v>906</v>
      </c>
      <c r="F425" s="489">
        <v>6202000</v>
      </c>
      <c r="G425" s="489">
        <v>10000000</v>
      </c>
      <c r="H425" s="489">
        <v>3</v>
      </c>
    </row>
    <row r="426" spans="2:8" x14ac:dyDescent="0.25">
      <c r="B426" s="489">
        <v>4</v>
      </c>
      <c r="C426" s="489" t="s">
        <v>104</v>
      </c>
      <c r="D426" s="489" t="s">
        <v>107</v>
      </c>
      <c r="E426" s="489" t="s">
        <v>601</v>
      </c>
      <c r="F426" s="489">
        <v>13882000</v>
      </c>
      <c r="G426" s="489">
        <v>14850000</v>
      </c>
      <c r="H426" s="489">
        <v>1</v>
      </c>
    </row>
    <row r="427" spans="2:8" x14ac:dyDescent="0.25">
      <c r="B427" s="489">
        <v>4</v>
      </c>
      <c r="C427" s="489" t="s">
        <v>104</v>
      </c>
      <c r="D427" s="489" t="s">
        <v>107</v>
      </c>
      <c r="E427" s="489" t="s">
        <v>871</v>
      </c>
      <c r="F427" s="489">
        <v>14550000</v>
      </c>
      <c r="G427" s="489">
        <v>14850000</v>
      </c>
      <c r="H427" s="489">
        <v>1</v>
      </c>
    </row>
    <row r="428" spans="2:8" x14ac:dyDescent="0.25">
      <c r="B428" s="489">
        <v>22</v>
      </c>
      <c r="C428" s="489" t="s">
        <v>102</v>
      </c>
      <c r="D428" s="489" t="s">
        <v>102</v>
      </c>
      <c r="E428" s="489" t="s">
        <v>1886</v>
      </c>
      <c r="F428" s="489">
        <v>7768000</v>
      </c>
      <c r="G428" s="489">
        <v>57068000</v>
      </c>
      <c r="H428" s="489">
        <v>1</v>
      </c>
    </row>
    <row r="429" spans="2:8" x14ac:dyDescent="0.25">
      <c r="B429" s="489">
        <v>22</v>
      </c>
      <c r="C429" s="489" t="s">
        <v>102</v>
      </c>
      <c r="D429" s="489" t="s">
        <v>811</v>
      </c>
      <c r="E429" s="489" t="s">
        <v>811</v>
      </c>
      <c r="F429" s="489">
        <v>9212000</v>
      </c>
      <c r="G429" s="489">
        <v>45312000</v>
      </c>
      <c r="H429" s="489">
        <v>1</v>
      </c>
    </row>
    <row r="430" spans="2:8" x14ac:dyDescent="0.25">
      <c r="B430" s="489">
        <v>22</v>
      </c>
      <c r="C430" s="489" t="s">
        <v>102</v>
      </c>
      <c r="D430" s="489" t="s">
        <v>739</v>
      </c>
      <c r="E430" s="489" t="s">
        <v>1009</v>
      </c>
      <c r="F430" s="489">
        <v>9037000</v>
      </c>
      <c r="G430" s="489">
        <v>24587000</v>
      </c>
      <c r="H430" s="489">
        <v>1</v>
      </c>
    </row>
    <row r="431" spans="2:8" x14ac:dyDescent="0.25">
      <c r="B431" s="489">
        <v>22</v>
      </c>
      <c r="C431" s="489" t="s">
        <v>102</v>
      </c>
      <c r="D431" s="489" t="s">
        <v>1044</v>
      </c>
      <c r="E431" s="489" t="s">
        <v>1887</v>
      </c>
      <c r="F431" s="489">
        <v>7242000</v>
      </c>
      <c r="G431" s="489">
        <v>33042000</v>
      </c>
      <c r="H431" s="489">
        <v>1</v>
      </c>
    </row>
    <row r="432" spans="2:8" x14ac:dyDescent="0.25">
      <c r="B432" s="489">
        <v>22</v>
      </c>
      <c r="C432" s="489" t="s">
        <v>102</v>
      </c>
      <c r="D432" s="489" t="s">
        <v>108</v>
      </c>
      <c r="E432" s="489" t="s">
        <v>827</v>
      </c>
      <c r="F432" s="489">
        <v>9597000</v>
      </c>
      <c r="G432" s="489">
        <v>28297000</v>
      </c>
      <c r="H432" s="489">
        <v>1</v>
      </c>
    </row>
    <row r="433" spans="2:8" x14ac:dyDescent="0.25">
      <c r="B433" s="489">
        <v>22</v>
      </c>
      <c r="C433" s="489" t="s">
        <v>11</v>
      </c>
      <c r="D433" s="489" t="s">
        <v>11</v>
      </c>
      <c r="E433" s="489" t="s">
        <v>537</v>
      </c>
      <c r="F433" s="489">
        <v>8249000</v>
      </c>
      <c r="G433" s="489">
        <v>40300839.200000003</v>
      </c>
      <c r="H433" s="489">
        <v>1</v>
      </c>
    </row>
    <row r="434" spans="2:8" x14ac:dyDescent="0.25">
      <c r="B434" s="489">
        <v>22</v>
      </c>
      <c r="C434" s="489" t="s">
        <v>11</v>
      </c>
      <c r="D434" s="489" t="s">
        <v>83</v>
      </c>
      <c r="E434" s="489" t="s">
        <v>925</v>
      </c>
      <c r="F434" s="489">
        <v>7549000</v>
      </c>
      <c r="G434" s="489">
        <v>43549000</v>
      </c>
      <c r="H434" s="489">
        <v>1</v>
      </c>
    </row>
    <row r="435" spans="2:8" x14ac:dyDescent="0.25">
      <c r="B435" s="489">
        <v>22</v>
      </c>
      <c r="C435" s="489" t="s">
        <v>11</v>
      </c>
      <c r="D435" s="489" t="s">
        <v>83</v>
      </c>
      <c r="E435" s="489" t="s">
        <v>1165</v>
      </c>
      <c r="F435" s="489">
        <v>7943000</v>
      </c>
      <c r="G435" s="489">
        <v>74943000.010000005</v>
      </c>
      <c r="H435" s="489">
        <v>1</v>
      </c>
    </row>
    <row r="436" spans="2:8" x14ac:dyDescent="0.25">
      <c r="B436" s="489">
        <v>22</v>
      </c>
      <c r="C436" s="489" t="s">
        <v>11</v>
      </c>
      <c r="D436" s="489" t="s">
        <v>94</v>
      </c>
      <c r="E436" s="489" t="s">
        <v>100</v>
      </c>
      <c r="F436" s="489">
        <v>6630000</v>
      </c>
      <c r="G436" s="489">
        <v>55030000</v>
      </c>
      <c r="H436" s="489">
        <v>1</v>
      </c>
    </row>
    <row r="437" spans="2:8" x14ac:dyDescent="0.25">
      <c r="B437" s="489">
        <v>22</v>
      </c>
      <c r="C437" s="489" t="s">
        <v>12</v>
      </c>
      <c r="D437" s="489" t="s">
        <v>12</v>
      </c>
      <c r="E437" s="489" t="s">
        <v>813</v>
      </c>
      <c r="F437" s="489">
        <v>7242500</v>
      </c>
      <c r="G437" s="489">
        <v>65766000</v>
      </c>
      <c r="H437" s="489">
        <v>2</v>
      </c>
    </row>
    <row r="438" spans="2:8" x14ac:dyDescent="0.25">
      <c r="B438" s="489">
        <v>22</v>
      </c>
      <c r="C438" s="489" t="s">
        <v>12</v>
      </c>
      <c r="D438" s="489" t="s">
        <v>815</v>
      </c>
      <c r="E438" s="489" t="s">
        <v>966</v>
      </c>
      <c r="F438" s="489">
        <v>7242000</v>
      </c>
      <c r="G438" s="489">
        <v>41842000.530000001</v>
      </c>
      <c r="H438" s="489">
        <v>1</v>
      </c>
    </row>
    <row r="439" spans="2:8" x14ac:dyDescent="0.25">
      <c r="B439" s="489">
        <v>22</v>
      </c>
      <c r="C439" s="489" t="s">
        <v>12</v>
      </c>
      <c r="D439" s="489" t="s">
        <v>866</v>
      </c>
      <c r="E439" s="489" t="s">
        <v>1158</v>
      </c>
      <c r="F439" s="489">
        <v>8906000</v>
      </c>
      <c r="G439" s="489">
        <v>54500000</v>
      </c>
      <c r="H439" s="489">
        <v>1</v>
      </c>
    </row>
    <row r="440" spans="2:8" x14ac:dyDescent="0.25">
      <c r="B440" s="489">
        <v>22</v>
      </c>
      <c r="C440" s="489" t="s">
        <v>73</v>
      </c>
      <c r="D440" s="489" t="s">
        <v>513</v>
      </c>
      <c r="E440" s="489" t="s">
        <v>513</v>
      </c>
      <c r="F440" s="489">
        <v>13949000</v>
      </c>
      <c r="G440" s="489">
        <v>29546500</v>
      </c>
      <c r="H440" s="489">
        <v>1</v>
      </c>
    </row>
    <row r="441" spans="2:8" x14ac:dyDescent="0.25">
      <c r="B441" s="489">
        <v>22</v>
      </c>
      <c r="C441" s="489" t="s">
        <v>73</v>
      </c>
      <c r="D441" s="489" t="s">
        <v>908</v>
      </c>
      <c r="E441" s="489" t="s">
        <v>908</v>
      </c>
      <c r="F441" s="489">
        <v>8862000</v>
      </c>
      <c r="G441" s="489">
        <v>17162000</v>
      </c>
      <c r="H441" s="489">
        <v>1</v>
      </c>
    </row>
    <row r="442" spans="2:8" x14ac:dyDescent="0.25">
      <c r="B442" s="489">
        <v>22</v>
      </c>
      <c r="C442" s="489" t="s">
        <v>104</v>
      </c>
      <c r="D442" s="489" t="s">
        <v>106</v>
      </c>
      <c r="E442" s="489" t="s">
        <v>109</v>
      </c>
      <c r="F442" s="489">
        <v>8030000</v>
      </c>
      <c r="G442" s="489">
        <v>17811000</v>
      </c>
      <c r="H442" s="489">
        <v>1</v>
      </c>
    </row>
    <row r="443" spans="2:8" x14ac:dyDescent="0.25">
      <c r="B443" s="489">
        <v>22</v>
      </c>
      <c r="C443" s="489" t="s">
        <v>104</v>
      </c>
      <c r="D443" s="489" t="s">
        <v>106</v>
      </c>
      <c r="E443" s="489" t="s">
        <v>523</v>
      </c>
      <c r="F443" s="489">
        <v>9672000</v>
      </c>
      <c r="G443" s="489">
        <v>21987000</v>
      </c>
      <c r="H443" s="489">
        <v>1</v>
      </c>
    </row>
    <row r="444" spans="2:8" x14ac:dyDescent="0.25">
      <c r="B444" s="489">
        <v>22</v>
      </c>
      <c r="C444" s="489" t="s">
        <v>104</v>
      </c>
      <c r="D444" s="489" t="s">
        <v>106</v>
      </c>
      <c r="E444" s="489" t="s">
        <v>76</v>
      </c>
      <c r="F444" s="489">
        <v>9590000</v>
      </c>
      <c r="G444" s="489">
        <v>16590000</v>
      </c>
      <c r="H444" s="489">
        <v>1</v>
      </c>
    </row>
    <row r="445" spans="2:8" x14ac:dyDescent="0.25">
      <c r="B445" s="489">
        <v>22</v>
      </c>
      <c r="C445" s="489" t="s">
        <v>104</v>
      </c>
      <c r="D445" s="489" t="s">
        <v>507</v>
      </c>
      <c r="E445" s="489" t="s">
        <v>653</v>
      </c>
      <c r="F445" s="489">
        <v>9652000</v>
      </c>
      <c r="G445" s="489">
        <v>15620000</v>
      </c>
      <c r="H445" s="489">
        <v>1</v>
      </c>
    </row>
    <row r="446" spans="2:8" x14ac:dyDescent="0.25">
      <c r="B446" s="489">
        <v>22</v>
      </c>
      <c r="C446" s="489" t="s">
        <v>104</v>
      </c>
      <c r="D446" s="489" t="s">
        <v>107</v>
      </c>
      <c r="E446" s="489" t="s">
        <v>107</v>
      </c>
      <c r="F446" s="489">
        <v>9429333.3333333302</v>
      </c>
      <c r="G446" s="489">
        <v>21529333.333333299</v>
      </c>
      <c r="H446" s="489">
        <v>3</v>
      </c>
    </row>
    <row r="447" spans="2:8" x14ac:dyDescent="0.25">
      <c r="B447" s="489">
        <v>26</v>
      </c>
      <c r="C447" s="489" t="s">
        <v>11</v>
      </c>
      <c r="D447" s="489" t="s">
        <v>11</v>
      </c>
      <c r="E447" s="489" t="s">
        <v>749</v>
      </c>
      <c r="F447" s="489">
        <v>7067000</v>
      </c>
      <c r="G447" s="489">
        <v>59365654.030000001</v>
      </c>
      <c r="H447" s="489">
        <v>1</v>
      </c>
    </row>
    <row r="448" spans="2:8" x14ac:dyDescent="0.25">
      <c r="B448" s="489">
        <v>26</v>
      </c>
      <c r="C448" s="489" t="s">
        <v>11</v>
      </c>
      <c r="D448" s="489" t="s">
        <v>94</v>
      </c>
      <c r="E448" s="489" t="s">
        <v>95</v>
      </c>
      <c r="F448" s="489">
        <v>9597000</v>
      </c>
      <c r="G448" s="489">
        <v>10152657</v>
      </c>
      <c r="H448" s="489">
        <v>1</v>
      </c>
    </row>
    <row r="449" spans="2:8" x14ac:dyDescent="0.25">
      <c r="B449" s="489">
        <v>26</v>
      </c>
      <c r="C449" s="489" t="s">
        <v>12</v>
      </c>
      <c r="D449" s="489" t="s">
        <v>815</v>
      </c>
      <c r="E449" s="489" t="s">
        <v>991</v>
      </c>
      <c r="F449" s="489">
        <v>9686000</v>
      </c>
      <c r="G449" s="489">
        <v>10355352.43</v>
      </c>
      <c r="H449" s="489">
        <v>1</v>
      </c>
    </row>
    <row r="450" spans="2:8" x14ac:dyDescent="0.25">
      <c r="B450" s="489">
        <v>27</v>
      </c>
      <c r="C450" s="489" t="s">
        <v>102</v>
      </c>
      <c r="D450" s="489" t="s">
        <v>102</v>
      </c>
      <c r="E450" s="489" t="s">
        <v>1162</v>
      </c>
      <c r="F450" s="489">
        <v>7024000</v>
      </c>
      <c r="G450" s="489">
        <v>45022000</v>
      </c>
      <c r="H450" s="489">
        <v>1</v>
      </c>
    </row>
    <row r="451" spans="2:8" x14ac:dyDescent="0.25">
      <c r="B451" s="489">
        <v>27</v>
      </c>
      <c r="C451" s="489" t="s">
        <v>102</v>
      </c>
      <c r="D451" s="489" t="s">
        <v>102</v>
      </c>
      <c r="E451" s="489" t="s">
        <v>892</v>
      </c>
      <c r="F451" s="489">
        <v>9645000</v>
      </c>
      <c r="G451" s="489">
        <v>33267000</v>
      </c>
      <c r="H451" s="489">
        <v>1</v>
      </c>
    </row>
    <row r="452" spans="2:8" x14ac:dyDescent="0.25">
      <c r="B452" s="489">
        <v>27</v>
      </c>
      <c r="C452" s="489" t="s">
        <v>102</v>
      </c>
      <c r="D452" s="489" t="s">
        <v>102</v>
      </c>
      <c r="E452" s="489" t="s">
        <v>1144</v>
      </c>
      <c r="F452" s="489">
        <v>8337000</v>
      </c>
      <c r="G452" s="489">
        <v>49968000</v>
      </c>
      <c r="H452" s="489">
        <v>1</v>
      </c>
    </row>
    <row r="453" spans="2:8" x14ac:dyDescent="0.25">
      <c r="B453" s="489">
        <v>27</v>
      </c>
      <c r="C453" s="489" t="s">
        <v>102</v>
      </c>
      <c r="D453" s="489" t="s">
        <v>811</v>
      </c>
      <c r="E453" s="489" t="s">
        <v>1061</v>
      </c>
      <c r="F453" s="489">
        <v>12961000</v>
      </c>
      <c r="G453" s="489">
        <v>27098000</v>
      </c>
      <c r="H453" s="489">
        <v>1</v>
      </c>
    </row>
    <row r="454" spans="2:8" x14ac:dyDescent="0.25">
      <c r="B454" s="489">
        <v>27</v>
      </c>
      <c r="C454" s="489" t="s">
        <v>102</v>
      </c>
      <c r="D454" s="489" t="s">
        <v>811</v>
      </c>
      <c r="E454" s="489" t="s">
        <v>1062</v>
      </c>
      <c r="F454" s="489">
        <v>6805000</v>
      </c>
      <c r="G454" s="489">
        <v>51547000</v>
      </c>
      <c r="H454" s="489">
        <v>1</v>
      </c>
    </row>
    <row r="455" spans="2:8" x14ac:dyDescent="0.25">
      <c r="B455" s="489">
        <v>27</v>
      </c>
      <c r="C455" s="489" t="s">
        <v>102</v>
      </c>
      <c r="D455" s="489" t="s">
        <v>811</v>
      </c>
      <c r="E455" s="489" t="s">
        <v>1888</v>
      </c>
      <c r="F455" s="489">
        <v>6936000</v>
      </c>
      <c r="G455" s="489">
        <v>51486000</v>
      </c>
      <c r="H455" s="489">
        <v>1</v>
      </c>
    </row>
    <row r="456" spans="2:8" x14ac:dyDescent="0.25">
      <c r="B456" s="489">
        <v>27</v>
      </c>
      <c r="C456" s="489" t="s">
        <v>102</v>
      </c>
      <c r="D456" s="489" t="s">
        <v>643</v>
      </c>
      <c r="E456" s="489" t="s">
        <v>644</v>
      </c>
      <c r="F456" s="489">
        <v>7592500</v>
      </c>
      <c r="G456" s="489">
        <v>47782500</v>
      </c>
      <c r="H456" s="489">
        <v>2</v>
      </c>
    </row>
    <row r="457" spans="2:8" x14ac:dyDescent="0.25">
      <c r="B457" s="489">
        <v>27</v>
      </c>
      <c r="C457" s="489" t="s">
        <v>102</v>
      </c>
      <c r="D457" s="489" t="s">
        <v>1121</v>
      </c>
      <c r="E457" s="489" t="s">
        <v>1121</v>
      </c>
      <c r="F457" s="489">
        <v>7680000</v>
      </c>
      <c r="G457" s="489">
        <v>58607000</v>
      </c>
      <c r="H457" s="489">
        <v>1</v>
      </c>
    </row>
    <row r="458" spans="2:8" x14ac:dyDescent="0.25">
      <c r="B458" s="489">
        <v>27</v>
      </c>
      <c r="C458" s="489" t="s">
        <v>11</v>
      </c>
      <c r="D458" s="489" t="s">
        <v>11</v>
      </c>
      <c r="E458" s="489" t="s">
        <v>102</v>
      </c>
      <c r="F458" s="489">
        <v>7636000</v>
      </c>
      <c r="G458" s="489">
        <v>46466000</v>
      </c>
      <c r="H458" s="489">
        <v>1</v>
      </c>
    </row>
    <row r="459" spans="2:8" x14ac:dyDescent="0.25">
      <c r="B459" s="489">
        <v>27</v>
      </c>
      <c r="C459" s="489" t="s">
        <v>11</v>
      </c>
      <c r="D459" s="489" t="s">
        <v>11</v>
      </c>
      <c r="E459" s="489" t="s">
        <v>1011</v>
      </c>
      <c r="F459" s="489">
        <v>7549000</v>
      </c>
      <c r="G459" s="489">
        <v>53267000</v>
      </c>
      <c r="H459" s="489">
        <v>1</v>
      </c>
    </row>
    <row r="460" spans="2:8" x14ac:dyDescent="0.25">
      <c r="B460" s="489">
        <v>27</v>
      </c>
      <c r="C460" s="489" t="s">
        <v>11</v>
      </c>
      <c r="D460" s="489" t="s">
        <v>11</v>
      </c>
      <c r="E460" s="489" t="s">
        <v>749</v>
      </c>
      <c r="F460" s="489">
        <v>9569000</v>
      </c>
      <c r="G460" s="489">
        <v>37120000</v>
      </c>
      <c r="H460" s="489">
        <v>1</v>
      </c>
    </row>
    <row r="461" spans="2:8" x14ac:dyDescent="0.25">
      <c r="B461" s="489">
        <v>27</v>
      </c>
      <c r="C461" s="489" t="s">
        <v>11</v>
      </c>
      <c r="D461" s="489" t="s">
        <v>11</v>
      </c>
      <c r="E461" s="489" t="s">
        <v>829</v>
      </c>
      <c r="F461" s="489">
        <v>9617000</v>
      </c>
      <c r="G461" s="489">
        <v>37036000</v>
      </c>
      <c r="H461" s="489">
        <v>1</v>
      </c>
    </row>
    <row r="462" spans="2:8" x14ac:dyDescent="0.25">
      <c r="B462" s="489">
        <v>27</v>
      </c>
      <c r="C462" s="489" t="s">
        <v>11</v>
      </c>
      <c r="D462" s="489" t="s">
        <v>83</v>
      </c>
      <c r="E462" s="489" t="s">
        <v>1008</v>
      </c>
      <c r="F462" s="489">
        <v>9293000</v>
      </c>
      <c r="G462" s="489">
        <v>28935000</v>
      </c>
      <c r="H462" s="489">
        <v>1</v>
      </c>
    </row>
    <row r="463" spans="2:8" x14ac:dyDescent="0.25">
      <c r="B463" s="489">
        <v>27</v>
      </c>
      <c r="C463" s="489" t="s">
        <v>11</v>
      </c>
      <c r="D463" s="489" t="s">
        <v>832</v>
      </c>
      <c r="E463" s="489" t="s">
        <v>1123</v>
      </c>
      <c r="F463" s="489">
        <v>9590000</v>
      </c>
      <c r="G463" s="489">
        <v>33450000</v>
      </c>
      <c r="H463" s="489">
        <v>1</v>
      </c>
    </row>
    <row r="464" spans="2:8" x14ac:dyDescent="0.25">
      <c r="B464" s="489">
        <v>27</v>
      </c>
      <c r="C464" s="489" t="s">
        <v>11</v>
      </c>
      <c r="D464" s="489" t="s">
        <v>94</v>
      </c>
      <c r="E464" s="489" t="s">
        <v>821</v>
      </c>
      <c r="F464" s="489">
        <v>8906000</v>
      </c>
      <c r="G464" s="489">
        <v>23175000</v>
      </c>
      <c r="H464" s="489">
        <v>1</v>
      </c>
    </row>
    <row r="465" spans="2:8" x14ac:dyDescent="0.25">
      <c r="B465" s="489">
        <v>27</v>
      </c>
      <c r="C465" s="489" t="s">
        <v>11</v>
      </c>
      <c r="D465" s="489" t="s">
        <v>94</v>
      </c>
      <c r="E465" s="489" t="s">
        <v>645</v>
      </c>
      <c r="F465" s="489">
        <v>9624000</v>
      </c>
      <c r="G465" s="489">
        <v>20576000</v>
      </c>
      <c r="H465" s="489">
        <v>2</v>
      </c>
    </row>
    <row r="466" spans="2:8" x14ac:dyDescent="0.25">
      <c r="B466" s="489">
        <v>27</v>
      </c>
      <c r="C466" s="489" t="s">
        <v>11</v>
      </c>
      <c r="D466" s="489" t="s">
        <v>94</v>
      </c>
      <c r="E466" s="489" t="s">
        <v>836</v>
      </c>
      <c r="F466" s="489">
        <v>8556000</v>
      </c>
      <c r="G466" s="489">
        <v>25818000</v>
      </c>
      <c r="H466" s="489">
        <v>1</v>
      </c>
    </row>
    <row r="467" spans="2:8" x14ac:dyDescent="0.25">
      <c r="B467" s="489">
        <v>27</v>
      </c>
      <c r="C467" s="489" t="s">
        <v>11</v>
      </c>
      <c r="D467" s="489" t="s">
        <v>84</v>
      </c>
      <c r="E467" s="489" t="s">
        <v>888</v>
      </c>
      <c r="F467" s="489">
        <v>8643000</v>
      </c>
      <c r="G467" s="489">
        <v>13118000</v>
      </c>
      <c r="H467" s="489">
        <v>1</v>
      </c>
    </row>
    <row r="468" spans="2:8" x14ac:dyDescent="0.25">
      <c r="B468" s="489">
        <v>27</v>
      </c>
      <c r="C468" s="489" t="s">
        <v>11</v>
      </c>
      <c r="D468" s="489" t="s">
        <v>865</v>
      </c>
      <c r="E468" s="489" t="s">
        <v>900</v>
      </c>
      <c r="F468" s="489">
        <v>9267000</v>
      </c>
      <c r="G468" s="489">
        <v>14485000</v>
      </c>
      <c r="H468" s="489">
        <v>1</v>
      </c>
    </row>
    <row r="469" spans="2:8" x14ac:dyDescent="0.25">
      <c r="B469" s="489">
        <v>27</v>
      </c>
      <c r="C469" s="489" t="s">
        <v>12</v>
      </c>
      <c r="D469" s="489" t="s">
        <v>12</v>
      </c>
      <c r="E469" s="489" t="s">
        <v>813</v>
      </c>
      <c r="F469" s="489">
        <v>7767500</v>
      </c>
      <c r="G469" s="489">
        <v>52536750</v>
      </c>
      <c r="H469" s="489">
        <v>4</v>
      </c>
    </row>
    <row r="470" spans="2:8" x14ac:dyDescent="0.25">
      <c r="B470" s="489">
        <v>27</v>
      </c>
      <c r="C470" s="489" t="s">
        <v>12</v>
      </c>
      <c r="D470" s="489" t="s">
        <v>372</v>
      </c>
      <c r="E470" s="489" t="s">
        <v>1049</v>
      </c>
      <c r="F470" s="489">
        <v>9081000</v>
      </c>
      <c r="G470" s="489">
        <v>28720000</v>
      </c>
      <c r="H470" s="489">
        <v>1</v>
      </c>
    </row>
    <row r="471" spans="2:8" x14ac:dyDescent="0.25">
      <c r="B471" s="489">
        <v>27</v>
      </c>
      <c r="C471" s="489" t="s">
        <v>12</v>
      </c>
      <c r="D471" s="489" t="s">
        <v>85</v>
      </c>
      <c r="E471" s="489" t="s">
        <v>85</v>
      </c>
      <c r="F471" s="489">
        <v>9081000</v>
      </c>
      <c r="G471" s="489">
        <v>30235000</v>
      </c>
      <c r="H471" s="489">
        <v>1</v>
      </c>
    </row>
    <row r="472" spans="2:8" x14ac:dyDescent="0.25">
      <c r="B472" s="489">
        <v>27</v>
      </c>
      <c r="C472" s="489" t="s">
        <v>12</v>
      </c>
      <c r="D472" s="489" t="s">
        <v>816</v>
      </c>
      <c r="E472" s="489" t="s">
        <v>1154</v>
      </c>
      <c r="F472" s="489">
        <v>6717000</v>
      </c>
      <c r="G472" s="489">
        <v>44827000</v>
      </c>
      <c r="H472" s="489">
        <v>1</v>
      </c>
    </row>
    <row r="473" spans="2:8" x14ac:dyDescent="0.25">
      <c r="B473" s="489">
        <v>27</v>
      </c>
      <c r="C473" s="489" t="s">
        <v>12</v>
      </c>
      <c r="D473" s="489" t="s">
        <v>866</v>
      </c>
      <c r="E473" s="489" t="s">
        <v>1158</v>
      </c>
      <c r="F473" s="489">
        <v>6367000</v>
      </c>
      <c r="G473" s="489">
        <v>70765000</v>
      </c>
      <c r="H473" s="489">
        <v>1</v>
      </c>
    </row>
    <row r="474" spans="2:8" x14ac:dyDescent="0.25">
      <c r="B474" s="489">
        <v>27</v>
      </c>
      <c r="C474" s="489" t="s">
        <v>13</v>
      </c>
      <c r="D474" s="489" t="s">
        <v>13</v>
      </c>
      <c r="E474" s="489" t="s">
        <v>1141</v>
      </c>
      <c r="F474" s="489">
        <v>9256000</v>
      </c>
      <c r="G474" s="489">
        <v>53478000</v>
      </c>
      <c r="H474" s="489">
        <v>1</v>
      </c>
    </row>
    <row r="475" spans="2:8" x14ac:dyDescent="0.25">
      <c r="B475" s="489">
        <v>27</v>
      </c>
      <c r="C475" s="489" t="s">
        <v>13</v>
      </c>
      <c r="D475" s="489" t="s">
        <v>105</v>
      </c>
      <c r="E475" s="489" t="s">
        <v>1052</v>
      </c>
      <c r="F475" s="489">
        <v>8249000</v>
      </c>
      <c r="G475" s="489">
        <v>15592000</v>
      </c>
      <c r="H475" s="489">
        <v>1</v>
      </c>
    </row>
    <row r="476" spans="2:8" x14ac:dyDescent="0.25">
      <c r="B476" s="489">
        <v>27</v>
      </c>
      <c r="C476" s="489" t="s">
        <v>73</v>
      </c>
      <c r="D476" s="489" t="s">
        <v>86</v>
      </c>
      <c r="E476" s="489" t="s">
        <v>86</v>
      </c>
      <c r="F476" s="489">
        <v>9127000</v>
      </c>
      <c r="G476" s="489">
        <v>17936000</v>
      </c>
      <c r="H476" s="489">
        <v>1</v>
      </c>
    </row>
    <row r="477" spans="2:8" x14ac:dyDescent="0.25">
      <c r="B477" s="489">
        <v>27</v>
      </c>
      <c r="C477" s="489" t="s">
        <v>73</v>
      </c>
      <c r="D477" s="489" t="s">
        <v>908</v>
      </c>
      <c r="E477" s="489" t="s">
        <v>908</v>
      </c>
      <c r="F477" s="489">
        <v>9208000</v>
      </c>
      <c r="G477" s="489">
        <v>37430000</v>
      </c>
      <c r="H477" s="489">
        <v>1</v>
      </c>
    </row>
    <row r="478" spans="2:8" x14ac:dyDescent="0.25">
      <c r="B478" s="489">
        <v>27</v>
      </c>
      <c r="C478" s="489" t="s">
        <v>73</v>
      </c>
      <c r="D478" s="489" t="s">
        <v>908</v>
      </c>
      <c r="E478" s="489" t="s">
        <v>907</v>
      </c>
      <c r="F478" s="489">
        <v>7111000</v>
      </c>
      <c r="G478" s="489">
        <v>31565000</v>
      </c>
      <c r="H478" s="489">
        <v>1</v>
      </c>
    </row>
    <row r="479" spans="2:8" x14ac:dyDescent="0.25">
      <c r="B479" s="489">
        <v>27</v>
      </c>
      <c r="C479" s="489" t="s">
        <v>73</v>
      </c>
      <c r="D479" s="489" t="s">
        <v>751</v>
      </c>
      <c r="E479" s="489" t="s">
        <v>1022</v>
      </c>
      <c r="F479" s="489">
        <v>9597000</v>
      </c>
      <c r="G479" s="489">
        <v>33235000</v>
      </c>
      <c r="H479" s="489">
        <v>1</v>
      </c>
    </row>
    <row r="480" spans="2:8" x14ac:dyDescent="0.25">
      <c r="B480" s="489">
        <v>27</v>
      </c>
      <c r="C480" s="489" t="s">
        <v>104</v>
      </c>
      <c r="D480" s="489" t="s">
        <v>106</v>
      </c>
      <c r="E480" s="489" t="s">
        <v>109</v>
      </c>
      <c r="F480" s="489">
        <v>7418000</v>
      </c>
      <c r="G480" s="489">
        <v>43012000</v>
      </c>
      <c r="H480" s="489">
        <v>1</v>
      </c>
    </row>
    <row r="481" spans="2:8" x14ac:dyDescent="0.25">
      <c r="B481" s="489">
        <v>27</v>
      </c>
      <c r="C481" s="489" t="s">
        <v>104</v>
      </c>
      <c r="D481" s="489" t="s">
        <v>106</v>
      </c>
      <c r="E481" s="489" t="s">
        <v>523</v>
      </c>
      <c r="F481" s="489">
        <v>9387000</v>
      </c>
      <c r="G481" s="489">
        <v>34300000</v>
      </c>
      <c r="H481" s="489">
        <v>1</v>
      </c>
    </row>
    <row r="482" spans="2:8" x14ac:dyDescent="0.25">
      <c r="B482" s="489">
        <v>28</v>
      </c>
      <c r="C482" s="489" t="s">
        <v>11</v>
      </c>
      <c r="D482" s="489" t="s">
        <v>1074</v>
      </c>
      <c r="E482" s="489" t="s">
        <v>1075</v>
      </c>
      <c r="F482" s="489">
        <v>9700000</v>
      </c>
      <c r="G482" s="489">
        <v>10286064.855</v>
      </c>
      <c r="H482" s="489">
        <v>2</v>
      </c>
    </row>
    <row r="483" spans="2:8" x14ac:dyDescent="0.25">
      <c r="B483" s="489">
        <v>28</v>
      </c>
      <c r="C483" s="489" t="s">
        <v>11</v>
      </c>
      <c r="D483" s="489" t="s">
        <v>1074</v>
      </c>
      <c r="E483" s="489" t="s">
        <v>1076</v>
      </c>
      <c r="F483" s="489">
        <v>9543666.6666666698</v>
      </c>
      <c r="G483" s="489">
        <v>10483819.0133333</v>
      </c>
      <c r="H483" s="489">
        <v>3</v>
      </c>
    </row>
    <row r="484" spans="2:8" x14ac:dyDescent="0.25">
      <c r="B484" s="489">
        <v>28</v>
      </c>
      <c r="C484" s="489" t="s">
        <v>11</v>
      </c>
      <c r="D484" s="489" t="s">
        <v>832</v>
      </c>
      <c r="E484" s="489" t="s">
        <v>863</v>
      </c>
      <c r="F484" s="489">
        <v>7024000</v>
      </c>
      <c r="G484" s="489">
        <v>13041269.529999999</v>
      </c>
      <c r="H484" s="489">
        <v>1</v>
      </c>
    </row>
    <row r="485" spans="2:8" x14ac:dyDescent="0.25">
      <c r="B485" s="489">
        <v>28</v>
      </c>
      <c r="C485" s="489" t="s">
        <v>11</v>
      </c>
      <c r="D485" s="489" t="s">
        <v>747</v>
      </c>
      <c r="E485" s="489" t="s">
        <v>747</v>
      </c>
      <c r="F485" s="489">
        <v>9626333.3333333302</v>
      </c>
      <c r="G485" s="489">
        <v>10728644.256666699</v>
      </c>
      <c r="H485" s="489">
        <v>6</v>
      </c>
    </row>
    <row r="486" spans="2:8" x14ac:dyDescent="0.25">
      <c r="B486" s="489">
        <v>28</v>
      </c>
      <c r="C486" s="489" t="s">
        <v>11</v>
      </c>
      <c r="D486" s="489" t="s">
        <v>747</v>
      </c>
      <c r="E486" s="489" t="s">
        <v>1028</v>
      </c>
      <c r="F486" s="489">
        <v>9665000</v>
      </c>
      <c r="G486" s="489">
        <v>10017321.689999999</v>
      </c>
      <c r="H486" s="489">
        <v>1</v>
      </c>
    </row>
    <row r="487" spans="2:8" x14ac:dyDescent="0.25">
      <c r="B487" s="489">
        <v>28</v>
      </c>
      <c r="C487" s="489" t="s">
        <v>11</v>
      </c>
      <c r="D487" s="489" t="s">
        <v>747</v>
      </c>
      <c r="E487" s="489" t="s">
        <v>909</v>
      </c>
      <c r="F487" s="489">
        <v>9645000</v>
      </c>
      <c r="G487" s="489">
        <v>10382642.289999999</v>
      </c>
      <c r="H487" s="489">
        <v>2</v>
      </c>
    </row>
    <row r="488" spans="2:8" x14ac:dyDescent="0.25">
      <c r="B488" s="489">
        <v>28</v>
      </c>
      <c r="C488" s="489" t="s">
        <v>11</v>
      </c>
      <c r="D488" s="489" t="s">
        <v>84</v>
      </c>
      <c r="E488" s="489" t="s">
        <v>895</v>
      </c>
      <c r="F488" s="489">
        <v>12121500</v>
      </c>
      <c r="G488" s="489">
        <v>12477230.295</v>
      </c>
      <c r="H488" s="489">
        <v>2</v>
      </c>
    </row>
    <row r="489" spans="2:8" x14ac:dyDescent="0.25">
      <c r="B489" s="489">
        <v>28</v>
      </c>
      <c r="C489" s="489" t="s">
        <v>11</v>
      </c>
      <c r="D489" s="489" t="s">
        <v>84</v>
      </c>
      <c r="E489" s="489" t="s">
        <v>896</v>
      </c>
      <c r="F489" s="489">
        <v>12125000</v>
      </c>
      <c r="G489" s="489">
        <v>12528541.555</v>
      </c>
      <c r="H489" s="489">
        <v>2</v>
      </c>
    </row>
    <row r="490" spans="2:8" x14ac:dyDescent="0.25">
      <c r="B490" s="489">
        <v>28</v>
      </c>
      <c r="C490" s="489" t="s">
        <v>11</v>
      </c>
      <c r="D490" s="489" t="s">
        <v>84</v>
      </c>
      <c r="E490" s="489" t="s">
        <v>864</v>
      </c>
      <c r="F490" s="489">
        <v>9700000</v>
      </c>
      <c r="G490" s="489">
        <v>9998750</v>
      </c>
      <c r="H490" s="489">
        <v>1</v>
      </c>
    </row>
    <row r="491" spans="2:8" x14ac:dyDescent="0.25">
      <c r="B491" s="489">
        <v>28</v>
      </c>
      <c r="C491" s="489" t="s">
        <v>11</v>
      </c>
      <c r="D491" s="489" t="s">
        <v>84</v>
      </c>
      <c r="E491" s="489" t="s">
        <v>1048</v>
      </c>
      <c r="F491" s="489">
        <v>12090500</v>
      </c>
      <c r="G491" s="489">
        <v>12467396.4</v>
      </c>
      <c r="H491" s="489">
        <v>2</v>
      </c>
    </row>
    <row r="492" spans="2:8" x14ac:dyDescent="0.25">
      <c r="B492" s="489">
        <v>28</v>
      </c>
      <c r="C492" s="489" t="s">
        <v>73</v>
      </c>
      <c r="D492" s="489" t="s">
        <v>824</v>
      </c>
      <c r="E492" s="489" t="s">
        <v>824</v>
      </c>
      <c r="F492" s="489">
        <v>9389500</v>
      </c>
      <c r="G492" s="489">
        <v>10401324.185000001</v>
      </c>
      <c r="H492" s="489">
        <v>4</v>
      </c>
    </row>
    <row r="493" spans="2:8" x14ac:dyDescent="0.25">
      <c r="B493" s="489">
        <v>28</v>
      </c>
      <c r="C493" s="489" t="s">
        <v>73</v>
      </c>
      <c r="D493" s="489" t="s">
        <v>824</v>
      </c>
      <c r="E493" s="489" t="s">
        <v>867</v>
      </c>
      <c r="F493" s="489">
        <v>14550000</v>
      </c>
      <c r="G493" s="489">
        <v>14965273.279999999</v>
      </c>
      <c r="H493" s="489">
        <v>1</v>
      </c>
    </row>
    <row r="494" spans="2:8" x14ac:dyDescent="0.25">
      <c r="B494" s="489">
        <v>28</v>
      </c>
      <c r="C494" s="489" t="s">
        <v>73</v>
      </c>
      <c r="D494" s="489" t="s">
        <v>824</v>
      </c>
      <c r="E494" s="489" t="s">
        <v>910</v>
      </c>
      <c r="F494" s="489">
        <v>10256250</v>
      </c>
      <c r="G494" s="489">
        <v>12651039.67375</v>
      </c>
      <c r="H494" s="489">
        <v>8</v>
      </c>
    </row>
    <row r="495" spans="2:8" x14ac:dyDescent="0.25">
      <c r="B495" s="489">
        <v>28</v>
      </c>
      <c r="C495" s="489" t="s">
        <v>73</v>
      </c>
      <c r="D495" s="489" t="s">
        <v>86</v>
      </c>
      <c r="E495" s="489" t="s">
        <v>86</v>
      </c>
      <c r="F495" s="489">
        <v>8143000</v>
      </c>
      <c r="G495" s="489">
        <v>10404293.26</v>
      </c>
      <c r="H495" s="489">
        <v>2</v>
      </c>
    </row>
    <row r="496" spans="2:8" x14ac:dyDescent="0.25">
      <c r="B496" s="489">
        <v>28</v>
      </c>
      <c r="C496" s="489" t="s">
        <v>73</v>
      </c>
      <c r="D496" s="489" t="s">
        <v>86</v>
      </c>
      <c r="E496" s="489" t="s">
        <v>1082</v>
      </c>
      <c r="F496" s="489">
        <v>9563000</v>
      </c>
      <c r="G496" s="489">
        <v>10400595.300000001</v>
      </c>
      <c r="H496" s="489">
        <v>1</v>
      </c>
    </row>
    <row r="497" spans="2:8" x14ac:dyDescent="0.25">
      <c r="B497" s="489">
        <v>28</v>
      </c>
      <c r="C497" s="489" t="s">
        <v>73</v>
      </c>
      <c r="D497" s="489" t="s">
        <v>86</v>
      </c>
      <c r="E497" s="489" t="s">
        <v>912</v>
      </c>
      <c r="F497" s="489">
        <v>13215000</v>
      </c>
      <c r="G497" s="489">
        <v>14953959.16</v>
      </c>
      <c r="H497" s="489">
        <v>1</v>
      </c>
    </row>
    <row r="498" spans="2:8" x14ac:dyDescent="0.25">
      <c r="B498" s="489">
        <v>28</v>
      </c>
      <c r="C498" s="489" t="s">
        <v>73</v>
      </c>
      <c r="D498" s="489" t="s">
        <v>86</v>
      </c>
      <c r="E498" s="489" t="s">
        <v>1296</v>
      </c>
      <c r="F498" s="489">
        <v>9700000</v>
      </c>
      <c r="G498" s="489">
        <v>10017717.189999999</v>
      </c>
      <c r="H498" s="489">
        <v>1</v>
      </c>
    </row>
    <row r="499" spans="2:8" x14ac:dyDescent="0.25">
      <c r="B499" s="489">
        <v>28</v>
      </c>
      <c r="C499" s="489" t="s">
        <v>73</v>
      </c>
      <c r="D499" s="489" t="s">
        <v>825</v>
      </c>
      <c r="E499" s="489" t="s">
        <v>1013</v>
      </c>
      <c r="F499" s="489">
        <v>9700000</v>
      </c>
      <c r="G499" s="489">
        <v>10402143.4</v>
      </c>
      <c r="H499" s="489">
        <v>1</v>
      </c>
    </row>
    <row r="500" spans="2:8" x14ac:dyDescent="0.25">
      <c r="B500" s="489">
        <v>28</v>
      </c>
      <c r="C500" s="489" t="s">
        <v>74</v>
      </c>
      <c r="D500" s="489" t="s">
        <v>72</v>
      </c>
      <c r="E500" s="489" t="s">
        <v>745</v>
      </c>
      <c r="F500" s="489">
        <v>9700000</v>
      </c>
      <c r="G500" s="489">
        <v>12614652.939999999</v>
      </c>
      <c r="H500" s="489">
        <v>1</v>
      </c>
    </row>
    <row r="501" spans="2:8" x14ac:dyDescent="0.25">
      <c r="B501" s="489">
        <v>28</v>
      </c>
      <c r="C501" s="489" t="s">
        <v>74</v>
      </c>
      <c r="D501" s="489" t="s">
        <v>75</v>
      </c>
      <c r="E501" s="489" t="s">
        <v>903</v>
      </c>
      <c r="F501" s="489">
        <v>14550000</v>
      </c>
      <c r="G501" s="489">
        <v>14999455.779999999</v>
      </c>
      <c r="H501" s="489">
        <v>1</v>
      </c>
    </row>
    <row r="502" spans="2:8" x14ac:dyDescent="0.25">
      <c r="B502" s="489">
        <v>28</v>
      </c>
      <c r="C502" s="489" t="s">
        <v>74</v>
      </c>
      <c r="D502" s="489" t="s">
        <v>96</v>
      </c>
      <c r="E502" s="489" t="s">
        <v>592</v>
      </c>
      <c r="F502" s="489">
        <v>9617000</v>
      </c>
      <c r="G502" s="489">
        <v>10016700.189999999</v>
      </c>
      <c r="H502" s="489">
        <v>1</v>
      </c>
    </row>
    <row r="503" spans="2:8" x14ac:dyDescent="0.25">
      <c r="B503" s="489">
        <v>28</v>
      </c>
      <c r="C503" s="489" t="s">
        <v>74</v>
      </c>
      <c r="D503" s="489" t="s">
        <v>87</v>
      </c>
      <c r="E503" s="489" t="s">
        <v>826</v>
      </c>
      <c r="F503" s="489">
        <v>9686000</v>
      </c>
      <c r="G503" s="489">
        <v>9964330.1999999993</v>
      </c>
      <c r="H503" s="489">
        <v>1</v>
      </c>
    </row>
    <row r="504" spans="2:8" x14ac:dyDescent="0.25">
      <c r="B504" s="489">
        <v>28</v>
      </c>
      <c r="C504" s="489" t="s">
        <v>74</v>
      </c>
      <c r="D504" s="489" t="s">
        <v>87</v>
      </c>
      <c r="E504" s="489" t="s">
        <v>97</v>
      </c>
      <c r="F504" s="489">
        <v>9700000</v>
      </c>
      <c r="G504" s="489">
        <v>10017717.189999999</v>
      </c>
      <c r="H504" s="489">
        <v>1</v>
      </c>
    </row>
    <row r="505" spans="2:8" x14ac:dyDescent="0.25">
      <c r="B505" s="489">
        <v>28</v>
      </c>
      <c r="C505" s="489" t="s">
        <v>74</v>
      </c>
      <c r="D505" s="489" t="s">
        <v>735</v>
      </c>
      <c r="E505" s="489" t="s">
        <v>1056</v>
      </c>
      <c r="F505" s="489">
        <v>4850000</v>
      </c>
      <c r="G505" s="489">
        <v>10017717.189999999</v>
      </c>
      <c r="H505" s="489">
        <v>2</v>
      </c>
    </row>
    <row r="506" spans="2:8" x14ac:dyDescent="0.25">
      <c r="B506" s="489">
        <v>28</v>
      </c>
      <c r="C506" s="489" t="s">
        <v>74</v>
      </c>
      <c r="D506" s="489" t="s">
        <v>914</v>
      </c>
      <c r="E506" s="489" t="s">
        <v>1150</v>
      </c>
      <c r="F506" s="489">
        <v>9700000</v>
      </c>
      <c r="G506" s="489">
        <v>10037018.25</v>
      </c>
      <c r="H506" s="489">
        <v>1</v>
      </c>
    </row>
    <row r="507" spans="2:8" x14ac:dyDescent="0.25">
      <c r="B507" s="489">
        <v>32</v>
      </c>
      <c r="C507" s="489" t="s">
        <v>102</v>
      </c>
      <c r="D507" s="489" t="s">
        <v>748</v>
      </c>
      <c r="E507" s="489" t="s">
        <v>828</v>
      </c>
      <c r="F507" s="489">
        <v>8687000</v>
      </c>
      <c r="G507" s="489">
        <v>16629674.800000001</v>
      </c>
      <c r="H507" s="489">
        <v>1</v>
      </c>
    </row>
    <row r="508" spans="2:8" x14ac:dyDescent="0.25">
      <c r="B508" s="489">
        <v>32</v>
      </c>
      <c r="C508" s="489" t="s">
        <v>102</v>
      </c>
      <c r="D508" s="489" t="s">
        <v>748</v>
      </c>
      <c r="E508" s="489" t="s">
        <v>962</v>
      </c>
      <c r="F508" s="489">
        <v>9431000</v>
      </c>
      <c r="G508" s="489">
        <v>9785299.6600000001</v>
      </c>
      <c r="H508" s="489">
        <v>1</v>
      </c>
    </row>
    <row r="509" spans="2:8" x14ac:dyDescent="0.25">
      <c r="B509" s="489">
        <v>32</v>
      </c>
      <c r="C509" s="489" t="s">
        <v>102</v>
      </c>
      <c r="D509" s="489" t="s">
        <v>748</v>
      </c>
      <c r="E509" s="489" t="s">
        <v>1291</v>
      </c>
      <c r="F509" s="489">
        <v>9167500</v>
      </c>
      <c r="G509" s="489">
        <v>12596089.074999999</v>
      </c>
      <c r="H509" s="489">
        <v>2</v>
      </c>
    </row>
    <row r="510" spans="2:8" x14ac:dyDescent="0.25">
      <c r="B510" s="489">
        <v>32</v>
      </c>
      <c r="C510" s="489" t="s">
        <v>102</v>
      </c>
      <c r="D510" s="489" t="s">
        <v>748</v>
      </c>
      <c r="E510" s="489" t="s">
        <v>749</v>
      </c>
      <c r="F510" s="489">
        <v>14550000</v>
      </c>
      <c r="G510" s="489">
        <v>14978188</v>
      </c>
      <c r="H510" s="489">
        <v>1</v>
      </c>
    </row>
    <row r="511" spans="2:8" x14ac:dyDescent="0.25">
      <c r="B511" s="489">
        <v>32</v>
      </c>
      <c r="C511" s="489" t="s">
        <v>102</v>
      </c>
      <c r="D511" s="489" t="s">
        <v>748</v>
      </c>
      <c r="E511" s="489" t="s">
        <v>1115</v>
      </c>
      <c r="F511" s="489">
        <v>9631000</v>
      </c>
      <c r="G511" s="489">
        <v>10912940.880000001</v>
      </c>
      <c r="H511" s="489">
        <v>1</v>
      </c>
    </row>
    <row r="512" spans="2:8" x14ac:dyDescent="0.25">
      <c r="B512" s="489">
        <v>32</v>
      </c>
      <c r="C512" s="489" t="s">
        <v>102</v>
      </c>
      <c r="D512" s="489" t="s">
        <v>746</v>
      </c>
      <c r="E512" s="489" t="s">
        <v>1046</v>
      </c>
      <c r="F512" s="489">
        <v>9604000</v>
      </c>
      <c r="G512" s="489">
        <v>13241240.65</v>
      </c>
      <c r="H512" s="489">
        <v>1</v>
      </c>
    </row>
    <row r="513" spans="2:8" x14ac:dyDescent="0.25">
      <c r="B513" s="489">
        <v>32</v>
      </c>
      <c r="C513" s="489" t="s">
        <v>102</v>
      </c>
      <c r="D513" s="489" t="s">
        <v>746</v>
      </c>
      <c r="E513" s="489" t="s">
        <v>1103</v>
      </c>
      <c r="F513" s="489">
        <v>7855000</v>
      </c>
      <c r="G513" s="489">
        <v>12331192.33</v>
      </c>
      <c r="H513" s="489">
        <v>1</v>
      </c>
    </row>
    <row r="514" spans="2:8" x14ac:dyDescent="0.25">
      <c r="B514" s="489">
        <v>32</v>
      </c>
      <c r="C514" s="489" t="s">
        <v>102</v>
      </c>
      <c r="D514" s="489" t="s">
        <v>916</v>
      </c>
      <c r="E514" s="489" t="s">
        <v>1192</v>
      </c>
      <c r="F514" s="489">
        <v>9698000</v>
      </c>
      <c r="G514" s="489">
        <v>9995829.9600000009</v>
      </c>
      <c r="H514" s="489">
        <v>1</v>
      </c>
    </row>
    <row r="515" spans="2:8" x14ac:dyDescent="0.25">
      <c r="B515" s="489">
        <v>32</v>
      </c>
      <c r="C515" s="489" t="s">
        <v>11</v>
      </c>
      <c r="D515" s="489" t="s">
        <v>11</v>
      </c>
      <c r="E515" s="489" t="s">
        <v>811</v>
      </c>
      <c r="F515" s="489">
        <v>4849500</v>
      </c>
      <c r="G515" s="489">
        <v>9993259.5350000001</v>
      </c>
      <c r="H515" s="489">
        <v>2</v>
      </c>
    </row>
    <row r="516" spans="2:8" x14ac:dyDescent="0.25">
      <c r="B516" s="489">
        <v>32</v>
      </c>
      <c r="C516" s="489" t="s">
        <v>11</v>
      </c>
      <c r="D516" s="489" t="s">
        <v>103</v>
      </c>
      <c r="E516" s="489" t="s">
        <v>1085</v>
      </c>
      <c r="F516" s="489">
        <v>8074000</v>
      </c>
      <c r="G516" s="489">
        <v>13413015.609999999</v>
      </c>
      <c r="H516" s="489">
        <v>1</v>
      </c>
    </row>
    <row r="517" spans="2:8" x14ac:dyDescent="0.25">
      <c r="B517" s="489">
        <v>32</v>
      </c>
      <c r="C517" s="489" t="s">
        <v>11</v>
      </c>
      <c r="D517" s="489" t="s">
        <v>103</v>
      </c>
      <c r="E517" s="489" t="s">
        <v>890</v>
      </c>
      <c r="F517" s="489">
        <v>13397000</v>
      </c>
      <c r="G517" s="489">
        <v>14968421.939999999</v>
      </c>
      <c r="H517" s="489">
        <v>1</v>
      </c>
    </row>
    <row r="518" spans="2:8" x14ac:dyDescent="0.25">
      <c r="B518" s="489">
        <v>32</v>
      </c>
      <c r="C518" s="489" t="s">
        <v>11</v>
      </c>
      <c r="D518" s="489" t="s">
        <v>103</v>
      </c>
      <c r="E518" s="489" t="s">
        <v>749</v>
      </c>
      <c r="F518" s="489">
        <v>9700000</v>
      </c>
      <c r="G518" s="489">
        <v>11676953.08</v>
      </c>
      <c r="H518" s="489">
        <v>1</v>
      </c>
    </row>
    <row r="519" spans="2:8" x14ac:dyDescent="0.25">
      <c r="B519" s="489">
        <v>32</v>
      </c>
      <c r="C519" s="489" t="s">
        <v>13</v>
      </c>
      <c r="D519" s="489" t="s">
        <v>13</v>
      </c>
      <c r="E519" s="489" t="s">
        <v>13</v>
      </c>
      <c r="F519" s="489">
        <v>9658000</v>
      </c>
      <c r="G519" s="489">
        <v>9997366.9800000004</v>
      </c>
      <c r="H519" s="489">
        <v>1</v>
      </c>
    </row>
    <row r="520" spans="2:8" x14ac:dyDescent="0.25">
      <c r="B520" s="489">
        <v>32</v>
      </c>
      <c r="C520" s="489" t="s">
        <v>73</v>
      </c>
      <c r="D520" s="489" t="s">
        <v>824</v>
      </c>
      <c r="E520" s="489" t="s">
        <v>824</v>
      </c>
      <c r="F520" s="489">
        <v>8950000</v>
      </c>
      <c r="G520" s="489">
        <v>16941110.23</v>
      </c>
      <c r="H520" s="489">
        <v>1</v>
      </c>
    </row>
    <row r="521" spans="2:8" x14ac:dyDescent="0.25">
      <c r="B521" s="489">
        <v>32</v>
      </c>
      <c r="C521" s="489" t="s">
        <v>73</v>
      </c>
      <c r="D521" s="489" t="s">
        <v>824</v>
      </c>
      <c r="E521" s="489" t="s">
        <v>910</v>
      </c>
      <c r="F521" s="489">
        <v>9127000</v>
      </c>
      <c r="G521" s="489">
        <v>12660582.52</v>
      </c>
      <c r="H521" s="489">
        <v>1</v>
      </c>
    </row>
    <row r="522" spans="2:8" x14ac:dyDescent="0.25">
      <c r="B522" s="489">
        <v>32</v>
      </c>
      <c r="C522" s="489" t="s">
        <v>73</v>
      </c>
      <c r="D522" s="489" t="s">
        <v>824</v>
      </c>
      <c r="E522" s="489" t="s">
        <v>1080</v>
      </c>
      <c r="F522" s="489">
        <v>9260000</v>
      </c>
      <c r="G522" s="489">
        <v>9942026.7200000007</v>
      </c>
      <c r="H522" s="489">
        <v>1</v>
      </c>
    </row>
    <row r="523" spans="2:8" x14ac:dyDescent="0.25">
      <c r="B523" s="489">
        <v>32</v>
      </c>
      <c r="C523" s="489" t="s">
        <v>73</v>
      </c>
      <c r="D523" s="489" t="s">
        <v>743</v>
      </c>
      <c r="E523" s="489" t="s">
        <v>743</v>
      </c>
      <c r="F523" s="489">
        <v>9700000</v>
      </c>
      <c r="G523" s="489">
        <v>16257924.689999999</v>
      </c>
      <c r="H523" s="489">
        <v>1</v>
      </c>
    </row>
    <row r="524" spans="2:8" x14ac:dyDescent="0.25">
      <c r="B524" s="489">
        <v>32</v>
      </c>
      <c r="C524" s="489" t="s">
        <v>73</v>
      </c>
      <c r="D524" s="489" t="s">
        <v>743</v>
      </c>
      <c r="E524" s="489" t="s">
        <v>919</v>
      </c>
      <c r="F524" s="489">
        <v>9169000</v>
      </c>
      <c r="G524" s="489">
        <v>11105338.43</v>
      </c>
      <c r="H524" s="489">
        <v>1</v>
      </c>
    </row>
    <row r="525" spans="2:8" x14ac:dyDescent="0.25">
      <c r="B525" s="489">
        <v>32</v>
      </c>
      <c r="C525" s="489" t="s">
        <v>73</v>
      </c>
      <c r="D525" s="489" t="s">
        <v>751</v>
      </c>
      <c r="E525" s="489" t="s">
        <v>1116</v>
      </c>
      <c r="F525" s="489">
        <v>14550000</v>
      </c>
      <c r="G525" s="489">
        <v>14638140.630000001</v>
      </c>
      <c r="H525" s="489">
        <v>1</v>
      </c>
    </row>
    <row r="526" spans="2:8" x14ac:dyDescent="0.25">
      <c r="B526" s="489">
        <v>32</v>
      </c>
      <c r="C526" s="489" t="s">
        <v>73</v>
      </c>
      <c r="D526" s="489" t="s">
        <v>648</v>
      </c>
      <c r="E526" s="489" t="s">
        <v>900</v>
      </c>
      <c r="F526" s="489">
        <v>8118000</v>
      </c>
      <c r="G526" s="489">
        <v>13011585.029999999</v>
      </c>
      <c r="H526" s="489">
        <v>1</v>
      </c>
    </row>
    <row r="527" spans="2:8" x14ac:dyDescent="0.25">
      <c r="B527" s="489">
        <v>32</v>
      </c>
      <c r="C527" s="489" t="s">
        <v>73</v>
      </c>
      <c r="D527" s="489" t="s">
        <v>825</v>
      </c>
      <c r="E527" s="489" t="s">
        <v>825</v>
      </c>
      <c r="F527" s="489">
        <v>8962250</v>
      </c>
      <c r="G527" s="489">
        <v>10586038.16</v>
      </c>
      <c r="H527" s="489">
        <v>4</v>
      </c>
    </row>
    <row r="528" spans="2:8" x14ac:dyDescent="0.25">
      <c r="B528" s="489">
        <v>32</v>
      </c>
      <c r="C528" s="489" t="s">
        <v>73</v>
      </c>
      <c r="D528" s="489" t="s">
        <v>825</v>
      </c>
      <c r="E528" s="489" t="s">
        <v>1031</v>
      </c>
      <c r="F528" s="489">
        <v>9227000</v>
      </c>
      <c r="G528" s="489">
        <v>16497559.960000001</v>
      </c>
      <c r="H528" s="489">
        <v>1</v>
      </c>
    </row>
    <row r="529" spans="2:8" x14ac:dyDescent="0.25">
      <c r="B529" s="489">
        <v>32</v>
      </c>
      <c r="C529" s="489" t="s">
        <v>73</v>
      </c>
      <c r="D529" s="489" t="s">
        <v>825</v>
      </c>
      <c r="E529" s="489" t="s">
        <v>1015</v>
      </c>
      <c r="F529" s="489">
        <v>9475500</v>
      </c>
      <c r="G529" s="489">
        <v>16818725.135000002</v>
      </c>
      <c r="H529" s="489">
        <v>2</v>
      </c>
    </row>
    <row r="530" spans="2:8" x14ac:dyDescent="0.25">
      <c r="B530" s="489">
        <v>32</v>
      </c>
      <c r="C530" s="489" t="s">
        <v>74</v>
      </c>
      <c r="D530" s="489" t="s">
        <v>74</v>
      </c>
      <c r="E530" s="489" t="s">
        <v>738</v>
      </c>
      <c r="F530" s="489">
        <v>9597000</v>
      </c>
      <c r="G530" s="489">
        <v>10925994.73</v>
      </c>
      <c r="H530" s="489">
        <v>1</v>
      </c>
    </row>
    <row r="531" spans="2:8" x14ac:dyDescent="0.25">
      <c r="B531" s="489">
        <v>32</v>
      </c>
      <c r="C531" s="489" t="s">
        <v>74</v>
      </c>
      <c r="D531" s="489" t="s">
        <v>74</v>
      </c>
      <c r="E531" s="489" t="s">
        <v>744</v>
      </c>
      <c r="F531" s="489">
        <v>14550000</v>
      </c>
      <c r="G531" s="489">
        <v>14978193.09</v>
      </c>
      <c r="H531" s="489">
        <v>1</v>
      </c>
    </row>
    <row r="532" spans="2:8" x14ac:dyDescent="0.25">
      <c r="B532" s="489">
        <v>32</v>
      </c>
      <c r="C532" s="489" t="s">
        <v>104</v>
      </c>
      <c r="D532" s="489" t="s">
        <v>107</v>
      </c>
      <c r="E532" s="489" t="s">
        <v>107</v>
      </c>
      <c r="F532" s="489">
        <v>9638000</v>
      </c>
      <c r="G532" s="489">
        <v>10907517.01</v>
      </c>
      <c r="H532" s="489">
        <v>1</v>
      </c>
    </row>
    <row r="533" spans="2:8" x14ac:dyDescent="0.25">
      <c r="B533" s="489">
        <v>87</v>
      </c>
      <c r="C533" s="489" t="s">
        <v>102</v>
      </c>
      <c r="D533" s="489" t="s">
        <v>102</v>
      </c>
      <c r="E533" s="489" t="s">
        <v>892</v>
      </c>
      <c r="F533" s="489">
        <v>9569000</v>
      </c>
      <c r="G533" s="489">
        <v>9858581.8599999994</v>
      </c>
      <c r="H533" s="489">
        <v>1</v>
      </c>
    </row>
    <row r="534" spans="2:8" x14ac:dyDescent="0.25">
      <c r="B534" s="489">
        <v>87</v>
      </c>
      <c r="C534" s="489" t="s">
        <v>102</v>
      </c>
      <c r="D534" s="489" t="s">
        <v>1044</v>
      </c>
      <c r="E534" s="489" t="s">
        <v>1889</v>
      </c>
      <c r="F534" s="489">
        <v>9700000</v>
      </c>
      <c r="G534" s="489">
        <v>10013300</v>
      </c>
      <c r="H534" s="489">
        <v>1</v>
      </c>
    </row>
    <row r="535" spans="2:8" x14ac:dyDescent="0.25">
      <c r="B535" s="489">
        <v>87</v>
      </c>
      <c r="C535" s="489" t="s">
        <v>102</v>
      </c>
      <c r="D535" s="489" t="s">
        <v>643</v>
      </c>
      <c r="E535" s="489" t="s">
        <v>644</v>
      </c>
      <c r="F535" s="489">
        <v>9611000</v>
      </c>
      <c r="G535" s="489">
        <v>9897192.1799999997</v>
      </c>
      <c r="H535" s="489">
        <v>1</v>
      </c>
    </row>
    <row r="536" spans="2:8" x14ac:dyDescent="0.25">
      <c r="B536" s="489">
        <v>87</v>
      </c>
      <c r="C536" s="489" t="s">
        <v>102</v>
      </c>
      <c r="D536" s="489" t="s">
        <v>1072</v>
      </c>
      <c r="E536" s="489" t="s">
        <v>1073</v>
      </c>
      <c r="F536" s="489">
        <v>14550000</v>
      </c>
      <c r="G536" s="489">
        <v>14990005</v>
      </c>
      <c r="H536" s="489">
        <v>2</v>
      </c>
    </row>
    <row r="537" spans="2:8" x14ac:dyDescent="0.25">
      <c r="B537" s="489">
        <v>87</v>
      </c>
      <c r="C537" s="489" t="s">
        <v>102</v>
      </c>
      <c r="D537" s="489" t="s">
        <v>108</v>
      </c>
      <c r="E537" s="489" t="s">
        <v>924</v>
      </c>
      <c r="F537" s="489">
        <v>14550000</v>
      </c>
      <c r="G537" s="489">
        <v>14705112</v>
      </c>
      <c r="H537" s="489">
        <v>1</v>
      </c>
    </row>
    <row r="538" spans="2:8" x14ac:dyDescent="0.25">
      <c r="B538" s="489">
        <v>87</v>
      </c>
      <c r="C538" s="489" t="s">
        <v>102</v>
      </c>
      <c r="D538" s="489" t="s">
        <v>108</v>
      </c>
      <c r="E538" s="489" t="s">
        <v>1090</v>
      </c>
      <c r="F538" s="489">
        <v>9700000</v>
      </c>
      <c r="G538" s="489">
        <v>12655076.75</v>
      </c>
      <c r="H538" s="489">
        <v>1</v>
      </c>
    </row>
    <row r="539" spans="2:8" x14ac:dyDescent="0.25">
      <c r="B539" s="489">
        <v>87</v>
      </c>
      <c r="C539" s="489" t="s">
        <v>11</v>
      </c>
      <c r="D539" s="489" t="s">
        <v>94</v>
      </c>
      <c r="E539" s="489" t="s">
        <v>645</v>
      </c>
      <c r="F539" s="489">
        <v>9638000</v>
      </c>
      <c r="G539" s="489">
        <v>11315416.109999999</v>
      </c>
      <c r="H539" s="489">
        <v>2</v>
      </c>
    </row>
    <row r="540" spans="2:8" x14ac:dyDescent="0.25">
      <c r="B540" s="489">
        <v>87</v>
      </c>
      <c r="C540" s="489" t="s">
        <v>11</v>
      </c>
      <c r="D540" s="489" t="s">
        <v>94</v>
      </c>
      <c r="E540" s="489" t="s">
        <v>742</v>
      </c>
      <c r="F540" s="489">
        <v>7636000</v>
      </c>
      <c r="G540" s="489">
        <v>10013300</v>
      </c>
      <c r="H540" s="489">
        <v>1</v>
      </c>
    </row>
    <row r="541" spans="2:8" x14ac:dyDescent="0.25">
      <c r="B541" s="489">
        <v>87</v>
      </c>
      <c r="C541" s="489" t="s">
        <v>11</v>
      </c>
      <c r="D541" s="489" t="s">
        <v>84</v>
      </c>
      <c r="E541" s="489" t="s">
        <v>897</v>
      </c>
      <c r="F541" s="489">
        <v>14550000</v>
      </c>
      <c r="G541" s="489">
        <v>14705112</v>
      </c>
      <c r="H541" s="489">
        <v>1</v>
      </c>
    </row>
    <row r="542" spans="2:8" x14ac:dyDescent="0.25">
      <c r="B542" s="489">
        <v>87</v>
      </c>
      <c r="C542" s="489" t="s">
        <v>11</v>
      </c>
      <c r="D542" s="489" t="s">
        <v>515</v>
      </c>
      <c r="E542" s="489" t="s">
        <v>515</v>
      </c>
      <c r="F542" s="489">
        <v>11316666.6666667</v>
      </c>
      <c r="G542" s="489">
        <v>11584294.9333333</v>
      </c>
      <c r="H542" s="489">
        <v>3</v>
      </c>
    </row>
    <row r="543" spans="2:8" x14ac:dyDescent="0.25">
      <c r="B543" s="489">
        <v>87</v>
      </c>
      <c r="C543" s="489" t="s">
        <v>11</v>
      </c>
      <c r="D543" s="489" t="s">
        <v>865</v>
      </c>
      <c r="E543" s="489" t="s">
        <v>1006</v>
      </c>
      <c r="F543" s="489">
        <v>9700000</v>
      </c>
      <c r="G543" s="489">
        <v>9817944.8000000007</v>
      </c>
      <c r="H543" s="489">
        <v>1</v>
      </c>
    </row>
    <row r="544" spans="2:8" x14ac:dyDescent="0.25">
      <c r="B544" s="489">
        <v>87</v>
      </c>
      <c r="C544" s="489" t="s">
        <v>12</v>
      </c>
      <c r="D544" s="489" t="s">
        <v>85</v>
      </c>
      <c r="E544" s="489" t="s">
        <v>901</v>
      </c>
      <c r="F544" s="489">
        <v>4850000</v>
      </c>
      <c r="G544" s="489">
        <v>10013300</v>
      </c>
      <c r="H544" s="489">
        <v>2</v>
      </c>
    </row>
    <row r="545" spans="2:8" x14ac:dyDescent="0.25">
      <c r="B545" s="489">
        <v>87</v>
      </c>
      <c r="C545" s="489" t="s">
        <v>12</v>
      </c>
      <c r="D545" s="489" t="s">
        <v>85</v>
      </c>
      <c r="E545" s="489" t="s">
        <v>1096</v>
      </c>
      <c r="F545" s="489">
        <v>7274500</v>
      </c>
      <c r="G545" s="489">
        <v>14989771.32</v>
      </c>
      <c r="H545" s="489">
        <v>2</v>
      </c>
    </row>
    <row r="546" spans="2:8" x14ac:dyDescent="0.25">
      <c r="B546" s="489">
        <v>87</v>
      </c>
      <c r="C546" s="489" t="s">
        <v>13</v>
      </c>
      <c r="D546" s="489" t="s">
        <v>105</v>
      </c>
      <c r="E546" s="489" t="s">
        <v>1052</v>
      </c>
      <c r="F546" s="489">
        <v>9590000</v>
      </c>
      <c r="G546" s="489">
        <v>9979117.5</v>
      </c>
      <c r="H546" s="489">
        <v>1</v>
      </c>
    </row>
    <row r="547" spans="2:8" x14ac:dyDescent="0.25">
      <c r="B547" s="489">
        <v>87</v>
      </c>
      <c r="C547" s="489" t="s">
        <v>73</v>
      </c>
      <c r="D547" s="489" t="s">
        <v>86</v>
      </c>
      <c r="E547" s="489" t="s">
        <v>1082</v>
      </c>
      <c r="F547" s="489">
        <v>9700000</v>
      </c>
      <c r="G547" s="489">
        <v>9817944.8000000007</v>
      </c>
      <c r="H547" s="489">
        <v>1</v>
      </c>
    </row>
    <row r="548" spans="2:8" x14ac:dyDescent="0.25">
      <c r="B548" s="489">
        <v>87</v>
      </c>
      <c r="C548" s="489" t="s">
        <v>73</v>
      </c>
      <c r="D548" s="489" t="s">
        <v>86</v>
      </c>
      <c r="E548" s="489" t="s">
        <v>1296</v>
      </c>
      <c r="F548" s="489">
        <v>9638000</v>
      </c>
      <c r="G548" s="489">
        <v>9979117.5</v>
      </c>
      <c r="H548" s="489">
        <v>1</v>
      </c>
    </row>
    <row r="549" spans="2:8" x14ac:dyDescent="0.25">
      <c r="B549" s="489">
        <v>87</v>
      </c>
      <c r="C549" s="489" t="s">
        <v>73</v>
      </c>
      <c r="D549" s="489" t="s">
        <v>822</v>
      </c>
      <c r="E549" s="489" t="s">
        <v>891</v>
      </c>
      <c r="F549" s="489">
        <v>9686000</v>
      </c>
      <c r="G549" s="489">
        <v>10013300</v>
      </c>
      <c r="H549" s="489">
        <v>1</v>
      </c>
    </row>
    <row r="550" spans="2:8" x14ac:dyDescent="0.25">
      <c r="B550" s="489">
        <v>87</v>
      </c>
      <c r="C550" s="489" t="s">
        <v>73</v>
      </c>
      <c r="D550" s="489" t="s">
        <v>822</v>
      </c>
      <c r="E550" s="489" t="s">
        <v>1086</v>
      </c>
      <c r="F550" s="489">
        <v>14550000</v>
      </c>
      <c r="G550" s="489">
        <v>14705112</v>
      </c>
      <c r="H550" s="489">
        <v>1</v>
      </c>
    </row>
    <row r="551" spans="2:8" x14ac:dyDescent="0.25">
      <c r="B551" s="489">
        <v>87</v>
      </c>
      <c r="C551" s="489" t="s">
        <v>73</v>
      </c>
      <c r="D551" s="489" t="s">
        <v>822</v>
      </c>
      <c r="E551" s="489" t="s">
        <v>992</v>
      </c>
      <c r="F551" s="489">
        <v>9645000</v>
      </c>
      <c r="G551" s="489">
        <v>10013300</v>
      </c>
      <c r="H551" s="489">
        <v>1</v>
      </c>
    </row>
    <row r="552" spans="2:8" x14ac:dyDescent="0.25">
      <c r="B552" s="489">
        <v>87</v>
      </c>
      <c r="C552" s="489" t="s">
        <v>73</v>
      </c>
      <c r="D552" s="489" t="s">
        <v>648</v>
      </c>
      <c r="E552" s="489" t="s">
        <v>662</v>
      </c>
      <c r="F552" s="489">
        <v>14004000</v>
      </c>
      <c r="G552" s="489">
        <v>14955822.5</v>
      </c>
      <c r="H552" s="489">
        <v>1</v>
      </c>
    </row>
    <row r="553" spans="2:8" x14ac:dyDescent="0.25">
      <c r="B553" s="489">
        <v>87</v>
      </c>
      <c r="C553" s="489" t="s">
        <v>73</v>
      </c>
      <c r="D553" s="489" t="s">
        <v>732</v>
      </c>
      <c r="E553" s="489" t="s">
        <v>1054</v>
      </c>
      <c r="F553" s="489">
        <v>9700000</v>
      </c>
      <c r="G553" s="489">
        <v>9817944.8000000007</v>
      </c>
      <c r="H553" s="489">
        <v>1</v>
      </c>
    </row>
    <row r="554" spans="2:8" x14ac:dyDescent="0.25">
      <c r="B554" s="489">
        <v>87</v>
      </c>
      <c r="C554" s="489" t="s">
        <v>74</v>
      </c>
      <c r="D554" s="489" t="s">
        <v>74</v>
      </c>
      <c r="E554" s="489" t="s">
        <v>968</v>
      </c>
      <c r="F554" s="489">
        <v>7505000</v>
      </c>
      <c r="G554" s="489">
        <v>24559823.100000001</v>
      </c>
      <c r="H554" s="489">
        <v>1</v>
      </c>
    </row>
    <row r="555" spans="2:8" x14ac:dyDescent="0.25">
      <c r="B555" s="489">
        <v>87</v>
      </c>
      <c r="C555" s="489" t="s">
        <v>74</v>
      </c>
      <c r="D555" s="489" t="s">
        <v>752</v>
      </c>
      <c r="E555" s="489" t="s">
        <v>749</v>
      </c>
      <c r="F555" s="489">
        <v>8424000</v>
      </c>
      <c r="G555" s="489">
        <v>21865896.98</v>
      </c>
      <c r="H555" s="489">
        <v>1</v>
      </c>
    </row>
    <row r="556" spans="2:8" x14ac:dyDescent="0.25">
      <c r="B556" s="489">
        <v>87</v>
      </c>
      <c r="C556" s="489" t="s">
        <v>74</v>
      </c>
      <c r="D556" s="489" t="s">
        <v>72</v>
      </c>
      <c r="E556" s="489" t="s">
        <v>72</v>
      </c>
      <c r="F556" s="489">
        <v>9700000</v>
      </c>
      <c r="G556" s="489">
        <v>9817944.8000000007</v>
      </c>
      <c r="H556" s="489">
        <v>1</v>
      </c>
    </row>
    <row r="557" spans="2:8" x14ac:dyDescent="0.25">
      <c r="B557" s="489">
        <v>87</v>
      </c>
      <c r="C557" s="489" t="s">
        <v>74</v>
      </c>
      <c r="D557" s="489" t="s">
        <v>72</v>
      </c>
      <c r="E557" s="489" t="s">
        <v>928</v>
      </c>
      <c r="F557" s="489">
        <v>9700000</v>
      </c>
      <c r="G557" s="489">
        <v>10013300</v>
      </c>
      <c r="H557" s="489">
        <v>1</v>
      </c>
    </row>
    <row r="558" spans="2:8" x14ac:dyDescent="0.25">
      <c r="B558" s="489">
        <v>87</v>
      </c>
      <c r="C558" s="489" t="s">
        <v>74</v>
      </c>
      <c r="D558" s="489" t="s">
        <v>72</v>
      </c>
      <c r="E558" s="489" t="s">
        <v>745</v>
      </c>
      <c r="F558" s="489">
        <v>9691625</v>
      </c>
      <c r="G558" s="489">
        <v>9845419.5374999996</v>
      </c>
      <c r="H558" s="489">
        <v>8</v>
      </c>
    </row>
    <row r="559" spans="2:8" x14ac:dyDescent="0.25">
      <c r="B559" s="489">
        <v>87</v>
      </c>
      <c r="C559" s="489" t="s">
        <v>74</v>
      </c>
      <c r="D559" s="489" t="s">
        <v>72</v>
      </c>
      <c r="E559" s="489" t="s">
        <v>893</v>
      </c>
      <c r="F559" s="489">
        <v>9605250</v>
      </c>
      <c r="G559" s="489">
        <v>9841146.7249999996</v>
      </c>
      <c r="H559" s="489">
        <v>8</v>
      </c>
    </row>
    <row r="560" spans="2:8" x14ac:dyDescent="0.25">
      <c r="B560" s="489">
        <v>87</v>
      </c>
      <c r="C560" s="489" t="s">
        <v>74</v>
      </c>
      <c r="D560" s="489" t="s">
        <v>72</v>
      </c>
      <c r="E560" s="489" t="s">
        <v>1128</v>
      </c>
      <c r="F560" s="489">
        <v>9700000</v>
      </c>
      <c r="G560" s="489">
        <v>9817944.8000000007</v>
      </c>
      <c r="H560" s="489">
        <v>1</v>
      </c>
    </row>
    <row r="561" spans="2:8" x14ac:dyDescent="0.25">
      <c r="B561" s="489">
        <v>87</v>
      </c>
      <c r="C561" s="489" t="s">
        <v>74</v>
      </c>
      <c r="D561" s="489" t="s">
        <v>72</v>
      </c>
      <c r="E561" s="489" t="s">
        <v>1027</v>
      </c>
      <c r="F561" s="489">
        <v>9576000</v>
      </c>
      <c r="G561" s="489">
        <v>9979117.5</v>
      </c>
      <c r="H561" s="489">
        <v>1</v>
      </c>
    </row>
    <row r="562" spans="2:8" x14ac:dyDescent="0.25">
      <c r="B562" s="489">
        <v>87</v>
      </c>
      <c r="C562" s="489" t="s">
        <v>74</v>
      </c>
      <c r="D562" s="489" t="s">
        <v>96</v>
      </c>
      <c r="E562" s="489" t="s">
        <v>96</v>
      </c>
      <c r="F562" s="489">
        <v>7286000</v>
      </c>
      <c r="G562" s="489">
        <v>10013300</v>
      </c>
      <c r="H562" s="489">
        <v>1</v>
      </c>
    </row>
    <row r="563" spans="2:8" x14ac:dyDescent="0.25">
      <c r="B563" s="489">
        <v>87</v>
      </c>
      <c r="C563" s="489" t="s">
        <v>74</v>
      </c>
      <c r="D563" s="489" t="s">
        <v>87</v>
      </c>
      <c r="E563" s="489" t="s">
        <v>97</v>
      </c>
      <c r="F563" s="489">
        <v>9641000</v>
      </c>
      <c r="G563" s="489">
        <v>9898531.1500000004</v>
      </c>
      <c r="H563" s="489">
        <v>2</v>
      </c>
    </row>
    <row r="564" spans="2:8" x14ac:dyDescent="0.25">
      <c r="B564" s="489">
        <v>87</v>
      </c>
      <c r="C564" s="489" t="s">
        <v>74</v>
      </c>
      <c r="D564" s="489" t="s">
        <v>87</v>
      </c>
      <c r="E564" s="489" t="s">
        <v>913</v>
      </c>
      <c r="F564" s="489">
        <v>10644500</v>
      </c>
      <c r="G564" s="489">
        <v>11891974.824999999</v>
      </c>
      <c r="H564" s="489">
        <v>4</v>
      </c>
    </row>
    <row r="565" spans="2:8" x14ac:dyDescent="0.25">
      <c r="B565" s="489">
        <v>87</v>
      </c>
      <c r="C565" s="489" t="s">
        <v>74</v>
      </c>
      <c r="D565" s="489" t="s">
        <v>735</v>
      </c>
      <c r="E565" s="489" t="s">
        <v>869</v>
      </c>
      <c r="F565" s="489">
        <v>9125000</v>
      </c>
      <c r="G565" s="489">
        <v>9979117.5</v>
      </c>
      <c r="H565" s="489">
        <v>1</v>
      </c>
    </row>
    <row r="566" spans="2:8" x14ac:dyDescent="0.25">
      <c r="B566" s="489">
        <v>87</v>
      </c>
      <c r="C566" s="489" t="s">
        <v>74</v>
      </c>
      <c r="D566" s="489" t="s">
        <v>735</v>
      </c>
      <c r="E566" s="489" t="s">
        <v>1161</v>
      </c>
      <c r="F566" s="489">
        <v>9685000</v>
      </c>
      <c r="G566" s="489">
        <v>9783762.3000000007</v>
      </c>
      <c r="H566" s="489">
        <v>1</v>
      </c>
    </row>
    <row r="567" spans="2:8" x14ac:dyDescent="0.25">
      <c r="B567" s="489">
        <v>87</v>
      </c>
      <c r="C567" s="489" t="s">
        <v>74</v>
      </c>
      <c r="D567" s="489" t="s">
        <v>735</v>
      </c>
      <c r="E567" s="489" t="s">
        <v>842</v>
      </c>
      <c r="F567" s="489">
        <v>9685000</v>
      </c>
      <c r="G567" s="489">
        <v>9783762.3000000007</v>
      </c>
      <c r="H567" s="489">
        <v>1</v>
      </c>
    </row>
    <row r="568" spans="2:8" x14ac:dyDescent="0.25">
      <c r="B568" s="489">
        <v>87</v>
      </c>
      <c r="C568" s="489" t="s">
        <v>74</v>
      </c>
      <c r="D568" s="489" t="s">
        <v>904</v>
      </c>
      <c r="E568" s="489" t="s">
        <v>904</v>
      </c>
      <c r="F568" s="489">
        <v>9665000</v>
      </c>
      <c r="G568" s="489">
        <v>9979117.5</v>
      </c>
      <c r="H568" s="489">
        <v>1</v>
      </c>
    </row>
    <row r="569" spans="2:8" x14ac:dyDescent="0.25">
      <c r="B569" s="489">
        <v>87</v>
      </c>
      <c r="C569" s="489" t="s">
        <v>104</v>
      </c>
      <c r="D569" s="489" t="s">
        <v>106</v>
      </c>
      <c r="E569" s="489" t="s">
        <v>76</v>
      </c>
      <c r="F569" s="489">
        <v>9700000</v>
      </c>
      <c r="G569" s="489">
        <v>10013300</v>
      </c>
      <c r="H569" s="489">
        <v>1</v>
      </c>
    </row>
    <row r="570" spans="2:8" x14ac:dyDescent="0.25">
      <c r="B570" s="489">
        <v>87</v>
      </c>
      <c r="C570" s="489" t="s">
        <v>104</v>
      </c>
      <c r="D570" s="489" t="s">
        <v>106</v>
      </c>
      <c r="E570" s="489" t="s">
        <v>77</v>
      </c>
      <c r="F570" s="489">
        <v>12073500</v>
      </c>
      <c r="G570" s="489">
        <v>12484561.25</v>
      </c>
      <c r="H570" s="489">
        <v>2</v>
      </c>
    </row>
    <row r="571" spans="2:8" x14ac:dyDescent="0.25">
      <c r="B571" s="489">
        <v>87</v>
      </c>
      <c r="C571" s="489" t="s">
        <v>104</v>
      </c>
      <c r="D571" s="489" t="s">
        <v>818</v>
      </c>
      <c r="E571" s="489" t="s">
        <v>845</v>
      </c>
      <c r="F571" s="489">
        <v>9658000</v>
      </c>
      <c r="G571" s="489">
        <v>9979117.5</v>
      </c>
      <c r="H571" s="489">
        <v>1</v>
      </c>
    </row>
    <row r="572" spans="2:8" x14ac:dyDescent="0.25">
      <c r="B572" s="489">
        <v>87</v>
      </c>
      <c r="C572" s="489" t="s">
        <v>104</v>
      </c>
      <c r="D572" s="489" t="s">
        <v>818</v>
      </c>
      <c r="E572" s="489" t="s">
        <v>870</v>
      </c>
      <c r="F572" s="489">
        <v>9700000</v>
      </c>
      <c r="G572" s="489">
        <v>10013300</v>
      </c>
      <c r="H572" s="489">
        <v>1</v>
      </c>
    </row>
    <row r="573" spans="2:8" x14ac:dyDescent="0.25">
      <c r="B573" s="489">
        <v>87</v>
      </c>
      <c r="C573" s="489" t="s">
        <v>104</v>
      </c>
      <c r="D573" s="489" t="s">
        <v>482</v>
      </c>
      <c r="E573" s="489" t="s">
        <v>839</v>
      </c>
      <c r="F573" s="489">
        <v>9690000</v>
      </c>
      <c r="G573" s="489">
        <v>9795156.4666666705</v>
      </c>
      <c r="H573" s="489">
        <v>3</v>
      </c>
    </row>
    <row r="574" spans="2:8" x14ac:dyDescent="0.25">
      <c r="B574" s="489">
        <v>93</v>
      </c>
      <c r="C574" s="489" t="s">
        <v>102</v>
      </c>
      <c r="D574" s="489" t="s">
        <v>811</v>
      </c>
      <c r="E574" s="489" t="s">
        <v>907</v>
      </c>
      <c r="F574" s="489">
        <v>6498000</v>
      </c>
      <c r="G574" s="489">
        <v>50804000</v>
      </c>
      <c r="H574" s="489">
        <v>1</v>
      </c>
    </row>
    <row r="575" spans="2:8" x14ac:dyDescent="0.25">
      <c r="B575" s="489">
        <v>93</v>
      </c>
      <c r="C575" s="489" t="s">
        <v>102</v>
      </c>
      <c r="D575" s="489" t="s">
        <v>811</v>
      </c>
      <c r="E575" s="489" t="s">
        <v>1088</v>
      </c>
      <c r="F575" s="489">
        <v>9693000</v>
      </c>
      <c r="G575" s="489">
        <v>10100000</v>
      </c>
      <c r="H575" s="489">
        <v>1</v>
      </c>
    </row>
    <row r="576" spans="2:8" x14ac:dyDescent="0.25">
      <c r="B576" s="489">
        <v>93</v>
      </c>
      <c r="C576" s="489" t="s">
        <v>102</v>
      </c>
      <c r="D576" s="489" t="s">
        <v>748</v>
      </c>
      <c r="E576" s="489" t="s">
        <v>962</v>
      </c>
      <c r="F576" s="489">
        <v>9693000</v>
      </c>
      <c r="G576" s="489">
        <v>10750000</v>
      </c>
      <c r="H576" s="489">
        <v>1</v>
      </c>
    </row>
    <row r="577" spans="2:8" x14ac:dyDescent="0.25">
      <c r="B577" s="489">
        <v>93</v>
      </c>
      <c r="C577" s="489" t="s">
        <v>102</v>
      </c>
      <c r="D577" s="489" t="s">
        <v>748</v>
      </c>
      <c r="E577" s="489" t="s">
        <v>1890</v>
      </c>
      <c r="F577" s="489">
        <v>9519000</v>
      </c>
      <c r="G577" s="489">
        <v>22611191.280000001</v>
      </c>
      <c r="H577" s="489">
        <v>1</v>
      </c>
    </row>
    <row r="578" spans="2:8" x14ac:dyDescent="0.25">
      <c r="B578" s="489">
        <v>93</v>
      </c>
      <c r="C578" s="489" t="s">
        <v>102</v>
      </c>
      <c r="D578" s="489" t="s">
        <v>1292</v>
      </c>
      <c r="E578" s="489" t="s">
        <v>1293</v>
      </c>
      <c r="F578" s="489">
        <v>7593000</v>
      </c>
      <c r="G578" s="489">
        <v>37313000</v>
      </c>
      <c r="H578" s="489">
        <v>1</v>
      </c>
    </row>
    <row r="579" spans="2:8" x14ac:dyDescent="0.25">
      <c r="B579" s="489">
        <v>93</v>
      </c>
      <c r="C579" s="489" t="s">
        <v>102</v>
      </c>
      <c r="D579" s="489" t="s">
        <v>108</v>
      </c>
      <c r="E579" s="489" t="s">
        <v>740</v>
      </c>
      <c r="F579" s="489">
        <v>11272666.6666667</v>
      </c>
      <c r="G579" s="489">
        <v>14733333.3333333</v>
      </c>
      <c r="H579" s="489">
        <v>3</v>
      </c>
    </row>
    <row r="580" spans="2:8" x14ac:dyDescent="0.25">
      <c r="B580" s="489">
        <v>93</v>
      </c>
      <c r="C580" s="489" t="s">
        <v>102</v>
      </c>
      <c r="D580" s="489" t="s">
        <v>108</v>
      </c>
      <c r="E580" s="489" t="s">
        <v>82</v>
      </c>
      <c r="F580" s="489">
        <v>6892000</v>
      </c>
      <c r="G580" s="489">
        <v>30316030.079999998</v>
      </c>
      <c r="H580" s="489">
        <v>1</v>
      </c>
    </row>
    <row r="581" spans="2:8" x14ac:dyDescent="0.25">
      <c r="B581" s="489">
        <v>93</v>
      </c>
      <c r="C581" s="489" t="s">
        <v>102</v>
      </c>
      <c r="D581" s="489" t="s">
        <v>108</v>
      </c>
      <c r="E581" s="489" t="s">
        <v>931</v>
      </c>
      <c r="F581" s="489">
        <v>14550000</v>
      </c>
      <c r="G581" s="489">
        <v>16600000</v>
      </c>
      <c r="H581" s="489">
        <v>1</v>
      </c>
    </row>
    <row r="582" spans="2:8" x14ac:dyDescent="0.25">
      <c r="B582" s="489">
        <v>93</v>
      </c>
      <c r="C582" s="489" t="s">
        <v>102</v>
      </c>
      <c r="D582" s="489" t="s">
        <v>108</v>
      </c>
      <c r="E582" s="489" t="s">
        <v>731</v>
      </c>
      <c r="F582" s="489">
        <v>9350000</v>
      </c>
      <c r="G582" s="489">
        <v>12075875</v>
      </c>
      <c r="H582" s="489">
        <v>4</v>
      </c>
    </row>
    <row r="583" spans="2:8" x14ac:dyDescent="0.25">
      <c r="B583" s="489">
        <v>93</v>
      </c>
      <c r="C583" s="489" t="s">
        <v>102</v>
      </c>
      <c r="D583" s="489" t="s">
        <v>108</v>
      </c>
      <c r="E583" s="489" t="s">
        <v>827</v>
      </c>
      <c r="F583" s="489">
        <v>6586000</v>
      </c>
      <c r="G583" s="489">
        <v>19556000</v>
      </c>
      <c r="H583" s="489">
        <v>1</v>
      </c>
    </row>
    <row r="584" spans="2:8" x14ac:dyDescent="0.25">
      <c r="B584" s="489">
        <v>93</v>
      </c>
      <c r="C584" s="489" t="s">
        <v>102</v>
      </c>
      <c r="D584" s="489" t="s">
        <v>108</v>
      </c>
      <c r="E584" s="489" t="s">
        <v>1090</v>
      </c>
      <c r="F584" s="489">
        <v>11339000</v>
      </c>
      <c r="G584" s="489">
        <v>24153641.855</v>
      </c>
      <c r="H584" s="489">
        <v>2</v>
      </c>
    </row>
    <row r="585" spans="2:8" x14ac:dyDescent="0.25">
      <c r="B585" s="489">
        <v>93</v>
      </c>
      <c r="C585" s="489" t="s">
        <v>11</v>
      </c>
      <c r="D585" s="489" t="s">
        <v>103</v>
      </c>
      <c r="E585" s="489" t="s">
        <v>828</v>
      </c>
      <c r="F585" s="489">
        <v>8775000</v>
      </c>
      <c r="G585" s="489">
        <v>36307894.25</v>
      </c>
      <c r="H585" s="489">
        <v>1</v>
      </c>
    </row>
    <row r="586" spans="2:8" x14ac:dyDescent="0.25">
      <c r="B586" s="489">
        <v>93</v>
      </c>
      <c r="C586" s="489" t="s">
        <v>11</v>
      </c>
      <c r="D586" s="489" t="s">
        <v>103</v>
      </c>
      <c r="E586" s="489" t="s">
        <v>514</v>
      </c>
      <c r="F586" s="489">
        <v>9583000</v>
      </c>
      <c r="G586" s="489">
        <v>26985000</v>
      </c>
      <c r="H586" s="489">
        <v>1</v>
      </c>
    </row>
    <row r="587" spans="2:8" x14ac:dyDescent="0.25">
      <c r="B587" s="489">
        <v>93</v>
      </c>
      <c r="C587" s="489" t="s">
        <v>11</v>
      </c>
      <c r="D587" s="489" t="s">
        <v>103</v>
      </c>
      <c r="E587" s="489" t="s">
        <v>990</v>
      </c>
      <c r="F587" s="489">
        <v>9300000</v>
      </c>
      <c r="G587" s="489">
        <v>19238905.68</v>
      </c>
      <c r="H587" s="489">
        <v>1</v>
      </c>
    </row>
    <row r="588" spans="2:8" x14ac:dyDescent="0.25">
      <c r="B588" s="489">
        <v>93</v>
      </c>
      <c r="C588" s="489" t="s">
        <v>11</v>
      </c>
      <c r="D588" s="489" t="s">
        <v>83</v>
      </c>
      <c r="E588" s="489" t="s">
        <v>925</v>
      </c>
      <c r="F588" s="489">
        <v>9597000</v>
      </c>
      <c r="G588" s="489">
        <v>17130000</v>
      </c>
      <c r="H588" s="489">
        <v>1</v>
      </c>
    </row>
    <row r="589" spans="2:8" x14ac:dyDescent="0.25">
      <c r="B589" s="489">
        <v>93</v>
      </c>
      <c r="C589" s="489" t="s">
        <v>11</v>
      </c>
      <c r="D589" s="489" t="s">
        <v>1074</v>
      </c>
      <c r="E589" s="489" t="s">
        <v>1074</v>
      </c>
      <c r="F589" s="489">
        <v>9563000</v>
      </c>
      <c r="G589" s="489">
        <v>24208574.010000002</v>
      </c>
      <c r="H589" s="489">
        <v>1</v>
      </c>
    </row>
    <row r="590" spans="2:8" x14ac:dyDescent="0.25">
      <c r="B590" s="489">
        <v>93</v>
      </c>
      <c r="C590" s="489" t="s">
        <v>11</v>
      </c>
      <c r="D590" s="489" t="s">
        <v>823</v>
      </c>
      <c r="E590" s="489" t="s">
        <v>1065</v>
      </c>
      <c r="F590" s="489">
        <v>8162000</v>
      </c>
      <c r="G590" s="489">
        <v>23879862.579999998</v>
      </c>
      <c r="H590" s="489">
        <v>1</v>
      </c>
    </row>
    <row r="591" spans="2:8" x14ac:dyDescent="0.25">
      <c r="B591" s="489">
        <v>93</v>
      </c>
      <c r="C591" s="489" t="s">
        <v>11</v>
      </c>
      <c r="D591" s="489" t="s">
        <v>832</v>
      </c>
      <c r="E591" s="489" t="s">
        <v>832</v>
      </c>
      <c r="F591" s="489">
        <v>9700000</v>
      </c>
      <c r="G591" s="489">
        <v>11227555.74</v>
      </c>
      <c r="H591" s="489">
        <v>1</v>
      </c>
    </row>
    <row r="592" spans="2:8" x14ac:dyDescent="0.25">
      <c r="B592" s="489">
        <v>93</v>
      </c>
      <c r="C592" s="489" t="s">
        <v>11</v>
      </c>
      <c r="D592" s="489" t="s">
        <v>832</v>
      </c>
      <c r="E592" s="489" t="s">
        <v>1891</v>
      </c>
      <c r="F592" s="489">
        <v>9563000</v>
      </c>
      <c r="G592" s="489">
        <v>25775705.52</v>
      </c>
      <c r="H592" s="489">
        <v>1</v>
      </c>
    </row>
    <row r="593" spans="2:8" x14ac:dyDescent="0.25">
      <c r="B593" s="489">
        <v>93</v>
      </c>
      <c r="C593" s="489" t="s">
        <v>11</v>
      </c>
      <c r="D593" s="489" t="s">
        <v>832</v>
      </c>
      <c r="E593" s="489" t="s">
        <v>1166</v>
      </c>
      <c r="F593" s="489">
        <v>7024000</v>
      </c>
      <c r="G593" s="489">
        <v>40917674.25</v>
      </c>
      <c r="H593" s="489">
        <v>1</v>
      </c>
    </row>
    <row r="594" spans="2:8" x14ac:dyDescent="0.25">
      <c r="B594" s="489">
        <v>93</v>
      </c>
      <c r="C594" s="489" t="s">
        <v>11</v>
      </c>
      <c r="D594" s="489" t="s">
        <v>741</v>
      </c>
      <c r="E594" s="489" t="s">
        <v>72</v>
      </c>
      <c r="F594" s="489">
        <v>9519000</v>
      </c>
      <c r="G594" s="489">
        <v>26512687.800000001</v>
      </c>
      <c r="H594" s="489">
        <v>1</v>
      </c>
    </row>
    <row r="595" spans="2:8" x14ac:dyDescent="0.25">
      <c r="B595" s="489">
        <v>93</v>
      </c>
      <c r="C595" s="489" t="s">
        <v>11</v>
      </c>
      <c r="D595" s="489" t="s">
        <v>741</v>
      </c>
      <c r="E595" s="489" t="s">
        <v>1093</v>
      </c>
      <c r="F595" s="489">
        <v>9645000</v>
      </c>
      <c r="G595" s="489">
        <v>20900000</v>
      </c>
      <c r="H595" s="489">
        <v>1</v>
      </c>
    </row>
    <row r="596" spans="2:8" x14ac:dyDescent="0.25">
      <c r="B596" s="489">
        <v>93</v>
      </c>
      <c r="C596" s="489" t="s">
        <v>11</v>
      </c>
      <c r="D596" s="489" t="s">
        <v>741</v>
      </c>
      <c r="E596" s="489" t="s">
        <v>1018</v>
      </c>
      <c r="F596" s="489">
        <v>7899000</v>
      </c>
      <c r="G596" s="489">
        <v>28360000</v>
      </c>
      <c r="H596" s="489">
        <v>1</v>
      </c>
    </row>
    <row r="597" spans="2:8" x14ac:dyDescent="0.25">
      <c r="B597" s="489">
        <v>93</v>
      </c>
      <c r="C597" s="489" t="s">
        <v>11</v>
      </c>
      <c r="D597" s="489" t="s">
        <v>812</v>
      </c>
      <c r="E597" s="489" t="s">
        <v>749</v>
      </c>
      <c r="F597" s="489">
        <v>9700000</v>
      </c>
      <c r="G597" s="489">
        <v>20084294</v>
      </c>
      <c r="H597" s="489">
        <v>1</v>
      </c>
    </row>
    <row r="598" spans="2:8" x14ac:dyDescent="0.25">
      <c r="B598" s="489">
        <v>93</v>
      </c>
      <c r="C598" s="489" t="s">
        <v>11</v>
      </c>
      <c r="D598" s="489" t="s">
        <v>812</v>
      </c>
      <c r="E598" s="489" t="s">
        <v>1032</v>
      </c>
      <c r="F598" s="489">
        <v>9169000</v>
      </c>
      <c r="G598" s="489">
        <v>35200000</v>
      </c>
      <c r="H598" s="489">
        <v>1</v>
      </c>
    </row>
    <row r="599" spans="2:8" x14ac:dyDescent="0.25">
      <c r="B599" s="489">
        <v>93</v>
      </c>
      <c r="C599" s="489" t="s">
        <v>11</v>
      </c>
      <c r="D599" s="489" t="s">
        <v>94</v>
      </c>
      <c r="E599" s="489" t="s">
        <v>821</v>
      </c>
      <c r="F599" s="489">
        <v>9073500</v>
      </c>
      <c r="G599" s="489">
        <v>20511471.739999998</v>
      </c>
      <c r="H599" s="489">
        <v>2</v>
      </c>
    </row>
    <row r="600" spans="2:8" x14ac:dyDescent="0.25">
      <c r="B600" s="489">
        <v>93</v>
      </c>
      <c r="C600" s="489" t="s">
        <v>11</v>
      </c>
      <c r="D600" s="489" t="s">
        <v>94</v>
      </c>
      <c r="E600" s="489" t="s">
        <v>95</v>
      </c>
      <c r="F600" s="489">
        <v>9539000</v>
      </c>
      <c r="G600" s="489">
        <v>25093111.559999999</v>
      </c>
      <c r="H600" s="489">
        <v>2</v>
      </c>
    </row>
    <row r="601" spans="2:8" x14ac:dyDescent="0.25">
      <c r="B601" s="489">
        <v>93</v>
      </c>
      <c r="C601" s="489" t="s">
        <v>11</v>
      </c>
      <c r="D601" s="489" t="s">
        <v>94</v>
      </c>
      <c r="E601" s="489" t="s">
        <v>100</v>
      </c>
      <c r="F601" s="489">
        <v>10639600</v>
      </c>
      <c r="G601" s="489">
        <v>17002000</v>
      </c>
      <c r="H601" s="489">
        <v>5</v>
      </c>
    </row>
    <row r="602" spans="2:8" x14ac:dyDescent="0.25">
      <c r="B602" s="489">
        <v>93</v>
      </c>
      <c r="C602" s="489" t="s">
        <v>11</v>
      </c>
      <c r="D602" s="489" t="s">
        <v>94</v>
      </c>
      <c r="E602" s="489" t="s">
        <v>645</v>
      </c>
      <c r="F602" s="489">
        <v>9700000</v>
      </c>
      <c r="G602" s="489">
        <v>17505000</v>
      </c>
      <c r="H602" s="489">
        <v>1</v>
      </c>
    </row>
    <row r="603" spans="2:8" x14ac:dyDescent="0.25">
      <c r="B603" s="489">
        <v>93</v>
      </c>
      <c r="C603" s="489" t="s">
        <v>11</v>
      </c>
      <c r="D603" s="489" t="s">
        <v>94</v>
      </c>
      <c r="E603" s="489" t="s">
        <v>833</v>
      </c>
      <c r="F603" s="489">
        <v>9634500</v>
      </c>
      <c r="G603" s="489">
        <v>21283500</v>
      </c>
      <c r="H603" s="489">
        <v>2</v>
      </c>
    </row>
    <row r="604" spans="2:8" x14ac:dyDescent="0.25">
      <c r="B604" s="489">
        <v>93</v>
      </c>
      <c r="C604" s="489" t="s">
        <v>11</v>
      </c>
      <c r="D604" s="489" t="s">
        <v>94</v>
      </c>
      <c r="E604" s="489" t="s">
        <v>836</v>
      </c>
      <c r="F604" s="489">
        <v>14550000</v>
      </c>
      <c r="G604" s="489">
        <v>14900000</v>
      </c>
      <c r="H604" s="489">
        <v>1</v>
      </c>
    </row>
    <row r="605" spans="2:8" x14ac:dyDescent="0.25">
      <c r="B605" s="489">
        <v>93</v>
      </c>
      <c r="C605" s="489" t="s">
        <v>11</v>
      </c>
      <c r="D605" s="489" t="s">
        <v>84</v>
      </c>
      <c r="E605" s="489" t="s">
        <v>84</v>
      </c>
      <c r="F605" s="489">
        <v>9700000</v>
      </c>
      <c r="G605" s="489">
        <v>9950000</v>
      </c>
      <c r="H605" s="489">
        <v>1</v>
      </c>
    </row>
    <row r="606" spans="2:8" x14ac:dyDescent="0.25">
      <c r="B606" s="489">
        <v>93</v>
      </c>
      <c r="C606" s="489" t="s">
        <v>11</v>
      </c>
      <c r="D606" s="489" t="s">
        <v>84</v>
      </c>
      <c r="E606" s="489" t="s">
        <v>895</v>
      </c>
      <c r="F606" s="489">
        <v>9665000</v>
      </c>
      <c r="G606" s="489">
        <v>15828000</v>
      </c>
      <c r="H606" s="489">
        <v>1</v>
      </c>
    </row>
    <row r="607" spans="2:8" x14ac:dyDescent="0.25">
      <c r="B607" s="489">
        <v>93</v>
      </c>
      <c r="C607" s="489" t="s">
        <v>11</v>
      </c>
      <c r="D607" s="489" t="s">
        <v>98</v>
      </c>
      <c r="E607" s="489" t="s">
        <v>1078</v>
      </c>
      <c r="F607" s="489">
        <v>14550000</v>
      </c>
      <c r="G607" s="489">
        <v>14850000</v>
      </c>
      <c r="H607" s="489">
        <v>1</v>
      </c>
    </row>
    <row r="608" spans="2:8" x14ac:dyDescent="0.25">
      <c r="B608" s="489">
        <v>93</v>
      </c>
      <c r="C608" s="489" t="s">
        <v>11</v>
      </c>
      <c r="D608" s="489" t="s">
        <v>865</v>
      </c>
      <c r="E608" s="489" t="s">
        <v>900</v>
      </c>
      <c r="F608" s="489">
        <v>9700000</v>
      </c>
      <c r="G608" s="489">
        <v>10075000</v>
      </c>
      <c r="H608" s="489">
        <v>1</v>
      </c>
    </row>
    <row r="609" spans="2:8" x14ac:dyDescent="0.25">
      <c r="B609" s="489">
        <v>93</v>
      </c>
      <c r="C609" s="489" t="s">
        <v>12</v>
      </c>
      <c r="D609" s="489" t="s">
        <v>12</v>
      </c>
      <c r="E609" s="489" t="s">
        <v>813</v>
      </c>
      <c r="F609" s="489">
        <v>8590000</v>
      </c>
      <c r="G609" s="489">
        <v>9040000</v>
      </c>
      <c r="H609" s="489">
        <v>1</v>
      </c>
    </row>
    <row r="610" spans="2:8" x14ac:dyDescent="0.25">
      <c r="B610" s="489">
        <v>93</v>
      </c>
      <c r="C610" s="489" t="s">
        <v>12</v>
      </c>
      <c r="D610" s="489" t="s">
        <v>12</v>
      </c>
      <c r="E610" s="489" t="s">
        <v>1106</v>
      </c>
      <c r="F610" s="489">
        <v>7286000</v>
      </c>
      <c r="G610" s="489">
        <v>51617869.780000001</v>
      </c>
      <c r="H610" s="489">
        <v>1</v>
      </c>
    </row>
    <row r="611" spans="2:8" x14ac:dyDescent="0.25">
      <c r="B611" s="489">
        <v>93</v>
      </c>
      <c r="C611" s="489" t="s">
        <v>12</v>
      </c>
      <c r="D611" s="489" t="s">
        <v>523</v>
      </c>
      <c r="E611" s="489" t="s">
        <v>820</v>
      </c>
      <c r="F611" s="489">
        <v>8950000</v>
      </c>
      <c r="G611" s="489">
        <v>22423410.460000001</v>
      </c>
      <c r="H611" s="489">
        <v>1</v>
      </c>
    </row>
    <row r="612" spans="2:8" x14ac:dyDescent="0.25">
      <c r="B612" s="489">
        <v>93</v>
      </c>
      <c r="C612" s="489" t="s">
        <v>13</v>
      </c>
      <c r="D612" s="489" t="s">
        <v>105</v>
      </c>
      <c r="E612" s="489" t="s">
        <v>606</v>
      </c>
      <c r="F612" s="489">
        <v>9627500</v>
      </c>
      <c r="G612" s="489">
        <v>14349961.800000001</v>
      </c>
      <c r="H612" s="489">
        <v>2</v>
      </c>
    </row>
    <row r="613" spans="2:8" x14ac:dyDescent="0.25">
      <c r="B613" s="489">
        <v>93</v>
      </c>
      <c r="C613" s="489" t="s">
        <v>73</v>
      </c>
      <c r="D613" s="489" t="s">
        <v>513</v>
      </c>
      <c r="E613" s="489" t="s">
        <v>513</v>
      </c>
      <c r="F613" s="489">
        <v>7067000</v>
      </c>
      <c r="G613" s="489">
        <v>18449720.32</v>
      </c>
      <c r="H613" s="489">
        <v>1</v>
      </c>
    </row>
    <row r="614" spans="2:8" x14ac:dyDescent="0.25">
      <c r="B614" s="489">
        <v>93</v>
      </c>
      <c r="C614" s="489" t="s">
        <v>73</v>
      </c>
      <c r="D614" s="489" t="s">
        <v>822</v>
      </c>
      <c r="E614" s="489" t="s">
        <v>891</v>
      </c>
      <c r="F614" s="489">
        <v>9665000</v>
      </c>
      <c r="G614" s="489">
        <v>9950000</v>
      </c>
      <c r="H614" s="489">
        <v>1</v>
      </c>
    </row>
    <row r="615" spans="2:8" x14ac:dyDescent="0.25">
      <c r="B615" s="489">
        <v>93</v>
      </c>
      <c r="C615" s="489" t="s">
        <v>73</v>
      </c>
      <c r="D615" s="489" t="s">
        <v>908</v>
      </c>
      <c r="E615" s="489" t="s">
        <v>908</v>
      </c>
      <c r="F615" s="489">
        <v>10052250</v>
      </c>
      <c r="G615" s="489">
        <v>21175000</v>
      </c>
      <c r="H615" s="489">
        <v>4</v>
      </c>
    </row>
    <row r="616" spans="2:8" x14ac:dyDescent="0.25">
      <c r="B616" s="489">
        <v>93</v>
      </c>
      <c r="C616" s="489" t="s">
        <v>73</v>
      </c>
      <c r="D616" s="489" t="s">
        <v>732</v>
      </c>
      <c r="E616" s="489" t="s">
        <v>732</v>
      </c>
      <c r="F616" s="489">
        <v>9624000</v>
      </c>
      <c r="G616" s="489">
        <v>10000000.01</v>
      </c>
      <c r="H616" s="489">
        <v>1</v>
      </c>
    </row>
    <row r="617" spans="2:8" x14ac:dyDescent="0.25">
      <c r="B617" s="489">
        <v>93</v>
      </c>
      <c r="C617" s="489" t="s">
        <v>73</v>
      </c>
      <c r="D617" s="489" t="s">
        <v>732</v>
      </c>
      <c r="E617" s="489" t="s">
        <v>733</v>
      </c>
      <c r="F617" s="489">
        <v>9700000</v>
      </c>
      <c r="G617" s="489">
        <v>9950000</v>
      </c>
      <c r="H617" s="489">
        <v>1</v>
      </c>
    </row>
    <row r="618" spans="2:8" x14ac:dyDescent="0.25">
      <c r="B618" s="489">
        <v>93</v>
      </c>
      <c r="C618" s="489" t="s">
        <v>74</v>
      </c>
      <c r="D618" s="489" t="s">
        <v>74</v>
      </c>
      <c r="E618" s="489" t="s">
        <v>915</v>
      </c>
      <c r="F618" s="489">
        <v>9698000</v>
      </c>
      <c r="G618" s="489">
        <v>9948204.8800000008</v>
      </c>
      <c r="H618" s="489">
        <v>1</v>
      </c>
    </row>
    <row r="619" spans="2:8" x14ac:dyDescent="0.25">
      <c r="B619" s="489">
        <v>93</v>
      </c>
      <c r="C619" s="489" t="s">
        <v>74</v>
      </c>
      <c r="D619" s="489" t="s">
        <v>74</v>
      </c>
      <c r="E619" s="489" t="s">
        <v>968</v>
      </c>
      <c r="F619" s="489">
        <v>9610000</v>
      </c>
      <c r="G619" s="489">
        <v>12750000</v>
      </c>
      <c r="H619" s="489">
        <v>1</v>
      </c>
    </row>
    <row r="620" spans="2:8" x14ac:dyDescent="0.25">
      <c r="B620" s="489">
        <v>93</v>
      </c>
      <c r="C620" s="489" t="s">
        <v>74</v>
      </c>
      <c r="D620" s="489" t="s">
        <v>72</v>
      </c>
      <c r="E620" s="489" t="s">
        <v>72</v>
      </c>
      <c r="F620" s="489">
        <v>8471000</v>
      </c>
      <c r="G620" s="489">
        <v>23426500</v>
      </c>
      <c r="H620" s="489">
        <v>2</v>
      </c>
    </row>
    <row r="621" spans="2:8" x14ac:dyDescent="0.25">
      <c r="B621" s="489">
        <v>93</v>
      </c>
      <c r="C621" s="489" t="s">
        <v>74</v>
      </c>
      <c r="D621" s="489" t="s">
        <v>72</v>
      </c>
      <c r="E621" s="489" t="s">
        <v>745</v>
      </c>
      <c r="F621" s="489">
        <v>14550000</v>
      </c>
      <c r="G621" s="489">
        <v>14850000</v>
      </c>
      <c r="H621" s="489">
        <v>1</v>
      </c>
    </row>
    <row r="622" spans="2:8" x14ac:dyDescent="0.25">
      <c r="B622" s="489">
        <v>93</v>
      </c>
      <c r="C622" s="489" t="s">
        <v>74</v>
      </c>
      <c r="D622" s="489" t="s">
        <v>72</v>
      </c>
      <c r="E622" s="489" t="s">
        <v>893</v>
      </c>
      <c r="F622" s="489">
        <v>14550000</v>
      </c>
      <c r="G622" s="489">
        <v>14850000</v>
      </c>
      <c r="H622" s="489">
        <v>1</v>
      </c>
    </row>
    <row r="623" spans="2:8" x14ac:dyDescent="0.25">
      <c r="B623" s="489">
        <v>93</v>
      </c>
      <c r="C623" s="489" t="s">
        <v>74</v>
      </c>
      <c r="D623" s="489" t="s">
        <v>72</v>
      </c>
      <c r="E623" s="489" t="s">
        <v>819</v>
      </c>
      <c r="F623" s="489">
        <v>14525000</v>
      </c>
      <c r="G623" s="489">
        <v>14825743</v>
      </c>
      <c r="H623" s="489">
        <v>1</v>
      </c>
    </row>
    <row r="624" spans="2:8" x14ac:dyDescent="0.25">
      <c r="B624" s="489">
        <v>93</v>
      </c>
      <c r="C624" s="489" t="s">
        <v>74</v>
      </c>
      <c r="D624" s="489" t="s">
        <v>736</v>
      </c>
      <c r="E624" s="489" t="s">
        <v>737</v>
      </c>
      <c r="F624" s="489">
        <v>8641000</v>
      </c>
      <c r="G624" s="489">
        <v>21091627.535</v>
      </c>
      <c r="H624" s="489">
        <v>2</v>
      </c>
    </row>
    <row r="625" spans="2:8" x14ac:dyDescent="0.25">
      <c r="B625" s="489">
        <v>93</v>
      </c>
      <c r="C625" s="489" t="s">
        <v>74</v>
      </c>
      <c r="D625" s="489" t="s">
        <v>87</v>
      </c>
      <c r="E625" s="489" t="s">
        <v>97</v>
      </c>
      <c r="F625" s="489">
        <v>14550000</v>
      </c>
      <c r="G625" s="489">
        <v>14800000</v>
      </c>
      <c r="H625" s="489">
        <v>1</v>
      </c>
    </row>
    <row r="626" spans="2:8" x14ac:dyDescent="0.25">
      <c r="B626" s="489">
        <v>93</v>
      </c>
      <c r="C626" s="489" t="s">
        <v>74</v>
      </c>
      <c r="D626" s="489" t="s">
        <v>734</v>
      </c>
      <c r="E626" s="489" t="s">
        <v>734</v>
      </c>
      <c r="F626" s="489">
        <v>9662000</v>
      </c>
      <c r="G626" s="489">
        <v>9950000</v>
      </c>
      <c r="H626" s="489">
        <v>2</v>
      </c>
    </row>
    <row r="627" spans="2:8" x14ac:dyDescent="0.25">
      <c r="B627" s="489">
        <v>93</v>
      </c>
      <c r="C627" s="489" t="s">
        <v>74</v>
      </c>
      <c r="D627" s="489" t="s">
        <v>735</v>
      </c>
      <c r="E627" s="489" t="s">
        <v>869</v>
      </c>
      <c r="F627" s="489">
        <v>9700000</v>
      </c>
      <c r="G627" s="489">
        <v>10200000</v>
      </c>
      <c r="H627" s="489">
        <v>2</v>
      </c>
    </row>
    <row r="628" spans="2:8" x14ac:dyDescent="0.25">
      <c r="B628" s="489">
        <v>93</v>
      </c>
      <c r="C628" s="489" t="s">
        <v>74</v>
      </c>
      <c r="D628" s="489" t="s">
        <v>735</v>
      </c>
      <c r="E628" s="489" t="s">
        <v>842</v>
      </c>
      <c r="F628" s="489">
        <v>9672500</v>
      </c>
      <c r="G628" s="489">
        <v>13150000</v>
      </c>
      <c r="H628" s="489">
        <v>2</v>
      </c>
    </row>
    <row r="629" spans="2:8" x14ac:dyDescent="0.25">
      <c r="B629" s="489">
        <v>93</v>
      </c>
      <c r="C629" s="489" t="s">
        <v>74</v>
      </c>
      <c r="D629" s="489" t="s">
        <v>735</v>
      </c>
      <c r="E629" s="489" t="s">
        <v>1056</v>
      </c>
      <c r="F629" s="489">
        <v>8993000</v>
      </c>
      <c r="G629" s="489">
        <v>17400000</v>
      </c>
      <c r="H629" s="489">
        <v>1</v>
      </c>
    </row>
    <row r="630" spans="2:8" x14ac:dyDescent="0.25">
      <c r="B630" s="489">
        <v>93</v>
      </c>
      <c r="C630" s="489" t="s">
        <v>104</v>
      </c>
      <c r="D630" s="489" t="s">
        <v>104</v>
      </c>
      <c r="E630" s="489" t="s">
        <v>843</v>
      </c>
      <c r="F630" s="489">
        <v>7275000</v>
      </c>
      <c r="G630" s="489">
        <v>14900000</v>
      </c>
      <c r="H630" s="489">
        <v>2</v>
      </c>
    </row>
    <row r="631" spans="2:8" x14ac:dyDescent="0.25">
      <c r="B631" s="489">
        <v>93</v>
      </c>
      <c r="C631" s="489" t="s">
        <v>104</v>
      </c>
      <c r="D631" s="489" t="s">
        <v>106</v>
      </c>
      <c r="E631" s="489" t="s">
        <v>109</v>
      </c>
      <c r="F631" s="489">
        <v>13950000</v>
      </c>
      <c r="G631" s="489">
        <v>14250000</v>
      </c>
      <c r="H631" s="489">
        <v>1</v>
      </c>
    </row>
    <row r="632" spans="2:8" x14ac:dyDescent="0.25">
      <c r="B632" s="489">
        <v>93</v>
      </c>
      <c r="C632" s="489" t="s">
        <v>104</v>
      </c>
      <c r="D632" s="489" t="s">
        <v>106</v>
      </c>
      <c r="E632" s="489" t="s">
        <v>523</v>
      </c>
      <c r="F632" s="489">
        <v>11202666.6666667</v>
      </c>
      <c r="G632" s="489">
        <v>19094333.333333299</v>
      </c>
      <c r="H632" s="489">
        <v>3</v>
      </c>
    </row>
    <row r="633" spans="2:8" x14ac:dyDescent="0.25">
      <c r="B633" s="489">
        <v>93</v>
      </c>
      <c r="C633" s="489" t="s">
        <v>104</v>
      </c>
      <c r="D633" s="489" t="s">
        <v>106</v>
      </c>
      <c r="E633" s="489" t="s">
        <v>76</v>
      </c>
      <c r="F633" s="489">
        <v>9672000</v>
      </c>
      <c r="G633" s="489">
        <v>10100000</v>
      </c>
      <c r="H633" s="489">
        <v>1</v>
      </c>
    </row>
    <row r="634" spans="2:8" x14ac:dyDescent="0.25">
      <c r="B634" s="489">
        <v>93</v>
      </c>
      <c r="C634" s="489" t="s">
        <v>104</v>
      </c>
      <c r="D634" s="489" t="s">
        <v>106</v>
      </c>
      <c r="E634" s="489" t="s">
        <v>91</v>
      </c>
      <c r="F634" s="489">
        <v>9300000</v>
      </c>
      <c r="G634" s="489">
        <v>9550000</v>
      </c>
      <c r="H634" s="489">
        <v>1</v>
      </c>
    </row>
    <row r="635" spans="2:8" x14ac:dyDescent="0.25">
      <c r="B635" s="489">
        <v>93</v>
      </c>
      <c r="C635" s="489" t="s">
        <v>104</v>
      </c>
      <c r="D635" s="489" t="s">
        <v>818</v>
      </c>
      <c r="E635" s="489" t="s">
        <v>818</v>
      </c>
      <c r="F635" s="489">
        <v>8468000</v>
      </c>
      <c r="G635" s="489">
        <v>32305000</v>
      </c>
      <c r="H635" s="489">
        <v>1</v>
      </c>
    </row>
    <row r="636" spans="2:8" x14ac:dyDescent="0.25">
      <c r="B636" s="489">
        <v>93</v>
      </c>
      <c r="C636" s="489" t="s">
        <v>104</v>
      </c>
      <c r="D636" s="489" t="s">
        <v>818</v>
      </c>
      <c r="E636" s="489" t="s">
        <v>838</v>
      </c>
      <c r="F636" s="489">
        <v>7724000</v>
      </c>
      <c r="G636" s="489">
        <v>27154000</v>
      </c>
      <c r="H636" s="489">
        <v>1</v>
      </c>
    </row>
    <row r="637" spans="2:8" x14ac:dyDescent="0.25">
      <c r="B637" s="489">
        <v>93</v>
      </c>
      <c r="C637" s="489" t="s">
        <v>104</v>
      </c>
      <c r="D637" s="489" t="s">
        <v>507</v>
      </c>
      <c r="E637" s="489" t="s">
        <v>653</v>
      </c>
      <c r="F637" s="489">
        <v>14550000</v>
      </c>
      <c r="G637" s="489">
        <v>15050000</v>
      </c>
      <c r="H637" s="489">
        <v>1</v>
      </c>
    </row>
    <row r="638" spans="2:8" x14ac:dyDescent="0.25">
      <c r="B638" s="489">
        <v>93</v>
      </c>
      <c r="C638" s="489" t="s">
        <v>104</v>
      </c>
      <c r="D638" s="489" t="s">
        <v>507</v>
      </c>
      <c r="E638" s="489" t="s">
        <v>922</v>
      </c>
      <c r="F638" s="489">
        <v>9686000</v>
      </c>
      <c r="G638" s="489">
        <v>17567165</v>
      </c>
      <c r="H638" s="489">
        <v>1</v>
      </c>
    </row>
    <row r="639" spans="2:8" x14ac:dyDescent="0.25">
      <c r="B639" s="489">
        <v>93</v>
      </c>
      <c r="C639" s="489" t="s">
        <v>104</v>
      </c>
      <c r="D639" s="489" t="s">
        <v>107</v>
      </c>
      <c r="E639" s="489" t="s">
        <v>107</v>
      </c>
      <c r="F639" s="489">
        <v>9761833.3333333302</v>
      </c>
      <c r="G639" s="489">
        <v>22959381.434999999</v>
      </c>
      <c r="H639" s="489">
        <v>6</v>
      </c>
    </row>
    <row r="640" spans="2:8" x14ac:dyDescent="0.25">
      <c r="B640" s="489">
        <v>94</v>
      </c>
      <c r="C640" s="489" t="s">
        <v>102</v>
      </c>
      <c r="D640" s="489" t="s">
        <v>1153</v>
      </c>
      <c r="E640" s="489" t="s">
        <v>1164</v>
      </c>
      <c r="F640" s="489">
        <v>6148000</v>
      </c>
      <c r="G640" s="489">
        <v>58658014.469999999</v>
      </c>
      <c r="H640" s="489">
        <v>1</v>
      </c>
    </row>
    <row r="641" spans="2:8" x14ac:dyDescent="0.25">
      <c r="B641" s="489">
        <v>101</v>
      </c>
      <c r="C641" s="489" t="s">
        <v>11</v>
      </c>
      <c r="D641" s="489" t="s">
        <v>515</v>
      </c>
      <c r="E641" s="489" t="s">
        <v>515</v>
      </c>
      <c r="F641" s="489">
        <v>4650000</v>
      </c>
      <c r="G641" s="489">
        <v>9557000</v>
      </c>
      <c r="H641" s="489">
        <v>2</v>
      </c>
    </row>
    <row r="642" spans="2:8" x14ac:dyDescent="0.25">
      <c r="B642" s="489">
        <v>101</v>
      </c>
      <c r="C642" s="489" t="s">
        <v>13</v>
      </c>
      <c r="D642" s="489" t="s">
        <v>105</v>
      </c>
      <c r="E642" s="489" t="s">
        <v>521</v>
      </c>
      <c r="F642" s="489">
        <v>9475000</v>
      </c>
      <c r="G642" s="489">
        <v>21554206.379999999</v>
      </c>
      <c r="H642" s="489">
        <v>1</v>
      </c>
    </row>
    <row r="643" spans="2:8" x14ac:dyDescent="0.25">
      <c r="B643" s="489">
        <v>101</v>
      </c>
      <c r="C643" s="489" t="s">
        <v>104</v>
      </c>
      <c r="D643" s="489" t="s">
        <v>104</v>
      </c>
      <c r="E643" s="489" t="s">
        <v>1057</v>
      </c>
      <c r="F643" s="489">
        <v>14550000</v>
      </c>
      <c r="G643" s="489">
        <v>14950125</v>
      </c>
      <c r="H643" s="489">
        <v>1</v>
      </c>
    </row>
    <row r="644" spans="2:8" x14ac:dyDescent="0.25">
      <c r="B644" s="489">
        <v>101</v>
      </c>
      <c r="C644" s="489" t="s">
        <v>104</v>
      </c>
      <c r="D644" s="489" t="s">
        <v>104</v>
      </c>
      <c r="E644" s="489" t="s">
        <v>843</v>
      </c>
      <c r="F644" s="489">
        <v>4650000</v>
      </c>
      <c r="G644" s="489">
        <v>9557000</v>
      </c>
      <c r="H644" s="489">
        <v>2</v>
      </c>
    </row>
    <row r="645" spans="2:8" x14ac:dyDescent="0.25">
      <c r="B645" s="489">
        <v>101</v>
      </c>
      <c r="C645" s="489" t="s">
        <v>104</v>
      </c>
      <c r="D645" s="489" t="s">
        <v>482</v>
      </c>
      <c r="E645" s="489" t="s">
        <v>1025</v>
      </c>
      <c r="F645" s="489">
        <v>4850000</v>
      </c>
      <c r="G645" s="489">
        <v>9764500</v>
      </c>
      <c r="H645" s="489">
        <v>2</v>
      </c>
    </row>
    <row r="646" spans="2:8" x14ac:dyDescent="0.25">
      <c r="B646" s="489">
        <v>105</v>
      </c>
      <c r="C646" s="489" t="s">
        <v>102</v>
      </c>
      <c r="D646" s="489" t="s">
        <v>108</v>
      </c>
      <c r="E646" s="489" t="s">
        <v>731</v>
      </c>
      <c r="F646" s="489">
        <v>9300000</v>
      </c>
      <c r="G646" s="489">
        <v>9599973.5399999991</v>
      </c>
      <c r="H646" s="489">
        <v>1</v>
      </c>
    </row>
    <row r="647" spans="2:8" x14ac:dyDescent="0.25">
      <c r="B647" s="489">
        <v>105</v>
      </c>
      <c r="C647" s="489" t="s">
        <v>11</v>
      </c>
      <c r="D647" s="489" t="s">
        <v>94</v>
      </c>
      <c r="E647" s="489" t="s">
        <v>834</v>
      </c>
      <c r="F647" s="489">
        <v>9519000</v>
      </c>
      <c r="G647" s="489">
        <v>10002683.02</v>
      </c>
      <c r="H647" s="489">
        <v>1</v>
      </c>
    </row>
    <row r="648" spans="2:8" x14ac:dyDescent="0.25">
      <c r="B648" s="489">
        <v>105</v>
      </c>
      <c r="C648" s="489" t="s">
        <v>11</v>
      </c>
      <c r="D648" s="489" t="s">
        <v>84</v>
      </c>
      <c r="E648" s="489" t="s">
        <v>864</v>
      </c>
      <c r="F648" s="489">
        <v>9700000</v>
      </c>
      <c r="G648" s="489">
        <v>10002683.02</v>
      </c>
      <c r="H648" s="489">
        <v>1</v>
      </c>
    </row>
    <row r="649" spans="2:8" x14ac:dyDescent="0.25">
      <c r="B649" s="489">
        <v>105</v>
      </c>
      <c r="C649" s="489" t="s">
        <v>11</v>
      </c>
      <c r="D649" s="489" t="s">
        <v>515</v>
      </c>
      <c r="E649" s="489" t="s">
        <v>515</v>
      </c>
      <c r="F649" s="489">
        <v>9700000</v>
      </c>
      <c r="G649" s="489">
        <v>10002683.02</v>
      </c>
      <c r="H649" s="489">
        <v>1</v>
      </c>
    </row>
    <row r="650" spans="2:8" x14ac:dyDescent="0.25">
      <c r="B650" s="489">
        <v>105</v>
      </c>
      <c r="C650" s="489" t="s">
        <v>11</v>
      </c>
      <c r="D650" s="489" t="s">
        <v>515</v>
      </c>
      <c r="E650" s="489" t="s">
        <v>898</v>
      </c>
      <c r="F650" s="489">
        <v>9700000</v>
      </c>
      <c r="G650" s="489">
        <v>10002683.02</v>
      </c>
      <c r="H650" s="489">
        <v>1</v>
      </c>
    </row>
    <row r="651" spans="2:8" x14ac:dyDescent="0.25">
      <c r="B651" s="489">
        <v>105</v>
      </c>
      <c r="C651" s="489" t="s">
        <v>11</v>
      </c>
      <c r="D651" s="489" t="s">
        <v>515</v>
      </c>
      <c r="E651" s="489" t="s">
        <v>875</v>
      </c>
      <c r="F651" s="489">
        <v>13950000</v>
      </c>
      <c r="G651" s="489">
        <v>14391414.68</v>
      </c>
      <c r="H651" s="489">
        <v>1</v>
      </c>
    </row>
    <row r="652" spans="2:8" x14ac:dyDescent="0.25">
      <c r="B652" s="489">
        <v>105</v>
      </c>
      <c r="C652" s="489" t="s">
        <v>11</v>
      </c>
      <c r="D652" s="489" t="s">
        <v>98</v>
      </c>
      <c r="E652" s="489" t="s">
        <v>899</v>
      </c>
      <c r="F652" s="489">
        <v>9658500</v>
      </c>
      <c r="G652" s="489">
        <v>10002214.07</v>
      </c>
      <c r="H652" s="489">
        <v>2</v>
      </c>
    </row>
    <row r="653" spans="2:8" x14ac:dyDescent="0.25">
      <c r="B653" s="489">
        <v>105</v>
      </c>
      <c r="C653" s="489" t="s">
        <v>73</v>
      </c>
      <c r="D653" s="489" t="s">
        <v>86</v>
      </c>
      <c r="E653" s="489" t="s">
        <v>1029</v>
      </c>
      <c r="F653" s="489">
        <v>9700000</v>
      </c>
      <c r="G653" s="489">
        <v>10002683.02</v>
      </c>
      <c r="H653" s="489">
        <v>1</v>
      </c>
    </row>
    <row r="654" spans="2:8" x14ac:dyDescent="0.25">
      <c r="B654" s="489">
        <v>105</v>
      </c>
      <c r="C654" s="489" t="s">
        <v>73</v>
      </c>
      <c r="D654" s="489" t="s">
        <v>743</v>
      </c>
      <c r="E654" s="489" t="s">
        <v>743</v>
      </c>
      <c r="F654" s="489">
        <v>9300000</v>
      </c>
      <c r="G654" s="489">
        <v>9599973.5399999991</v>
      </c>
      <c r="H654" s="489">
        <v>1</v>
      </c>
    </row>
    <row r="655" spans="2:8" x14ac:dyDescent="0.25">
      <c r="B655" s="489">
        <v>105</v>
      </c>
      <c r="C655" s="489" t="s">
        <v>73</v>
      </c>
      <c r="D655" s="489" t="s">
        <v>822</v>
      </c>
      <c r="E655" s="489" t="s">
        <v>891</v>
      </c>
      <c r="F655" s="489">
        <v>9565500</v>
      </c>
      <c r="G655" s="489">
        <v>10001158.17</v>
      </c>
      <c r="H655" s="489">
        <v>2</v>
      </c>
    </row>
    <row r="656" spans="2:8" x14ac:dyDescent="0.25">
      <c r="B656" s="489">
        <v>105</v>
      </c>
      <c r="C656" s="489" t="s">
        <v>74</v>
      </c>
      <c r="D656" s="489" t="s">
        <v>72</v>
      </c>
      <c r="E656" s="489" t="s">
        <v>745</v>
      </c>
      <c r="F656" s="489">
        <v>12865666.6666667</v>
      </c>
      <c r="G656" s="489">
        <v>13297880.2733333</v>
      </c>
      <c r="H656" s="489">
        <v>3</v>
      </c>
    </row>
    <row r="657" spans="2:8" x14ac:dyDescent="0.25">
      <c r="B657" s="489">
        <v>105</v>
      </c>
      <c r="C657" s="489" t="s">
        <v>74</v>
      </c>
      <c r="D657" s="489" t="s">
        <v>96</v>
      </c>
      <c r="E657" s="489" t="s">
        <v>592</v>
      </c>
      <c r="F657" s="489">
        <v>8731000</v>
      </c>
      <c r="G657" s="489">
        <v>10002683.02</v>
      </c>
      <c r="H657" s="489">
        <v>1</v>
      </c>
    </row>
    <row r="658" spans="2:8" x14ac:dyDescent="0.25">
      <c r="B658" s="489">
        <v>105</v>
      </c>
      <c r="C658" s="489" t="s">
        <v>74</v>
      </c>
      <c r="D658" s="489" t="s">
        <v>734</v>
      </c>
      <c r="E658" s="489" t="s">
        <v>734</v>
      </c>
      <c r="F658" s="489">
        <v>13950000</v>
      </c>
      <c r="G658" s="489">
        <v>14391414.68</v>
      </c>
      <c r="H658" s="489">
        <v>1</v>
      </c>
    </row>
    <row r="659" spans="2:8" x14ac:dyDescent="0.25">
      <c r="B659" s="489">
        <v>105</v>
      </c>
      <c r="C659" s="489" t="s">
        <v>74</v>
      </c>
      <c r="D659" s="489" t="s">
        <v>735</v>
      </c>
      <c r="E659" s="489" t="s">
        <v>1161</v>
      </c>
      <c r="F659" s="489">
        <v>9638000</v>
      </c>
      <c r="G659" s="489">
        <v>10002683.02</v>
      </c>
      <c r="H659" s="489">
        <v>1</v>
      </c>
    </row>
    <row r="660" spans="2:8" x14ac:dyDescent="0.25">
      <c r="B660" s="489">
        <v>105</v>
      </c>
      <c r="C660" s="489" t="s">
        <v>74</v>
      </c>
      <c r="D660" s="489" t="s">
        <v>735</v>
      </c>
      <c r="E660" s="489" t="s">
        <v>1056</v>
      </c>
      <c r="F660" s="489">
        <v>9700000</v>
      </c>
      <c r="G660" s="489">
        <v>10002683.02</v>
      </c>
      <c r="H660" s="489">
        <v>2</v>
      </c>
    </row>
    <row r="661" spans="2:8" x14ac:dyDescent="0.25">
      <c r="B661" s="489">
        <v>108</v>
      </c>
      <c r="C661" s="489" t="s">
        <v>102</v>
      </c>
      <c r="D661" s="489" t="s">
        <v>1163</v>
      </c>
      <c r="E661" s="489" t="s">
        <v>749</v>
      </c>
      <c r="F661" s="489">
        <v>9693000</v>
      </c>
      <c r="G661" s="489">
        <v>9930000</v>
      </c>
      <c r="H661" s="489">
        <v>1</v>
      </c>
    </row>
    <row r="662" spans="2:8" x14ac:dyDescent="0.25">
      <c r="B662" s="489">
        <v>108</v>
      </c>
      <c r="C662" s="489" t="s">
        <v>102</v>
      </c>
      <c r="D662" s="489" t="s">
        <v>739</v>
      </c>
      <c r="E662" s="489" t="s">
        <v>94</v>
      </c>
      <c r="F662" s="489">
        <v>9700000</v>
      </c>
      <c r="G662" s="489">
        <v>9950000</v>
      </c>
      <c r="H662" s="489">
        <v>1</v>
      </c>
    </row>
    <row r="663" spans="2:8" x14ac:dyDescent="0.25">
      <c r="B663" s="489">
        <v>108</v>
      </c>
      <c r="C663" s="489" t="s">
        <v>11</v>
      </c>
      <c r="D663" s="489" t="s">
        <v>94</v>
      </c>
      <c r="E663" s="489" t="s">
        <v>833</v>
      </c>
      <c r="F663" s="489">
        <v>4791500</v>
      </c>
      <c r="G663" s="489">
        <v>9930000</v>
      </c>
      <c r="H663" s="489">
        <v>2</v>
      </c>
    </row>
    <row r="664" spans="2:8" x14ac:dyDescent="0.25">
      <c r="B664" s="489">
        <v>108</v>
      </c>
      <c r="C664" s="489" t="s">
        <v>12</v>
      </c>
      <c r="D664" s="489" t="s">
        <v>12</v>
      </c>
      <c r="E664" s="489" t="s">
        <v>1294</v>
      </c>
      <c r="F664" s="489">
        <v>8687000</v>
      </c>
      <c r="G664" s="489">
        <v>8917000</v>
      </c>
      <c r="H664" s="489">
        <v>1</v>
      </c>
    </row>
    <row r="665" spans="2:8" x14ac:dyDescent="0.25">
      <c r="B665" s="489">
        <v>108</v>
      </c>
      <c r="C665" s="489" t="s">
        <v>12</v>
      </c>
      <c r="D665" s="489" t="s">
        <v>12</v>
      </c>
      <c r="E665" s="489" t="s">
        <v>1106</v>
      </c>
      <c r="F665" s="489">
        <v>9700000</v>
      </c>
      <c r="G665" s="489">
        <v>9930000</v>
      </c>
      <c r="H665" s="489">
        <v>1</v>
      </c>
    </row>
    <row r="666" spans="2:8" x14ac:dyDescent="0.25">
      <c r="B666" s="489">
        <v>108</v>
      </c>
      <c r="C666" s="489" t="s">
        <v>12</v>
      </c>
      <c r="D666" s="489" t="s">
        <v>372</v>
      </c>
      <c r="E666" s="489" t="s">
        <v>372</v>
      </c>
      <c r="F666" s="489">
        <v>9693000</v>
      </c>
      <c r="G666" s="489">
        <v>9930000</v>
      </c>
      <c r="H666" s="489">
        <v>1</v>
      </c>
    </row>
    <row r="667" spans="2:8" x14ac:dyDescent="0.25">
      <c r="B667" s="489">
        <v>108</v>
      </c>
      <c r="C667" s="489" t="s">
        <v>12</v>
      </c>
      <c r="D667" s="489" t="s">
        <v>816</v>
      </c>
      <c r="E667" s="489" t="s">
        <v>1130</v>
      </c>
      <c r="F667" s="489">
        <v>9700000</v>
      </c>
      <c r="G667" s="489">
        <v>9930000</v>
      </c>
      <c r="H667" s="489">
        <v>1</v>
      </c>
    </row>
    <row r="668" spans="2:8" x14ac:dyDescent="0.25">
      <c r="B668" s="489">
        <v>108</v>
      </c>
      <c r="C668" s="489" t="s">
        <v>73</v>
      </c>
      <c r="D668" s="489" t="s">
        <v>513</v>
      </c>
      <c r="E668" s="489" t="s">
        <v>513</v>
      </c>
      <c r="F668" s="489">
        <v>9700000</v>
      </c>
      <c r="G668" s="489">
        <v>9930000</v>
      </c>
      <c r="H668" s="489">
        <v>1</v>
      </c>
    </row>
    <row r="669" spans="2:8" x14ac:dyDescent="0.25">
      <c r="B669" s="489">
        <v>108</v>
      </c>
      <c r="C669" s="489" t="s">
        <v>104</v>
      </c>
      <c r="D669" s="489" t="s">
        <v>107</v>
      </c>
      <c r="E669" s="489" t="s">
        <v>107</v>
      </c>
      <c r="F669" s="489">
        <v>4850000</v>
      </c>
      <c r="G669" s="489">
        <v>10185992.5</v>
      </c>
      <c r="H669" s="489">
        <v>2</v>
      </c>
    </row>
    <row r="670" spans="2:8" x14ac:dyDescent="0.25">
      <c r="B670" s="489">
        <v>116</v>
      </c>
      <c r="C670" s="489" t="s">
        <v>11</v>
      </c>
      <c r="D670" s="489" t="s">
        <v>83</v>
      </c>
      <c r="E670" s="489" t="s">
        <v>1008</v>
      </c>
      <c r="F670" s="489">
        <v>14550000</v>
      </c>
      <c r="G670" s="489">
        <v>14856017.48</v>
      </c>
      <c r="H670" s="489">
        <v>1</v>
      </c>
    </row>
    <row r="671" spans="2:8" x14ac:dyDescent="0.25">
      <c r="B671" s="489">
        <v>116</v>
      </c>
      <c r="C671" s="489" t="s">
        <v>11</v>
      </c>
      <c r="D671" s="489" t="s">
        <v>832</v>
      </c>
      <c r="E671" s="489" t="s">
        <v>907</v>
      </c>
      <c r="F671" s="489">
        <v>9700000</v>
      </c>
      <c r="G671" s="489">
        <v>9873878.3200000003</v>
      </c>
      <c r="H671" s="489">
        <v>1</v>
      </c>
    </row>
    <row r="672" spans="2:8" x14ac:dyDescent="0.25">
      <c r="B672" s="489">
        <v>116</v>
      </c>
      <c r="C672" s="489" t="s">
        <v>73</v>
      </c>
      <c r="D672" s="489" t="s">
        <v>513</v>
      </c>
      <c r="E672" s="489" t="s">
        <v>1114</v>
      </c>
      <c r="F672" s="489">
        <v>8512000</v>
      </c>
      <c r="G672" s="489">
        <v>9873878.3200000003</v>
      </c>
      <c r="H672" s="489">
        <v>1</v>
      </c>
    </row>
    <row r="673" spans="2:8" x14ac:dyDescent="0.25">
      <c r="B673" s="489">
        <v>116</v>
      </c>
      <c r="C673" s="489" t="s">
        <v>73</v>
      </c>
      <c r="D673" s="489" t="s">
        <v>648</v>
      </c>
      <c r="E673" s="489" t="s">
        <v>662</v>
      </c>
      <c r="F673" s="489">
        <v>7275000</v>
      </c>
      <c r="G673" s="489">
        <v>14856017.48</v>
      </c>
      <c r="H673" s="489">
        <v>2</v>
      </c>
    </row>
    <row r="674" spans="2:8" x14ac:dyDescent="0.25">
      <c r="B674" s="489">
        <v>116</v>
      </c>
      <c r="C674" s="489" t="s">
        <v>74</v>
      </c>
      <c r="D674" s="489" t="s">
        <v>72</v>
      </c>
      <c r="E674" s="489" t="s">
        <v>72</v>
      </c>
      <c r="F674" s="489">
        <v>14550000</v>
      </c>
      <c r="G674" s="489">
        <v>14856017.48</v>
      </c>
      <c r="H674" s="489">
        <v>1</v>
      </c>
    </row>
    <row r="675" spans="2:8" x14ac:dyDescent="0.25">
      <c r="B675" s="489">
        <v>116</v>
      </c>
      <c r="C675" s="489" t="s">
        <v>74</v>
      </c>
      <c r="D675" s="489" t="s">
        <v>736</v>
      </c>
      <c r="E675" s="489" t="s">
        <v>537</v>
      </c>
      <c r="F675" s="489">
        <v>4788000</v>
      </c>
      <c r="G675" s="489">
        <v>9873878.3200000003</v>
      </c>
      <c r="H675" s="489">
        <v>2</v>
      </c>
    </row>
    <row r="676" spans="2:8" x14ac:dyDescent="0.25">
      <c r="B676" s="489">
        <v>116</v>
      </c>
      <c r="C676" s="489" t="s">
        <v>74</v>
      </c>
      <c r="D676" s="489" t="s">
        <v>735</v>
      </c>
      <c r="E676" s="489" t="s">
        <v>869</v>
      </c>
      <c r="F676" s="489">
        <v>8512000</v>
      </c>
      <c r="G676" s="489">
        <v>9873878.3200000003</v>
      </c>
      <c r="H676" s="489">
        <v>1</v>
      </c>
    </row>
    <row r="677" spans="2:8" x14ac:dyDescent="0.25">
      <c r="B677" s="489">
        <v>120</v>
      </c>
      <c r="C677" s="489" t="s">
        <v>11</v>
      </c>
      <c r="D677" s="489" t="s">
        <v>94</v>
      </c>
      <c r="E677" s="489" t="s">
        <v>844</v>
      </c>
      <c r="F677" s="489">
        <v>9700000</v>
      </c>
      <c r="G677" s="489">
        <v>10348756.359999999</v>
      </c>
      <c r="H677" s="489">
        <v>1</v>
      </c>
    </row>
    <row r="678" spans="2:8" x14ac:dyDescent="0.25">
      <c r="B678" s="489">
        <v>120</v>
      </c>
      <c r="C678" s="489" t="s">
        <v>11</v>
      </c>
      <c r="D678" s="489" t="s">
        <v>94</v>
      </c>
      <c r="E678" s="489" t="s">
        <v>834</v>
      </c>
      <c r="F678" s="489">
        <v>9658000</v>
      </c>
      <c r="G678" s="489">
        <v>11697162.039999999</v>
      </c>
      <c r="H678" s="489">
        <v>1</v>
      </c>
    </row>
    <row r="679" spans="2:8" x14ac:dyDescent="0.25">
      <c r="B679" s="489">
        <v>121</v>
      </c>
      <c r="C679" s="489" t="s">
        <v>11</v>
      </c>
      <c r="D679" s="489" t="s">
        <v>823</v>
      </c>
      <c r="E679" s="489" t="s">
        <v>823</v>
      </c>
      <c r="F679" s="489">
        <v>7680000</v>
      </c>
      <c r="G679" s="489">
        <v>10365078.25</v>
      </c>
      <c r="H679" s="489">
        <v>1</v>
      </c>
    </row>
    <row r="680" spans="2:8" x14ac:dyDescent="0.25">
      <c r="B680" s="489">
        <v>121</v>
      </c>
      <c r="C680" s="489" t="s">
        <v>11</v>
      </c>
      <c r="D680" s="489" t="s">
        <v>94</v>
      </c>
      <c r="E680" s="489" t="s">
        <v>100</v>
      </c>
      <c r="F680" s="489">
        <v>14550000</v>
      </c>
      <c r="G680" s="489">
        <v>14986381.25</v>
      </c>
      <c r="H680" s="489">
        <v>1</v>
      </c>
    </row>
    <row r="681" spans="2:8" x14ac:dyDescent="0.25">
      <c r="B681" s="489">
        <v>121</v>
      </c>
      <c r="C681" s="489" t="s">
        <v>11</v>
      </c>
      <c r="D681" s="489" t="s">
        <v>94</v>
      </c>
      <c r="E681" s="489" t="s">
        <v>834</v>
      </c>
      <c r="F681" s="489">
        <v>9700000</v>
      </c>
      <c r="G681" s="489">
        <v>10700023</v>
      </c>
      <c r="H681" s="489">
        <v>1</v>
      </c>
    </row>
    <row r="682" spans="2:8" x14ac:dyDescent="0.25">
      <c r="B682" s="489">
        <v>121</v>
      </c>
      <c r="C682" s="489" t="s">
        <v>11</v>
      </c>
      <c r="D682" s="489" t="s">
        <v>84</v>
      </c>
      <c r="E682" s="489" t="s">
        <v>84</v>
      </c>
      <c r="F682" s="489">
        <v>9700000</v>
      </c>
      <c r="G682" s="489">
        <v>10068305</v>
      </c>
      <c r="H682" s="489">
        <v>1</v>
      </c>
    </row>
    <row r="683" spans="2:8" x14ac:dyDescent="0.25">
      <c r="B683" s="489">
        <v>121</v>
      </c>
      <c r="C683" s="489" t="s">
        <v>11</v>
      </c>
      <c r="D683" s="489" t="s">
        <v>84</v>
      </c>
      <c r="E683" s="489" t="s">
        <v>895</v>
      </c>
      <c r="F683" s="489">
        <v>9638000</v>
      </c>
      <c r="G683" s="489">
        <v>10067604.4</v>
      </c>
      <c r="H683" s="489">
        <v>1</v>
      </c>
    </row>
    <row r="684" spans="2:8" x14ac:dyDescent="0.25">
      <c r="B684" s="489">
        <v>121</v>
      </c>
      <c r="C684" s="489" t="s">
        <v>11</v>
      </c>
      <c r="D684" s="489" t="s">
        <v>84</v>
      </c>
      <c r="E684" s="489" t="s">
        <v>896</v>
      </c>
      <c r="F684" s="489">
        <v>11316666.6666667</v>
      </c>
      <c r="G684" s="489">
        <v>11707663.75</v>
      </c>
      <c r="H684" s="489">
        <v>3</v>
      </c>
    </row>
    <row r="685" spans="2:8" x14ac:dyDescent="0.25">
      <c r="B685" s="489">
        <v>121</v>
      </c>
      <c r="C685" s="489" t="s">
        <v>11</v>
      </c>
      <c r="D685" s="489" t="s">
        <v>84</v>
      </c>
      <c r="E685" s="489" t="s">
        <v>888</v>
      </c>
      <c r="F685" s="489">
        <v>9665000</v>
      </c>
      <c r="G685" s="489">
        <v>10067909.5</v>
      </c>
      <c r="H685" s="489">
        <v>1</v>
      </c>
    </row>
    <row r="686" spans="2:8" x14ac:dyDescent="0.25">
      <c r="B686" s="489">
        <v>121</v>
      </c>
      <c r="C686" s="489" t="s">
        <v>11</v>
      </c>
      <c r="D686" s="489" t="s">
        <v>98</v>
      </c>
      <c r="E686" s="489" t="s">
        <v>1078</v>
      </c>
      <c r="F686" s="489">
        <v>14550000</v>
      </c>
      <c r="G686" s="489">
        <v>14986381.25</v>
      </c>
      <c r="H686" s="489">
        <v>1</v>
      </c>
    </row>
    <row r="687" spans="2:8" x14ac:dyDescent="0.25">
      <c r="B687" s="489">
        <v>121</v>
      </c>
      <c r="C687" s="489" t="s">
        <v>13</v>
      </c>
      <c r="D687" s="489" t="s">
        <v>105</v>
      </c>
      <c r="E687" s="489" t="s">
        <v>606</v>
      </c>
      <c r="F687" s="489">
        <v>9700000</v>
      </c>
      <c r="G687" s="489">
        <v>10100962.630000001</v>
      </c>
      <c r="H687" s="489">
        <v>1</v>
      </c>
    </row>
    <row r="688" spans="2:8" x14ac:dyDescent="0.25">
      <c r="B688" s="489">
        <v>121</v>
      </c>
      <c r="C688" s="489" t="s">
        <v>73</v>
      </c>
      <c r="D688" s="489" t="s">
        <v>824</v>
      </c>
      <c r="E688" s="489" t="s">
        <v>824</v>
      </c>
      <c r="F688" s="489">
        <v>14550000</v>
      </c>
      <c r="G688" s="489">
        <v>14986381.25</v>
      </c>
      <c r="H688" s="489">
        <v>1</v>
      </c>
    </row>
    <row r="689" spans="2:9" x14ac:dyDescent="0.25">
      <c r="B689" s="489">
        <v>121</v>
      </c>
      <c r="C689" s="489" t="s">
        <v>73</v>
      </c>
      <c r="D689" s="489" t="s">
        <v>607</v>
      </c>
      <c r="E689" s="489" t="s">
        <v>932</v>
      </c>
      <c r="F689" s="489">
        <v>14550000</v>
      </c>
      <c r="G689" s="489">
        <v>14986381.25</v>
      </c>
      <c r="H689" s="489">
        <v>1</v>
      </c>
    </row>
    <row r="690" spans="2:9" x14ac:dyDescent="0.25">
      <c r="B690" s="489">
        <v>121</v>
      </c>
      <c r="C690" s="489" t="s">
        <v>73</v>
      </c>
      <c r="D690" s="489" t="s">
        <v>648</v>
      </c>
      <c r="E690" s="489" t="s">
        <v>1142</v>
      </c>
      <c r="F690" s="489">
        <v>14550000</v>
      </c>
      <c r="G690" s="489">
        <v>14986381.25</v>
      </c>
      <c r="H690" s="489">
        <v>1</v>
      </c>
    </row>
    <row r="691" spans="2:9" x14ac:dyDescent="0.25">
      <c r="B691" s="489">
        <v>121</v>
      </c>
      <c r="C691" s="489" t="s">
        <v>73</v>
      </c>
      <c r="D691" s="489" t="s">
        <v>732</v>
      </c>
      <c r="E691" s="489" t="s">
        <v>732</v>
      </c>
      <c r="F691" s="489">
        <v>7724000</v>
      </c>
      <c r="G691" s="489">
        <v>10045976.199999999</v>
      </c>
      <c r="H691" s="489">
        <v>1</v>
      </c>
    </row>
    <row r="692" spans="2:9" x14ac:dyDescent="0.25">
      <c r="B692" s="489">
        <v>121</v>
      </c>
      <c r="C692" s="489" t="s">
        <v>73</v>
      </c>
      <c r="D692" s="489" t="s">
        <v>732</v>
      </c>
      <c r="E692" s="489" t="s">
        <v>1054</v>
      </c>
      <c r="F692" s="489">
        <v>14550000</v>
      </c>
      <c r="G692" s="489">
        <v>14986381.25</v>
      </c>
      <c r="H692" s="489">
        <v>1</v>
      </c>
    </row>
    <row r="693" spans="2:9" x14ac:dyDescent="0.25">
      <c r="B693" s="489">
        <v>121</v>
      </c>
      <c r="C693" s="489" t="s">
        <v>74</v>
      </c>
      <c r="D693" s="489" t="s">
        <v>74</v>
      </c>
      <c r="E693" s="489" t="s">
        <v>921</v>
      </c>
      <c r="F693" s="489">
        <v>9700000</v>
      </c>
      <c r="G693" s="489">
        <v>10068305</v>
      </c>
      <c r="H693" s="489">
        <v>1</v>
      </c>
    </row>
    <row r="694" spans="2:9" x14ac:dyDescent="0.25">
      <c r="B694" s="489">
        <v>121</v>
      </c>
      <c r="C694" s="489" t="s">
        <v>104</v>
      </c>
      <c r="D694" s="489" t="s">
        <v>106</v>
      </c>
      <c r="E694" s="489" t="s">
        <v>76</v>
      </c>
      <c r="F694" s="489">
        <v>9700000</v>
      </c>
      <c r="G694" s="489">
        <v>10068305</v>
      </c>
      <c r="H694" s="489">
        <v>1</v>
      </c>
    </row>
    <row r="695" spans="2:9" x14ac:dyDescent="0.25">
      <c r="B695" s="489">
        <v>121</v>
      </c>
      <c r="C695" s="489" t="s">
        <v>104</v>
      </c>
      <c r="D695" s="489" t="s">
        <v>818</v>
      </c>
      <c r="E695" s="489" t="s">
        <v>838</v>
      </c>
      <c r="F695" s="489">
        <v>9700000</v>
      </c>
      <c r="G695" s="489">
        <v>10068305</v>
      </c>
      <c r="H695" s="489">
        <v>1</v>
      </c>
    </row>
    <row r="696" spans="2:9" x14ac:dyDescent="0.25">
      <c r="B696" s="489">
        <v>121</v>
      </c>
      <c r="C696" s="489" t="s">
        <v>104</v>
      </c>
      <c r="D696" s="489" t="s">
        <v>507</v>
      </c>
      <c r="E696" s="489" t="s">
        <v>507</v>
      </c>
      <c r="F696" s="489">
        <v>14550000</v>
      </c>
      <c r="G696" s="489">
        <v>14986381.25</v>
      </c>
      <c r="H696" s="489">
        <v>1</v>
      </c>
    </row>
    <row r="697" spans="2:9" x14ac:dyDescent="0.25">
      <c r="B697" s="489">
        <v>122</v>
      </c>
      <c r="C697" s="489" t="s">
        <v>102</v>
      </c>
      <c r="D697" s="489" t="s">
        <v>739</v>
      </c>
      <c r="E697" s="489" t="s">
        <v>990</v>
      </c>
      <c r="F697" s="489">
        <v>7067000</v>
      </c>
      <c r="G697" s="489">
        <v>36057067.350000001</v>
      </c>
      <c r="H697" s="489">
        <v>1</v>
      </c>
    </row>
    <row r="698" spans="2:9" x14ac:dyDescent="0.25">
      <c r="B698" s="489">
        <v>122</v>
      </c>
      <c r="C698" s="489" t="s">
        <v>102</v>
      </c>
      <c r="D698" s="489" t="s">
        <v>108</v>
      </c>
      <c r="E698" s="489" t="s">
        <v>82</v>
      </c>
      <c r="F698" s="489">
        <v>7855000</v>
      </c>
      <c r="G698" s="489">
        <v>18688385.609999999</v>
      </c>
      <c r="H698" s="489">
        <v>1</v>
      </c>
    </row>
    <row r="699" spans="2:9" x14ac:dyDescent="0.25">
      <c r="B699" s="489">
        <v>122</v>
      </c>
      <c r="C699" s="489" t="s">
        <v>73</v>
      </c>
      <c r="D699" s="489" t="s">
        <v>825</v>
      </c>
      <c r="E699" s="489" t="s">
        <v>825</v>
      </c>
      <c r="F699" s="489">
        <v>6936000</v>
      </c>
      <c r="G699" s="489">
        <v>26874800</v>
      </c>
      <c r="H699" s="489">
        <v>1</v>
      </c>
    </row>
    <row r="700" spans="2:9" x14ac:dyDescent="0.25">
      <c r="B700" s="489">
        <v>122</v>
      </c>
      <c r="C700" s="489" t="s">
        <v>74</v>
      </c>
      <c r="D700" s="489" t="s">
        <v>72</v>
      </c>
      <c r="E700" s="489" t="s">
        <v>72</v>
      </c>
      <c r="F700" s="489">
        <v>6411000</v>
      </c>
      <c r="G700" s="489">
        <v>15828184.9</v>
      </c>
      <c r="H700" s="489">
        <v>1</v>
      </c>
    </row>
    <row r="701" spans="2:9" x14ac:dyDescent="0.25">
      <c r="B701" s="489">
        <v>4</v>
      </c>
      <c r="C701" s="489" t="s">
        <v>102</v>
      </c>
      <c r="D701" s="489" t="s">
        <v>746</v>
      </c>
      <c r="E701" s="489" t="s">
        <v>1046</v>
      </c>
      <c r="F701" s="489">
        <v>23260402.530000001</v>
      </c>
      <c r="G701" s="489">
        <v>23518482.260000002</v>
      </c>
      <c r="I701" s="489">
        <v>2</v>
      </c>
    </row>
    <row r="702" spans="2:9" x14ac:dyDescent="0.25">
      <c r="B702" s="489">
        <v>4</v>
      </c>
      <c r="C702" s="489" t="s">
        <v>102</v>
      </c>
      <c r="D702" s="489" t="s">
        <v>746</v>
      </c>
      <c r="E702" s="489" t="s">
        <v>1102</v>
      </c>
      <c r="F702" s="489">
        <v>22535808.77</v>
      </c>
      <c r="G702" s="489">
        <v>22722583.960000001</v>
      </c>
      <c r="I702" s="489">
        <v>1</v>
      </c>
    </row>
    <row r="703" spans="2:9" x14ac:dyDescent="0.25">
      <c r="B703" s="489">
        <v>4</v>
      </c>
      <c r="C703" s="489" t="s">
        <v>102</v>
      </c>
      <c r="D703" s="489" t="s">
        <v>746</v>
      </c>
      <c r="E703" s="489" t="s">
        <v>1177</v>
      </c>
      <c r="F703" s="489">
        <v>24332675.25</v>
      </c>
      <c r="G703" s="489">
        <v>24665350.5</v>
      </c>
      <c r="I703" s="489">
        <v>1</v>
      </c>
    </row>
    <row r="704" spans="2:9" x14ac:dyDescent="0.25">
      <c r="B704" s="489">
        <v>4</v>
      </c>
      <c r="C704" s="489" t="s">
        <v>102</v>
      </c>
      <c r="D704" s="489" t="s">
        <v>746</v>
      </c>
      <c r="E704" s="489" t="s">
        <v>1047</v>
      </c>
      <c r="F704" s="489">
        <v>22126968.41</v>
      </c>
      <c r="G704" s="489">
        <v>22371614.02</v>
      </c>
      <c r="I704" s="489">
        <v>2</v>
      </c>
    </row>
    <row r="705" spans="2:9" x14ac:dyDescent="0.25">
      <c r="B705" s="489">
        <v>4</v>
      </c>
      <c r="C705" s="489" t="s">
        <v>11</v>
      </c>
      <c r="D705" s="489" t="s">
        <v>832</v>
      </c>
      <c r="E705" s="489" t="s">
        <v>1166</v>
      </c>
      <c r="F705" s="489">
        <v>22065807.010000002</v>
      </c>
      <c r="G705" s="489">
        <v>22371614.02</v>
      </c>
      <c r="I705" s="489">
        <v>1</v>
      </c>
    </row>
    <row r="706" spans="2:9" x14ac:dyDescent="0.25">
      <c r="B706" s="489">
        <v>4</v>
      </c>
      <c r="C706" s="489" t="s">
        <v>11</v>
      </c>
      <c r="D706" s="489" t="s">
        <v>94</v>
      </c>
      <c r="E706" s="489" t="s">
        <v>95</v>
      </c>
      <c r="F706" s="489">
        <v>23312312.010000002</v>
      </c>
      <c r="G706" s="489">
        <v>23419220.956666701</v>
      </c>
      <c r="I706" s="489">
        <v>3</v>
      </c>
    </row>
    <row r="707" spans="2:9" x14ac:dyDescent="0.25">
      <c r="B707" s="489">
        <v>4</v>
      </c>
      <c r="C707" s="489" t="s">
        <v>11</v>
      </c>
      <c r="D707" s="489" t="s">
        <v>94</v>
      </c>
      <c r="E707" s="489" t="s">
        <v>894</v>
      </c>
      <c r="F707" s="489">
        <v>24598815.449999999</v>
      </c>
      <c r="G707" s="489">
        <v>24665350.5</v>
      </c>
      <c r="I707" s="489">
        <v>1</v>
      </c>
    </row>
    <row r="708" spans="2:9" x14ac:dyDescent="0.25">
      <c r="B708" s="489">
        <v>4</v>
      </c>
      <c r="C708" s="489" t="s">
        <v>11</v>
      </c>
      <c r="D708" s="489" t="s">
        <v>94</v>
      </c>
      <c r="E708" s="489" t="s">
        <v>998</v>
      </c>
      <c r="F708" s="489">
        <v>23173273.620000001</v>
      </c>
      <c r="G708" s="489">
        <v>23365390.890000001</v>
      </c>
      <c r="I708" s="489">
        <v>1</v>
      </c>
    </row>
    <row r="709" spans="2:9" x14ac:dyDescent="0.25">
      <c r="B709" s="489">
        <v>4</v>
      </c>
      <c r="C709" s="489" t="s">
        <v>11</v>
      </c>
      <c r="D709" s="489" t="s">
        <v>94</v>
      </c>
      <c r="E709" s="489" t="s">
        <v>834</v>
      </c>
      <c r="F709" s="489">
        <v>21841047.140000001</v>
      </c>
      <c r="G709" s="489">
        <v>21841047.140000001</v>
      </c>
      <c r="I709" s="489">
        <v>1</v>
      </c>
    </row>
    <row r="710" spans="2:9" x14ac:dyDescent="0.25">
      <c r="B710" s="489">
        <v>4</v>
      </c>
      <c r="C710" s="489" t="s">
        <v>11</v>
      </c>
      <c r="D710" s="489" t="s">
        <v>84</v>
      </c>
      <c r="E710" s="489" t="s">
        <v>84</v>
      </c>
      <c r="F710" s="489">
        <v>18208470.016666699</v>
      </c>
      <c r="G710" s="489">
        <v>18298164.02</v>
      </c>
      <c r="I710" s="489">
        <v>3</v>
      </c>
    </row>
    <row r="711" spans="2:9" x14ac:dyDescent="0.25">
      <c r="B711" s="489">
        <v>4</v>
      </c>
      <c r="C711" s="489" t="s">
        <v>11</v>
      </c>
      <c r="D711" s="489" t="s">
        <v>84</v>
      </c>
      <c r="E711" s="489" t="s">
        <v>895</v>
      </c>
      <c r="F711" s="489">
        <v>18561005.662500001</v>
      </c>
      <c r="G711" s="489">
        <v>18671138.289999999</v>
      </c>
      <c r="I711" s="489">
        <v>4</v>
      </c>
    </row>
    <row r="712" spans="2:9" x14ac:dyDescent="0.25">
      <c r="B712" s="489">
        <v>4</v>
      </c>
      <c r="C712" s="489" t="s">
        <v>11</v>
      </c>
      <c r="D712" s="489" t="s">
        <v>84</v>
      </c>
      <c r="E712" s="489" t="s">
        <v>835</v>
      </c>
      <c r="F712" s="489">
        <v>20878095.370000001</v>
      </c>
      <c r="G712" s="489">
        <v>20936994.859999999</v>
      </c>
      <c r="I712" s="489">
        <v>1</v>
      </c>
    </row>
    <row r="713" spans="2:9" x14ac:dyDescent="0.25">
      <c r="B713" s="489">
        <v>4</v>
      </c>
      <c r="C713" s="489" t="s">
        <v>12</v>
      </c>
      <c r="D713" s="489" t="s">
        <v>523</v>
      </c>
      <c r="E713" s="489" t="s">
        <v>1107</v>
      </c>
      <c r="F713" s="489">
        <v>23432890.73</v>
      </c>
      <c r="G713" s="489">
        <v>23598835.609999999</v>
      </c>
      <c r="I713" s="489">
        <v>1</v>
      </c>
    </row>
    <row r="714" spans="2:9" x14ac:dyDescent="0.25">
      <c r="B714" s="489">
        <v>4</v>
      </c>
      <c r="C714" s="489" t="s">
        <v>12</v>
      </c>
      <c r="D714" s="489" t="s">
        <v>866</v>
      </c>
      <c r="E714" s="489" t="s">
        <v>1136</v>
      </c>
      <c r="F714" s="489">
        <v>19756166.48</v>
      </c>
      <c r="G714" s="489">
        <v>19926421.800000001</v>
      </c>
      <c r="I714" s="489">
        <v>1</v>
      </c>
    </row>
    <row r="715" spans="2:9" x14ac:dyDescent="0.25">
      <c r="B715" s="489">
        <v>4</v>
      </c>
      <c r="C715" s="489" t="s">
        <v>13</v>
      </c>
      <c r="D715" s="489" t="s">
        <v>105</v>
      </c>
      <c r="E715" s="489" t="s">
        <v>606</v>
      </c>
      <c r="F715" s="489">
        <v>22228121.699999999</v>
      </c>
      <c r="G715" s="489">
        <v>22314234.09</v>
      </c>
      <c r="I715" s="489">
        <v>2</v>
      </c>
    </row>
    <row r="716" spans="2:9" x14ac:dyDescent="0.25">
      <c r="B716" s="489">
        <v>4</v>
      </c>
      <c r="C716" s="489" t="s">
        <v>73</v>
      </c>
      <c r="D716" s="489" t="s">
        <v>648</v>
      </c>
      <c r="E716" s="489" t="s">
        <v>920</v>
      </c>
      <c r="F716" s="489">
        <v>20263707.690000001</v>
      </c>
      <c r="G716" s="489">
        <v>20436725.27</v>
      </c>
      <c r="I716" s="489">
        <v>1</v>
      </c>
    </row>
    <row r="717" spans="2:9" x14ac:dyDescent="0.25">
      <c r="B717" s="489">
        <v>4</v>
      </c>
      <c r="C717" s="489" t="s">
        <v>73</v>
      </c>
      <c r="D717" s="489" t="s">
        <v>648</v>
      </c>
      <c r="E717" s="489" t="s">
        <v>900</v>
      </c>
      <c r="F717" s="489">
        <v>21453420.670000002</v>
      </c>
      <c r="G717" s="489">
        <v>21694402.960000001</v>
      </c>
      <c r="I717" s="489">
        <v>2</v>
      </c>
    </row>
    <row r="718" spans="2:9" x14ac:dyDescent="0.25">
      <c r="B718" s="489">
        <v>4</v>
      </c>
      <c r="C718" s="489" t="s">
        <v>104</v>
      </c>
      <c r="D718" s="489" t="s">
        <v>106</v>
      </c>
      <c r="E718" s="489" t="s">
        <v>109</v>
      </c>
      <c r="F718" s="489">
        <v>19567625.484000001</v>
      </c>
      <c r="G718" s="489">
        <v>19714204.995999999</v>
      </c>
      <c r="I718" s="489">
        <v>5</v>
      </c>
    </row>
    <row r="719" spans="2:9" x14ac:dyDescent="0.25">
      <c r="B719" s="489">
        <v>4</v>
      </c>
      <c r="C719" s="489" t="s">
        <v>104</v>
      </c>
      <c r="D719" s="489" t="s">
        <v>106</v>
      </c>
      <c r="E719" s="489" t="s">
        <v>523</v>
      </c>
      <c r="F719" s="489">
        <v>25176287.600000001</v>
      </c>
      <c r="G719" s="489">
        <v>25322862.16</v>
      </c>
      <c r="I719" s="489">
        <v>3</v>
      </c>
    </row>
    <row r="720" spans="2:9" x14ac:dyDescent="0.25">
      <c r="B720" s="489">
        <v>4</v>
      </c>
      <c r="C720" s="489" t="s">
        <v>104</v>
      </c>
      <c r="D720" s="489" t="s">
        <v>106</v>
      </c>
      <c r="E720" s="489" t="s">
        <v>76</v>
      </c>
      <c r="F720" s="489">
        <v>19621975.579999998</v>
      </c>
      <c r="G720" s="489">
        <v>19678861.760000002</v>
      </c>
      <c r="I720" s="489">
        <v>1</v>
      </c>
    </row>
    <row r="721" spans="2:9" x14ac:dyDescent="0.25">
      <c r="B721" s="489">
        <v>4</v>
      </c>
      <c r="C721" s="489" t="s">
        <v>104</v>
      </c>
      <c r="D721" s="489" t="s">
        <v>106</v>
      </c>
      <c r="E721" s="489" t="s">
        <v>91</v>
      </c>
      <c r="F721" s="489">
        <v>21241927.629999999</v>
      </c>
      <c r="G721" s="489">
        <v>21302619.693333302</v>
      </c>
      <c r="I721" s="489">
        <v>3</v>
      </c>
    </row>
    <row r="722" spans="2:9" x14ac:dyDescent="0.25">
      <c r="B722" s="489">
        <v>4</v>
      </c>
      <c r="C722" s="489" t="s">
        <v>104</v>
      </c>
      <c r="D722" s="489" t="s">
        <v>106</v>
      </c>
      <c r="E722" s="489" t="s">
        <v>77</v>
      </c>
      <c r="F722" s="489">
        <v>22136314.526666701</v>
      </c>
      <c r="G722" s="489">
        <v>22199423.550000001</v>
      </c>
      <c r="I722" s="489">
        <v>3</v>
      </c>
    </row>
    <row r="723" spans="2:9" x14ac:dyDescent="0.25">
      <c r="B723" s="489">
        <v>4</v>
      </c>
      <c r="C723" s="489" t="s">
        <v>104</v>
      </c>
      <c r="D723" s="489" t="s">
        <v>106</v>
      </c>
      <c r="E723" s="489" t="s">
        <v>889</v>
      </c>
      <c r="F723" s="489">
        <v>21760249.596666701</v>
      </c>
      <c r="G723" s="489">
        <v>21859742.23</v>
      </c>
      <c r="I723" s="489">
        <v>3</v>
      </c>
    </row>
    <row r="724" spans="2:9" x14ac:dyDescent="0.25">
      <c r="B724" s="489">
        <v>4</v>
      </c>
      <c r="C724" s="489" t="s">
        <v>104</v>
      </c>
      <c r="D724" s="489" t="s">
        <v>818</v>
      </c>
      <c r="E724" s="489" t="s">
        <v>845</v>
      </c>
      <c r="F724" s="489">
        <v>24687368.579999998</v>
      </c>
      <c r="G724" s="489">
        <v>24687368.579999998</v>
      </c>
      <c r="I724" s="489">
        <v>1</v>
      </c>
    </row>
    <row r="725" spans="2:9" x14ac:dyDescent="0.25">
      <c r="B725" s="489">
        <v>4</v>
      </c>
      <c r="C725" s="489" t="s">
        <v>104</v>
      </c>
      <c r="D725" s="489" t="s">
        <v>818</v>
      </c>
      <c r="E725" s="489" t="s">
        <v>838</v>
      </c>
      <c r="F725" s="489">
        <v>20817095.890000001</v>
      </c>
      <c r="G725" s="489">
        <v>20994860.460000001</v>
      </c>
      <c r="I725" s="489">
        <v>1</v>
      </c>
    </row>
    <row r="726" spans="2:9" x14ac:dyDescent="0.25">
      <c r="B726" s="489">
        <v>4</v>
      </c>
      <c r="C726" s="489" t="s">
        <v>104</v>
      </c>
      <c r="D726" s="489" t="s">
        <v>818</v>
      </c>
      <c r="E726" s="489" t="s">
        <v>870</v>
      </c>
      <c r="F726" s="489">
        <v>19950013.399999999</v>
      </c>
      <c r="G726" s="489">
        <v>20122304.859999999</v>
      </c>
      <c r="I726" s="489">
        <v>1</v>
      </c>
    </row>
    <row r="727" spans="2:9" x14ac:dyDescent="0.25">
      <c r="B727" s="489">
        <v>4</v>
      </c>
      <c r="C727" s="489" t="s">
        <v>104</v>
      </c>
      <c r="D727" s="489" t="s">
        <v>482</v>
      </c>
      <c r="E727" s="489" t="s">
        <v>839</v>
      </c>
      <c r="F727" s="489">
        <v>23521562.739999998</v>
      </c>
      <c r="G727" s="489">
        <v>23590958.600000001</v>
      </c>
      <c r="I727" s="489">
        <v>1</v>
      </c>
    </row>
    <row r="728" spans="2:9" x14ac:dyDescent="0.25">
      <c r="B728" s="489">
        <v>4</v>
      </c>
      <c r="C728" s="489" t="s">
        <v>104</v>
      </c>
      <c r="D728" s="489" t="s">
        <v>507</v>
      </c>
      <c r="E728" s="489" t="s">
        <v>653</v>
      </c>
      <c r="F728" s="489">
        <v>22433547.515000001</v>
      </c>
      <c r="G728" s="489">
        <v>22619567.879999999</v>
      </c>
      <c r="I728" s="489">
        <v>2</v>
      </c>
    </row>
    <row r="729" spans="2:9" x14ac:dyDescent="0.25">
      <c r="B729" s="489">
        <v>4</v>
      </c>
      <c r="C729" s="489" t="s">
        <v>104</v>
      </c>
      <c r="D729" s="489" t="s">
        <v>507</v>
      </c>
      <c r="E729" s="489" t="s">
        <v>922</v>
      </c>
      <c r="F729" s="489">
        <v>21901274.129999999</v>
      </c>
      <c r="G729" s="489">
        <v>21901274.129999999</v>
      </c>
      <c r="I729" s="489">
        <v>1</v>
      </c>
    </row>
    <row r="730" spans="2:9" x14ac:dyDescent="0.25">
      <c r="B730" s="489">
        <v>4</v>
      </c>
      <c r="C730" s="489" t="s">
        <v>104</v>
      </c>
      <c r="D730" s="489" t="s">
        <v>107</v>
      </c>
      <c r="E730" s="489" t="s">
        <v>107</v>
      </c>
      <c r="F730" s="489">
        <v>21142472.725000001</v>
      </c>
      <c r="G730" s="489">
        <v>21261635.609999999</v>
      </c>
      <c r="I730" s="489">
        <v>2</v>
      </c>
    </row>
    <row r="731" spans="2:9" x14ac:dyDescent="0.25">
      <c r="B731" s="489">
        <v>14</v>
      </c>
      <c r="C731" s="489" t="s">
        <v>102</v>
      </c>
      <c r="D731" s="489" t="s">
        <v>102</v>
      </c>
      <c r="E731" s="489" t="s">
        <v>1023</v>
      </c>
      <c r="F731" s="489">
        <v>17513946.850000001</v>
      </c>
      <c r="G731" s="489">
        <v>17757893.710000001</v>
      </c>
      <c r="I731" s="489">
        <v>1</v>
      </c>
    </row>
    <row r="732" spans="2:9" x14ac:dyDescent="0.25">
      <c r="B732" s="489">
        <v>14</v>
      </c>
      <c r="C732" s="489" t="s">
        <v>102</v>
      </c>
      <c r="D732" s="489" t="s">
        <v>746</v>
      </c>
      <c r="E732" s="489" t="s">
        <v>1046</v>
      </c>
      <c r="F732" s="489">
        <v>26458627.699999999</v>
      </c>
      <c r="G732" s="489">
        <v>26817255.41</v>
      </c>
      <c r="I732" s="489">
        <v>1</v>
      </c>
    </row>
    <row r="733" spans="2:9" x14ac:dyDescent="0.25">
      <c r="B733" s="489">
        <v>14</v>
      </c>
      <c r="C733" s="489" t="s">
        <v>102</v>
      </c>
      <c r="D733" s="489" t="s">
        <v>108</v>
      </c>
      <c r="E733" s="489" t="s">
        <v>731</v>
      </c>
      <c r="F733" s="489">
        <v>20573359.620000001</v>
      </c>
      <c r="G733" s="489">
        <v>20733370.879999999</v>
      </c>
      <c r="I733" s="489">
        <v>1</v>
      </c>
    </row>
    <row r="734" spans="2:9" x14ac:dyDescent="0.25">
      <c r="B734" s="489">
        <v>14</v>
      </c>
      <c r="C734" s="489" t="s">
        <v>12</v>
      </c>
      <c r="D734" s="489" t="s">
        <v>12</v>
      </c>
      <c r="E734" s="489" t="s">
        <v>873</v>
      </c>
      <c r="F734" s="489">
        <v>25153788.370000001</v>
      </c>
      <c r="G734" s="489">
        <v>25497576.75</v>
      </c>
      <c r="I734" s="489">
        <v>1</v>
      </c>
    </row>
    <row r="735" spans="2:9" x14ac:dyDescent="0.25">
      <c r="B735" s="489">
        <v>14</v>
      </c>
      <c r="C735" s="489" t="s">
        <v>12</v>
      </c>
      <c r="D735" s="489" t="s">
        <v>12</v>
      </c>
      <c r="E735" s="489" t="s">
        <v>1106</v>
      </c>
      <c r="F735" s="489">
        <v>23287217.02</v>
      </c>
      <c r="G735" s="489">
        <v>23574434.039999999</v>
      </c>
      <c r="I735" s="489">
        <v>1</v>
      </c>
    </row>
    <row r="736" spans="2:9" x14ac:dyDescent="0.25">
      <c r="B736" s="489">
        <v>14</v>
      </c>
      <c r="C736" s="489" t="s">
        <v>12</v>
      </c>
      <c r="D736" s="489" t="s">
        <v>815</v>
      </c>
      <c r="E736" s="489" t="s">
        <v>966</v>
      </c>
      <c r="F736" s="489">
        <v>25562360.690000001</v>
      </c>
      <c r="G736" s="489">
        <v>25624845.210000001</v>
      </c>
      <c r="I736" s="489">
        <v>1</v>
      </c>
    </row>
    <row r="737" spans="2:9" x14ac:dyDescent="0.25">
      <c r="B737" s="489">
        <v>14</v>
      </c>
      <c r="C737" s="489" t="s">
        <v>13</v>
      </c>
      <c r="D737" s="489" t="s">
        <v>105</v>
      </c>
      <c r="E737" s="489" t="s">
        <v>521</v>
      </c>
      <c r="F737" s="489">
        <v>23875693.489999998</v>
      </c>
      <c r="G737" s="489">
        <v>24028729.855</v>
      </c>
      <c r="I737" s="489">
        <v>2</v>
      </c>
    </row>
    <row r="738" spans="2:9" x14ac:dyDescent="0.25">
      <c r="B738" s="489">
        <v>14</v>
      </c>
      <c r="C738" s="489" t="s">
        <v>73</v>
      </c>
      <c r="D738" s="489" t="s">
        <v>751</v>
      </c>
      <c r="E738" s="489" t="s">
        <v>1183</v>
      </c>
      <c r="F738" s="489">
        <v>18444352.82</v>
      </c>
      <c r="G738" s="489">
        <v>18612469.899999999</v>
      </c>
      <c r="I738" s="489">
        <v>1</v>
      </c>
    </row>
    <row r="739" spans="2:9" x14ac:dyDescent="0.25">
      <c r="B739" s="489">
        <v>14</v>
      </c>
      <c r="C739" s="489" t="s">
        <v>74</v>
      </c>
      <c r="D739" s="489" t="s">
        <v>752</v>
      </c>
      <c r="E739" s="489" t="s">
        <v>995</v>
      </c>
      <c r="F739" s="489">
        <v>27255318.390000001</v>
      </c>
      <c r="G739" s="489">
        <v>27468011.530000001</v>
      </c>
      <c r="I739" s="489">
        <v>1</v>
      </c>
    </row>
    <row r="740" spans="2:9" x14ac:dyDescent="0.25">
      <c r="B740" s="489">
        <v>14</v>
      </c>
      <c r="C740" s="489" t="s">
        <v>104</v>
      </c>
      <c r="D740" s="489" t="s">
        <v>106</v>
      </c>
      <c r="E740" s="489" t="s">
        <v>76</v>
      </c>
      <c r="F740" s="489">
        <v>25419099.370000001</v>
      </c>
      <c r="G740" s="489">
        <v>25598713.390000001</v>
      </c>
      <c r="I740" s="489">
        <v>1</v>
      </c>
    </row>
    <row r="741" spans="2:9" x14ac:dyDescent="0.25">
      <c r="B741" s="489">
        <v>14</v>
      </c>
      <c r="C741" s="489" t="s">
        <v>104</v>
      </c>
      <c r="D741" s="489" t="s">
        <v>818</v>
      </c>
      <c r="E741" s="489" t="s">
        <v>838</v>
      </c>
      <c r="F741" s="489">
        <v>21807926.510000002</v>
      </c>
      <c r="G741" s="489">
        <v>22125853.030000001</v>
      </c>
      <c r="I741" s="489">
        <v>1</v>
      </c>
    </row>
    <row r="742" spans="2:9" x14ac:dyDescent="0.25">
      <c r="B742" s="489">
        <v>22</v>
      </c>
      <c r="C742" s="489" t="s">
        <v>73</v>
      </c>
      <c r="D742" s="489" t="s">
        <v>648</v>
      </c>
      <c r="E742" s="489" t="s">
        <v>900</v>
      </c>
      <c r="F742" s="489">
        <v>21458769.879999999</v>
      </c>
      <c r="G742" s="489">
        <v>21524592.629999999</v>
      </c>
      <c r="I742" s="489">
        <v>1</v>
      </c>
    </row>
    <row r="743" spans="2:9" x14ac:dyDescent="0.25">
      <c r="B743" s="489">
        <v>22</v>
      </c>
      <c r="C743" s="489" t="s">
        <v>74</v>
      </c>
      <c r="D743" s="489" t="s">
        <v>74</v>
      </c>
      <c r="E743" s="489" t="s">
        <v>738</v>
      </c>
      <c r="F743" s="489">
        <v>18590983.960000001</v>
      </c>
      <c r="G743" s="489">
        <v>18650548.850000001</v>
      </c>
      <c r="I743" s="489">
        <v>1</v>
      </c>
    </row>
    <row r="744" spans="2:9" x14ac:dyDescent="0.25">
      <c r="B744" s="489">
        <v>27</v>
      </c>
      <c r="C744" s="489" t="s">
        <v>102</v>
      </c>
      <c r="D744" s="489" t="s">
        <v>108</v>
      </c>
      <c r="E744" s="489" t="s">
        <v>740</v>
      </c>
      <c r="F744" s="489">
        <v>22858319.66</v>
      </c>
      <c r="G744" s="489">
        <v>22929920.940000001</v>
      </c>
      <c r="I744" s="489">
        <v>1</v>
      </c>
    </row>
    <row r="745" spans="2:9" x14ac:dyDescent="0.25">
      <c r="B745" s="489">
        <v>27</v>
      </c>
      <c r="C745" s="489" t="s">
        <v>11</v>
      </c>
      <c r="D745" s="489" t="s">
        <v>84</v>
      </c>
      <c r="E745" s="489" t="s">
        <v>84</v>
      </c>
      <c r="F745" s="489">
        <v>19006655.859999999</v>
      </c>
      <c r="G745" s="489">
        <v>19063936.949999999</v>
      </c>
      <c r="I745" s="489">
        <v>1</v>
      </c>
    </row>
    <row r="746" spans="2:9" x14ac:dyDescent="0.25">
      <c r="B746" s="489">
        <v>32</v>
      </c>
      <c r="C746" s="489" t="s">
        <v>11</v>
      </c>
      <c r="D746" s="489" t="s">
        <v>83</v>
      </c>
      <c r="E746" s="489" t="s">
        <v>83</v>
      </c>
      <c r="F746" s="489">
        <v>22074502.739999998</v>
      </c>
      <c r="G746" s="489">
        <v>22138336.379999999</v>
      </c>
      <c r="I746" s="489">
        <v>1</v>
      </c>
    </row>
    <row r="747" spans="2:9" x14ac:dyDescent="0.25">
      <c r="B747" s="489">
        <v>87</v>
      </c>
      <c r="C747" s="489" t="s">
        <v>74</v>
      </c>
      <c r="D747" s="489" t="s">
        <v>87</v>
      </c>
      <c r="E747" s="489" t="s">
        <v>97</v>
      </c>
      <c r="F747" s="489">
        <v>24057324.879999999</v>
      </c>
      <c r="G747" s="489">
        <v>24354649.760000002</v>
      </c>
      <c r="I747" s="489">
        <v>1</v>
      </c>
    </row>
    <row r="748" spans="2:9" x14ac:dyDescent="0.25">
      <c r="B748" s="489">
        <v>87</v>
      </c>
      <c r="C748" s="489" t="s">
        <v>104</v>
      </c>
      <c r="D748" s="489" t="s">
        <v>106</v>
      </c>
      <c r="E748" s="489" t="s">
        <v>77</v>
      </c>
      <c r="F748" s="489">
        <v>19891457.440000001</v>
      </c>
      <c r="G748" s="489">
        <v>19943839.789999999</v>
      </c>
      <c r="I748" s="489">
        <v>1</v>
      </c>
    </row>
    <row r="749" spans="2:9" x14ac:dyDescent="0.25">
      <c r="B749" s="489">
        <v>88</v>
      </c>
      <c r="C749" s="489" t="s">
        <v>102</v>
      </c>
      <c r="D749" s="489" t="s">
        <v>108</v>
      </c>
      <c r="E749" s="489" t="s">
        <v>931</v>
      </c>
      <c r="F749" s="489">
        <v>19044113.23</v>
      </c>
      <c r="G749" s="489">
        <v>19312982.469999999</v>
      </c>
      <c r="I749" s="489">
        <v>1</v>
      </c>
    </row>
    <row r="750" spans="2:9" x14ac:dyDescent="0.25">
      <c r="B750" s="489">
        <v>88</v>
      </c>
      <c r="C750" s="489" t="s">
        <v>102</v>
      </c>
      <c r="D750" s="489" t="s">
        <v>108</v>
      </c>
      <c r="E750" s="489" t="s">
        <v>827</v>
      </c>
      <c r="F750" s="489">
        <v>20083448.420000002</v>
      </c>
      <c r="G750" s="489">
        <v>20139942.690000001</v>
      </c>
      <c r="I750" s="489">
        <v>1</v>
      </c>
    </row>
    <row r="751" spans="2:9" x14ac:dyDescent="0.25">
      <c r="B751" s="489">
        <v>88</v>
      </c>
      <c r="C751" s="489" t="s">
        <v>11</v>
      </c>
      <c r="D751" s="489" t="s">
        <v>94</v>
      </c>
      <c r="E751" s="489" t="s">
        <v>95</v>
      </c>
      <c r="F751" s="489">
        <v>19136160.940000001</v>
      </c>
      <c r="G751" s="489">
        <v>19297372.77</v>
      </c>
      <c r="I751" s="489">
        <v>1</v>
      </c>
    </row>
    <row r="752" spans="2:9" x14ac:dyDescent="0.25">
      <c r="B752" s="489">
        <v>88</v>
      </c>
      <c r="C752" s="489" t="s">
        <v>74</v>
      </c>
      <c r="D752" s="489" t="s">
        <v>87</v>
      </c>
      <c r="E752" s="489" t="s">
        <v>97</v>
      </c>
      <c r="F752" s="489">
        <v>18543177.140000001</v>
      </c>
      <c r="G752" s="489">
        <v>18595974.600000001</v>
      </c>
      <c r="I752" s="489">
        <v>1</v>
      </c>
    </row>
    <row r="753" spans="2:9" x14ac:dyDescent="0.25">
      <c r="B753" s="489">
        <v>88</v>
      </c>
      <c r="C753" s="489" t="s">
        <v>74</v>
      </c>
      <c r="D753" s="489" t="s">
        <v>735</v>
      </c>
      <c r="E753" s="489" t="s">
        <v>1056</v>
      </c>
      <c r="F753" s="489">
        <v>19784677.699999999</v>
      </c>
      <c r="G753" s="489">
        <v>19950396.719999999</v>
      </c>
      <c r="I753" s="489">
        <v>1</v>
      </c>
    </row>
    <row r="754" spans="2:9" x14ac:dyDescent="0.25">
      <c r="B754" s="489">
        <v>96</v>
      </c>
      <c r="C754" s="489" t="s">
        <v>104</v>
      </c>
      <c r="D754" s="489" t="s">
        <v>106</v>
      </c>
      <c r="E754" s="489" t="s">
        <v>77</v>
      </c>
      <c r="F754" s="489">
        <v>21296967.445</v>
      </c>
      <c r="G754" s="489">
        <v>21296967.445</v>
      </c>
      <c r="I754" s="489">
        <v>2</v>
      </c>
    </row>
    <row r="755" spans="2:9" x14ac:dyDescent="0.25">
      <c r="B755" s="489">
        <v>101</v>
      </c>
      <c r="C755" s="489" t="s">
        <v>102</v>
      </c>
      <c r="D755" s="489" t="s">
        <v>748</v>
      </c>
      <c r="E755" s="489" t="s">
        <v>828</v>
      </c>
      <c r="F755" s="489">
        <v>35655747.109999999</v>
      </c>
      <c r="G755" s="489">
        <v>35728607.899999999</v>
      </c>
      <c r="I755" s="489">
        <v>1</v>
      </c>
    </row>
    <row r="756" spans="2:9" x14ac:dyDescent="0.25">
      <c r="B756" s="489">
        <v>101</v>
      </c>
      <c r="C756" s="489" t="s">
        <v>102</v>
      </c>
      <c r="D756" s="489" t="s">
        <v>748</v>
      </c>
      <c r="E756" s="489" t="s">
        <v>1014</v>
      </c>
      <c r="F756" s="489">
        <v>30344640.379999999</v>
      </c>
      <c r="G756" s="489">
        <v>30689280.77</v>
      </c>
      <c r="I756" s="489">
        <v>1</v>
      </c>
    </row>
    <row r="757" spans="2:9" x14ac:dyDescent="0.25">
      <c r="B757" s="489">
        <v>101</v>
      </c>
      <c r="C757" s="489" t="s">
        <v>11</v>
      </c>
      <c r="D757" s="489" t="s">
        <v>103</v>
      </c>
      <c r="E757" s="489" t="s">
        <v>890</v>
      </c>
      <c r="F757" s="489">
        <v>30480342.23</v>
      </c>
      <c r="G757" s="489">
        <v>30686203.18</v>
      </c>
      <c r="I757" s="489">
        <v>1</v>
      </c>
    </row>
    <row r="758" spans="2:9" x14ac:dyDescent="0.25">
      <c r="B758" s="489">
        <v>101</v>
      </c>
      <c r="C758" s="489" t="s">
        <v>12</v>
      </c>
      <c r="D758" s="489" t="s">
        <v>12</v>
      </c>
      <c r="E758" s="489" t="s">
        <v>813</v>
      </c>
      <c r="F758" s="489">
        <v>35676076.170000002</v>
      </c>
      <c r="G758" s="489">
        <v>35751195.740000002</v>
      </c>
      <c r="I758" s="489">
        <v>1</v>
      </c>
    </row>
    <row r="759" spans="2:9" x14ac:dyDescent="0.25">
      <c r="B759" s="489">
        <v>101</v>
      </c>
      <c r="C759" s="489" t="s">
        <v>73</v>
      </c>
      <c r="D759" s="489" t="s">
        <v>607</v>
      </c>
      <c r="E759" s="489" t="s">
        <v>1071</v>
      </c>
      <c r="F759" s="489">
        <v>19214309.239999998</v>
      </c>
      <c r="G759" s="489">
        <v>19264788.039999999</v>
      </c>
      <c r="I759" s="489">
        <v>1</v>
      </c>
    </row>
    <row r="760" spans="2:9" x14ac:dyDescent="0.25">
      <c r="B760" s="489">
        <v>101</v>
      </c>
      <c r="C760" s="489" t="s">
        <v>74</v>
      </c>
      <c r="D760" s="489" t="s">
        <v>72</v>
      </c>
      <c r="E760" s="489" t="s">
        <v>72</v>
      </c>
      <c r="F760" s="489">
        <v>13930000</v>
      </c>
      <c r="G760" s="489">
        <v>14281937.26</v>
      </c>
      <c r="I760" s="489">
        <v>2</v>
      </c>
    </row>
    <row r="761" spans="2:9" x14ac:dyDescent="0.25">
      <c r="B761" s="489">
        <v>105</v>
      </c>
      <c r="C761" s="489" t="s">
        <v>73</v>
      </c>
      <c r="D761" s="489" t="s">
        <v>648</v>
      </c>
      <c r="E761" s="489" t="s">
        <v>920</v>
      </c>
      <c r="F761" s="489">
        <v>18359284.510000002</v>
      </c>
      <c r="G761" s="489">
        <v>18411311.68</v>
      </c>
      <c r="I761" s="489">
        <v>1</v>
      </c>
    </row>
    <row r="762" spans="2:9" x14ac:dyDescent="0.25">
      <c r="B762" s="489">
        <v>105</v>
      </c>
      <c r="C762" s="489" t="s">
        <v>74</v>
      </c>
      <c r="D762" s="489" t="s">
        <v>74</v>
      </c>
      <c r="E762" s="489" t="s">
        <v>744</v>
      </c>
      <c r="F762" s="489">
        <v>22676388.969999999</v>
      </c>
      <c r="G762" s="489">
        <v>22977693.940000001</v>
      </c>
      <c r="I762" s="489">
        <v>1</v>
      </c>
    </row>
    <row r="763" spans="2:9" x14ac:dyDescent="0.25">
      <c r="B763" s="489">
        <v>105</v>
      </c>
      <c r="C763" s="489" t="s">
        <v>74</v>
      </c>
      <c r="D763" s="489" t="s">
        <v>74</v>
      </c>
      <c r="E763" s="489" t="s">
        <v>968</v>
      </c>
      <c r="F763" s="489">
        <v>22579062.32</v>
      </c>
      <c r="G763" s="489">
        <v>22758660.460000001</v>
      </c>
      <c r="I763" s="489">
        <v>1</v>
      </c>
    </row>
    <row r="764" spans="2:9" x14ac:dyDescent="0.25">
      <c r="B764" s="489">
        <v>105</v>
      </c>
      <c r="C764" s="489" t="s">
        <v>104</v>
      </c>
      <c r="D764" s="489" t="s">
        <v>106</v>
      </c>
      <c r="E764" s="489" t="s">
        <v>91</v>
      </c>
      <c r="F764" s="489">
        <v>18167498.780000001</v>
      </c>
      <c r="G764" s="489">
        <v>18324890.120000001</v>
      </c>
      <c r="I764" s="489">
        <v>1</v>
      </c>
    </row>
    <row r="765" spans="2:9" x14ac:dyDescent="0.25">
      <c r="B765" s="489">
        <v>105</v>
      </c>
      <c r="C765" s="489" t="s">
        <v>104</v>
      </c>
      <c r="D765" s="489" t="s">
        <v>107</v>
      </c>
      <c r="E765" s="489" t="s">
        <v>601</v>
      </c>
      <c r="F765" s="489">
        <v>19404306.385000002</v>
      </c>
      <c r="G765" s="489">
        <v>19459429.414999999</v>
      </c>
      <c r="I765" s="489">
        <v>2</v>
      </c>
    </row>
    <row r="766" spans="2:9" x14ac:dyDescent="0.25">
      <c r="B766" s="489">
        <v>116</v>
      </c>
      <c r="C766" s="489" t="s">
        <v>11</v>
      </c>
      <c r="D766" s="489" t="s">
        <v>94</v>
      </c>
      <c r="E766" s="489" t="s">
        <v>95</v>
      </c>
      <c r="F766" s="489">
        <v>19579497.93</v>
      </c>
      <c r="G766" s="489">
        <v>19810995.859999999</v>
      </c>
      <c r="I766" s="489">
        <v>1</v>
      </c>
    </row>
    <row r="767" spans="2:9" x14ac:dyDescent="0.25">
      <c r="B767" s="489">
        <v>116</v>
      </c>
      <c r="C767" s="489" t="s">
        <v>11</v>
      </c>
      <c r="D767" s="489" t="s">
        <v>84</v>
      </c>
      <c r="E767" s="489" t="s">
        <v>896</v>
      </c>
      <c r="F767" s="489">
        <v>19947416.629999999</v>
      </c>
      <c r="G767" s="489">
        <v>20194833.260000002</v>
      </c>
      <c r="I767" s="489">
        <v>1</v>
      </c>
    </row>
    <row r="768" spans="2:9" x14ac:dyDescent="0.25">
      <c r="B768" s="489">
        <v>116</v>
      </c>
      <c r="C768" s="489" t="s">
        <v>74</v>
      </c>
      <c r="D768" s="489" t="s">
        <v>752</v>
      </c>
      <c r="E768" s="489" t="s">
        <v>1109</v>
      </c>
      <c r="F768" s="489">
        <v>26928646.140000001</v>
      </c>
      <c r="G768" s="489">
        <v>27105727.204999998</v>
      </c>
      <c r="I768" s="489">
        <v>2</v>
      </c>
    </row>
    <row r="769" spans="2:9" x14ac:dyDescent="0.25">
      <c r="B769" s="489">
        <v>116</v>
      </c>
      <c r="C769" s="489" t="s">
        <v>104</v>
      </c>
      <c r="D769" s="489" t="s">
        <v>818</v>
      </c>
      <c r="E769" s="489" t="s">
        <v>818</v>
      </c>
      <c r="F769" s="489">
        <v>18755527.07</v>
      </c>
      <c r="G769" s="489">
        <v>18800807.859999999</v>
      </c>
      <c r="I769" s="489">
        <v>1</v>
      </c>
    </row>
    <row r="770" spans="2:9" x14ac:dyDescent="0.25">
      <c r="B770" s="489">
        <v>117</v>
      </c>
      <c r="C770" s="489" t="s">
        <v>11</v>
      </c>
      <c r="D770" s="489" t="s">
        <v>515</v>
      </c>
      <c r="E770" s="489" t="s">
        <v>515</v>
      </c>
      <c r="F770" s="489">
        <v>15163909.109999999</v>
      </c>
      <c r="G770" s="489">
        <v>15163909.109999999</v>
      </c>
      <c r="I770" s="489">
        <v>1</v>
      </c>
    </row>
    <row r="771" spans="2:9" x14ac:dyDescent="0.25">
      <c r="B771" s="489">
        <v>117</v>
      </c>
      <c r="C771" s="489" t="s">
        <v>12</v>
      </c>
      <c r="D771" s="489" t="s">
        <v>85</v>
      </c>
      <c r="E771" s="489" t="s">
        <v>1096</v>
      </c>
      <c r="F771" s="489">
        <v>23836135.73</v>
      </c>
      <c r="G771" s="489">
        <v>23836135.73</v>
      </c>
      <c r="I771" s="489">
        <v>1</v>
      </c>
    </row>
    <row r="772" spans="2:9" x14ac:dyDescent="0.25">
      <c r="B772" s="489">
        <v>117</v>
      </c>
      <c r="C772" s="489" t="s">
        <v>73</v>
      </c>
      <c r="D772" s="489" t="s">
        <v>86</v>
      </c>
      <c r="E772" s="489" t="s">
        <v>1029</v>
      </c>
      <c r="F772" s="489">
        <v>22860341.166666701</v>
      </c>
      <c r="G772" s="489">
        <v>22860341.166666701</v>
      </c>
      <c r="I772" s="489">
        <v>3</v>
      </c>
    </row>
    <row r="773" spans="2:9" x14ac:dyDescent="0.25">
      <c r="B773" s="489">
        <v>120</v>
      </c>
      <c r="C773" s="489" t="s">
        <v>11</v>
      </c>
      <c r="D773" s="489" t="s">
        <v>965</v>
      </c>
      <c r="E773" s="489" t="s">
        <v>731</v>
      </c>
      <c r="F773" s="489">
        <v>22987212.739999998</v>
      </c>
      <c r="G773" s="489">
        <v>23601355.190000001</v>
      </c>
      <c r="I773" s="489">
        <v>1</v>
      </c>
    </row>
    <row r="774" spans="2:9" x14ac:dyDescent="0.25">
      <c r="B774" s="489">
        <v>121</v>
      </c>
      <c r="C774" s="489" t="s">
        <v>102</v>
      </c>
      <c r="D774" s="489" t="s">
        <v>108</v>
      </c>
      <c r="E774" s="489" t="s">
        <v>740</v>
      </c>
      <c r="F774" s="489">
        <v>20563081.879999999</v>
      </c>
      <c r="G774" s="489">
        <v>20568081.879999999</v>
      </c>
      <c r="I774" s="489">
        <v>1</v>
      </c>
    </row>
    <row r="775" spans="2:9" x14ac:dyDescent="0.25">
      <c r="B775" s="489">
        <v>121</v>
      </c>
      <c r="C775" s="489" t="s">
        <v>11</v>
      </c>
      <c r="D775" s="489" t="s">
        <v>94</v>
      </c>
      <c r="E775" s="489" t="s">
        <v>894</v>
      </c>
      <c r="F775" s="489">
        <v>21368106.940000001</v>
      </c>
      <c r="G775" s="489">
        <v>21547295.629999999</v>
      </c>
      <c r="I775" s="489">
        <v>1</v>
      </c>
    </row>
    <row r="776" spans="2:9" x14ac:dyDescent="0.25">
      <c r="B776" s="489">
        <v>121</v>
      </c>
      <c r="C776" s="489" t="s">
        <v>11</v>
      </c>
      <c r="D776" s="489" t="s">
        <v>84</v>
      </c>
      <c r="E776" s="489" t="s">
        <v>84</v>
      </c>
      <c r="F776" s="489">
        <v>21240573.899999999</v>
      </c>
      <c r="G776" s="489">
        <v>21436785.84</v>
      </c>
      <c r="I776" s="489">
        <v>1</v>
      </c>
    </row>
    <row r="777" spans="2:9" x14ac:dyDescent="0.25">
      <c r="B777" s="489">
        <v>121</v>
      </c>
      <c r="C777" s="489" t="s">
        <v>11</v>
      </c>
      <c r="D777" s="489" t="s">
        <v>84</v>
      </c>
      <c r="E777" s="489" t="s">
        <v>895</v>
      </c>
      <c r="F777" s="489">
        <v>18331974.25</v>
      </c>
      <c r="G777" s="489">
        <v>18336974.25</v>
      </c>
      <c r="I777" s="489">
        <v>1</v>
      </c>
    </row>
    <row r="778" spans="2:9" x14ac:dyDescent="0.25">
      <c r="B778" s="489">
        <v>121</v>
      </c>
      <c r="C778" s="489" t="s">
        <v>11</v>
      </c>
      <c r="D778" s="489" t="s">
        <v>84</v>
      </c>
      <c r="E778" s="489" t="s">
        <v>864</v>
      </c>
      <c r="F778" s="489">
        <v>22159590.02</v>
      </c>
      <c r="G778" s="489">
        <v>22354414.309999999</v>
      </c>
      <c r="I778" s="489">
        <v>1</v>
      </c>
    </row>
    <row r="779" spans="2:9" x14ac:dyDescent="0.25">
      <c r="B779" s="489">
        <v>121</v>
      </c>
      <c r="C779" s="489" t="s">
        <v>11</v>
      </c>
      <c r="D779" s="489" t="s">
        <v>515</v>
      </c>
      <c r="E779" s="489" t="s">
        <v>515</v>
      </c>
      <c r="F779" s="489">
        <v>23289709.039999999</v>
      </c>
      <c r="G779" s="489">
        <v>23358072.850000001</v>
      </c>
      <c r="I779" s="489">
        <v>1</v>
      </c>
    </row>
    <row r="780" spans="2:9" x14ac:dyDescent="0.25">
      <c r="B780" s="489">
        <v>121</v>
      </c>
      <c r="C780" s="489" t="s">
        <v>11</v>
      </c>
      <c r="D780" s="489" t="s">
        <v>98</v>
      </c>
      <c r="E780" s="489" t="s">
        <v>749</v>
      </c>
      <c r="F780" s="489">
        <v>22761584.039999999</v>
      </c>
      <c r="G780" s="489">
        <v>22968324.59</v>
      </c>
      <c r="I780" s="489">
        <v>1</v>
      </c>
    </row>
    <row r="781" spans="2:9" x14ac:dyDescent="0.25">
      <c r="B781" s="489">
        <v>121</v>
      </c>
      <c r="C781" s="489" t="s">
        <v>11</v>
      </c>
      <c r="D781" s="489" t="s">
        <v>98</v>
      </c>
      <c r="E781" s="489" t="s">
        <v>899</v>
      </c>
      <c r="F781" s="489">
        <v>18346974.25</v>
      </c>
      <c r="G781" s="489">
        <v>18351974.25</v>
      </c>
      <c r="I781" s="489">
        <v>1</v>
      </c>
    </row>
    <row r="782" spans="2:9" x14ac:dyDescent="0.25">
      <c r="B782" s="489">
        <v>121</v>
      </c>
      <c r="C782" s="489" t="s">
        <v>11</v>
      </c>
      <c r="D782" s="489" t="s">
        <v>865</v>
      </c>
      <c r="E782" s="489" t="s">
        <v>865</v>
      </c>
      <c r="F782" s="489">
        <v>23762249.52</v>
      </c>
      <c r="G782" s="489">
        <v>23896349.466666698</v>
      </c>
      <c r="I782" s="489">
        <v>3</v>
      </c>
    </row>
    <row r="783" spans="2:9" x14ac:dyDescent="0.25">
      <c r="B783" s="489">
        <v>121</v>
      </c>
      <c r="C783" s="489" t="s">
        <v>12</v>
      </c>
      <c r="D783" s="489" t="s">
        <v>85</v>
      </c>
      <c r="E783" s="489" t="s">
        <v>901</v>
      </c>
      <c r="F783" s="489">
        <v>20831982.07</v>
      </c>
      <c r="G783" s="489">
        <v>21025930.91</v>
      </c>
      <c r="I783" s="489">
        <v>1</v>
      </c>
    </row>
    <row r="784" spans="2:9" x14ac:dyDescent="0.25">
      <c r="B784" s="489">
        <v>121</v>
      </c>
      <c r="C784" s="489" t="s">
        <v>13</v>
      </c>
      <c r="D784" s="489" t="s">
        <v>105</v>
      </c>
      <c r="E784" s="489" t="s">
        <v>521</v>
      </c>
      <c r="F784" s="489">
        <v>20723754.109999999</v>
      </c>
      <c r="G784" s="489">
        <v>21047262.190000001</v>
      </c>
      <c r="I784" s="489">
        <v>1</v>
      </c>
    </row>
    <row r="785" spans="2:9" x14ac:dyDescent="0.25">
      <c r="B785" s="489">
        <v>121</v>
      </c>
      <c r="C785" s="489" t="s">
        <v>104</v>
      </c>
      <c r="D785" s="489" t="s">
        <v>106</v>
      </c>
      <c r="E785" s="489" t="s">
        <v>91</v>
      </c>
      <c r="F785" s="489">
        <v>21757449.035</v>
      </c>
      <c r="G785" s="489">
        <v>21955690.859999999</v>
      </c>
      <c r="I785" s="489">
        <v>2</v>
      </c>
    </row>
    <row r="786" spans="2:9" x14ac:dyDescent="0.25">
      <c r="B786" s="489">
        <v>121</v>
      </c>
      <c r="C786" s="489" t="s">
        <v>104</v>
      </c>
      <c r="D786" s="489" t="s">
        <v>107</v>
      </c>
      <c r="E786" s="489" t="s">
        <v>107</v>
      </c>
      <c r="F786" s="489">
        <v>23059467.4066667</v>
      </c>
      <c r="G786" s="489">
        <v>23264004.010000002</v>
      </c>
      <c r="I786" s="489">
        <v>3</v>
      </c>
    </row>
    <row r="787" spans="2:9" x14ac:dyDescent="0.25">
      <c r="B787" s="489">
        <v>4</v>
      </c>
      <c r="C787" s="489" t="s">
        <v>11</v>
      </c>
      <c r="D787" s="489" t="s">
        <v>84</v>
      </c>
      <c r="E787" s="489" t="s">
        <v>835</v>
      </c>
      <c r="F787" s="489">
        <v>22900173.890000001</v>
      </c>
      <c r="G787" s="489">
        <v>22900173.890000001</v>
      </c>
      <c r="I787" s="489">
        <v>1</v>
      </c>
    </row>
    <row r="788" spans="2:9" x14ac:dyDescent="0.25">
      <c r="B788" s="489">
        <v>4</v>
      </c>
      <c r="C788" s="489" t="s">
        <v>12</v>
      </c>
      <c r="D788" s="489" t="s">
        <v>372</v>
      </c>
      <c r="E788" s="489" t="s">
        <v>1170</v>
      </c>
      <c r="F788" s="489">
        <v>31863601.32</v>
      </c>
      <c r="G788" s="489">
        <v>31863601.32</v>
      </c>
      <c r="I788" s="489">
        <v>1</v>
      </c>
    </row>
    <row r="789" spans="2:9" x14ac:dyDescent="0.25">
      <c r="B789" s="489">
        <v>4</v>
      </c>
      <c r="C789" s="489" t="s">
        <v>12</v>
      </c>
      <c r="D789" s="489" t="s">
        <v>85</v>
      </c>
      <c r="E789" s="489" t="s">
        <v>1096</v>
      </c>
      <c r="F789" s="489">
        <v>22503326.199999999</v>
      </c>
      <c r="G789" s="489">
        <v>22503326.199999999</v>
      </c>
      <c r="I789" s="489">
        <v>1</v>
      </c>
    </row>
    <row r="790" spans="2:9" x14ac:dyDescent="0.25">
      <c r="B790" s="489">
        <v>4</v>
      </c>
      <c r="C790" s="489" t="s">
        <v>73</v>
      </c>
      <c r="D790" s="489" t="s">
        <v>648</v>
      </c>
      <c r="E790" s="489" t="s">
        <v>900</v>
      </c>
      <c r="F790" s="489">
        <v>21113211.52</v>
      </c>
      <c r="G790" s="489">
        <v>21113211.52</v>
      </c>
      <c r="I790" s="489">
        <v>1</v>
      </c>
    </row>
    <row r="791" spans="2:9" x14ac:dyDescent="0.25">
      <c r="B791" s="489">
        <v>4</v>
      </c>
      <c r="C791" s="489" t="s">
        <v>73</v>
      </c>
      <c r="D791" s="489" t="s">
        <v>648</v>
      </c>
      <c r="E791" s="489" t="s">
        <v>662</v>
      </c>
      <c r="F791" s="489">
        <v>18294391.25</v>
      </c>
      <c r="G791" s="489">
        <v>18294391.25</v>
      </c>
      <c r="I791" s="489">
        <v>1</v>
      </c>
    </row>
    <row r="792" spans="2:9" x14ac:dyDescent="0.25">
      <c r="B792" s="489">
        <v>4</v>
      </c>
      <c r="C792" s="489" t="s">
        <v>74</v>
      </c>
      <c r="D792" s="489" t="s">
        <v>735</v>
      </c>
      <c r="E792" s="489" t="s">
        <v>1056</v>
      </c>
      <c r="F792" s="489">
        <v>23538692.5</v>
      </c>
      <c r="G792" s="489">
        <v>23538692.5</v>
      </c>
      <c r="I792" s="489">
        <v>1</v>
      </c>
    </row>
    <row r="793" spans="2:9" x14ac:dyDescent="0.25">
      <c r="B793" s="489">
        <v>4</v>
      </c>
      <c r="C793" s="489" t="s">
        <v>104</v>
      </c>
      <c r="D793" s="489" t="s">
        <v>106</v>
      </c>
      <c r="E793" s="489" t="s">
        <v>77</v>
      </c>
      <c r="F793" s="489">
        <v>25927221.59</v>
      </c>
      <c r="G793" s="489">
        <v>25927221.59</v>
      </c>
      <c r="I793" s="489">
        <v>1</v>
      </c>
    </row>
    <row r="794" spans="2:9" x14ac:dyDescent="0.25">
      <c r="B794" s="489">
        <v>14</v>
      </c>
      <c r="C794" s="489" t="s">
        <v>102</v>
      </c>
      <c r="D794" s="489" t="s">
        <v>746</v>
      </c>
      <c r="E794" s="489" t="s">
        <v>1177</v>
      </c>
      <c r="F794" s="489">
        <v>21507604.210000001</v>
      </c>
      <c r="G794" s="489">
        <v>21507604.210000001</v>
      </c>
      <c r="I794" s="489">
        <v>1</v>
      </c>
    </row>
    <row r="795" spans="2:9" x14ac:dyDescent="0.25">
      <c r="B795" s="489">
        <v>14</v>
      </c>
      <c r="C795" s="489" t="s">
        <v>11</v>
      </c>
      <c r="D795" s="489" t="s">
        <v>103</v>
      </c>
      <c r="E795" s="489" t="s">
        <v>514</v>
      </c>
      <c r="F795" s="489">
        <v>18272699.289999999</v>
      </c>
      <c r="G795" s="489">
        <v>18272699.289999999</v>
      </c>
      <c r="I795" s="489">
        <v>1</v>
      </c>
    </row>
    <row r="796" spans="2:9" x14ac:dyDescent="0.25">
      <c r="B796" s="489">
        <v>14</v>
      </c>
      <c r="C796" s="489" t="s">
        <v>11</v>
      </c>
      <c r="D796" s="489" t="s">
        <v>94</v>
      </c>
      <c r="E796" s="489" t="s">
        <v>100</v>
      </c>
      <c r="F796" s="489">
        <v>20421044.5</v>
      </c>
      <c r="G796" s="489">
        <v>20421044.5</v>
      </c>
      <c r="I796" s="489">
        <v>1</v>
      </c>
    </row>
    <row r="797" spans="2:9" x14ac:dyDescent="0.25">
      <c r="B797" s="489">
        <v>22</v>
      </c>
      <c r="C797" s="489" t="s">
        <v>102</v>
      </c>
      <c r="D797" s="489" t="s">
        <v>748</v>
      </c>
      <c r="E797" s="489" t="s">
        <v>1115</v>
      </c>
      <c r="F797" s="489">
        <v>16437807.039999999</v>
      </c>
      <c r="G797" s="489">
        <v>16676014.57</v>
      </c>
      <c r="I797" s="489">
        <v>1</v>
      </c>
    </row>
    <row r="798" spans="2:9" x14ac:dyDescent="0.25">
      <c r="B798" s="489">
        <v>22</v>
      </c>
      <c r="C798" s="489" t="s">
        <v>104</v>
      </c>
      <c r="D798" s="489" t="s">
        <v>818</v>
      </c>
      <c r="E798" s="489" t="s">
        <v>845</v>
      </c>
      <c r="F798" s="489">
        <v>19804384.329999998</v>
      </c>
      <c r="G798" s="489">
        <v>19982726.02</v>
      </c>
      <c r="I798" s="489">
        <v>1</v>
      </c>
    </row>
    <row r="799" spans="2:9" x14ac:dyDescent="0.25">
      <c r="B799" s="489">
        <v>27</v>
      </c>
      <c r="C799" s="489" t="s">
        <v>74</v>
      </c>
      <c r="D799" s="489" t="s">
        <v>734</v>
      </c>
      <c r="E799" s="489" t="s">
        <v>734</v>
      </c>
      <c r="F799" s="489">
        <v>19604066</v>
      </c>
      <c r="G799" s="489">
        <v>19604066</v>
      </c>
      <c r="I799" s="489">
        <v>1</v>
      </c>
    </row>
    <row r="800" spans="2:9" x14ac:dyDescent="0.25">
      <c r="B800" s="489">
        <v>28</v>
      </c>
      <c r="C800" s="489" t="s">
        <v>11</v>
      </c>
      <c r="D800" s="489" t="s">
        <v>98</v>
      </c>
      <c r="E800" s="489" t="s">
        <v>899</v>
      </c>
      <c r="F800" s="489">
        <v>21123402.66</v>
      </c>
      <c r="G800" s="489">
        <v>21123402.66</v>
      </c>
      <c r="I800" s="489">
        <v>1</v>
      </c>
    </row>
    <row r="801" spans="2:9" x14ac:dyDescent="0.25">
      <c r="B801" s="489">
        <v>32</v>
      </c>
      <c r="C801" s="489" t="s">
        <v>74</v>
      </c>
      <c r="D801" s="489" t="s">
        <v>74</v>
      </c>
      <c r="E801" s="489" t="s">
        <v>744</v>
      </c>
      <c r="F801" s="489">
        <v>29115275.482941199</v>
      </c>
      <c r="G801" s="489">
        <v>29193614.682352901</v>
      </c>
      <c r="I801" s="489">
        <v>17</v>
      </c>
    </row>
    <row r="802" spans="2:9" x14ac:dyDescent="0.25">
      <c r="B802" s="489">
        <v>88</v>
      </c>
      <c r="C802" s="489" t="s">
        <v>102</v>
      </c>
      <c r="D802" s="489" t="s">
        <v>108</v>
      </c>
      <c r="E802" s="489" t="s">
        <v>1090</v>
      </c>
      <c r="F802" s="489">
        <v>22307901.899999999</v>
      </c>
      <c r="G802" s="489">
        <v>22307901.899999999</v>
      </c>
      <c r="I802" s="489">
        <v>1</v>
      </c>
    </row>
    <row r="803" spans="2:9" x14ac:dyDescent="0.25">
      <c r="B803" s="489">
        <v>93</v>
      </c>
      <c r="C803" s="489" t="s">
        <v>73</v>
      </c>
      <c r="D803" s="489" t="s">
        <v>513</v>
      </c>
      <c r="E803" s="489" t="s">
        <v>513</v>
      </c>
      <c r="F803" s="489">
        <v>33095099.32</v>
      </c>
      <c r="G803" s="489">
        <v>33219003.399999999</v>
      </c>
      <c r="I803" s="489">
        <v>1</v>
      </c>
    </row>
    <row r="804" spans="2:9" x14ac:dyDescent="0.25">
      <c r="B804" s="489">
        <v>93</v>
      </c>
      <c r="C804" s="489" t="s">
        <v>74</v>
      </c>
      <c r="D804" s="489" t="s">
        <v>72</v>
      </c>
      <c r="E804" s="489" t="s">
        <v>745</v>
      </c>
      <c r="F804" s="489">
        <v>14357546.720000001</v>
      </c>
      <c r="G804" s="489">
        <v>14357546.720000001</v>
      </c>
      <c r="I804" s="489">
        <v>1</v>
      </c>
    </row>
    <row r="805" spans="2:9" x14ac:dyDescent="0.25">
      <c r="B805" s="489">
        <v>93</v>
      </c>
      <c r="C805" s="489" t="s">
        <v>104</v>
      </c>
      <c r="D805" s="489" t="s">
        <v>818</v>
      </c>
      <c r="E805" s="489" t="s">
        <v>870</v>
      </c>
      <c r="F805" s="489">
        <v>15121544.199999999</v>
      </c>
      <c r="G805" s="489">
        <v>15121544.199999999</v>
      </c>
      <c r="I805" s="489">
        <v>1</v>
      </c>
    </row>
    <row r="806" spans="2:9" x14ac:dyDescent="0.25">
      <c r="B806" s="489">
        <v>93</v>
      </c>
      <c r="C806" s="489" t="s">
        <v>104</v>
      </c>
      <c r="D806" s="489" t="s">
        <v>482</v>
      </c>
      <c r="E806" s="489" t="s">
        <v>905</v>
      </c>
      <c r="F806" s="489">
        <v>14018949.619999999</v>
      </c>
      <c r="G806" s="489">
        <v>14018949.619999999</v>
      </c>
      <c r="I806" s="489">
        <v>1</v>
      </c>
    </row>
    <row r="807" spans="2:9" x14ac:dyDescent="0.25">
      <c r="B807" s="489">
        <v>96</v>
      </c>
      <c r="C807" s="489" t="s">
        <v>11</v>
      </c>
      <c r="D807" s="489" t="s">
        <v>94</v>
      </c>
      <c r="E807" s="489" t="s">
        <v>742</v>
      </c>
      <c r="F807" s="489">
        <v>22549141.59</v>
      </c>
      <c r="G807" s="489">
        <v>22549141.59</v>
      </c>
      <c r="I807" s="489">
        <v>1</v>
      </c>
    </row>
    <row r="808" spans="2:9" x14ac:dyDescent="0.25">
      <c r="B808" s="489">
        <v>101</v>
      </c>
      <c r="C808" s="489" t="s">
        <v>12</v>
      </c>
      <c r="D808" s="489" t="s">
        <v>85</v>
      </c>
      <c r="E808" s="489" t="s">
        <v>918</v>
      </c>
      <c r="F808" s="489">
        <v>30380154.09</v>
      </c>
      <c r="G808" s="489">
        <v>30380154.09</v>
      </c>
      <c r="I808" s="489">
        <v>1</v>
      </c>
    </row>
    <row r="809" spans="2:9" x14ac:dyDescent="0.25">
      <c r="B809" s="489">
        <v>105</v>
      </c>
      <c r="C809" s="489" t="s">
        <v>11</v>
      </c>
      <c r="D809" s="489" t="s">
        <v>94</v>
      </c>
      <c r="E809" s="489" t="s">
        <v>844</v>
      </c>
      <c r="F809" s="489">
        <v>35720223.030000001</v>
      </c>
      <c r="G809" s="489">
        <v>35720223.030000001</v>
      </c>
      <c r="I809" s="489">
        <v>1</v>
      </c>
    </row>
    <row r="810" spans="2:9" x14ac:dyDescent="0.25">
      <c r="B810" s="489">
        <v>116</v>
      </c>
      <c r="C810" s="489" t="s">
        <v>102</v>
      </c>
      <c r="D810" s="489" t="s">
        <v>746</v>
      </c>
      <c r="E810" s="489" t="s">
        <v>1046</v>
      </c>
      <c r="F810" s="489">
        <v>21342775.850000001</v>
      </c>
      <c r="G810" s="489">
        <v>21342775.850000001</v>
      </c>
      <c r="I810" s="489">
        <v>1</v>
      </c>
    </row>
    <row r="811" spans="2:9" x14ac:dyDescent="0.25">
      <c r="B811" s="489">
        <v>116</v>
      </c>
      <c r="C811" s="489" t="s">
        <v>102</v>
      </c>
      <c r="D811" s="489" t="s">
        <v>1010</v>
      </c>
      <c r="E811" s="489" t="s">
        <v>1190</v>
      </c>
      <c r="F811" s="489">
        <v>20332587.850000001</v>
      </c>
      <c r="G811" s="489">
        <v>20332587.850000001</v>
      </c>
      <c r="I811" s="489">
        <v>1</v>
      </c>
    </row>
    <row r="812" spans="2:9" x14ac:dyDescent="0.25">
      <c r="B812" s="489">
        <v>116</v>
      </c>
      <c r="C812" s="489" t="s">
        <v>11</v>
      </c>
      <c r="D812" s="489" t="s">
        <v>832</v>
      </c>
      <c r="E812" s="489" t="s">
        <v>863</v>
      </c>
      <c r="F812" s="489">
        <v>20859277.050000001</v>
      </c>
      <c r="G812" s="489">
        <v>20859277.050000001</v>
      </c>
      <c r="I812" s="489">
        <v>1</v>
      </c>
    </row>
    <row r="813" spans="2:9" x14ac:dyDescent="0.25">
      <c r="B813" s="489">
        <v>116</v>
      </c>
      <c r="C813" s="489" t="s">
        <v>11</v>
      </c>
      <c r="D813" s="489" t="s">
        <v>94</v>
      </c>
      <c r="E813" s="489" t="s">
        <v>844</v>
      </c>
      <c r="F813" s="489">
        <v>21220487.850000001</v>
      </c>
      <c r="G813" s="489">
        <v>21220487.850000001</v>
      </c>
      <c r="I813" s="489">
        <v>1</v>
      </c>
    </row>
    <row r="814" spans="2:9" x14ac:dyDescent="0.25">
      <c r="B814" s="489">
        <v>116</v>
      </c>
      <c r="C814" s="489" t="s">
        <v>13</v>
      </c>
      <c r="D814" s="489" t="s">
        <v>105</v>
      </c>
      <c r="E814" s="489" t="s">
        <v>606</v>
      </c>
      <c r="F814" s="489">
        <v>24091868.260000002</v>
      </c>
      <c r="G814" s="489">
        <v>24091868.260000002</v>
      </c>
      <c r="I814" s="489">
        <v>1</v>
      </c>
    </row>
    <row r="815" spans="2:9" x14ac:dyDescent="0.25">
      <c r="B815" s="489">
        <v>116</v>
      </c>
      <c r="C815" s="489" t="s">
        <v>73</v>
      </c>
      <c r="D815" s="489" t="s">
        <v>86</v>
      </c>
      <c r="E815" s="489" t="s">
        <v>1029</v>
      </c>
      <c r="F815" s="489">
        <v>21950229.653333299</v>
      </c>
      <c r="G815" s="489">
        <v>21950229.653333299</v>
      </c>
      <c r="I815" s="489">
        <v>3</v>
      </c>
    </row>
    <row r="816" spans="2:9" x14ac:dyDescent="0.25">
      <c r="B816" s="489">
        <v>116</v>
      </c>
      <c r="C816" s="489" t="s">
        <v>73</v>
      </c>
      <c r="D816" s="489" t="s">
        <v>607</v>
      </c>
      <c r="E816" s="489" t="s">
        <v>1071</v>
      </c>
      <c r="F816" s="489">
        <v>19459841.850000001</v>
      </c>
      <c r="G816" s="489">
        <v>19459841.850000001</v>
      </c>
      <c r="I816" s="489">
        <v>1</v>
      </c>
    </row>
    <row r="817" spans="2:9" x14ac:dyDescent="0.25">
      <c r="B817" s="489">
        <v>116</v>
      </c>
      <c r="C817" s="489" t="s">
        <v>73</v>
      </c>
      <c r="D817" s="489" t="s">
        <v>648</v>
      </c>
      <c r="E817" s="489" t="s">
        <v>662</v>
      </c>
      <c r="F817" s="489">
        <v>19188053.260000002</v>
      </c>
      <c r="G817" s="489">
        <v>19188053.260000002</v>
      </c>
      <c r="I817" s="489">
        <v>1</v>
      </c>
    </row>
    <row r="818" spans="2:9" x14ac:dyDescent="0.25">
      <c r="B818" s="489">
        <v>116</v>
      </c>
      <c r="C818" s="489" t="s">
        <v>74</v>
      </c>
      <c r="D818" s="489" t="s">
        <v>752</v>
      </c>
      <c r="E818" s="489" t="s">
        <v>1147</v>
      </c>
      <c r="F818" s="489">
        <v>31763437.140000001</v>
      </c>
      <c r="G818" s="489">
        <v>31763437.140000001</v>
      </c>
      <c r="I818" s="489">
        <v>2</v>
      </c>
    </row>
    <row r="819" spans="2:9" x14ac:dyDescent="0.25">
      <c r="B819" s="489">
        <v>116</v>
      </c>
      <c r="C819" s="489" t="s">
        <v>74</v>
      </c>
      <c r="D819" s="489" t="s">
        <v>735</v>
      </c>
      <c r="E819" s="489" t="s">
        <v>842</v>
      </c>
      <c r="F819" s="489">
        <v>25189409.25</v>
      </c>
      <c r="G819" s="489">
        <v>25331535</v>
      </c>
      <c r="I819" s="489">
        <v>1</v>
      </c>
    </row>
    <row r="820" spans="2:9" x14ac:dyDescent="0.25">
      <c r="B820" s="489">
        <v>116</v>
      </c>
      <c r="C820" s="489" t="s">
        <v>104</v>
      </c>
      <c r="D820" s="489" t="s">
        <v>107</v>
      </c>
      <c r="E820" s="489" t="s">
        <v>601</v>
      </c>
      <c r="F820" s="489">
        <v>20932628.73</v>
      </c>
      <c r="G820" s="489">
        <v>20932628.73</v>
      </c>
      <c r="I820" s="489">
        <v>1</v>
      </c>
    </row>
    <row r="821" spans="2:9" x14ac:dyDescent="0.25">
      <c r="B821" s="489">
        <v>117</v>
      </c>
      <c r="C821" s="489" t="s">
        <v>11</v>
      </c>
      <c r="D821" s="489" t="s">
        <v>515</v>
      </c>
      <c r="E821" s="489" t="s">
        <v>515</v>
      </c>
      <c r="F821" s="489">
        <v>15036477.82</v>
      </c>
      <c r="G821" s="489">
        <v>15036477.82</v>
      </c>
      <c r="I821" s="489">
        <v>1</v>
      </c>
    </row>
    <row r="822" spans="2:9" x14ac:dyDescent="0.25">
      <c r="B822" s="489">
        <v>117</v>
      </c>
      <c r="C822" s="489" t="s">
        <v>104</v>
      </c>
      <c r="D822" s="489" t="s">
        <v>106</v>
      </c>
      <c r="E822" s="489" t="s">
        <v>77</v>
      </c>
      <c r="F822" s="489">
        <v>22430506.73</v>
      </c>
      <c r="G822" s="489">
        <v>22430506.73</v>
      </c>
      <c r="I822" s="489">
        <v>1</v>
      </c>
    </row>
    <row r="823" spans="2:9" x14ac:dyDescent="0.25">
      <c r="B823" s="489">
        <v>120</v>
      </c>
      <c r="C823" s="489" t="s">
        <v>11</v>
      </c>
      <c r="D823" s="489" t="s">
        <v>515</v>
      </c>
      <c r="E823" s="489" t="s">
        <v>515</v>
      </c>
      <c r="F823" s="489">
        <v>16980393.039999999</v>
      </c>
      <c r="G823" s="489">
        <v>17602382.43</v>
      </c>
      <c r="I823" s="489">
        <v>1</v>
      </c>
    </row>
    <row r="824" spans="2:9" x14ac:dyDescent="0.25">
      <c r="B824" s="489">
        <v>121</v>
      </c>
      <c r="C824" s="489" t="s">
        <v>11</v>
      </c>
      <c r="D824" s="489" t="s">
        <v>84</v>
      </c>
      <c r="E824" s="489" t="s">
        <v>896</v>
      </c>
      <c r="F824" s="489">
        <v>17325077.75</v>
      </c>
      <c r="G824" s="489">
        <v>17332077.75</v>
      </c>
      <c r="I824" s="489">
        <v>1</v>
      </c>
    </row>
    <row r="825" spans="2:9" x14ac:dyDescent="0.25">
      <c r="B825" s="489">
        <v>121</v>
      </c>
      <c r="C825" s="489" t="s">
        <v>11</v>
      </c>
      <c r="D825" s="489" t="s">
        <v>98</v>
      </c>
      <c r="E825" s="489" t="s">
        <v>1078</v>
      </c>
      <c r="F825" s="489">
        <v>20103649.559999999</v>
      </c>
      <c r="G825" s="489">
        <v>20108649.559999999</v>
      </c>
      <c r="I825" s="489">
        <v>1</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8"/>
  <sheetViews>
    <sheetView showGridLines="0" view="pageBreakPreview" zoomScaleNormal="80" zoomScaleSheetLayoutView="100" workbookViewId="0">
      <selection activeCell="J7" sqref="J7"/>
    </sheetView>
  </sheetViews>
  <sheetFormatPr baseColWidth="10" defaultColWidth="11.42578125" defaultRowHeight="15" x14ac:dyDescent="0.2"/>
  <cols>
    <col min="1" max="1" width="2.42578125" style="237" customWidth="1"/>
    <col min="2" max="2" width="23.42578125" style="255" customWidth="1"/>
    <col min="3" max="3" width="45.28515625" style="258" customWidth="1"/>
    <col min="4" max="4" width="18.42578125" style="237" bestFit="1" customWidth="1"/>
    <col min="5" max="5" width="27.140625" style="257" customWidth="1"/>
    <col min="6" max="6" width="25.140625" style="257" bestFit="1" customWidth="1"/>
    <col min="7" max="7" width="32" style="257" customWidth="1"/>
    <col min="8" max="8" width="36.28515625" style="256" customWidth="1"/>
    <col min="9" max="9" width="17" style="237" customWidth="1"/>
    <col min="10" max="10" width="25" style="260" customWidth="1"/>
    <col min="11" max="11" width="22" style="259" bestFit="1" customWidth="1"/>
    <col min="12" max="12" width="20.140625" style="250" customWidth="1"/>
    <col min="13" max="13" width="23.85546875" style="257" customWidth="1"/>
    <col min="14" max="14" width="16.42578125" style="259" customWidth="1"/>
    <col min="15" max="15" width="11.42578125" style="237" bestFit="1" customWidth="1"/>
    <col min="16" max="16" width="17.28515625" style="237" bestFit="1" customWidth="1"/>
    <col min="17" max="17" width="19.140625" style="237" customWidth="1"/>
    <col min="18" max="18" width="18.42578125" style="237" customWidth="1"/>
    <col min="19" max="19" width="35.28515625" style="237" customWidth="1"/>
    <col min="20" max="20" width="14.42578125" style="237" customWidth="1"/>
    <col min="21" max="21" width="15.140625" style="237" customWidth="1"/>
    <col min="22" max="16384" width="11.42578125" style="237"/>
  </cols>
  <sheetData>
    <row r="1" spans="1:67" s="517" customFormat="1" ht="15" customHeight="1" x14ac:dyDescent="0.25">
      <c r="A1" s="1898" t="s">
        <v>0</v>
      </c>
      <c r="B1" s="1898"/>
      <c r="C1" s="1898"/>
      <c r="D1" s="1898"/>
      <c r="E1" s="1898"/>
      <c r="F1" s="1898"/>
      <c r="G1" s="1898"/>
      <c r="H1" s="1898"/>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row>
    <row r="2" spans="1:67" s="517" customFormat="1" ht="15" customHeight="1" x14ac:dyDescent="0.25">
      <c r="A2" s="1898" t="s">
        <v>410</v>
      </c>
      <c r="B2" s="1898"/>
      <c r="C2" s="1898"/>
      <c r="D2" s="1898"/>
      <c r="E2" s="1898"/>
      <c r="F2" s="1898"/>
      <c r="G2" s="1898"/>
      <c r="H2" s="1898"/>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row>
    <row r="3" spans="1:67" s="517" customFormat="1" ht="15" customHeight="1" x14ac:dyDescent="0.25">
      <c r="A3" s="1898" t="s">
        <v>1896</v>
      </c>
      <c r="B3" s="1898"/>
      <c r="C3" s="1898"/>
      <c r="D3" s="1898"/>
      <c r="E3" s="1898"/>
      <c r="F3" s="1898"/>
      <c r="G3" s="1898"/>
      <c r="H3" s="1898"/>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row>
    <row r="4" spans="1:67" s="505" customFormat="1" ht="12.75" customHeight="1" thickBot="1" x14ac:dyDescent="0.3">
      <c r="A4" s="1885"/>
      <c r="B4" s="1885"/>
      <c r="C4" s="1885"/>
      <c r="D4" s="1885"/>
      <c r="E4" s="1885"/>
      <c r="F4" s="521"/>
      <c r="G4" s="490"/>
      <c r="H4" s="521"/>
      <c r="I4" s="521"/>
      <c r="J4" s="521"/>
      <c r="K4" s="521"/>
      <c r="L4" s="521"/>
      <c r="M4" s="520"/>
      <c r="N4" s="520"/>
      <c r="O4" s="520"/>
      <c r="P4" s="520"/>
      <c r="Q4" s="520"/>
      <c r="R4" s="520"/>
      <c r="S4" s="520"/>
      <c r="T4" s="520"/>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row>
    <row r="5" spans="1:67" s="330" customFormat="1" ht="37.5" customHeight="1" thickBot="1" x14ac:dyDescent="0.25">
      <c r="A5" s="324"/>
      <c r="B5" s="1902" t="s">
        <v>200</v>
      </c>
      <c r="C5" s="1903"/>
      <c r="D5" s="1903"/>
      <c r="E5" s="1903"/>
      <c r="F5" s="1903"/>
      <c r="G5" s="1903"/>
      <c r="H5" s="1904"/>
      <c r="I5" s="327"/>
      <c r="J5" s="326"/>
      <c r="K5" s="326"/>
      <c r="L5" s="325"/>
      <c r="M5" s="325"/>
      <c r="N5" s="328"/>
      <c r="O5" s="329"/>
      <c r="P5" s="324"/>
      <c r="Q5" s="324"/>
      <c r="R5" s="324"/>
      <c r="S5" s="324"/>
      <c r="T5" s="324"/>
      <c r="U5" s="324"/>
      <c r="V5" s="324"/>
      <c r="W5" s="324"/>
    </row>
    <row r="6" spans="1:67" x14ac:dyDescent="0.2">
      <c r="A6" s="236"/>
      <c r="B6" s="41"/>
      <c r="C6" s="41"/>
      <c r="D6" s="41"/>
      <c r="E6" s="41"/>
      <c r="F6" s="41"/>
      <c r="G6" s="41"/>
      <c r="H6" s="41"/>
      <c r="I6" s="238"/>
      <c r="J6" s="119"/>
      <c r="K6" s="119"/>
      <c r="L6" s="123"/>
      <c r="M6" s="123"/>
      <c r="N6" s="239"/>
      <c r="O6" s="240"/>
      <c r="P6" s="236"/>
      <c r="Q6" s="236"/>
      <c r="R6" s="236"/>
      <c r="S6" s="236"/>
      <c r="T6" s="236"/>
      <c r="U6" s="236"/>
      <c r="V6" s="236"/>
      <c r="W6" s="236"/>
    </row>
    <row r="7" spans="1:67" s="39" customFormat="1" ht="38.25" x14ac:dyDescent="0.2">
      <c r="B7" s="59" t="s">
        <v>81</v>
      </c>
      <c r="C7" s="52" t="s">
        <v>80</v>
      </c>
      <c r="D7" s="52" t="s">
        <v>79</v>
      </c>
      <c r="E7" s="58" t="s">
        <v>88</v>
      </c>
      <c r="F7" s="52" t="s">
        <v>111</v>
      </c>
      <c r="G7" s="52" t="s">
        <v>90</v>
      </c>
      <c r="H7" s="52" t="s">
        <v>649</v>
      </c>
      <c r="I7" s="217"/>
      <c r="J7" s="218"/>
      <c r="K7" s="218"/>
      <c r="L7" s="219"/>
      <c r="M7" s="219"/>
      <c r="N7" s="220"/>
      <c r="O7" s="217"/>
      <c r="P7" s="217"/>
      <c r="Q7" s="217"/>
      <c r="R7" s="217"/>
      <c r="S7" s="217"/>
      <c r="T7" s="217"/>
      <c r="U7" s="217"/>
      <c r="V7" s="217"/>
      <c r="W7" s="217"/>
    </row>
    <row r="8" spans="1:67" s="236" customFormat="1" x14ac:dyDescent="0.2">
      <c r="B8" s="1905" t="s">
        <v>78</v>
      </c>
      <c r="C8" s="56"/>
      <c r="D8" s="56"/>
      <c r="E8" s="56"/>
      <c r="F8" s="305">
        <v>30531391453.317299</v>
      </c>
      <c r="G8" s="55"/>
      <c r="H8" s="241"/>
      <c r="J8" s="119"/>
      <c r="K8" s="119"/>
      <c r="L8" s="123"/>
      <c r="M8" s="123"/>
      <c r="N8" s="240"/>
    </row>
    <row r="9" spans="1:67" s="236" customFormat="1" ht="30" hidden="1" x14ac:dyDescent="0.2">
      <c r="B9" s="1905"/>
      <c r="C9" s="242" t="s">
        <v>393</v>
      </c>
      <c r="D9" s="243"/>
      <c r="E9" s="210"/>
      <c r="F9" s="210"/>
      <c r="G9" s="244">
        <f>E9/$F$8</f>
        <v>0</v>
      </c>
      <c r="H9" s="244" t="e">
        <f>E9/$E$134</f>
        <v>#DIV/0!</v>
      </c>
      <c r="I9" s="119"/>
      <c r="J9" s="119"/>
      <c r="K9" s="119"/>
      <c r="L9" s="123"/>
      <c r="M9" s="123"/>
      <c r="N9" s="240"/>
    </row>
    <row r="10" spans="1:67" s="236" customFormat="1" hidden="1" x14ac:dyDescent="0.2">
      <c r="B10" s="1905"/>
      <c r="C10" s="242" t="s">
        <v>502</v>
      </c>
      <c r="D10" s="243">
        <v>0</v>
      </c>
      <c r="E10" s="210"/>
      <c r="G10" s="244">
        <f>E10/$F$8</f>
        <v>0</v>
      </c>
      <c r="H10" s="244" t="e">
        <f>E10/$E$134</f>
        <v>#DIV/0!</v>
      </c>
      <c r="J10" s="119"/>
      <c r="K10" s="119"/>
      <c r="L10" s="123"/>
      <c r="M10" s="123"/>
      <c r="N10" s="240"/>
    </row>
    <row r="11" spans="1:67" s="236" customFormat="1" hidden="1" x14ac:dyDescent="0.2">
      <c r="B11" s="1905"/>
      <c r="C11" s="242" t="s">
        <v>340</v>
      </c>
      <c r="D11" s="243">
        <v>0</v>
      </c>
      <c r="E11" s="210"/>
      <c r="F11" s="210"/>
      <c r="G11" s="244">
        <f>E11/$F$8</f>
        <v>0</v>
      </c>
      <c r="H11" s="244" t="e">
        <f>E11/$E$134</f>
        <v>#DIV/0!</v>
      </c>
      <c r="J11" s="119"/>
      <c r="K11" s="119"/>
      <c r="L11" s="123"/>
      <c r="M11" s="123"/>
      <c r="N11" s="240"/>
    </row>
    <row r="12" spans="1:67" s="236" customFormat="1" ht="30" hidden="1" x14ac:dyDescent="0.2">
      <c r="B12" s="1906"/>
      <c r="C12" s="242" t="s">
        <v>506</v>
      </c>
      <c r="D12" s="243">
        <v>0</v>
      </c>
      <c r="E12" s="210"/>
      <c r="F12" s="210"/>
      <c r="G12" s="244">
        <f t="shared" ref="G12:G16" si="0">E12/$F$8</f>
        <v>0</v>
      </c>
      <c r="H12" s="244" t="e">
        <f>E12/$E$134</f>
        <v>#DIV/0!</v>
      </c>
      <c r="J12" s="119"/>
      <c r="K12" s="119"/>
      <c r="L12" s="123"/>
      <c r="M12" s="123"/>
      <c r="N12" s="240"/>
    </row>
    <row r="13" spans="1:67" s="236" customFormat="1" hidden="1" x14ac:dyDescent="0.2">
      <c r="B13" s="1906"/>
      <c r="C13" s="1352" t="s">
        <v>984</v>
      </c>
      <c r="D13" s="243">
        <v>0</v>
      </c>
      <c r="E13" s="210">
        <v>0</v>
      </c>
      <c r="F13" s="210"/>
      <c r="G13" s="244">
        <f t="shared" si="0"/>
        <v>0</v>
      </c>
      <c r="H13" s="244">
        <f>E13/E133</f>
        <v>0</v>
      </c>
      <c r="J13" s="119"/>
      <c r="K13" s="119"/>
      <c r="L13" s="123"/>
      <c r="M13" s="123"/>
      <c r="N13" s="240"/>
    </row>
    <row r="14" spans="1:67" s="236" customFormat="1" x14ac:dyDescent="0.2">
      <c r="B14" s="1906"/>
      <c r="C14" s="242" t="s">
        <v>972</v>
      </c>
      <c r="D14" s="243">
        <v>0</v>
      </c>
      <c r="E14" s="210">
        <v>1741695.9700000002</v>
      </c>
      <c r="F14" s="210"/>
      <c r="G14" s="244">
        <f>E14/$F$8</f>
        <v>5.7046072487821757E-5</v>
      </c>
      <c r="H14" s="244">
        <f>E14/E133</f>
        <v>6.8802836070573352E-5</v>
      </c>
      <c r="J14" s="119"/>
      <c r="K14" s="119"/>
      <c r="L14" s="123"/>
      <c r="M14" s="123"/>
      <c r="N14" s="240"/>
    </row>
    <row r="15" spans="1:67" s="236" customFormat="1" hidden="1" x14ac:dyDescent="0.2">
      <c r="B15" s="1906"/>
      <c r="C15" s="242" t="s">
        <v>516</v>
      </c>
      <c r="D15" s="243">
        <v>0</v>
      </c>
      <c r="E15" s="210">
        <v>0</v>
      </c>
      <c r="F15" s="245"/>
      <c r="G15" s="244">
        <f>E15/$F$8</f>
        <v>0</v>
      </c>
      <c r="H15" s="244">
        <f>E15/E133</f>
        <v>0</v>
      </c>
      <c r="J15" s="119"/>
      <c r="K15" s="119"/>
      <c r="L15" s="123"/>
      <c r="M15" s="123"/>
    </row>
    <row r="16" spans="1:67" s="236" customFormat="1" hidden="1" x14ac:dyDescent="0.2">
      <c r="B16" s="1906"/>
      <c r="C16" s="242" t="s">
        <v>605</v>
      </c>
      <c r="D16" s="243"/>
      <c r="E16" s="210"/>
      <c r="F16" s="245"/>
      <c r="G16" s="244">
        <f t="shared" si="0"/>
        <v>0</v>
      </c>
      <c r="H16" s="244" t="e">
        <f>E16/$E$134</f>
        <v>#DIV/0!</v>
      </c>
    </row>
    <row r="17" spans="2:8" s="236" customFormat="1" hidden="1" x14ac:dyDescent="0.2">
      <c r="B17" s="1906"/>
      <c r="C17" s="1034" t="s">
        <v>339</v>
      </c>
      <c r="D17" s="1037"/>
      <c r="E17" s="1039"/>
      <c r="F17" s="1038"/>
      <c r="G17" s="1033"/>
      <c r="H17" s="1033"/>
    </row>
    <row r="18" spans="2:8" s="236" customFormat="1" hidden="1" x14ac:dyDescent="0.2">
      <c r="B18" s="1906"/>
      <c r="C18" s="242" t="s">
        <v>340</v>
      </c>
      <c r="D18" s="243"/>
      <c r="E18" s="210"/>
      <c r="F18" s="245"/>
      <c r="G18" s="244"/>
      <c r="H18" s="244"/>
    </row>
    <row r="19" spans="2:8" s="236" customFormat="1" x14ac:dyDescent="0.2">
      <c r="C19" s="192" t="s">
        <v>156</v>
      </c>
      <c r="D19" s="193">
        <f>SUM(D9:D18)</f>
        <v>0</v>
      </c>
      <c r="E19" s="211">
        <f>SUM(E13:E18)</f>
        <v>1741695.9700000002</v>
      </c>
      <c r="F19" s="1085"/>
      <c r="G19" s="247"/>
      <c r="H19" s="247"/>
    </row>
    <row r="20" spans="2:8" s="236" customFormat="1" x14ac:dyDescent="0.2">
      <c r="C20" s="192"/>
      <c r="D20" s="193"/>
      <c r="E20" s="211"/>
      <c r="F20" s="246"/>
      <c r="G20" s="247"/>
      <c r="H20" s="247"/>
    </row>
    <row r="21" spans="2:8" s="236" customFormat="1" x14ac:dyDescent="0.2">
      <c r="B21" s="1907" t="s">
        <v>135</v>
      </c>
      <c r="C21" s="56"/>
      <c r="D21" s="56"/>
      <c r="E21" s="56"/>
      <c r="F21" s="305">
        <v>23483367577.936394</v>
      </c>
      <c r="G21" s="55"/>
      <c r="H21" s="241"/>
    </row>
    <row r="22" spans="2:8" s="236" customFormat="1" x14ac:dyDescent="0.2">
      <c r="B22" s="1908"/>
      <c r="C22" s="1601" t="s">
        <v>365</v>
      </c>
      <c r="D22" s="243">
        <v>0</v>
      </c>
      <c r="E22" s="210">
        <f>199210902.87+5004975403.2+42533629.96+7092960.57+378252220.8</f>
        <v>5632065117.3999996</v>
      </c>
      <c r="F22" s="245"/>
      <c r="G22" s="244">
        <f t="shared" ref="G22:G39" si="1">E22/$F$21</f>
        <v>0.23983208961441971</v>
      </c>
      <c r="H22" s="244">
        <f>E22/E133</f>
        <v>0.22248547374847896</v>
      </c>
    </row>
    <row r="23" spans="2:8" s="236" customFormat="1" x14ac:dyDescent="0.2">
      <c r="B23" s="1908"/>
      <c r="C23" s="703" t="s">
        <v>612</v>
      </c>
      <c r="D23" s="243">
        <v>0</v>
      </c>
      <c r="E23" s="210">
        <v>832040641.64999998</v>
      </c>
      <c r="F23" s="245"/>
      <c r="G23" s="244">
        <f t="shared" si="1"/>
        <v>3.5431061532747839E-2</v>
      </c>
      <c r="H23" s="244">
        <f>E23/E133</f>
        <v>3.2868397732756773E-2</v>
      </c>
    </row>
    <row r="24" spans="2:8" s="236" customFormat="1" ht="14.45" hidden="1" customHeight="1" x14ac:dyDescent="0.2">
      <c r="B24" s="1908"/>
      <c r="C24" s="1307" t="s">
        <v>882</v>
      </c>
      <c r="D24" s="243">
        <v>0</v>
      </c>
      <c r="E24" s="210">
        <v>0</v>
      </c>
      <c r="F24" s="245"/>
      <c r="G24" s="244">
        <f t="shared" si="1"/>
        <v>0</v>
      </c>
      <c r="H24" s="244" t="e">
        <f t="shared" ref="H24:H36" si="2">E24/E135</f>
        <v>#DIV/0!</v>
      </c>
    </row>
    <row r="25" spans="2:8" s="236" customFormat="1" ht="14.45" hidden="1" customHeight="1" x14ac:dyDescent="0.2">
      <c r="B25" s="1908"/>
      <c r="C25" s="704" t="s">
        <v>340</v>
      </c>
      <c r="D25" s="243">
        <v>0</v>
      </c>
      <c r="E25" s="210">
        <v>0</v>
      </c>
      <c r="F25" s="245"/>
      <c r="G25" s="244">
        <f t="shared" si="1"/>
        <v>0</v>
      </c>
      <c r="H25" s="244" t="e">
        <f t="shared" si="2"/>
        <v>#DIV/0!</v>
      </c>
    </row>
    <row r="26" spans="2:8" s="236" customFormat="1" ht="14.45" hidden="1" customHeight="1" x14ac:dyDescent="0.2">
      <c r="B26" s="1908"/>
      <c r="C26" s="705" t="s">
        <v>138</v>
      </c>
      <c r="D26" s="243"/>
      <c r="E26" s="210">
        <v>0</v>
      </c>
      <c r="F26" s="245"/>
      <c r="G26" s="244">
        <f t="shared" si="1"/>
        <v>0</v>
      </c>
      <c r="H26" s="244" t="e">
        <f t="shared" si="2"/>
        <v>#DIV/0!</v>
      </c>
    </row>
    <row r="27" spans="2:8" s="236" customFormat="1" ht="14.45" hidden="1" customHeight="1" x14ac:dyDescent="0.2">
      <c r="B27" s="1908"/>
      <c r="C27" s="705" t="s">
        <v>435</v>
      </c>
      <c r="D27" s="243"/>
      <c r="E27" s="210">
        <v>0</v>
      </c>
      <c r="F27" s="245"/>
      <c r="G27" s="244">
        <f t="shared" si="1"/>
        <v>0</v>
      </c>
      <c r="H27" s="244" t="e">
        <f t="shared" si="2"/>
        <v>#DIV/0!</v>
      </c>
    </row>
    <row r="28" spans="2:8" s="236" customFormat="1" ht="14.45" hidden="1" customHeight="1" x14ac:dyDescent="0.2">
      <c r="B28" s="1908"/>
      <c r="C28" s="705" t="s">
        <v>520</v>
      </c>
      <c r="D28" s="243"/>
      <c r="E28" s="210">
        <v>0</v>
      </c>
      <c r="F28" s="245"/>
      <c r="G28" s="244">
        <f t="shared" si="1"/>
        <v>0</v>
      </c>
      <c r="H28" s="244" t="e">
        <f t="shared" si="2"/>
        <v>#DIV/0!</v>
      </c>
    </row>
    <row r="29" spans="2:8" s="236" customFormat="1" ht="14.45" hidden="1" customHeight="1" x14ac:dyDescent="0.2">
      <c r="B29" s="1908"/>
      <c r="C29" s="706" t="s">
        <v>657</v>
      </c>
      <c r="D29" s="243">
        <v>0</v>
      </c>
      <c r="E29" s="210">
        <v>0</v>
      </c>
      <c r="F29" s="245"/>
      <c r="G29" s="244">
        <f t="shared" si="1"/>
        <v>0</v>
      </c>
      <c r="H29" s="244" t="e">
        <f t="shared" si="2"/>
        <v>#DIV/0!</v>
      </c>
    </row>
    <row r="30" spans="2:8" s="236" customFormat="1" ht="14.45" hidden="1" customHeight="1" x14ac:dyDescent="0.2">
      <c r="B30" s="1908"/>
      <c r="C30" s="704" t="s">
        <v>340</v>
      </c>
      <c r="D30" s="243">
        <v>0</v>
      </c>
      <c r="E30" s="210">
        <v>0</v>
      </c>
      <c r="F30" s="245"/>
      <c r="G30" s="244">
        <f t="shared" si="1"/>
        <v>0</v>
      </c>
      <c r="H30" s="244" t="e">
        <f t="shared" si="2"/>
        <v>#DIV/0!</v>
      </c>
    </row>
    <row r="31" spans="2:8" s="236" customFormat="1" ht="14.45" hidden="1" customHeight="1" x14ac:dyDescent="0.2">
      <c r="B31" s="1908"/>
      <c r="C31" s="707" t="s">
        <v>138</v>
      </c>
      <c r="D31" s="243">
        <v>0</v>
      </c>
      <c r="E31" s="210">
        <v>0</v>
      </c>
      <c r="F31" s="245"/>
      <c r="G31" s="244">
        <f t="shared" si="1"/>
        <v>0</v>
      </c>
      <c r="H31" s="244" t="e">
        <f t="shared" si="2"/>
        <v>#DIV/0!</v>
      </c>
    </row>
    <row r="32" spans="2:8" s="236" customFormat="1" ht="14.45" hidden="1" customHeight="1" x14ac:dyDescent="0.2">
      <c r="B32" s="1908"/>
      <c r="C32" s="707" t="s">
        <v>525</v>
      </c>
      <c r="D32" s="243">
        <v>0</v>
      </c>
      <c r="E32" s="210">
        <v>0</v>
      </c>
      <c r="F32" s="245"/>
      <c r="G32" s="244">
        <f t="shared" si="1"/>
        <v>0</v>
      </c>
      <c r="H32" s="244" t="e">
        <f t="shared" si="2"/>
        <v>#DIV/0!</v>
      </c>
    </row>
    <row r="33" spans="2:8" s="236" customFormat="1" ht="14.45" hidden="1" customHeight="1" x14ac:dyDescent="0.2">
      <c r="B33" s="1908"/>
      <c r="C33" s="1036" t="s">
        <v>360</v>
      </c>
      <c r="D33" s="1037"/>
      <c r="E33" s="210">
        <v>0</v>
      </c>
      <c r="F33" s="1038"/>
      <c r="G33" s="244">
        <f t="shared" si="1"/>
        <v>0</v>
      </c>
      <c r="H33" s="244" t="e">
        <f t="shared" si="2"/>
        <v>#DIV/0!</v>
      </c>
    </row>
    <row r="34" spans="2:8" s="236" customFormat="1" ht="14.45" hidden="1" customHeight="1" x14ac:dyDescent="0.2">
      <c r="B34" s="1908"/>
      <c r="C34" s="1066" t="s">
        <v>394</v>
      </c>
      <c r="D34" s="677"/>
      <c r="E34" s="210">
        <v>0</v>
      </c>
      <c r="F34" s="680"/>
      <c r="G34" s="244">
        <f t="shared" si="1"/>
        <v>0</v>
      </c>
      <c r="H34" s="244" t="e">
        <f t="shared" si="2"/>
        <v>#DIV/0!</v>
      </c>
    </row>
    <row r="35" spans="2:8" s="236" customFormat="1" ht="14.45" hidden="1" customHeight="1" x14ac:dyDescent="0.2">
      <c r="B35" s="1908"/>
      <c r="C35" s="881" t="s">
        <v>611</v>
      </c>
      <c r="D35" s="879"/>
      <c r="E35" s="210">
        <v>0</v>
      </c>
      <c r="F35" s="880"/>
      <c r="G35" s="244">
        <f t="shared" si="1"/>
        <v>0</v>
      </c>
      <c r="H35" s="244" t="e">
        <f t="shared" si="2"/>
        <v>#DIV/0!</v>
      </c>
    </row>
    <row r="36" spans="2:8" s="236" customFormat="1" ht="14.45" hidden="1" customHeight="1" x14ac:dyDescent="0.2">
      <c r="B36" s="1908"/>
      <c r="C36" s="1045" t="s">
        <v>610</v>
      </c>
      <c r="D36" s="677"/>
      <c r="E36" s="210">
        <v>0</v>
      </c>
      <c r="F36" s="688"/>
      <c r="G36" s="244">
        <f t="shared" si="1"/>
        <v>0</v>
      </c>
      <c r="H36" s="244" t="e">
        <f t="shared" si="2"/>
        <v>#DIV/0!</v>
      </c>
    </row>
    <row r="37" spans="2:8" s="236" customFormat="1" x14ac:dyDescent="0.2">
      <c r="B37" s="1908"/>
      <c r="C37" s="1602" t="s">
        <v>1381</v>
      </c>
      <c r="D37" s="879">
        <v>0</v>
      </c>
      <c r="E37" s="210">
        <f>119071421.02+61980674.26</f>
        <v>181052095.28</v>
      </c>
      <c r="F37" s="880"/>
      <c r="G37" s="244">
        <f t="shared" si="1"/>
        <v>7.7098011892513243E-3</v>
      </c>
      <c r="H37" s="244">
        <f>E37/E133</f>
        <v>7.152165387271159E-3</v>
      </c>
    </row>
    <row r="38" spans="2:8" s="236" customFormat="1" x14ac:dyDescent="0.2">
      <c r="B38" s="1908"/>
      <c r="C38" s="1343" t="s">
        <v>971</v>
      </c>
      <c r="D38" s="677">
        <v>0</v>
      </c>
      <c r="E38" s="210">
        <f>5776593.51+10530893.75</f>
        <v>16307487.26</v>
      </c>
      <c r="F38" s="678"/>
      <c r="G38" s="244">
        <f t="shared" si="1"/>
        <v>6.9442711765588369E-4</v>
      </c>
      <c r="H38" s="244">
        <f>E38/E133</f>
        <v>6.4420047585730088E-4</v>
      </c>
    </row>
    <row r="39" spans="2:8" s="236" customFormat="1" x14ac:dyDescent="0.2">
      <c r="B39" s="1908"/>
      <c r="C39" s="1602" t="s">
        <v>882</v>
      </c>
      <c r="D39" s="879">
        <v>0</v>
      </c>
      <c r="E39" s="210">
        <v>2455728439.7199998</v>
      </c>
      <c r="F39" s="880"/>
      <c r="G39" s="244">
        <f t="shared" si="1"/>
        <v>0.10457309547150552</v>
      </c>
      <c r="H39" s="244">
        <f>E39/E133</f>
        <v>9.7009514968275437E-2</v>
      </c>
    </row>
    <row r="40" spans="2:8" s="236" customFormat="1" x14ac:dyDescent="0.2">
      <c r="B40" s="1908"/>
      <c r="C40" s="1600" t="s">
        <v>340</v>
      </c>
      <c r="D40" s="921">
        <v>0</v>
      </c>
      <c r="E40" s="210">
        <v>32253637.32</v>
      </c>
      <c r="F40" s="922"/>
      <c r="G40" s="244">
        <f>E40/F21</f>
        <v>1.3734672939456794E-3</v>
      </c>
      <c r="H40" s="244">
        <f>E40/E133</f>
        <v>1.2741269196412544E-3</v>
      </c>
    </row>
    <row r="41" spans="2:8" s="236" customFormat="1" x14ac:dyDescent="0.2">
      <c r="B41" s="1908"/>
      <c r="C41" s="758" t="s">
        <v>1321</v>
      </c>
      <c r="D41" s="759">
        <v>0</v>
      </c>
      <c r="E41" s="210">
        <v>4270564941.1700001</v>
      </c>
      <c r="F41" s="760"/>
      <c r="G41" s="244">
        <f>E41/$F$21</f>
        <v>0.18185487779795154</v>
      </c>
      <c r="H41" s="244">
        <f>E41/E133</f>
        <v>0.16870164749595029</v>
      </c>
    </row>
    <row r="42" spans="2:8" s="236" customFormat="1" x14ac:dyDescent="0.2">
      <c r="C42" s="57" t="s">
        <v>139</v>
      </c>
      <c r="D42" s="120">
        <f>SUM(D22:D41)</f>
        <v>0</v>
      </c>
      <c r="E42" s="209">
        <f>SUM(E22:E41)</f>
        <v>13420012359.799999</v>
      </c>
      <c r="F42" s="251"/>
      <c r="G42" s="118"/>
      <c r="H42" s="248"/>
    </row>
    <row r="43" spans="2:8" s="236" customFormat="1" x14ac:dyDescent="0.2">
      <c r="C43" s="1087"/>
      <c r="D43" s="1088"/>
      <c r="E43" s="1089"/>
      <c r="F43" s="1090"/>
      <c r="G43" s="1091"/>
      <c r="H43" s="1092"/>
    </row>
    <row r="44" spans="2:8" s="236" customFormat="1" hidden="1" x14ac:dyDescent="0.2">
      <c r="B44" s="1900" t="s">
        <v>136</v>
      </c>
      <c r="C44" s="56"/>
      <c r="D44" s="56"/>
      <c r="E44" s="56"/>
      <c r="F44" s="305"/>
      <c r="G44" s="55"/>
      <c r="H44" s="241"/>
    </row>
    <row r="45" spans="2:8" s="236" customFormat="1" hidden="1" x14ac:dyDescent="0.2">
      <c r="B45" s="1900"/>
      <c r="C45" s="501" t="s">
        <v>138</v>
      </c>
      <c r="D45" s="243">
        <v>0</v>
      </c>
      <c r="E45" s="210"/>
      <c r="F45" s="245"/>
      <c r="G45" s="244" t="e">
        <f>E45/$F$44</f>
        <v>#DIV/0!</v>
      </c>
      <c r="H45" s="244" t="e">
        <f>E45/$E$134</f>
        <v>#DIV/0!</v>
      </c>
    </row>
    <row r="46" spans="2:8" s="236" customFormat="1" hidden="1" x14ac:dyDescent="0.2">
      <c r="B46" s="1900"/>
      <c r="C46" s="242" t="s">
        <v>340</v>
      </c>
      <c r="D46" s="243">
        <v>0</v>
      </c>
      <c r="E46" s="207"/>
      <c r="F46" s="245"/>
      <c r="G46" s="252"/>
      <c r="H46" s="252"/>
    </row>
    <row r="47" spans="2:8" s="236" customFormat="1" hidden="1" x14ac:dyDescent="0.2">
      <c r="C47" s="57" t="s">
        <v>139</v>
      </c>
      <c r="D47" s="120">
        <f>SUM(D45:D46)</f>
        <v>0</v>
      </c>
      <c r="E47" s="209">
        <f>SUM(E45:E46)</f>
        <v>0</v>
      </c>
      <c r="F47" s="251"/>
      <c r="G47" s="118"/>
      <c r="H47" s="248"/>
    </row>
    <row r="48" spans="2:8" s="236" customFormat="1" hidden="1" x14ac:dyDescent="0.2">
      <c r="B48" s="266"/>
      <c r="C48" s="242"/>
      <c r="D48" s="243"/>
      <c r="E48" s="207"/>
      <c r="F48" s="245"/>
      <c r="G48" s="252"/>
      <c r="H48" s="252"/>
    </row>
    <row r="49" spans="2:10" s="236" customFormat="1" hidden="1" x14ac:dyDescent="0.2">
      <c r="B49" s="1900" t="s">
        <v>89</v>
      </c>
      <c r="C49" s="56"/>
      <c r="D49" s="56"/>
      <c r="E49" s="56"/>
      <c r="F49" s="305">
        <v>0</v>
      </c>
      <c r="G49" s="55"/>
      <c r="H49" s="241"/>
    </row>
    <row r="50" spans="2:10" s="236" customFormat="1" hidden="1" x14ac:dyDescent="0.2">
      <c r="B50" s="1900"/>
      <c r="C50" s="242" t="s">
        <v>341</v>
      </c>
      <c r="D50" s="243">
        <v>0</v>
      </c>
      <c r="E50" s="207">
        <v>0</v>
      </c>
      <c r="F50" s="245"/>
      <c r="G50" s="248" t="e">
        <f>E50/F49</f>
        <v>#DIV/0!</v>
      </c>
      <c r="H50" s="248">
        <f>E50/E133</f>
        <v>0</v>
      </c>
    </row>
    <row r="51" spans="2:10" s="236" customFormat="1" hidden="1" x14ac:dyDescent="0.2">
      <c r="B51" s="1900"/>
      <c r="C51" s="242" t="s">
        <v>612</v>
      </c>
      <c r="D51" s="243">
        <v>0</v>
      </c>
      <c r="E51" s="207">
        <v>0</v>
      </c>
      <c r="F51" s="245"/>
      <c r="G51" s="248" t="e">
        <f>E51/F49</f>
        <v>#DIV/0!</v>
      </c>
      <c r="H51" s="248">
        <f>E51/E133</f>
        <v>0</v>
      </c>
    </row>
    <row r="52" spans="2:10" s="236" customFormat="1" hidden="1" x14ac:dyDescent="0.2">
      <c r="C52" s="57" t="s">
        <v>139</v>
      </c>
      <c r="D52" s="120">
        <f>SUM(D50:D51)</f>
        <v>0</v>
      </c>
      <c r="E52" s="209">
        <f>SUM(E50:E51)</f>
        <v>0</v>
      </c>
      <c r="F52" s="251"/>
      <c r="G52" s="118"/>
      <c r="H52" s="248"/>
    </row>
    <row r="53" spans="2:10" s="236" customFormat="1" hidden="1" x14ac:dyDescent="0.2">
      <c r="C53" s="57"/>
      <c r="D53" s="120"/>
      <c r="E53" s="209"/>
      <c r="F53" s="251"/>
      <c r="G53" s="118"/>
      <c r="H53" s="248"/>
    </row>
    <row r="54" spans="2:10" s="236" customFormat="1" hidden="1" x14ac:dyDescent="0.2">
      <c r="B54" s="1900" t="s">
        <v>118</v>
      </c>
      <c r="C54" s="56"/>
      <c r="D54" s="56"/>
      <c r="E54" s="56"/>
      <c r="F54" s="305"/>
      <c r="G54" s="55"/>
      <c r="H54" s="241"/>
    </row>
    <row r="55" spans="2:10" s="236" customFormat="1" hidden="1" x14ac:dyDescent="0.2">
      <c r="B55" s="1900"/>
      <c r="C55" s="249" t="s">
        <v>501</v>
      </c>
      <c r="D55" s="243"/>
      <c r="E55" s="210"/>
      <c r="F55" s="245"/>
      <c r="G55" s="252" t="e">
        <f>E55/$F$54</f>
        <v>#DIV/0!</v>
      </c>
      <c r="H55" s="244" t="e">
        <f>E55/$E$134</f>
        <v>#DIV/0!</v>
      </c>
    </row>
    <row r="56" spans="2:10" s="236" customFormat="1" hidden="1" x14ac:dyDescent="0.2">
      <c r="B56" s="1900"/>
      <c r="C56" s="501"/>
      <c r="D56" s="243"/>
      <c r="E56" s="308"/>
      <c r="F56" s="251"/>
      <c r="G56" s="252" t="e">
        <f>E56/$F$54</f>
        <v>#DIV/0!</v>
      </c>
      <c r="H56" s="244" t="e">
        <f>E56/$E$134</f>
        <v>#DIV/0!</v>
      </c>
    </row>
    <row r="57" spans="2:10" s="236" customFormat="1" hidden="1" x14ac:dyDescent="0.2">
      <c r="C57" s="253" t="s">
        <v>139</v>
      </c>
      <c r="D57" s="120">
        <f>SUM(D55:D56)</f>
        <v>0</v>
      </c>
      <c r="E57" s="270">
        <f>SUM(E55:E56)</f>
        <v>0</v>
      </c>
      <c r="F57" s="251"/>
      <c r="G57" s="248"/>
      <c r="H57" s="248"/>
    </row>
    <row r="58" spans="2:10" s="236" customFormat="1" hidden="1" x14ac:dyDescent="0.2">
      <c r="C58" s="253"/>
      <c r="D58" s="254"/>
      <c r="E58" s="209"/>
      <c r="F58" s="251"/>
      <c r="G58" s="118"/>
      <c r="H58" s="248"/>
    </row>
    <row r="59" spans="2:10" s="236" customFormat="1" x14ac:dyDescent="0.2">
      <c r="B59" s="1900" t="s">
        <v>99</v>
      </c>
      <c r="C59" s="56"/>
      <c r="D59" s="56"/>
      <c r="E59" s="56"/>
      <c r="F59" s="305">
        <v>8668020716.4950657</v>
      </c>
      <c r="G59" s="55"/>
      <c r="H59" s="241"/>
    </row>
    <row r="60" spans="2:10" s="236" customFormat="1" x14ac:dyDescent="0.2">
      <c r="B60" s="1900"/>
      <c r="C60" s="242" t="s">
        <v>612</v>
      </c>
      <c r="D60" s="205">
        <v>0</v>
      </c>
      <c r="E60" s="210">
        <f>3266481053.09+2226852633.53+59135528.41</f>
        <v>5552469215.0300007</v>
      </c>
      <c r="F60" s="210"/>
      <c r="G60" s="244">
        <f>E60/F59</f>
        <v>0.64056944447118891</v>
      </c>
      <c r="H60" s="244">
        <f>E60/E133</f>
        <v>0.21934116847535348</v>
      </c>
    </row>
    <row r="61" spans="2:10" s="236" customFormat="1" hidden="1" x14ac:dyDescent="0.2">
      <c r="B61" s="1900"/>
      <c r="C61" s="591" t="s">
        <v>486</v>
      </c>
      <c r="D61" s="205">
        <v>0</v>
      </c>
      <c r="E61" s="210"/>
      <c r="F61" s="210"/>
      <c r="G61" s="244" t="e">
        <f t="shared" ref="G61" si="3">E61/F60</f>
        <v>#DIV/0!</v>
      </c>
      <c r="H61" s="244" t="e">
        <f t="shared" ref="H61" si="4">E61/E134</f>
        <v>#DIV/0!</v>
      </c>
    </row>
    <row r="62" spans="2:10" s="236" customFormat="1" x14ac:dyDescent="0.2">
      <c r="B62" s="1900"/>
      <c r="C62" s="249" t="s">
        <v>1203</v>
      </c>
      <c r="D62" s="205">
        <v>0</v>
      </c>
      <c r="E62" s="308">
        <v>231494.67</v>
      </c>
      <c r="F62" s="210"/>
      <c r="G62" s="244">
        <f>E62/F59</f>
        <v>2.6706750891754379E-5</v>
      </c>
      <c r="H62" s="244">
        <f>E62/E133</f>
        <v>9.1448163775802232E-6</v>
      </c>
    </row>
    <row r="63" spans="2:10" s="236" customFormat="1" x14ac:dyDescent="0.2">
      <c r="B63" s="1901"/>
      <c r="C63" s="923" t="s">
        <v>473</v>
      </c>
      <c r="D63" s="924">
        <v>0</v>
      </c>
      <c r="E63" s="925">
        <v>370318200.38</v>
      </c>
      <c r="F63" s="926"/>
      <c r="G63" s="244">
        <f>E63/F59</f>
        <v>4.2722348329797141E-2</v>
      </c>
      <c r="H63" s="244">
        <f>E63/E133</f>
        <v>1.4628811729233589E-2</v>
      </c>
      <c r="J63" s="1535"/>
    </row>
    <row r="64" spans="2:10" s="236" customFormat="1" x14ac:dyDescent="0.2">
      <c r="B64" s="267"/>
      <c r="C64" s="253" t="s">
        <v>139</v>
      </c>
      <c r="D64" s="254">
        <f>SUM(D60:D63)</f>
        <v>0</v>
      </c>
      <c r="E64" s="209">
        <f>SUM(E60:E63)</f>
        <v>5923018910.0800009</v>
      </c>
      <c r="F64" s="251"/>
      <c r="G64" s="118"/>
      <c r="H64" s="248"/>
    </row>
    <row r="65" spans="2:9" s="236" customFormat="1" x14ac:dyDescent="0.2">
      <c r="B65" s="269"/>
      <c r="C65" s="242"/>
      <c r="D65" s="243"/>
      <c r="E65" s="206"/>
      <c r="F65" s="245"/>
      <c r="G65" s="244"/>
      <c r="H65" s="248"/>
    </row>
    <row r="66" spans="2:9" s="236" customFormat="1" x14ac:dyDescent="0.2">
      <c r="B66" s="1905" t="s">
        <v>137</v>
      </c>
      <c r="C66" s="56"/>
      <c r="D66" s="56"/>
      <c r="E66" s="56"/>
      <c r="F66" s="305">
        <v>5287603991.2758722</v>
      </c>
      <c r="G66" s="55"/>
      <c r="H66" s="241"/>
    </row>
    <row r="67" spans="2:9" s="236" customFormat="1" x14ac:dyDescent="0.2">
      <c r="B67" s="1905"/>
      <c r="C67" s="242" t="s">
        <v>1172</v>
      </c>
      <c r="D67" s="243">
        <v>0</v>
      </c>
      <c r="E67" s="210">
        <f>1499137146.86+122152646.66+1512934538.54</f>
        <v>3134224332.0599999</v>
      </c>
      <c r="F67" s="245"/>
      <c r="G67" s="252">
        <f>E67/$F$66</f>
        <v>0.59274944516102601</v>
      </c>
      <c r="H67" s="244">
        <f>E67/E133</f>
        <v>0.12381237979618591</v>
      </c>
    </row>
    <row r="68" spans="2:9" s="236" customFormat="1" x14ac:dyDescent="0.2">
      <c r="B68" s="1905"/>
      <c r="C68" s="242" t="s">
        <v>1234</v>
      </c>
      <c r="D68" s="243">
        <v>0</v>
      </c>
      <c r="E68" s="210">
        <f>96410388.43+98951.33+679369.66</f>
        <v>97188709.420000002</v>
      </c>
      <c r="F68" s="245"/>
      <c r="G68" s="252">
        <f t="shared" ref="G68:G73" si="5">E68/$F$66</f>
        <v>1.8380481893188989E-2</v>
      </c>
      <c r="H68" s="244">
        <f>E68/E133</f>
        <v>3.8392801943124711E-3</v>
      </c>
    </row>
    <row r="69" spans="2:9" s="236" customFormat="1" hidden="1" x14ac:dyDescent="0.2">
      <c r="B69" s="1905"/>
      <c r="C69" s="1067" t="s">
        <v>655</v>
      </c>
      <c r="D69" s="243">
        <v>0</v>
      </c>
      <c r="E69" s="210"/>
      <c r="F69" s="210"/>
      <c r="G69" s="252">
        <f t="shared" si="5"/>
        <v>0</v>
      </c>
      <c r="H69" s="244" t="e">
        <f t="shared" ref="H69:H73" si="6">E69/$E$134</f>
        <v>#DIV/0!</v>
      </c>
    </row>
    <row r="70" spans="2:9" s="236" customFormat="1" hidden="1" x14ac:dyDescent="0.2">
      <c r="B70" s="1905"/>
      <c r="C70" s="1068" t="s">
        <v>656</v>
      </c>
      <c r="D70" s="243">
        <v>0</v>
      </c>
      <c r="E70" s="210"/>
      <c r="F70" s="210"/>
      <c r="G70" s="252">
        <f t="shared" si="5"/>
        <v>0</v>
      </c>
      <c r="H70" s="244" t="e">
        <f t="shared" si="6"/>
        <v>#DIV/0!</v>
      </c>
    </row>
    <row r="71" spans="2:9" s="236" customFormat="1" hidden="1" x14ac:dyDescent="0.2">
      <c r="B71" s="1905"/>
      <c r="C71" s="1069" t="s">
        <v>476</v>
      </c>
      <c r="D71" s="243">
        <v>0</v>
      </c>
      <c r="E71" s="210"/>
      <c r="F71" s="210"/>
      <c r="G71" s="252">
        <f>E71/$F$66</f>
        <v>0</v>
      </c>
      <c r="H71" s="244" t="e">
        <f t="shared" si="6"/>
        <v>#DIV/0!</v>
      </c>
    </row>
    <row r="72" spans="2:9" s="236" customFormat="1" hidden="1" x14ac:dyDescent="0.2">
      <c r="B72" s="1905"/>
      <c r="C72" s="1070" t="s">
        <v>660</v>
      </c>
      <c r="D72" s="243">
        <v>0</v>
      </c>
      <c r="E72" s="210"/>
      <c r="F72" s="210"/>
      <c r="G72" s="252">
        <f>E72/$F$66</f>
        <v>0</v>
      </c>
      <c r="H72" s="244" t="e">
        <f t="shared" si="6"/>
        <v>#DIV/0!</v>
      </c>
      <c r="I72" s="878"/>
    </row>
    <row r="73" spans="2:9" s="236" customFormat="1" hidden="1" x14ac:dyDescent="0.2">
      <c r="B73" s="1905"/>
      <c r="C73" s="1071" t="s">
        <v>658</v>
      </c>
      <c r="D73" s="243">
        <v>0</v>
      </c>
      <c r="E73" s="210"/>
      <c r="F73" s="210"/>
      <c r="G73" s="252">
        <f t="shared" si="5"/>
        <v>0</v>
      </c>
      <c r="H73" s="244" t="e">
        <f t="shared" si="6"/>
        <v>#DIV/0!</v>
      </c>
    </row>
    <row r="74" spans="2:9" s="236" customFormat="1" hidden="1" x14ac:dyDescent="0.2">
      <c r="B74" s="1905"/>
      <c r="C74" s="1342" t="s">
        <v>970</v>
      </c>
      <c r="D74" s="243">
        <v>0</v>
      </c>
      <c r="E74" s="210">
        <v>0</v>
      </c>
      <c r="F74" s="245"/>
      <c r="G74" s="252">
        <f>E74/$F$66</f>
        <v>0</v>
      </c>
      <c r="H74" s="244">
        <f>E74/E133</f>
        <v>0</v>
      </c>
    </row>
    <row r="75" spans="2:9" s="236" customFormat="1" x14ac:dyDescent="0.2">
      <c r="B75" s="1905"/>
      <c r="C75" s="1753" t="s">
        <v>1379</v>
      </c>
      <c r="D75" s="243">
        <v>0</v>
      </c>
      <c r="E75" s="210">
        <f>1616982.3+28501664.93+21620595.29</f>
        <v>51739242.519999996</v>
      </c>
      <c r="F75" s="743"/>
      <c r="G75" s="252">
        <f>E75/$F$66</f>
        <v>9.7850070855089837E-3</v>
      </c>
      <c r="H75" s="244">
        <f>E75/E133</f>
        <v>2.0438737201184417E-3</v>
      </c>
    </row>
    <row r="76" spans="2:9" s="236" customFormat="1" x14ac:dyDescent="0.2">
      <c r="B76" s="1905"/>
      <c r="C76" s="1583" t="s">
        <v>1237</v>
      </c>
      <c r="D76" s="243">
        <v>0</v>
      </c>
      <c r="E76" s="210">
        <v>259536669.57000002</v>
      </c>
      <c r="F76" s="743"/>
      <c r="G76" s="252">
        <f t="shared" ref="G76:G78" si="7">E76/$F$66</f>
        <v>4.9083983974256576E-2</v>
      </c>
      <c r="H76" s="244">
        <f>E76/E133</f>
        <v>1.0252569471540589E-2</v>
      </c>
    </row>
    <row r="77" spans="2:9" s="236" customFormat="1" x14ac:dyDescent="0.2">
      <c r="B77" s="1905"/>
      <c r="C77" s="742" t="s">
        <v>477</v>
      </c>
      <c r="D77" s="243">
        <v>0</v>
      </c>
      <c r="E77" s="210">
        <f>14454160.57+469802.75</f>
        <v>14923963.32</v>
      </c>
      <c r="F77" s="743"/>
      <c r="G77" s="252">
        <f t="shared" si="7"/>
        <v>2.8224434629793302E-3</v>
      </c>
      <c r="H77" s="244">
        <f>E77/E133</f>
        <v>5.8954663702253936E-4</v>
      </c>
    </row>
    <row r="78" spans="2:9" s="236" customFormat="1" x14ac:dyDescent="0.2">
      <c r="B78" s="1905"/>
      <c r="C78" s="1583" t="s">
        <v>1320</v>
      </c>
      <c r="D78" s="243">
        <v>0</v>
      </c>
      <c r="E78" s="210">
        <f>27506307.26+2000000+23699696.45+10929360</f>
        <v>64135363.710000001</v>
      </c>
      <c r="F78" s="743"/>
      <c r="G78" s="252">
        <f t="shared" si="7"/>
        <v>1.2129381061028449E-2</v>
      </c>
      <c r="H78" s="244">
        <f>E78/E133</f>
        <v>2.5335621093879714E-3</v>
      </c>
    </row>
    <row r="79" spans="2:9" s="236" customFormat="1" x14ac:dyDescent="0.2">
      <c r="B79" s="1905"/>
      <c r="C79" s="1516" t="s">
        <v>1235</v>
      </c>
      <c r="D79" s="243">
        <v>0</v>
      </c>
      <c r="E79" s="210">
        <v>676078545.54000008</v>
      </c>
      <c r="F79" s="743"/>
      <c r="G79" s="252">
        <f>E78/$F$66</f>
        <v>1.2129381061028449E-2</v>
      </c>
      <c r="H79" s="244">
        <f>E79/E133</f>
        <v>2.6707371516522648E-2</v>
      </c>
    </row>
    <row r="80" spans="2:9" s="236" customFormat="1" x14ac:dyDescent="0.2">
      <c r="C80" s="192" t="s">
        <v>139</v>
      </c>
      <c r="D80" s="193">
        <f>SUM(D67:D79)</f>
        <v>0</v>
      </c>
      <c r="E80" s="211">
        <f>SUM(E67:E79)</f>
        <v>4297826826.1400003</v>
      </c>
      <c r="F80" s="246"/>
      <c r="G80" s="299"/>
      <c r="H80" s="247"/>
    </row>
    <row r="81" spans="2:8" s="236" customFormat="1" x14ac:dyDescent="0.2">
      <c r="C81" s="57"/>
      <c r="D81" s="120"/>
      <c r="E81" s="209"/>
      <c r="F81" s="251"/>
      <c r="G81" s="118"/>
      <c r="H81" s="248"/>
    </row>
    <row r="82" spans="2:8" s="236" customFormat="1" x14ac:dyDescent="0.2">
      <c r="B82" s="1905" t="s">
        <v>292</v>
      </c>
      <c r="C82" s="56"/>
      <c r="D82" s="56"/>
      <c r="E82" s="56"/>
      <c r="F82" s="305">
        <v>5406611707.1790981</v>
      </c>
      <c r="G82" s="55"/>
      <c r="H82" s="241"/>
    </row>
    <row r="83" spans="2:8" s="236" customFormat="1" x14ac:dyDescent="0.2">
      <c r="B83" s="1905"/>
      <c r="C83" s="242" t="s">
        <v>360</v>
      </c>
      <c r="D83" s="495">
        <v>0</v>
      </c>
      <c r="E83" s="210">
        <f>90643.19+21204235.96</f>
        <v>21294879.150000002</v>
      </c>
      <c r="F83" s="245"/>
      <c r="G83" s="252">
        <f>E83/$F$82</f>
        <v>3.9386736653797194E-3</v>
      </c>
      <c r="H83" s="244">
        <f>E83/E133</f>
        <v>8.4121919355426911E-4</v>
      </c>
    </row>
    <row r="84" spans="2:8" s="236" customFormat="1" hidden="1" x14ac:dyDescent="0.2">
      <c r="B84" s="1905"/>
      <c r="C84" s="708" t="s">
        <v>360</v>
      </c>
      <c r="D84" s="495">
        <v>0</v>
      </c>
      <c r="E84" s="495">
        <v>0</v>
      </c>
      <c r="F84" s="245"/>
      <c r="G84" s="252">
        <f t="shared" ref="G84:G93" si="8">E84/$F$82</f>
        <v>0</v>
      </c>
      <c r="H84" s="244" t="e">
        <f t="shared" ref="H84:H87" si="9">E84/$E$134</f>
        <v>#DIV/0!</v>
      </c>
    </row>
    <row r="85" spans="2:8" s="236" customFormat="1" hidden="1" x14ac:dyDescent="0.2">
      <c r="B85" s="1905"/>
      <c r="C85" s="708" t="s">
        <v>409</v>
      </c>
      <c r="D85" s="495">
        <v>0</v>
      </c>
      <c r="E85" s="495">
        <v>0</v>
      </c>
      <c r="F85" s="245"/>
      <c r="G85" s="252">
        <f t="shared" si="8"/>
        <v>0</v>
      </c>
      <c r="H85" s="244" t="e">
        <f t="shared" si="9"/>
        <v>#DIV/0!</v>
      </c>
    </row>
    <row r="86" spans="2:8" s="236" customFormat="1" hidden="1" x14ac:dyDescent="0.2">
      <c r="B86" s="1905"/>
      <c r="C86" s="242" t="s">
        <v>358</v>
      </c>
      <c r="D86" s="495">
        <v>0</v>
      </c>
      <c r="E86" s="495">
        <v>0</v>
      </c>
      <c r="F86" s="251"/>
      <c r="G86" s="252">
        <f t="shared" si="8"/>
        <v>0</v>
      </c>
      <c r="H86" s="244" t="e">
        <f t="shared" si="9"/>
        <v>#DIV/0!</v>
      </c>
    </row>
    <row r="87" spans="2:8" s="236" customFormat="1" hidden="1" x14ac:dyDescent="0.2">
      <c r="B87" s="1905"/>
      <c r="C87" s="242" t="s">
        <v>430</v>
      </c>
      <c r="D87" s="495">
        <v>0</v>
      </c>
      <c r="E87" s="495">
        <v>0</v>
      </c>
      <c r="F87" s="251"/>
      <c r="G87" s="252">
        <f t="shared" si="8"/>
        <v>0</v>
      </c>
      <c r="H87" s="244" t="e">
        <f t="shared" si="9"/>
        <v>#DIV/0!</v>
      </c>
    </row>
    <row r="88" spans="2:8" s="236" customFormat="1" hidden="1" x14ac:dyDescent="0.2">
      <c r="B88" s="1905"/>
      <c r="C88" s="242" t="s">
        <v>1203</v>
      </c>
      <c r="D88" s="495">
        <v>0</v>
      </c>
      <c r="E88" s="495">
        <v>0</v>
      </c>
      <c r="F88" s="251"/>
      <c r="G88" s="252">
        <f t="shared" si="8"/>
        <v>0</v>
      </c>
      <c r="H88" s="244">
        <f>E88/E133</f>
        <v>0</v>
      </c>
    </row>
    <row r="89" spans="2:8" s="236" customFormat="1" hidden="1" x14ac:dyDescent="0.2">
      <c r="B89" s="1905"/>
      <c r="C89" s="242" t="s">
        <v>364</v>
      </c>
      <c r="D89" s="495">
        <v>0</v>
      </c>
      <c r="E89" s="495">
        <v>0</v>
      </c>
      <c r="F89" s="251"/>
      <c r="G89" s="252">
        <f t="shared" si="8"/>
        <v>0</v>
      </c>
      <c r="H89" s="244">
        <f>E89/E133</f>
        <v>0</v>
      </c>
    </row>
    <row r="90" spans="2:8" s="236" customFormat="1" hidden="1" x14ac:dyDescent="0.2">
      <c r="B90" s="1905"/>
      <c r="C90" s="720" t="s">
        <v>676</v>
      </c>
      <c r="D90" s="495">
        <v>0</v>
      </c>
      <c r="E90" s="495">
        <v>0</v>
      </c>
      <c r="F90" s="721"/>
      <c r="G90" s="252">
        <f t="shared" si="8"/>
        <v>0</v>
      </c>
      <c r="H90" s="244" t="e">
        <f t="shared" ref="H90" si="10">E90/E134</f>
        <v>#DIV/0!</v>
      </c>
    </row>
    <row r="91" spans="2:8" s="236" customFormat="1" hidden="1" x14ac:dyDescent="0.2">
      <c r="B91" s="1905"/>
      <c r="C91" s="720" t="s">
        <v>977</v>
      </c>
      <c r="D91" s="495">
        <v>0</v>
      </c>
      <c r="E91" s="495">
        <v>0</v>
      </c>
      <c r="F91" s="721"/>
      <c r="G91" s="252">
        <f t="shared" si="8"/>
        <v>0</v>
      </c>
      <c r="H91" s="244">
        <f>E91/E133</f>
        <v>0</v>
      </c>
    </row>
    <row r="92" spans="2:8" s="236" customFormat="1" hidden="1" x14ac:dyDescent="0.2">
      <c r="B92" s="757"/>
      <c r="C92" s="242" t="s">
        <v>477</v>
      </c>
      <c r="D92" s="495">
        <v>0</v>
      </c>
      <c r="E92" s="495">
        <v>0</v>
      </c>
      <c r="F92" s="1035"/>
      <c r="G92" s="252">
        <f t="shared" si="8"/>
        <v>0</v>
      </c>
      <c r="H92" s="244">
        <f>E92/E133</f>
        <v>0</v>
      </c>
    </row>
    <row r="93" spans="2:8" s="236" customFormat="1" x14ac:dyDescent="0.2">
      <c r="B93" s="757"/>
      <c r="C93" s="1034" t="s">
        <v>612</v>
      </c>
      <c r="D93" s="495">
        <v>0</v>
      </c>
      <c r="E93" s="210">
        <v>91957142.879999995</v>
      </c>
      <c r="F93" s="1018"/>
      <c r="G93" s="252">
        <f t="shared" si="8"/>
        <v>1.7008275766853372E-2</v>
      </c>
      <c r="H93" s="244">
        <f>E93/E133</f>
        <v>3.6326157584730076E-3</v>
      </c>
    </row>
    <row r="94" spans="2:8" s="236" customFormat="1" x14ac:dyDescent="0.2">
      <c r="C94" s="57" t="s">
        <v>139</v>
      </c>
      <c r="D94" s="120">
        <f>SUM(D83:D93)</f>
        <v>0</v>
      </c>
      <c r="E94" s="209">
        <f>SUM(E83:E93)</f>
        <v>113252022.03</v>
      </c>
      <c r="F94" s="251"/>
      <c r="G94" s="118"/>
      <c r="H94" s="248"/>
    </row>
    <row r="95" spans="2:8" s="236" customFormat="1" x14ac:dyDescent="0.2">
      <c r="C95" s="57"/>
      <c r="D95" s="120"/>
      <c r="E95" s="209"/>
      <c r="F95" s="251"/>
      <c r="G95" s="118"/>
      <c r="H95" s="248"/>
    </row>
    <row r="96" spans="2:8" s="236" customFormat="1" x14ac:dyDescent="0.2">
      <c r="B96" s="1900" t="s">
        <v>89</v>
      </c>
      <c r="C96" s="56"/>
      <c r="D96" s="56"/>
      <c r="E96" s="56"/>
      <c r="F96" s="305">
        <v>3479943259.9179301</v>
      </c>
      <c r="G96" s="305"/>
      <c r="H96" s="55"/>
    </row>
    <row r="97" spans="2:8" s="236" customFormat="1" x14ac:dyDescent="0.2">
      <c r="B97" s="1900"/>
      <c r="C97" s="243" t="s">
        <v>1226</v>
      </c>
      <c r="D97" s="205">
        <v>0</v>
      </c>
      <c r="E97" s="206">
        <v>1558453081.98</v>
      </c>
      <c r="F97" s="206"/>
      <c r="G97" s="252">
        <f>E97/F96</f>
        <v>0.44783864723609146</v>
      </c>
      <c r="H97" s="244">
        <f>E97/E133</f>
        <v>6.1564127017615905E-2</v>
      </c>
    </row>
    <row r="98" spans="2:8" s="236" customFormat="1" hidden="1" x14ac:dyDescent="0.2">
      <c r="B98" s="1900"/>
      <c r="C98" s="243" t="s">
        <v>371</v>
      </c>
      <c r="D98" s="205"/>
      <c r="E98" s="206"/>
      <c r="F98" s="308"/>
      <c r="G98" s="252">
        <f>E98/F96</f>
        <v>0</v>
      </c>
      <c r="H98" s="244" t="e">
        <f>E98/$E$134</f>
        <v>#DIV/0!</v>
      </c>
    </row>
    <row r="99" spans="2:8" s="236" customFormat="1" hidden="1" x14ac:dyDescent="0.2">
      <c r="B99" s="1900"/>
      <c r="C99" s="243"/>
      <c r="D99" s="515"/>
      <c r="E99" s="206"/>
      <c r="F99" s="207"/>
      <c r="G99" s="252">
        <f>E99/F96</f>
        <v>0</v>
      </c>
      <c r="H99" s="244" t="e">
        <f>E99/$E$134</f>
        <v>#DIV/0!</v>
      </c>
    </row>
    <row r="100" spans="2:8" s="236" customFormat="1" x14ac:dyDescent="0.2">
      <c r="C100" s="57" t="s">
        <v>139</v>
      </c>
      <c r="D100" s="120">
        <f>SUM(D97:D99)</f>
        <v>0</v>
      </c>
      <c r="E100" s="209">
        <f>E97</f>
        <v>1558453081.98</v>
      </c>
      <c r="F100" s="251"/>
      <c r="G100" s="252"/>
      <c r="H100" s="252"/>
    </row>
    <row r="101" spans="2:8" s="236" customFormat="1" hidden="1" x14ac:dyDescent="0.2">
      <c r="B101" s="1900" t="s">
        <v>136</v>
      </c>
      <c r="C101" s="56"/>
      <c r="D101" s="56"/>
      <c r="E101" s="56"/>
      <c r="F101" s="305">
        <v>121748621.277394</v>
      </c>
      <c r="G101" s="55"/>
      <c r="H101" s="241"/>
    </row>
    <row r="102" spans="2:8" s="236" customFormat="1" ht="30" hidden="1" x14ac:dyDescent="0.2">
      <c r="B102" s="1900"/>
      <c r="C102" s="242" t="s">
        <v>471</v>
      </c>
      <c r="D102" s="243">
        <v>0</v>
      </c>
      <c r="E102" s="206"/>
      <c r="F102" s="245"/>
      <c r="G102" s="252">
        <f>E102/$F$101</f>
        <v>0</v>
      </c>
      <c r="H102" s="244" t="e">
        <f>E102/$E$134</f>
        <v>#DIV/0!</v>
      </c>
    </row>
    <row r="103" spans="2:8" s="236" customFormat="1" hidden="1" x14ac:dyDescent="0.2">
      <c r="B103" s="1900"/>
      <c r="C103" s="242"/>
      <c r="D103" s="243"/>
      <c r="E103" s="208"/>
      <c r="F103" s="245"/>
      <c r="G103" s="252"/>
      <c r="H103" s="252"/>
    </row>
    <row r="104" spans="2:8" s="236" customFormat="1" hidden="1" x14ac:dyDescent="0.2">
      <c r="B104" s="1900"/>
      <c r="C104" s="242"/>
      <c r="D104" s="243"/>
      <c r="E104" s="207"/>
      <c r="F104" s="245"/>
      <c r="G104" s="252"/>
      <c r="H104" s="252"/>
    </row>
    <row r="105" spans="2:8" s="236" customFormat="1" hidden="1" x14ac:dyDescent="0.2">
      <c r="C105" s="57" t="s">
        <v>139</v>
      </c>
      <c r="D105" s="120">
        <f>SUM(D102:D104)</f>
        <v>0</v>
      </c>
      <c r="E105" s="209">
        <f>SUM(E102:E104)</f>
        <v>0</v>
      </c>
      <c r="F105" s="251"/>
      <c r="G105" s="252"/>
      <c r="H105" s="252"/>
    </row>
    <row r="106" spans="2:8" s="236" customFormat="1" hidden="1" x14ac:dyDescent="0.2">
      <c r="B106" s="1900" t="s">
        <v>306</v>
      </c>
      <c r="C106" s="56"/>
      <c r="D106" s="56"/>
      <c r="E106" s="265"/>
      <c r="F106" s="54"/>
      <c r="G106" s="55"/>
      <c r="H106" s="241"/>
    </row>
    <row r="107" spans="2:8" s="236" customFormat="1" hidden="1" x14ac:dyDescent="0.2">
      <c r="B107" s="1900"/>
      <c r="C107" s="125" t="s">
        <v>486</v>
      </c>
      <c r="D107" s="122">
        <v>0</v>
      </c>
      <c r="E107" s="121"/>
      <c r="F107" s="251"/>
      <c r="G107" s="252" t="e">
        <f>E107/$F$106</f>
        <v>#DIV/0!</v>
      </c>
      <c r="H107" s="244" t="e">
        <f>E107/E134</f>
        <v>#DIV/0!</v>
      </c>
    </row>
    <row r="108" spans="2:8" s="236" customFormat="1" hidden="1" x14ac:dyDescent="0.2">
      <c r="B108" s="1900"/>
      <c r="C108" s="125" t="s">
        <v>341</v>
      </c>
      <c r="D108" s="122">
        <v>0</v>
      </c>
      <c r="E108" s="121"/>
      <c r="F108" s="251"/>
      <c r="G108" s="248">
        <v>0</v>
      </c>
      <c r="H108" s="248">
        <v>0</v>
      </c>
    </row>
    <row r="109" spans="2:8" s="236" customFormat="1" hidden="1" x14ac:dyDescent="0.2">
      <c r="B109" s="1900"/>
      <c r="C109" s="125"/>
      <c r="D109" s="122"/>
      <c r="E109" s="121"/>
      <c r="F109" s="251"/>
      <c r="G109" s="248">
        <v>0</v>
      </c>
      <c r="H109" s="248">
        <v>0</v>
      </c>
    </row>
    <row r="110" spans="2:8" s="236" customFormat="1" hidden="1" x14ac:dyDescent="0.2">
      <c r="C110" s="57" t="s">
        <v>139</v>
      </c>
      <c r="D110" s="120">
        <f>SUM(D107:D109)</f>
        <v>0</v>
      </c>
      <c r="E110" s="124">
        <f>SUM(E107:E109)</f>
        <v>0</v>
      </c>
      <c r="F110" s="251"/>
      <c r="G110" s="118"/>
      <c r="H110" s="248"/>
    </row>
    <row r="111" spans="2:8" s="236" customFormat="1" hidden="1" x14ac:dyDescent="0.2">
      <c r="C111" s="57"/>
      <c r="D111" s="120"/>
      <c r="E111" s="209"/>
      <c r="F111" s="251"/>
      <c r="G111" s="118"/>
      <c r="H111" s="248"/>
    </row>
    <row r="112" spans="2:8" s="236" customFormat="1" hidden="1" x14ac:dyDescent="0.2">
      <c r="B112" s="1900" t="s">
        <v>298</v>
      </c>
      <c r="C112" s="56"/>
      <c r="D112" s="56"/>
      <c r="E112" s="56"/>
      <c r="F112" s="54">
        <v>177768818.425093</v>
      </c>
      <c r="G112" s="55"/>
      <c r="H112" s="241"/>
    </row>
    <row r="113" spans="2:8" s="236" customFormat="1" hidden="1" x14ac:dyDescent="0.2">
      <c r="B113" s="1900"/>
      <c r="C113" s="242"/>
      <c r="D113" s="243"/>
      <c r="E113" s="207"/>
      <c r="F113" s="245"/>
      <c r="G113" s="248">
        <v>0</v>
      </c>
      <c r="H113" s="248">
        <v>0</v>
      </c>
    </row>
    <row r="114" spans="2:8" s="236" customFormat="1" hidden="1" x14ac:dyDescent="0.2">
      <c r="B114" s="266"/>
      <c r="C114" s="242"/>
      <c r="D114" s="243"/>
      <c r="E114" s="207"/>
      <c r="F114" s="245"/>
      <c r="G114" s="248">
        <v>0</v>
      </c>
      <c r="H114" s="248">
        <v>0</v>
      </c>
    </row>
    <row r="115" spans="2:8" s="236" customFormat="1" hidden="1" x14ac:dyDescent="0.2">
      <c r="B115" s="1900" t="s">
        <v>299</v>
      </c>
      <c r="C115" s="56"/>
      <c r="D115" s="56"/>
      <c r="E115" s="56"/>
      <c r="F115" s="54">
        <v>180310349.35703301</v>
      </c>
      <c r="G115" s="55"/>
      <c r="H115" s="241"/>
    </row>
    <row r="116" spans="2:8" s="236" customFormat="1" hidden="1" x14ac:dyDescent="0.2">
      <c r="B116" s="1900"/>
      <c r="C116" s="249"/>
      <c r="D116" s="243"/>
      <c r="E116" s="206"/>
      <c r="F116" s="251"/>
      <c r="G116" s="248">
        <v>0</v>
      </c>
      <c r="H116" s="248">
        <v>0</v>
      </c>
    </row>
    <row r="117" spans="2:8" s="236" customFormat="1" hidden="1" x14ac:dyDescent="0.2">
      <c r="B117" s="1900"/>
      <c r="C117" s="249"/>
      <c r="D117" s="243"/>
      <c r="E117" s="264"/>
      <c r="F117" s="251"/>
      <c r="G117" s="248">
        <v>0</v>
      </c>
      <c r="H117" s="248">
        <v>0</v>
      </c>
    </row>
    <row r="118" spans="2:8" s="236" customFormat="1" hidden="1" x14ac:dyDescent="0.2">
      <c r="C118" s="57" t="s">
        <v>139</v>
      </c>
      <c r="D118" s="120">
        <f>SUM(D116:D117)</f>
        <v>0</v>
      </c>
      <c r="E118" s="209">
        <v>0</v>
      </c>
      <c r="F118" s="251"/>
      <c r="G118" s="118"/>
      <c r="H118" s="248"/>
    </row>
    <row r="119" spans="2:8" s="236" customFormat="1" hidden="1" x14ac:dyDescent="0.2">
      <c r="B119" s="1900" t="s">
        <v>307</v>
      </c>
      <c r="C119" s="56"/>
      <c r="D119" s="56"/>
      <c r="E119" s="56"/>
      <c r="F119" s="54">
        <v>192488001.79415211</v>
      </c>
      <c r="G119" s="55"/>
      <c r="H119" s="241"/>
    </row>
    <row r="120" spans="2:8" s="236" customFormat="1" ht="30" hidden="1" x14ac:dyDescent="0.2">
      <c r="B120" s="1900"/>
      <c r="C120" s="249" t="s">
        <v>623</v>
      </c>
      <c r="D120" s="243"/>
      <c r="E120" s="206"/>
      <c r="F120" s="245"/>
      <c r="G120" s="252">
        <f>E120/$F$119</f>
        <v>0</v>
      </c>
      <c r="H120" s="244" t="e">
        <f>E120/$E$134</f>
        <v>#DIV/0!</v>
      </c>
    </row>
    <row r="121" spans="2:8" s="236" customFormat="1" hidden="1" x14ac:dyDescent="0.2">
      <c r="B121" s="1900"/>
      <c r="C121" s="249"/>
      <c r="D121" s="243"/>
      <c r="E121" s="264"/>
      <c r="F121" s="251"/>
      <c r="G121" s="248"/>
      <c r="H121" s="248"/>
    </row>
    <row r="122" spans="2:8" s="236" customFormat="1" hidden="1" x14ac:dyDescent="0.2">
      <c r="B122" s="1065"/>
      <c r="C122" s="57" t="s">
        <v>139</v>
      </c>
      <c r="D122" s="1060">
        <f>SUM(D120:D121)</f>
        <v>0</v>
      </c>
      <c r="E122" s="1061">
        <f>SUM(E120:E121)</f>
        <v>0</v>
      </c>
      <c r="F122" s="1062"/>
      <c r="G122" s="1063"/>
      <c r="H122" s="1063"/>
    </row>
    <row r="123" spans="2:8" s="236" customFormat="1" hidden="1" x14ac:dyDescent="0.2">
      <c r="B123" s="1065"/>
      <c r="C123" s="1064"/>
      <c r="D123" s="1060"/>
      <c r="E123" s="1061"/>
      <c r="F123" s="1062"/>
      <c r="G123" s="1063"/>
      <c r="H123" s="1063"/>
    </row>
    <row r="124" spans="2:8" s="236" customFormat="1" hidden="1" x14ac:dyDescent="0.2">
      <c r="B124" s="1900" t="s">
        <v>336</v>
      </c>
      <c r="C124" s="56"/>
      <c r="D124" s="56"/>
      <c r="E124" s="56"/>
      <c r="F124" s="54">
        <v>161374864.7478717</v>
      </c>
      <c r="G124" s="55"/>
      <c r="H124" s="241"/>
    </row>
    <row r="125" spans="2:8" s="236" customFormat="1" ht="30" hidden="1" x14ac:dyDescent="0.2">
      <c r="B125" s="1900"/>
      <c r="C125" s="249" t="s">
        <v>602</v>
      </c>
      <c r="D125" s="243"/>
      <c r="E125" s="206"/>
      <c r="F125" s="251"/>
      <c r="G125" s="252">
        <f>E125/F124</f>
        <v>0</v>
      </c>
      <c r="H125" s="244" t="e">
        <f>E125/$E$134</f>
        <v>#DIV/0!</v>
      </c>
    </row>
    <row r="126" spans="2:8" s="236" customFormat="1" hidden="1" x14ac:dyDescent="0.2">
      <c r="B126" s="1900"/>
      <c r="C126" s="249"/>
      <c r="D126" s="243"/>
      <c r="E126" s="264"/>
      <c r="F126" s="251"/>
      <c r="G126" s="248"/>
      <c r="H126" s="248"/>
    </row>
    <row r="127" spans="2:8" s="236" customFormat="1" hidden="1" x14ac:dyDescent="0.2">
      <c r="C127" s="57" t="s">
        <v>139</v>
      </c>
      <c r="D127" s="120">
        <f>SUM(D125:D126)</f>
        <v>0</v>
      </c>
      <c r="E127" s="209">
        <f>SUM(E125:E126)</f>
        <v>0</v>
      </c>
      <c r="F127" s="251"/>
      <c r="G127" s="118"/>
      <c r="H127" s="248"/>
    </row>
    <row r="128" spans="2:8" s="236" customFormat="1" hidden="1" x14ac:dyDescent="0.2">
      <c r="C128" s="249"/>
      <c r="D128" s="243"/>
      <c r="E128" s="264"/>
      <c r="F128" s="251"/>
      <c r="G128" s="248"/>
      <c r="H128" s="248"/>
    </row>
    <row r="129" spans="2:14" s="236" customFormat="1" hidden="1" x14ac:dyDescent="0.2">
      <c r="B129" s="1900" t="s">
        <v>308</v>
      </c>
      <c r="C129" s="56"/>
      <c r="D129" s="56"/>
      <c r="E129" s="56"/>
      <c r="F129" s="54"/>
      <c r="G129" s="55"/>
      <c r="H129" s="241"/>
    </row>
    <row r="130" spans="2:14" s="236" customFormat="1" ht="30" hidden="1" x14ac:dyDescent="0.2">
      <c r="B130" s="1900"/>
      <c r="C130" s="249" t="s">
        <v>526</v>
      </c>
      <c r="D130" s="243">
        <v>0</v>
      </c>
      <c r="E130" s="1117"/>
      <c r="F130" s="251"/>
      <c r="G130" s="252" t="e">
        <f>E130/F129</f>
        <v>#DIV/0!</v>
      </c>
      <c r="H130" s="244" t="e">
        <f>E130/$E$134</f>
        <v>#DIV/0!</v>
      </c>
    </row>
    <row r="131" spans="2:14" s="236" customFormat="1" hidden="1" x14ac:dyDescent="0.2">
      <c r="B131" s="1900"/>
      <c r="C131" s="249"/>
      <c r="D131" s="243"/>
      <c r="E131" s="264"/>
      <c r="F131" s="251"/>
      <c r="G131" s="248">
        <v>0</v>
      </c>
      <c r="H131" s="248">
        <v>0</v>
      </c>
    </row>
    <row r="132" spans="2:14" s="236" customFormat="1" x14ac:dyDescent="0.2">
      <c r="C132" s="57"/>
      <c r="D132" s="120"/>
      <c r="E132" s="209"/>
      <c r="F132" s="251"/>
      <c r="G132" s="118"/>
      <c r="H132" s="248"/>
    </row>
    <row r="133" spans="2:14" s="236" customFormat="1" x14ac:dyDescent="0.2">
      <c r="C133" s="285" t="s">
        <v>29</v>
      </c>
      <c r="D133" s="286">
        <f>D19+D42+D47+D52+D57+D64+D80+D94+D100+D105+D110+D118+D132+D127+D122</f>
        <v>0</v>
      </c>
      <c r="E133" s="287">
        <f>E19+E42+E47+E52+E57+E64+E80+E94+E100+E105+E110+E118+E132+E127+E122</f>
        <v>25314304895.999996</v>
      </c>
      <c r="F133" s="682"/>
      <c r="G133" s="681"/>
      <c r="H133" s="256"/>
    </row>
    <row r="134" spans="2:14" s="236" customFormat="1" x14ac:dyDescent="0.2">
      <c r="C134" s="1899" t="s">
        <v>167</v>
      </c>
      <c r="D134" s="1899"/>
      <c r="E134" s="268"/>
      <c r="F134" s="258"/>
      <c r="G134" s="672"/>
      <c r="H134" s="256"/>
    </row>
    <row r="136" spans="2:14" x14ac:dyDescent="0.2">
      <c r="F136" s="260"/>
      <c r="G136" s="260"/>
    </row>
    <row r="137" spans="2:14" x14ac:dyDescent="0.2">
      <c r="F137" s="260"/>
      <c r="G137" s="260"/>
    </row>
    <row r="138" spans="2:14" x14ac:dyDescent="0.2">
      <c r="F138" s="260"/>
      <c r="G138" s="260"/>
    </row>
    <row r="139" spans="2:14" ht="15.75" x14ac:dyDescent="0.2">
      <c r="F139" s="1400"/>
      <c r="G139" s="250"/>
      <c r="H139" s="257"/>
    </row>
    <row r="140" spans="2:14" ht="15.75" x14ac:dyDescent="0.2">
      <c r="F140" s="1545"/>
      <c r="G140" s="250"/>
      <c r="H140" s="257"/>
      <c r="I140" s="259"/>
      <c r="J140" s="250"/>
      <c r="K140" s="257"/>
      <c r="L140" s="259"/>
      <c r="M140" s="237"/>
      <c r="N140" s="237"/>
    </row>
    <row r="141" spans="2:14" x14ac:dyDescent="0.2">
      <c r="E141" s="672"/>
      <c r="F141" s="237"/>
      <c r="G141" s="260"/>
      <c r="H141" s="259"/>
      <c r="I141" s="259"/>
      <c r="J141" s="250"/>
      <c r="K141" s="257"/>
      <c r="L141" s="259"/>
      <c r="M141" s="237"/>
      <c r="N141" s="237"/>
    </row>
    <row r="142" spans="2:14" x14ac:dyDescent="0.2">
      <c r="E142" s="1544"/>
      <c r="F142" s="237"/>
      <c r="G142" s="260"/>
      <c r="H142" s="259"/>
      <c r="I142" s="259"/>
      <c r="J142" s="250"/>
      <c r="K142" s="257"/>
      <c r="L142" s="259"/>
      <c r="M142" s="237"/>
      <c r="N142" s="237"/>
    </row>
    <row r="143" spans="2:14" ht="15.75" x14ac:dyDescent="0.2">
      <c r="E143" s="1400"/>
      <c r="F143" s="237"/>
      <c r="G143" s="260"/>
      <c r="H143" s="259"/>
      <c r="I143" s="259"/>
      <c r="J143" s="250"/>
      <c r="K143" s="257"/>
      <c r="L143" s="259"/>
      <c r="M143" s="237"/>
      <c r="N143" s="237"/>
    </row>
    <row r="144" spans="2:14" ht="15.75" x14ac:dyDescent="0.2">
      <c r="E144" s="1400"/>
      <c r="I144" s="259"/>
      <c r="J144" s="237"/>
      <c r="K144" s="237"/>
      <c r="L144" s="237"/>
      <c r="M144" s="237"/>
      <c r="N144" s="237"/>
    </row>
    <row r="145" spans="5:14" ht="15.75" x14ac:dyDescent="0.2">
      <c r="E145" s="1400"/>
      <c r="I145" s="259"/>
      <c r="J145" s="237"/>
      <c r="K145" s="237"/>
      <c r="L145" s="237"/>
      <c r="M145" s="237"/>
      <c r="N145" s="237"/>
    </row>
    <row r="146" spans="5:14" x14ac:dyDescent="0.2">
      <c r="E146" s="256"/>
      <c r="I146" s="250"/>
      <c r="J146" s="257"/>
      <c r="L146" s="237"/>
      <c r="M146" s="237"/>
      <c r="N146" s="237"/>
    </row>
    <row r="147" spans="5:14" x14ac:dyDescent="0.2">
      <c r="E147" s="256"/>
      <c r="I147" s="250"/>
      <c r="J147" s="257"/>
      <c r="L147" s="237"/>
      <c r="M147" s="237"/>
      <c r="N147" s="237"/>
    </row>
    <row r="148" spans="5:14" x14ac:dyDescent="0.2">
      <c r="E148" s="256"/>
      <c r="I148" s="250"/>
      <c r="J148" s="257"/>
      <c r="L148" s="237"/>
      <c r="M148" s="237"/>
      <c r="N148" s="237"/>
    </row>
  </sheetData>
  <mergeCells count="22">
    <mergeCell ref="B5:H5"/>
    <mergeCell ref="B8:B18"/>
    <mergeCell ref="B44:B46"/>
    <mergeCell ref="B82:B91"/>
    <mergeCell ref="B66:B79"/>
    <mergeCell ref="B21:B41"/>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codeName="Hoja15">
    <tabColor theme="0"/>
    <pageSetUpPr fitToPage="1"/>
  </sheetPr>
  <dimension ref="A1:M212"/>
  <sheetViews>
    <sheetView showGridLines="0" zoomScale="80" zoomScaleNormal="80" zoomScaleSheetLayoutView="70" zoomScalePageLayoutView="70" workbookViewId="0">
      <selection activeCell="A4" sqref="A4"/>
    </sheetView>
  </sheetViews>
  <sheetFormatPr baseColWidth="10" defaultColWidth="10.7109375" defaultRowHeight="15" x14ac:dyDescent="0.2"/>
  <cols>
    <col min="1" max="1" width="14.28515625" style="1182" customWidth="1"/>
    <col min="2" max="2" width="33.140625" style="1183" bestFit="1" customWidth="1"/>
    <col min="3" max="3" width="17.85546875" style="1182" bestFit="1" customWidth="1"/>
    <col min="4" max="4" width="35.85546875" style="1182" bestFit="1" customWidth="1"/>
    <col min="5" max="5" width="17.140625" style="1182" customWidth="1"/>
    <col min="6" max="6" width="18.28515625" style="1184" customWidth="1"/>
    <col min="7" max="7" width="33.140625" style="1184" bestFit="1" customWidth="1"/>
    <col min="8" max="8" width="17.42578125" style="1182" customWidth="1"/>
    <col min="9" max="9" width="20.7109375" style="1182" customWidth="1"/>
    <col min="10" max="10" width="19.5703125" style="1303" customWidth="1"/>
    <col min="11" max="11" width="89.140625" style="1186" bestFit="1" customWidth="1"/>
    <col min="12" max="12" width="21" style="1175" customWidth="1"/>
    <col min="13" max="13" width="52.7109375" style="1175" customWidth="1"/>
    <col min="14" max="16384" width="10.7109375" style="1175"/>
  </cols>
  <sheetData>
    <row r="1" spans="1:13" s="331" customFormat="1" ht="12.75" customHeight="1" x14ac:dyDescent="0.2">
      <c r="A1" s="1898" t="s">
        <v>0</v>
      </c>
      <c r="B1" s="1898"/>
      <c r="C1" s="1898"/>
      <c r="D1" s="1898"/>
      <c r="E1" s="1898"/>
      <c r="F1" s="1898"/>
      <c r="G1" s="1898"/>
      <c r="H1" s="1898"/>
      <c r="I1" s="1898"/>
      <c r="J1" s="1898"/>
      <c r="K1" s="1898"/>
      <c r="L1" s="524"/>
      <c r="M1" s="524"/>
    </row>
    <row r="2" spans="1:13" s="331" customFormat="1" ht="12.75" customHeight="1" x14ac:dyDescent="0.2">
      <c r="A2" s="1898" t="s">
        <v>410</v>
      </c>
      <c r="B2" s="1898"/>
      <c r="C2" s="1898"/>
      <c r="D2" s="1898"/>
      <c r="E2" s="1898"/>
      <c r="F2" s="1898"/>
      <c r="G2" s="1898"/>
      <c r="H2" s="1898"/>
      <c r="I2" s="1898"/>
      <c r="J2" s="1898"/>
      <c r="K2" s="1898"/>
      <c r="L2" s="524"/>
      <c r="M2" s="524"/>
    </row>
    <row r="3" spans="1:13" s="331" customFormat="1" ht="12.75" customHeight="1" x14ac:dyDescent="0.2">
      <c r="A3" s="1898" t="s">
        <v>1951</v>
      </c>
      <c r="B3" s="1898"/>
      <c r="C3" s="1898"/>
      <c r="D3" s="1898"/>
      <c r="E3" s="1898"/>
      <c r="F3" s="1898"/>
      <c r="G3" s="1898"/>
      <c r="H3" s="1898"/>
      <c r="I3" s="1898"/>
      <c r="J3" s="1898"/>
      <c r="K3" s="1898"/>
      <c r="L3" s="524"/>
      <c r="M3" s="524"/>
    </row>
    <row r="4" spans="1:13" s="331" customFormat="1" ht="11.1" customHeight="1" x14ac:dyDescent="0.2">
      <c r="A4" s="1040"/>
      <c r="B4" s="1040"/>
      <c r="C4" s="1040"/>
      <c r="D4" s="1040"/>
      <c r="E4" s="1040"/>
      <c r="F4" s="1040"/>
      <c r="G4" s="1040"/>
      <c r="H4" s="1040"/>
      <c r="I4" s="1040"/>
      <c r="J4" s="1040"/>
      <c r="K4" s="1040"/>
      <c r="L4" s="525"/>
    </row>
    <row r="5" spans="1:13" s="1234" customFormat="1" ht="43.5" customHeight="1" x14ac:dyDescent="0.2">
      <c r="A5" s="1945" t="s">
        <v>411</v>
      </c>
      <c r="B5" s="1946"/>
      <c r="C5" s="1946"/>
      <c r="D5" s="1946"/>
      <c r="E5" s="1946"/>
      <c r="F5" s="1946"/>
      <c r="G5" s="1946"/>
      <c r="H5" s="1946"/>
      <c r="I5" s="1946"/>
      <c r="J5" s="1946"/>
      <c r="K5" s="1946"/>
      <c r="L5" s="1233"/>
      <c r="M5" s="1233"/>
    </row>
    <row r="6" spans="1:13" ht="6.6" customHeight="1" x14ac:dyDescent="0.2">
      <c r="A6" s="1176"/>
      <c r="B6" s="1177"/>
      <c r="C6" s="1176"/>
      <c r="D6" s="1176"/>
      <c r="E6" s="1176"/>
      <c r="F6" s="1178"/>
      <c r="G6" s="1178"/>
      <c r="H6" s="1176"/>
      <c r="I6" s="1176"/>
      <c r="J6" s="1302"/>
      <c r="K6" s="1180"/>
    </row>
    <row r="7" spans="1:13" ht="31.5" x14ac:dyDescent="0.2">
      <c r="A7" s="1231" t="s">
        <v>530</v>
      </c>
      <c r="B7" s="1231" t="s">
        <v>616</v>
      </c>
      <c r="C7" s="1231" t="s">
        <v>62</v>
      </c>
      <c r="D7" s="1231" t="s">
        <v>753</v>
      </c>
      <c r="E7" s="1231" t="s">
        <v>127</v>
      </c>
      <c r="F7" s="1231" t="s">
        <v>510</v>
      </c>
      <c r="G7" s="1231" t="s">
        <v>269</v>
      </c>
      <c r="H7" s="1231" t="s">
        <v>617</v>
      </c>
      <c r="I7" s="1231" t="s">
        <v>618</v>
      </c>
      <c r="J7" s="1232" t="s">
        <v>619</v>
      </c>
      <c r="K7" s="1231" t="s">
        <v>620</v>
      </c>
    </row>
    <row r="8" spans="1:13" ht="14.45" customHeight="1" x14ac:dyDescent="0.2">
      <c r="A8" s="1944" t="s">
        <v>1393</v>
      </c>
      <c r="B8" s="1927" t="s">
        <v>1394</v>
      </c>
      <c r="C8" s="1928" t="s">
        <v>496</v>
      </c>
      <c r="D8" s="1928" t="s">
        <v>1395</v>
      </c>
      <c r="E8" s="1929" t="s">
        <v>1396</v>
      </c>
      <c r="F8" s="1928">
        <v>31</v>
      </c>
      <c r="G8" s="1929" t="s">
        <v>1397</v>
      </c>
      <c r="H8" s="1937">
        <v>931700000</v>
      </c>
      <c r="I8" s="1937">
        <f>+H8/F8</f>
        <v>30054838.709677421</v>
      </c>
      <c r="J8" s="1603">
        <v>44935</v>
      </c>
      <c r="K8" s="1604" t="s">
        <v>1398</v>
      </c>
    </row>
    <row r="9" spans="1:13" x14ac:dyDescent="0.2">
      <c r="A9" s="1944"/>
      <c r="B9" s="1927"/>
      <c r="C9" s="1928"/>
      <c r="D9" s="1928"/>
      <c r="E9" s="1929"/>
      <c r="F9" s="1928"/>
      <c r="G9" s="1929"/>
      <c r="H9" s="1937"/>
      <c r="I9" s="1937"/>
      <c r="J9" s="1603">
        <v>44950</v>
      </c>
      <c r="K9" s="1604" t="s">
        <v>1399</v>
      </c>
    </row>
    <row r="10" spans="1:13" x14ac:dyDescent="0.2">
      <c r="A10" s="1944"/>
      <c r="B10" s="1927"/>
      <c r="C10" s="1928"/>
      <c r="D10" s="1928"/>
      <c r="E10" s="1929"/>
      <c r="F10" s="1928"/>
      <c r="G10" s="1929"/>
      <c r="H10" s="1937"/>
      <c r="I10" s="1937"/>
      <c r="J10" s="1603">
        <v>44950</v>
      </c>
      <c r="K10" s="1604" t="s">
        <v>1400</v>
      </c>
    </row>
    <row r="11" spans="1:13" x14ac:dyDescent="0.2">
      <c r="A11" s="1944"/>
      <c r="B11" s="1927"/>
      <c r="C11" s="1928"/>
      <c r="D11" s="1928"/>
      <c r="E11" s="1929"/>
      <c r="F11" s="1928"/>
      <c r="G11" s="1929"/>
      <c r="H11" s="1937"/>
      <c r="I11" s="1937"/>
      <c r="J11" s="1603">
        <v>44973</v>
      </c>
      <c r="K11" s="1604" t="s">
        <v>1401</v>
      </c>
    </row>
    <row r="12" spans="1:13" x14ac:dyDescent="0.2">
      <c r="A12" s="1944"/>
      <c r="B12" s="1927"/>
      <c r="C12" s="1928"/>
      <c r="D12" s="1928"/>
      <c r="E12" s="1929"/>
      <c r="F12" s="1928"/>
      <c r="G12" s="1929"/>
      <c r="H12" s="1937"/>
      <c r="I12" s="1937"/>
      <c r="J12" s="1603">
        <v>44994</v>
      </c>
      <c r="K12" s="1604" t="s">
        <v>1402</v>
      </c>
    </row>
    <row r="13" spans="1:13" x14ac:dyDescent="0.2">
      <c r="A13" s="1944"/>
      <c r="B13" s="1927"/>
      <c r="C13" s="1928"/>
      <c r="D13" s="1928"/>
      <c r="E13" s="1929"/>
      <c r="F13" s="1928"/>
      <c r="G13" s="1929"/>
      <c r="H13" s="1937"/>
      <c r="I13" s="1937"/>
      <c r="J13" s="1603">
        <v>45042</v>
      </c>
      <c r="K13" s="1604" t="s">
        <v>1403</v>
      </c>
    </row>
    <row r="14" spans="1:13" x14ac:dyDescent="0.2">
      <c r="A14" s="1944"/>
      <c r="B14" s="1927"/>
      <c r="C14" s="1928"/>
      <c r="D14" s="1928"/>
      <c r="E14" s="1929"/>
      <c r="F14" s="1928"/>
      <c r="G14" s="1929"/>
      <c r="H14" s="1937"/>
      <c r="I14" s="1937"/>
      <c r="J14" s="1603">
        <v>45042</v>
      </c>
      <c r="K14" s="1604" t="s">
        <v>1402</v>
      </c>
    </row>
    <row r="15" spans="1:13" x14ac:dyDescent="0.2">
      <c r="A15" s="1944"/>
      <c r="B15" s="1927"/>
      <c r="C15" s="1928"/>
      <c r="D15" s="1928"/>
      <c r="E15" s="1929"/>
      <c r="F15" s="1928"/>
      <c r="G15" s="1929"/>
      <c r="H15" s="1937"/>
      <c r="I15" s="1937"/>
      <c r="J15" s="1603">
        <v>45069</v>
      </c>
      <c r="K15" s="1604" t="s">
        <v>1404</v>
      </c>
    </row>
    <row r="16" spans="1:13" x14ac:dyDescent="0.2">
      <c r="A16" s="1944"/>
      <c r="B16" s="1927"/>
      <c r="C16" s="1928"/>
      <c r="D16" s="1928"/>
      <c r="E16" s="1929"/>
      <c r="F16" s="1928"/>
      <c r="G16" s="1929"/>
      <c r="H16" s="1937"/>
      <c r="I16" s="1937"/>
      <c r="J16" s="1603">
        <v>45082</v>
      </c>
      <c r="K16" s="1604" t="s">
        <v>1405</v>
      </c>
    </row>
    <row r="17" spans="1:11" x14ac:dyDescent="0.2">
      <c r="A17" s="1944"/>
      <c r="B17" s="1927"/>
      <c r="C17" s="1928"/>
      <c r="D17" s="1928"/>
      <c r="E17" s="1929"/>
      <c r="F17" s="1928"/>
      <c r="G17" s="1929"/>
      <c r="H17" s="1937"/>
      <c r="I17" s="1937"/>
      <c r="J17" s="1603">
        <v>45114</v>
      </c>
      <c r="K17" s="1604" t="s">
        <v>1406</v>
      </c>
    </row>
    <row r="18" spans="1:11" x14ac:dyDescent="0.2">
      <c r="A18" s="1944"/>
      <c r="B18" s="1927"/>
      <c r="C18" s="1928"/>
      <c r="D18" s="1928"/>
      <c r="E18" s="1929"/>
      <c r="F18" s="1928"/>
      <c r="G18" s="1929"/>
      <c r="H18" s="1937"/>
      <c r="I18" s="1937"/>
      <c r="J18" s="1603">
        <v>45155</v>
      </c>
      <c r="K18" s="1604" t="s">
        <v>1403</v>
      </c>
    </row>
    <row r="19" spans="1:11" x14ac:dyDescent="0.2">
      <c r="A19" s="1944"/>
      <c r="B19" s="1927"/>
      <c r="C19" s="1928"/>
      <c r="D19" s="1928"/>
      <c r="E19" s="1929"/>
      <c r="F19" s="1928"/>
      <c r="G19" s="1929"/>
      <c r="H19" s="1937"/>
      <c r="I19" s="1937"/>
      <c r="J19" s="1603">
        <v>45204</v>
      </c>
      <c r="K19" s="1604" t="s">
        <v>1407</v>
      </c>
    </row>
    <row r="20" spans="1:11" x14ac:dyDescent="0.2">
      <c r="A20" s="1944"/>
      <c r="B20" s="1927"/>
      <c r="C20" s="1928"/>
      <c r="D20" s="1928"/>
      <c r="E20" s="1929"/>
      <c r="F20" s="1928"/>
      <c r="G20" s="1929"/>
      <c r="H20" s="1937"/>
      <c r="I20" s="1937"/>
      <c r="J20" s="1603">
        <v>45211</v>
      </c>
      <c r="K20" s="1604" t="s">
        <v>1408</v>
      </c>
    </row>
    <row r="21" spans="1:11" x14ac:dyDescent="0.2">
      <c r="A21" s="1944"/>
      <c r="B21" s="1927"/>
      <c r="C21" s="1928"/>
      <c r="D21" s="1928"/>
      <c r="E21" s="1929"/>
      <c r="F21" s="1928"/>
      <c r="G21" s="1929"/>
      <c r="H21" s="1937"/>
      <c r="I21" s="1937"/>
      <c r="J21" s="1603">
        <v>45216</v>
      </c>
      <c r="K21" s="1604" t="s">
        <v>1409</v>
      </c>
    </row>
    <row r="22" spans="1:11" x14ac:dyDescent="0.2">
      <c r="A22" s="1944"/>
      <c r="B22" s="1927"/>
      <c r="C22" s="1928"/>
      <c r="D22" s="1928"/>
      <c r="E22" s="1929"/>
      <c r="F22" s="1928"/>
      <c r="G22" s="1929"/>
      <c r="H22" s="1937"/>
      <c r="I22" s="1937"/>
      <c r="J22" s="1603">
        <v>45226</v>
      </c>
      <c r="K22" s="1604" t="s">
        <v>1410</v>
      </c>
    </row>
    <row r="23" spans="1:11" x14ac:dyDescent="0.2">
      <c r="A23" s="1944"/>
      <c r="B23" s="1927"/>
      <c r="C23" s="1928"/>
      <c r="D23" s="1928"/>
      <c r="E23" s="1929"/>
      <c r="F23" s="1928"/>
      <c r="G23" s="1929"/>
      <c r="H23" s="1937"/>
      <c r="I23" s="1937"/>
      <c r="J23" s="1603">
        <v>45226</v>
      </c>
      <c r="K23" s="1604" t="s">
        <v>1411</v>
      </c>
    </row>
    <row r="24" spans="1:11" x14ac:dyDescent="0.2">
      <c r="A24" s="1944"/>
      <c r="B24" s="1927"/>
      <c r="C24" s="1928"/>
      <c r="D24" s="1928"/>
      <c r="E24" s="1929"/>
      <c r="F24" s="1928"/>
      <c r="G24" s="1929"/>
      <c r="H24" s="1937"/>
      <c r="I24" s="1937"/>
      <c r="J24" s="1603">
        <v>45394</v>
      </c>
      <c r="K24" s="1604" t="s">
        <v>1402</v>
      </c>
    </row>
    <row r="25" spans="1:11" x14ac:dyDescent="0.2">
      <c r="A25" s="1944"/>
      <c r="B25" s="1927"/>
      <c r="C25" s="1928"/>
      <c r="D25" s="1928"/>
      <c r="E25" s="1929"/>
      <c r="F25" s="1928"/>
      <c r="G25" s="1929"/>
      <c r="H25" s="1937"/>
      <c r="I25" s="1937"/>
      <c r="J25" s="1603">
        <v>45426</v>
      </c>
      <c r="K25" s="1604" t="s">
        <v>1412</v>
      </c>
    </row>
    <row r="26" spans="1:11" x14ac:dyDescent="0.2">
      <c r="A26" s="1944"/>
      <c r="B26" s="1927"/>
      <c r="C26" s="1928"/>
      <c r="D26" s="1928"/>
      <c r="E26" s="1929"/>
      <c r="F26" s="1928"/>
      <c r="G26" s="1929"/>
      <c r="H26" s="1937"/>
      <c r="I26" s="1937"/>
      <c r="J26" s="1603">
        <v>45476</v>
      </c>
      <c r="K26" s="1604" t="s">
        <v>1413</v>
      </c>
    </row>
    <row r="27" spans="1:11" x14ac:dyDescent="0.2">
      <c r="A27" s="1944"/>
      <c r="B27" s="1927"/>
      <c r="C27" s="1928"/>
      <c r="D27" s="1928"/>
      <c r="E27" s="1929"/>
      <c r="F27" s="1928"/>
      <c r="G27" s="1929"/>
      <c r="H27" s="1937"/>
      <c r="I27" s="1937"/>
      <c r="J27" s="1603">
        <v>45483</v>
      </c>
      <c r="K27" s="1605" t="s">
        <v>1414</v>
      </c>
    </row>
    <row r="28" spans="1:11" x14ac:dyDescent="0.2">
      <c r="A28" s="1944"/>
      <c r="B28" s="1927"/>
      <c r="C28" s="1928"/>
      <c r="D28" s="1928"/>
      <c r="E28" s="1929"/>
      <c r="F28" s="1928"/>
      <c r="G28" s="1929"/>
      <c r="H28" s="1937"/>
      <c r="I28" s="1937"/>
      <c r="J28" s="1603">
        <v>45534</v>
      </c>
      <c r="K28" s="1606" t="s">
        <v>1415</v>
      </c>
    </row>
    <row r="29" spans="1:11" x14ac:dyDescent="0.2">
      <c r="A29" s="1944"/>
      <c r="B29" s="1927"/>
      <c r="C29" s="1928"/>
      <c r="D29" s="1928"/>
      <c r="E29" s="1929"/>
      <c r="F29" s="1928"/>
      <c r="G29" s="1929"/>
      <c r="H29" s="1937"/>
      <c r="I29" s="1937"/>
      <c r="J29" s="1603">
        <v>45559</v>
      </c>
      <c r="K29" s="1606" t="s">
        <v>1416</v>
      </c>
    </row>
    <row r="30" spans="1:11" x14ac:dyDescent="0.2">
      <c r="A30" s="1944"/>
      <c r="B30" s="1927"/>
      <c r="C30" s="1928"/>
      <c r="D30" s="1928"/>
      <c r="E30" s="1929"/>
      <c r="F30" s="1928"/>
      <c r="G30" s="1929"/>
      <c r="H30" s="1937"/>
      <c r="I30" s="1937"/>
      <c r="J30" s="1603">
        <v>45602</v>
      </c>
      <c r="K30" s="1606" t="s">
        <v>1415</v>
      </c>
    </row>
    <row r="31" spans="1:11" x14ac:dyDescent="0.2">
      <c r="A31" s="1944"/>
      <c r="B31" s="1927"/>
      <c r="C31" s="1928"/>
      <c r="D31" s="1928"/>
      <c r="E31" s="1929"/>
      <c r="F31" s="1928"/>
      <c r="G31" s="1929"/>
      <c r="H31" s="1937"/>
      <c r="I31" s="1937"/>
      <c r="J31" s="1603">
        <v>46021</v>
      </c>
      <c r="K31" s="1604" t="s">
        <v>1402</v>
      </c>
    </row>
    <row r="32" spans="1:11" x14ac:dyDescent="0.2">
      <c r="A32" s="1944"/>
      <c r="B32" s="1927"/>
      <c r="C32" s="1928"/>
      <c r="D32" s="1928"/>
      <c r="E32" s="1929"/>
      <c r="F32" s="1928"/>
      <c r="G32" s="1929"/>
      <c r="H32" s="1937"/>
      <c r="I32" s="1937"/>
      <c r="J32" s="1603">
        <v>45685</v>
      </c>
      <c r="K32" s="1605" t="s">
        <v>1417</v>
      </c>
    </row>
    <row r="33" spans="1:11" x14ac:dyDescent="0.2">
      <c r="A33" s="1944"/>
      <c r="B33" s="1927"/>
      <c r="C33" s="1928"/>
      <c r="D33" s="1928"/>
      <c r="E33" s="1929"/>
      <c r="F33" s="1928"/>
      <c r="G33" s="1929"/>
      <c r="H33" s="1937"/>
      <c r="I33" s="1937"/>
      <c r="J33" s="1607">
        <v>45716</v>
      </c>
      <c r="K33" s="1605" t="s">
        <v>1418</v>
      </c>
    </row>
    <row r="34" spans="1:11" x14ac:dyDescent="0.2">
      <c r="A34" s="1944"/>
      <c r="B34" s="1927"/>
      <c r="C34" s="1928"/>
      <c r="D34" s="1928"/>
      <c r="E34" s="1929"/>
      <c r="F34" s="1928"/>
      <c r="G34" s="1929"/>
      <c r="H34" s="1937"/>
      <c r="I34" s="1937"/>
      <c r="J34" s="1607">
        <v>45747</v>
      </c>
      <c r="K34" s="1605" t="s">
        <v>1415</v>
      </c>
    </row>
    <row r="35" spans="1:11" x14ac:dyDescent="0.2">
      <c r="A35" s="1944"/>
      <c r="B35" s="1927"/>
      <c r="C35" s="1928"/>
      <c r="D35" s="1928"/>
      <c r="E35" s="1929"/>
      <c r="F35" s="1928"/>
      <c r="G35" s="1929"/>
      <c r="H35" s="1937"/>
      <c r="I35" s="1937"/>
      <c r="J35" s="1607">
        <v>45776</v>
      </c>
      <c r="K35" s="1605" t="s">
        <v>1419</v>
      </c>
    </row>
    <row r="36" spans="1:11" x14ac:dyDescent="0.2">
      <c r="A36" s="1944"/>
      <c r="B36" s="1927"/>
      <c r="C36" s="1928"/>
      <c r="D36" s="1928"/>
      <c r="E36" s="1929"/>
      <c r="F36" s="1928"/>
      <c r="G36" s="1929"/>
      <c r="H36" s="1937"/>
      <c r="I36" s="1937"/>
      <c r="J36" s="1607">
        <v>45798</v>
      </c>
      <c r="K36" s="1605" t="s">
        <v>1420</v>
      </c>
    </row>
    <row r="37" spans="1:11" x14ac:dyDescent="0.2">
      <c r="A37" s="1944"/>
      <c r="B37" s="1927"/>
      <c r="C37" s="1928"/>
      <c r="D37" s="1928"/>
      <c r="E37" s="1929"/>
      <c r="F37" s="1928"/>
      <c r="G37" s="1929"/>
      <c r="H37" s="1937"/>
      <c r="I37" s="1937"/>
      <c r="J37" s="1607">
        <v>45922</v>
      </c>
      <c r="K37" s="1604" t="s">
        <v>1412</v>
      </c>
    </row>
    <row r="38" spans="1:11" x14ac:dyDescent="0.2">
      <c r="A38" s="1944"/>
      <c r="B38" s="1927"/>
      <c r="C38" s="1928"/>
      <c r="D38" s="1928"/>
      <c r="E38" s="1929"/>
      <c r="F38" s="1928"/>
      <c r="G38" s="1929"/>
      <c r="H38" s="1937"/>
      <c r="I38" s="1937"/>
      <c r="J38" s="1607">
        <v>45975</v>
      </c>
      <c r="K38" s="1605" t="s">
        <v>1421</v>
      </c>
    </row>
    <row r="39" spans="1:11" ht="14.45" customHeight="1" x14ac:dyDescent="0.25">
      <c r="A39" s="1953" t="s">
        <v>1393</v>
      </c>
      <c r="B39" s="1953" t="s">
        <v>1422</v>
      </c>
      <c r="C39" s="1956" t="s">
        <v>176</v>
      </c>
      <c r="D39" s="1956" t="s">
        <v>1423</v>
      </c>
      <c r="E39" s="1956" t="s">
        <v>1396</v>
      </c>
      <c r="F39" s="1956">
        <v>25</v>
      </c>
      <c r="G39" s="1956" t="s">
        <v>1424</v>
      </c>
      <c r="H39" s="1947">
        <v>503000000</v>
      </c>
      <c r="I39" s="1947">
        <f>H39/F39</f>
        <v>20120000</v>
      </c>
      <c r="J39" s="1608">
        <v>45323</v>
      </c>
      <c r="K39" s="1609" t="s">
        <v>1398</v>
      </c>
    </row>
    <row r="40" spans="1:11" x14ac:dyDescent="0.25">
      <c r="A40" s="1954"/>
      <c r="B40" s="1954"/>
      <c r="C40" s="1957"/>
      <c r="D40" s="1957"/>
      <c r="E40" s="1957"/>
      <c r="F40" s="1957"/>
      <c r="G40" s="1957"/>
      <c r="H40" s="1948"/>
      <c r="I40" s="1948"/>
      <c r="J40" s="1608">
        <v>45323</v>
      </c>
      <c r="K40" s="1609" t="s">
        <v>1400</v>
      </c>
    </row>
    <row r="41" spans="1:11" x14ac:dyDescent="0.25">
      <c r="A41" s="1954"/>
      <c r="B41" s="1954"/>
      <c r="C41" s="1957"/>
      <c r="D41" s="1957"/>
      <c r="E41" s="1957"/>
      <c r="F41" s="1957"/>
      <c r="G41" s="1957"/>
      <c r="H41" s="1948"/>
      <c r="I41" s="1948"/>
      <c r="J41" s="1608">
        <v>45330</v>
      </c>
      <c r="K41" s="1609" t="s">
        <v>1401</v>
      </c>
    </row>
    <row r="42" spans="1:11" x14ac:dyDescent="0.25">
      <c r="A42" s="1954"/>
      <c r="B42" s="1954"/>
      <c r="C42" s="1957"/>
      <c r="D42" s="1957"/>
      <c r="E42" s="1957"/>
      <c r="F42" s="1957"/>
      <c r="G42" s="1957"/>
      <c r="H42" s="1948"/>
      <c r="I42" s="1948"/>
      <c r="J42" s="1608">
        <v>45386</v>
      </c>
      <c r="K42" s="1609" t="s">
        <v>1425</v>
      </c>
    </row>
    <row r="43" spans="1:11" x14ac:dyDescent="0.25">
      <c r="A43" s="1954"/>
      <c r="B43" s="1954"/>
      <c r="C43" s="1957"/>
      <c r="D43" s="1957"/>
      <c r="E43" s="1957"/>
      <c r="F43" s="1957"/>
      <c r="G43" s="1957"/>
      <c r="H43" s="1948"/>
      <c r="I43" s="1948"/>
      <c r="J43" s="1608">
        <v>45404</v>
      </c>
      <c r="K43" s="1609" t="s">
        <v>1426</v>
      </c>
    </row>
    <row r="44" spans="1:11" x14ac:dyDescent="0.25">
      <c r="A44" s="1954"/>
      <c r="B44" s="1954"/>
      <c r="C44" s="1957"/>
      <c r="D44" s="1957"/>
      <c r="E44" s="1957"/>
      <c r="F44" s="1957"/>
      <c r="G44" s="1957"/>
      <c r="H44" s="1948"/>
      <c r="I44" s="1948"/>
      <c r="J44" s="1608">
        <v>45448</v>
      </c>
      <c r="K44" s="1610" t="s">
        <v>1412</v>
      </c>
    </row>
    <row r="45" spans="1:11" x14ac:dyDescent="0.25">
      <c r="A45" s="1954"/>
      <c r="B45" s="1954"/>
      <c r="C45" s="1957"/>
      <c r="D45" s="1957"/>
      <c r="E45" s="1957"/>
      <c r="F45" s="1957"/>
      <c r="G45" s="1957"/>
      <c r="H45" s="1948"/>
      <c r="I45" s="1948"/>
      <c r="J45" s="1608">
        <v>45386</v>
      </c>
      <c r="K45" s="1609" t="s">
        <v>1425</v>
      </c>
    </row>
    <row r="46" spans="1:11" x14ac:dyDescent="0.25">
      <c r="A46" s="1954"/>
      <c r="B46" s="1954"/>
      <c r="C46" s="1957"/>
      <c r="D46" s="1957"/>
      <c r="E46" s="1957"/>
      <c r="F46" s="1957"/>
      <c r="G46" s="1957"/>
      <c r="H46" s="1948"/>
      <c r="I46" s="1948"/>
      <c r="J46" s="1608">
        <v>45510</v>
      </c>
      <c r="K46" s="1609" t="s">
        <v>1427</v>
      </c>
    </row>
    <row r="47" spans="1:11" x14ac:dyDescent="0.25">
      <c r="A47" s="1954"/>
      <c r="B47" s="1954"/>
      <c r="C47" s="1957"/>
      <c r="D47" s="1957"/>
      <c r="E47" s="1957"/>
      <c r="F47" s="1957"/>
      <c r="G47" s="1957"/>
      <c r="H47" s="1948"/>
      <c r="I47" s="1948"/>
      <c r="J47" s="1608">
        <v>45518</v>
      </c>
      <c r="K47" s="1609" t="s">
        <v>1428</v>
      </c>
    </row>
    <row r="48" spans="1:11" x14ac:dyDescent="0.25">
      <c r="A48" s="1954"/>
      <c r="B48" s="1954"/>
      <c r="C48" s="1957"/>
      <c r="D48" s="1957"/>
      <c r="E48" s="1957"/>
      <c r="F48" s="1957"/>
      <c r="G48" s="1957"/>
      <c r="H48" s="1948"/>
      <c r="I48" s="1948"/>
      <c r="J48" s="1608">
        <v>45556</v>
      </c>
      <c r="K48" s="1609" t="s">
        <v>1416</v>
      </c>
    </row>
    <row r="49" spans="1:11" x14ac:dyDescent="0.25">
      <c r="A49" s="1954"/>
      <c r="B49" s="1954"/>
      <c r="C49" s="1957"/>
      <c r="D49" s="1957"/>
      <c r="E49" s="1957"/>
      <c r="F49" s="1957"/>
      <c r="G49" s="1957"/>
      <c r="H49" s="1948"/>
      <c r="I49" s="1948"/>
      <c r="J49" s="1608">
        <v>45565</v>
      </c>
      <c r="K49" s="1609" t="s">
        <v>1428</v>
      </c>
    </row>
    <row r="50" spans="1:11" x14ac:dyDescent="0.25">
      <c r="A50" s="1954"/>
      <c r="B50" s="1954"/>
      <c r="C50" s="1957"/>
      <c r="D50" s="1957"/>
      <c r="E50" s="1957"/>
      <c r="F50" s="1957"/>
      <c r="G50" s="1957"/>
      <c r="H50" s="1948"/>
      <c r="I50" s="1948"/>
      <c r="J50" s="1608">
        <v>45595</v>
      </c>
      <c r="K50" s="1609" t="s">
        <v>1416</v>
      </c>
    </row>
    <row r="51" spans="1:11" x14ac:dyDescent="0.2">
      <c r="A51" s="1954"/>
      <c r="B51" s="1954"/>
      <c r="C51" s="1957"/>
      <c r="D51" s="1957"/>
      <c r="E51" s="1957"/>
      <c r="F51" s="1957"/>
      <c r="G51" s="1957"/>
      <c r="H51" s="1948"/>
      <c r="I51" s="1948"/>
      <c r="J51" s="1611">
        <v>45625</v>
      </c>
      <c r="K51" s="1612" t="s">
        <v>1429</v>
      </c>
    </row>
    <row r="52" spans="1:11" x14ac:dyDescent="0.2">
      <c r="A52" s="1954"/>
      <c r="B52" s="1954"/>
      <c r="C52" s="1957"/>
      <c r="D52" s="1957"/>
      <c r="E52" s="1957"/>
      <c r="F52" s="1957"/>
      <c r="G52" s="1957"/>
      <c r="H52" s="1948"/>
      <c r="I52" s="1948"/>
      <c r="J52" s="1611">
        <v>45656</v>
      </c>
      <c r="K52" s="1609" t="s">
        <v>1415</v>
      </c>
    </row>
    <row r="53" spans="1:11" x14ac:dyDescent="0.2">
      <c r="A53" s="1954"/>
      <c r="B53" s="1954"/>
      <c r="C53" s="1957"/>
      <c r="D53" s="1957"/>
      <c r="E53" s="1957"/>
      <c r="F53" s="1957"/>
      <c r="G53" s="1957"/>
      <c r="H53" s="1948"/>
      <c r="I53" s="1948"/>
      <c r="J53" s="1611">
        <v>45688</v>
      </c>
      <c r="K53" s="1609" t="s">
        <v>1428</v>
      </c>
    </row>
    <row r="54" spans="1:11" x14ac:dyDescent="0.2">
      <c r="A54" s="1954"/>
      <c r="B54" s="1954"/>
      <c r="C54" s="1957"/>
      <c r="D54" s="1957"/>
      <c r="E54" s="1957"/>
      <c r="F54" s="1957"/>
      <c r="G54" s="1957"/>
      <c r="H54" s="1948"/>
      <c r="I54" s="1948"/>
      <c r="J54" s="1611">
        <v>45715</v>
      </c>
      <c r="K54" s="1609" t="s">
        <v>1416</v>
      </c>
    </row>
    <row r="55" spans="1:11" x14ac:dyDescent="0.2">
      <c r="A55" s="1954"/>
      <c r="B55" s="1954"/>
      <c r="C55" s="1957"/>
      <c r="D55" s="1957"/>
      <c r="E55" s="1957"/>
      <c r="F55" s="1957"/>
      <c r="G55" s="1957"/>
      <c r="H55" s="1948"/>
      <c r="I55" s="1948"/>
      <c r="J55" s="1611">
        <v>45747</v>
      </c>
      <c r="K55" s="1609" t="s">
        <v>1428</v>
      </c>
    </row>
    <row r="56" spans="1:11" x14ac:dyDescent="0.2">
      <c r="A56" s="1954"/>
      <c r="B56" s="1954"/>
      <c r="C56" s="1957"/>
      <c r="D56" s="1957"/>
      <c r="E56" s="1957"/>
      <c r="F56" s="1957"/>
      <c r="G56" s="1957"/>
      <c r="H56" s="1948"/>
      <c r="I56" s="1948"/>
      <c r="J56" s="1611">
        <v>45775</v>
      </c>
      <c r="K56" s="1609" t="s">
        <v>1416</v>
      </c>
    </row>
    <row r="57" spans="1:11" x14ac:dyDescent="0.2">
      <c r="A57" s="1954"/>
      <c r="B57" s="1954"/>
      <c r="C57" s="1957"/>
      <c r="D57" s="1957"/>
      <c r="E57" s="1957"/>
      <c r="F57" s="1957"/>
      <c r="G57" s="1957"/>
      <c r="H57" s="1948"/>
      <c r="I57" s="1948"/>
      <c r="J57" s="1611">
        <v>45806</v>
      </c>
      <c r="K57" s="1609" t="s">
        <v>1416</v>
      </c>
    </row>
    <row r="58" spans="1:11" x14ac:dyDescent="0.2">
      <c r="A58" s="1954"/>
      <c r="B58" s="1954"/>
      <c r="C58" s="1957"/>
      <c r="D58" s="1957"/>
      <c r="E58" s="1957"/>
      <c r="F58" s="1957"/>
      <c r="G58" s="1957"/>
      <c r="H58" s="1948"/>
      <c r="I58" s="1948"/>
      <c r="J58" s="1611">
        <v>45840</v>
      </c>
      <c r="K58" s="1609" t="s">
        <v>1430</v>
      </c>
    </row>
    <row r="59" spans="1:11" x14ac:dyDescent="0.2">
      <c r="A59" s="1954"/>
      <c r="B59" s="1954"/>
      <c r="C59" s="1957"/>
      <c r="D59" s="1957"/>
      <c r="E59" s="1957"/>
      <c r="F59" s="1957"/>
      <c r="G59" s="1957"/>
      <c r="H59" s="1948"/>
      <c r="I59" s="1948"/>
      <c r="J59" s="1611">
        <v>45840</v>
      </c>
      <c r="K59" s="1609" t="s">
        <v>1428</v>
      </c>
    </row>
    <row r="60" spans="1:11" x14ac:dyDescent="0.2">
      <c r="A60" s="1954"/>
      <c r="B60" s="1954"/>
      <c r="C60" s="1957"/>
      <c r="D60" s="1957"/>
      <c r="E60" s="1957"/>
      <c r="F60" s="1957"/>
      <c r="G60" s="1957"/>
      <c r="H60" s="1948"/>
      <c r="I60" s="1948"/>
      <c r="J60" s="1611">
        <v>45950</v>
      </c>
      <c r="K60" s="1609" t="s">
        <v>1431</v>
      </c>
    </row>
    <row r="61" spans="1:11" x14ac:dyDescent="0.2">
      <c r="A61" s="1954"/>
      <c r="B61" s="1954"/>
      <c r="C61" s="1957"/>
      <c r="D61" s="1957"/>
      <c r="E61" s="1957"/>
      <c r="F61" s="1957"/>
      <c r="G61" s="1957"/>
      <c r="H61" s="1948"/>
      <c r="I61" s="1948"/>
      <c r="J61" s="1611">
        <v>45951</v>
      </c>
      <c r="K61" s="1609" t="s">
        <v>1432</v>
      </c>
    </row>
    <row r="62" spans="1:11" x14ac:dyDescent="0.2">
      <c r="A62" s="1955"/>
      <c r="B62" s="1955"/>
      <c r="C62" s="1958"/>
      <c r="D62" s="1958"/>
      <c r="E62" s="1958"/>
      <c r="F62" s="1958"/>
      <c r="G62" s="1958"/>
      <c r="H62" s="1949"/>
      <c r="I62" s="1949"/>
      <c r="J62" s="1611">
        <v>45951</v>
      </c>
      <c r="K62" s="1609" t="s">
        <v>1433</v>
      </c>
    </row>
    <row r="63" spans="1:11" ht="14.45" customHeight="1" x14ac:dyDescent="0.2">
      <c r="A63" s="1911" t="s">
        <v>1434</v>
      </c>
      <c r="B63" s="1911" t="s">
        <v>1435</v>
      </c>
      <c r="C63" s="1914" t="s">
        <v>229</v>
      </c>
      <c r="D63" s="1914" t="s">
        <v>1436</v>
      </c>
      <c r="E63" s="1917" t="s">
        <v>1437</v>
      </c>
      <c r="F63" s="1914">
        <v>14</v>
      </c>
      <c r="G63" s="1914" t="s">
        <v>501</v>
      </c>
      <c r="H63" s="1938">
        <v>308773809.04852498</v>
      </c>
      <c r="I63" s="1950">
        <f>H63/F63</f>
        <v>22055272.074894641</v>
      </c>
      <c r="J63" s="1607">
        <v>45806</v>
      </c>
      <c r="K63" s="1605" t="s">
        <v>1438</v>
      </c>
    </row>
    <row r="64" spans="1:11" x14ac:dyDescent="0.2">
      <c r="A64" s="1912"/>
      <c r="B64" s="1912"/>
      <c r="C64" s="1915"/>
      <c r="D64" s="1915"/>
      <c r="E64" s="1918"/>
      <c r="F64" s="1915"/>
      <c r="G64" s="1915"/>
      <c r="H64" s="1939"/>
      <c r="I64" s="1951"/>
      <c r="J64" s="1639">
        <v>45838</v>
      </c>
      <c r="K64" s="1605" t="s">
        <v>1439</v>
      </c>
    </row>
    <row r="65" spans="1:11" x14ac:dyDescent="0.2">
      <c r="A65" s="1912"/>
      <c r="B65" s="1912"/>
      <c r="C65" s="1915"/>
      <c r="D65" s="1915"/>
      <c r="E65" s="1918"/>
      <c r="F65" s="1915"/>
      <c r="G65" s="1915"/>
      <c r="H65" s="1939"/>
      <c r="I65" s="1951"/>
      <c r="J65" s="1639">
        <v>45856</v>
      </c>
      <c r="K65" s="1605" t="s">
        <v>1428</v>
      </c>
    </row>
    <row r="66" spans="1:11" x14ac:dyDescent="0.2">
      <c r="A66" s="1912"/>
      <c r="B66" s="1912"/>
      <c r="C66" s="1915"/>
      <c r="D66" s="1915"/>
      <c r="E66" s="1918"/>
      <c r="F66" s="1915"/>
      <c r="G66" s="1915"/>
      <c r="H66" s="1939"/>
      <c r="I66" s="1951"/>
      <c r="J66" s="1639">
        <v>45897</v>
      </c>
      <c r="K66" s="1605" t="s">
        <v>1440</v>
      </c>
    </row>
    <row r="67" spans="1:11" x14ac:dyDescent="0.2">
      <c r="A67" s="1912"/>
      <c r="B67" s="1912"/>
      <c r="C67" s="1915"/>
      <c r="D67" s="1915"/>
      <c r="E67" s="1918"/>
      <c r="F67" s="1915"/>
      <c r="G67" s="1915"/>
      <c r="H67" s="1939"/>
      <c r="I67" s="1951"/>
      <c r="J67" s="1639">
        <v>45905</v>
      </c>
      <c r="K67" s="1605" t="s">
        <v>1441</v>
      </c>
    </row>
    <row r="68" spans="1:11" x14ac:dyDescent="0.2">
      <c r="A68" s="1912"/>
      <c r="B68" s="1912"/>
      <c r="C68" s="1915"/>
      <c r="D68" s="1915"/>
      <c r="E68" s="1918"/>
      <c r="F68" s="1915"/>
      <c r="G68" s="1915"/>
      <c r="H68" s="1939"/>
      <c r="I68" s="1951"/>
      <c r="J68" s="1639">
        <v>45909</v>
      </c>
      <c r="K68" s="1605" t="s">
        <v>1442</v>
      </c>
    </row>
    <row r="69" spans="1:11" x14ac:dyDescent="0.2">
      <c r="A69" s="1912"/>
      <c r="B69" s="1912"/>
      <c r="C69" s="1915"/>
      <c r="D69" s="1915"/>
      <c r="E69" s="1918"/>
      <c r="F69" s="1915"/>
      <c r="G69" s="1915"/>
      <c r="H69" s="1939"/>
      <c r="I69" s="1951"/>
      <c r="J69" s="1639">
        <v>45932</v>
      </c>
      <c r="K69" s="1605" t="s">
        <v>1443</v>
      </c>
    </row>
    <row r="70" spans="1:11" x14ac:dyDescent="0.2">
      <c r="A70" s="1913"/>
      <c r="B70" s="1913"/>
      <c r="C70" s="1916"/>
      <c r="D70" s="1916"/>
      <c r="E70" s="1919"/>
      <c r="F70" s="1916"/>
      <c r="G70" s="1916"/>
      <c r="H70" s="1940"/>
      <c r="I70" s="1952"/>
      <c r="J70" s="1639">
        <v>45940</v>
      </c>
      <c r="K70" s="1605" t="s">
        <v>1444</v>
      </c>
    </row>
    <row r="71" spans="1:11" x14ac:dyDescent="0.2">
      <c r="A71" s="1931" t="s">
        <v>1434</v>
      </c>
      <c r="B71" s="1931" t="s">
        <v>1445</v>
      </c>
      <c r="C71" s="1933" t="s">
        <v>292</v>
      </c>
      <c r="D71" s="1933" t="s">
        <v>1446</v>
      </c>
      <c r="E71" s="1935" t="s">
        <v>1396</v>
      </c>
      <c r="F71" s="1933">
        <v>30</v>
      </c>
      <c r="G71" s="1960" t="s">
        <v>1447</v>
      </c>
      <c r="H71" s="1963">
        <v>783670756.45000005</v>
      </c>
      <c r="I71" s="1963">
        <f>+H71/F71</f>
        <v>26122358.548333336</v>
      </c>
      <c r="J71" s="1611">
        <v>45869</v>
      </c>
      <c r="K71" s="1612" t="s">
        <v>1398</v>
      </c>
    </row>
    <row r="72" spans="1:11" x14ac:dyDescent="0.2">
      <c r="A72" s="1966"/>
      <c r="B72" s="1966"/>
      <c r="C72" s="1959"/>
      <c r="D72" s="1959"/>
      <c r="E72" s="1967"/>
      <c r="F72" s="1959"/>
      <c r="G72" s="1961"/>
      <c r="H72" s="1964"/>
      <c r="I72" s="1964"/>
      <c r="J72" s="1611">
        <v>45911</v>
      </c>
      <c r="K72" s="1612" t="s">
        <v>1399</v>
      </c>
    </row>
    <row r="73" spans="1:11" x14ac:dyDescent="0.2">
      <c r="A73" s="1966"/>
      <c r="B73" s="1966"/>
      <c r="C73" s="1959"/>
      <c r="D73" s="1959"/>
      <c r="E73" s="1967"/>
      <c r="F73" s="1959"/>
      <c r="G73" s="1961"/>
      <c r="H73" s="1964"/>
      <c r="I73" s="1964"/>
      <c r="J73" s="1611">
        <v>45925</v>
      </c>
      <c r="K73" s="1612" t="s">
        <v>1400</v>
      </c>
    </row>
    <row r="74" spans="1:11" x14ac:dyDescent="0.2">
      <c r="A74" s="1966"/>
      <c r="B74" s="1966"/>
      <c r="C74" s="1959"/>
      <c r="D74" s="1959"/>
      <c r="E74" s="1967"/>
      <c r="F74" s="1959"/>
      <c r="G74" s="1961"/>
      <c r="H74" s="1964"/>
      <c r="I74" s="1964"/>
      <c r="J74" s="1611">
        <v>45930</v>
      </c>
      <c r="K74" s="1612" t="s">
        <v>1401</v>
      </c>
    </row>
    <row r="75" spans="1:11" x14ac:dyDescent="0.2">
      <c r="A75" s="1966"/>
      <c r="B75" s="1966"/>
      <c r="C75" s="1959"/>
      <c r="D75" s="1959"/>
      <c r="E75" s="1967"/>
      <c r="F75" s="1959"/>
      <c r="G75" s="1961"/>
      <c r="H75" s="1964"/>
      <c r="I75" s="1964"/>
      <c r="J75" s="1611">
        <v>46037</v>
      </c>
      <c r="K75" s="1612" t="s">
        <v>1448</v>
      </c>
    </row>
    <row r="76" spans="1:11" x14ac:dyDescent="0.2">
      <c r="A76" s="1966"/>
      <c r="B76" s="1966"/>
      <c r="C76" s="1959"/>
      <c r="D76" s="1959"/>
      <c r="E76" s="1967"/>
      <c r="F76" s="1959"/>
      <c r="G76" s="1961"/>
      <c r="H76" s="1964"/>
      <c r="I76" s="1964"/>
      <c r="J76" s="1611">
        <v>46044</v>
      </c>
      <c r="K76" s="1612" t="s">
        <v>1449</v>
      </c>
    </row>
    <row r="77" spans="1:11" x14ac:dyDescent="0.2">
      <c r="A77" s="1966"/>
      <c r="B77" s="1966"/>
      <c r="C77" s="1959"/>
      <c r="D77" s="1959"/>
      <c r="E77" s="1967"/>
      <c r="F77" s="1959"/>
      <c r="G77" s="1961"/>
      <c r="H77" s="1964"/>
      <c r="I77" s="1964"/>
      <c r="J77" s="1611">
        <v>46059</v>
      </c>
      <c r="K77" s="1612" t="s">
        <v>1450</v>
      </c>
    </row>
    <row r="78" spans="1:11" x14ac:dyDescent="0.2">
      <c r="A78" s="1966"/>
      <c r="B78" s="1966"/>
      <c r="C78" s="1959"/>
      <c r="D78" s="1959"/>
      <c r="E78" s="1967"/>
      <c r="F78" s="1959"/>
      <c r="G78" s="1961"/>
      <c r="H78" s="1964"/>
      <c r="I78" s="1964"/>
      <c r="J78" s="1611">
        <v>46081</v>
      </c>
      <c r="K78" s="1612" t="s">
        <v>1451</v>
      </c>
    </row>
    <row r="79" spans="1:11" x14ac:dyDescent="0.2">
      <c r="A79" s="1932"/>
      <c r="B79" s="1932"/>
      <c r="C79" s="1934"/>
      <c r="D79" s="1934"/>
      <c r="E79" s="1936"/>
      <c r="F79" s="1934"/>
      <c r="G79" s="1962"/>
      <c r="H79" s="1965"/>
      <c r="I79" s="1965"/>
      <c r="J79" s="1611">
        <v>46101</v>
      </c>
      <c r="K79" s="1612" t="s">
        <v>1934</v>
      </c>
    </row>
    <row r="80" spans="1:11" x14ac:dyDescent="0.2">
      <c r="A80" s="1911" t="s">
        <v>1434</v>
      </c>
      <c r="B80" s="1911" t="s">
        <v>1452</v>
      </c>
      <c r="C80" s="1914" t="s">
        <v>135</v>
      </c>
      <c r="D80" s="1914" t="s">
        <v>1453</v>
      </c>
      <c r="E80" s="1917" t="s">
        <v>1454</v>
      </c>
      <c r="F80" s="1914">
        <v>73</v>
      </c>
      <c r="G80" s="1914" t="s">
        <v>612</v>
      </c>
      <c r="H80" s="1938">
        <v>2418317676.73</v>
      </c>
      <c r="I80" s="1941">
        <f>H80/F80</f>
        <v>33127639.407260273</v>
      </c>
      <c r="J80" s="1607">
        <v>45987</v>
      </c>
      <c r="K80" s="1759" t="s">
        <v>1400</v>
      </c>
    </row>
    <row r="81" spans="1:11" ht="17.45" customHeight="1" x14ac:dyDescent="0.2">
      <c r="A81" s="1912"/>
      <c r="B81" s="1912"/>
      <c r="C81" s="1915"/>
      <c r="D81" s="1915"/>
      <c r="E81" s="1918"/>
      <c r="F81" s="1915"/>
      <c r="G81" s="1915"/>
      <c r="H81" s="1939"/>
      <c r="I81" s="1942"/>
      <c r="J81" s="1760" t="s">
        <v>1455</v>
      </c>
      <c r="K81" s="1759" t="s">
        <v>1456</v>
      </c>
    </row>
    <row r="82" spans="1:11" x14ac:dyDescent="0.2">
      <c r="A82" s="1912"/>
      <c r="B82" s="1912"/>
      <c r="C82" s="1915"/>
      <c r="D82" s="1915"/>
      <c r="E82" s="1918"/>
      <c r="F82" s="1915"/>
      <c r="G82" s="1915"/>
      <c r="H82" s="1939"/>
      <c r="I82" s="1942"/>
      <c r="J82" s="1607">
        <v>46043</v>
      </c>
      <c r="K82" s="1759" t="s">
        <v>1457</v>
      </c>
    </row>
    <row r="83" spans="1:11" x14ac:dyDescent="0.2">
      <c r="A83" s="1912"/>
      <c r="B83" s="1912"/>
      <c r="C83" s="1915"/>
      <c r="D83" s="1915"/>
      <c r="E83" s="1918"/>
      <c r="F83" s="1915"/>
      <c r="G83" s="1915"/>
      <c r="H83" s="1939"/>
      <c r="I83" s="1942"/>
      <c r="J83" s="1607">
        <v>46081</v>
      </c>
      <c r="K83" s="1759" t="s">
        <v>1458</v>
      </c>
    </row>
    <row r="84" spans="1:11" x14ac:dyDescent="0.2">
      <c r="A84" s="1912"/>
      <c r="B84" s="1912"/>
      <c r="C84" s="1915"/>
      <c r="D84" s="1915"/>
      <c r="E84" s="1918"/>
      <c r="F84" s="1915"/>
      <c r="G84" s="1915"/>
      <c r="H84" s="1939"/>
      <c r="I84" s="1942"/>
      <c r="J84" s="1607">
        <v>46097</v>
      </c>
      <c r="K84" s="1759" t="s">
        <v>1450</v>
      </c>
    </row>
    <row r="85" spans="1:11" x14ac:dyDescent="0.2">
      <c r="A85" s="1912"/>
      <c r="B85" s="1912"/>
      <c r="C85" s="1915"/>
      <c r="D85" s="1915"/>
      <c r="E85" s="1918"/>
      <c r="F85" s="1915"/>
      <c r="G85" s="1915"/>
      <c r="H85" s="1939"/>
      <c r="I85" s="1942"/>
      <c r="J85" s="1607">
        <v>46140</v>
      </c>
      <c r="K85" s="1759" t="s">
        <v>1459</v>
      </c>
    </row>
    <row r="86" spans="1:11" x14ac:dyDescent="0.2">
      <c r="A86" s="1912"/>
      <c r="B86" s="1912"/>
      <c r="C86" s="1915"/>
      <c r="D86" s="1915"/>
      <c r="E86" s="1918"/>
      <c r="F86" s="1915"/>
      <c r="G86" s="1915"/>
      <c r="H86" s="1939"/>
      <c r="I86" s="1942"/>
      <c r="J86" s="1607">
        <v>46161</v>
      </c>
      <c r="K86" s="1759" t="s">
        <v>1935</v>
      </c>
    </row>
    <row r="87" spans="1:11" x14ac:dyDescent="0.2">
      <c r="A87" s="1913"/>
      <c r="B87" s="1913"/>
      <c r="C87" s="1916"/>
      <c r="D87" s="1916"/>
      <c r="E87" s="1919"/>
      <c r="F87" s="1916"/>
      <c r="G87" s="1916"/>
      <c r="H87" s="1940"/>
      <c r="I87" s="1943"/>
      <c r="J87" s="1607">
        <v>46171</v>
      </c>
      <c r="K87" s="1759" t="s">
        <v>1936</v>
      </c>
    </row>
    <row r="88" spans="1:11" ht="14.45" customHeight="1" x14ac:dyDescent="0.2">
      <c r="A88" s="1931" t="s">
        <v>1937</v>
      </c>
      <c r="B88" s="1931" t="s">
        <v>1470</v>
      </c>
      <c r="C88" s="1933" t="s">
        <v>1471</v>
      </c>
      <c r="D88" s="1933" t="s">
        <v>1472</v>
      </c>
      <c r="E88" s="1935" t="s">
        <v>1437</v>
      </c>
      <c r="F88" s="1933">
        <v>9</v>
      </c>
      <c r="G88" s="1933" t="s">
        <v>1473</v>
      </c>
      <c r="H88" s="1963">
        <v>192241154.00999999</v>
      </c>
      <c r="I88" s="1925">
        <f>+H88/F88</f>
        <v>21360128.223333333</v>
      </c>
      <c r="J88" s="1611">
        <v>46072</v>
      </c>
      <c r="K88" s="1613" t="s">
        <v>1938</v>
      </c>
    </row>
    <row r="89" spans="1:11" x14ac:dyDescent="0.2">
      <c r="A89" s="1932"/>
      <c r="B89" s="1932"/>
      <c r="C89" s="1934"/>
      <c r="D89" s="1934"/>
      <c r="E89" s="1936"/>
      <c r="F89" s="1934"/>
      <c r="G89" s="1934"/>
      <c r="H89" s="1965"/>
      <c r="I89" s="1926"/>
      <c r="J89" s="1611">
        <v>46170</v>
      </c>
      <c r="K89" s="1613" t="s">
        <v>1939</v>
      </c>
    </row>
    <row r="90" spans="1:11" x14ac:dyDescent="0.2">
      <c r="A90" s="1927" t="s">
        <v>1434</v>
      </c>
      <c r="B90" s="1927" t="s">
        <v>1474</v>
      </c>
      <c r="C90" s="1928" t="s">
        <v>135</v>
      </c>
      <c r="D90" s="1929" t="s">
        <v>1475</v>
      </c>
      <c r="E90" s="1930" t="s">
        <v>1454</v>
      </c>
      <c r="F90" s="1928">
        <v>31</v>
      </c>
      <c r="G90" s="1929" t="s">
        <v>501</v>
      </c>
      <c r="H90" s="1920">
        <v>1172205216.28</v>
      </c>
      <c r="I90" s="1920">
        <f>+H90/F90</f>
        <v>37813071.492903225</v>
      </c>
      <c r="J90" s="1621">
        <v>46063</v>
      </c>
      <c r="K90" s="1622" t="s">
        <v>1400</v>
      </c>
    </row>
    <row r="91" spans="1:11" x14ac:dyDescent="0.2">
      <c r="A91" s="1927"/>
      <c r="B91" s="1927"/>
      <c r="C91" s="1928"/>
      <c r="D91" s="1929"/>
      <c r="E91" s="1930"/>
      <c r="F91" s="1928"/>
      <c r="G91" s="1929"/>
      <c r="H91" s="1920"/>
      <c r="I91" s="1920"/>
      <c r="J91" s="1623">
        <v>46112</v>
      </c>
      <c r="K91" s="1624" t="s">
        <v>1476</v>
      </c>
    </row>
    <row r="92" spans="1:11" x14ac:dyDescent="0.2">
      <c r="A92" s="1927"/>
      <c r="B92" s="1927"/>
      <c r="C92" s="1928"/>
      <c r="D92" s="1928"/>
      <c r="E92" s="1930"/>
      <c r="F92" s="1928"/>
      <c r="G92" s="1929"/>
      <c r="H92" s="1920"/>
      <c r="I92" s="1921"/>
      <c r="J92" s="1639">
        <v>46149</v>
      </c>
      <c r="K92" s="1625" t="s">
        <v>1940</v>
      </c>
    </row>
    <row r="93" spans="1:11" x14ac:dyDescent="0.2">
      <c r="A93" s="1931" t="s">
        <v>1460</v>
      </c>
      <c r="B93" s="1922" t="s">
        <v>1477</v>
      </c>
      <c r="C93" s="1923" t="s">
        <v>1478</v>
      </c>
      <c r="D93" s="1923" t="s">
        <v>1479</v>
      </c>
      <c r="E93" s="1924" t="s">
        <v>173</v>
      </c>
      <c r="F93" s="1923">
        <v>17</v>
      </c>
      <c r="G93" s="1968" t="s">
        <v>1480</v>
      </c>
      <c r="H93" s="1909">
        <v>296785000</v>
      </c>
      <c r="I93" s="1909">
        <v>17457941</v>
      </c>
      <c r="J93" s="1611">
        <v>46104</v>
      </c>
      <c r="K93" s="1612" t="s">
        <v>1398</v>
      </c>
    </row>
    <row r="94" spans="1:11" x14ac:dyDescent="0.2">
      <c r="A94" s="1966"/>
      <c r="B94" s="1922"/>
      <c r="C94" s="1923"/>
      <c r="D94" s="1923"/>
      <c r="E94" s="1924"/>
      <c r="F94" s="1923"/>
      <c r="G94" s="1968"/>
      <c r="H94" s="1909"/>
      <c r="I94" s="1909"/>
      <c r="J94" s="1611">
        <v>46119</v>
      </c>
      <c r="K94" s="1612" t="s">
        <v>1399</v>
      </c>
    </row>
    <row r="95" spans="1:11" x14ac:dyDescent="0.2">
      <c r="A95" s="1966"/>
      <c r="B95" s="1922"/>
      <c r="C95" s="1923"/>
      <c r="D95" s="1923"/>
      <c r="E95" s="1924"/>
      <c r="F95" s="1923"/>
      <c r="G95" s="1968"/>
      <c r="H95" s="1909"/>
      <c r="I95" s="1909"/>
      <c r="J95" s="1611">
        <v>46134</v>
      </c>
      <c r="K95" s="1612" t="s">
        <v>1400</v>
      </c>
    </row>
    <row r="96" spans="1:11" x14ac:dyDescent="0.2">
      <c r="A96" s="1966"/>
      <c r="B96" s="1922"/>
      <c r="C96" s="1923"/>
      <c r="D96" s="1923"/>
      <c r="E96" s="1924"/>
      <c r="F96" s="1923"/>
      <c r="G96" s="1968"/>
      <c r="H96" s="1909"/>
      <c r="I96" s="1909"/>
      <c r="J96" s="1611">
        <v>46141</v>
      </c>
      <c r="K96" s="1612" t="s">
        <v>1463</v>
      </c>
    </row>
    <row r="97" spans="1:11" x14ac:dyDescent="0.2">
      <c r="A97" s="1966"/>
      <c r="B97" s="1922"/>
      <c r="C97" s="1923"/>
      <c r="D97" s="1923"/>
      <c r="E97" s="1924"/>
      <c r="F97" s="1923"/>
      <c r="G97" s="1968"/>
      <c r="H97" s="1909"/>
      <c r="I97" s="1909"/>
      <c r="J97" s="1611">
        <v>46147</v>
      </c>
      <c r="K97" s="1612" t="s">
        <v>1941</v>
      </c>
    </row>
    <row r="98" spans="1:11" x14ac:dyDescent="0.2">
      <c r="A98" s="1966"/>
      <c r="B98" s="1922"/>
      <c r="C98" s="1923"/>
      <c r="D98" s="1923"/>
      <c r="E98" s="1924"/>
      <c r="F98" s="1923"/>
      <c r="G98" s="1968"/>
      <c r="H98" s="1909"/>
      <c r="I98" s="1909"/>
      <c r="J98" s="1611">
        <v>46164</v>
      </c>
      <c r="K98" s="1612" t="s">
        <v>1942</v>
      </c>
    </row>
    <row r="99" spans="1:11" x14ac:dyDescent="0.2">
      <c r="A99" s="1966"/>
      <c r="B99" s="1922"/>
      <c r="C99" s="1923"/>
      <c r="D99" s="1923"/>
      <c r="E99" s="1924"/>
      <c r="F99" s="1923"/>
      <c r="G99" s="1968"/>
      <c r="H99" s="1909"/>
      <c r="I99" s="1909"/>
      <c r="J99" s="1611">
        <v>46170</v>
      </c>
      <c r="K99" s="1612" t="s">
        <v>1941</v>
      </c>
    </row>
    <row r="100" spans="1:11" x14ac:dyDescent="0.2">
      <c r="A100" s="1966"/>
      <c r="B100" s="1922"/>
      <c r="C100" s="1923"/>
      <c r="D100" s="1923"/>
      <c r="E100" s="1924"/>
      <c r="F100" s="1923"/>
      <c r="G100" s="1968"/>
      <c r="H100" s="1909"/>
      <c r="I100" s="1909"/>
      <c r="J100" s="1611">
        <v>46175</v>
      </c>
      <c r="K100" s="1612" t="s">
        <v>1943</v>
      </c>
    </row>
    <row r="101" spans="1:11" x14ac:dyDescent="0.2">
      <c r="A101" s="1966"/>
      <c r="B101" s="1922"/>
      <c r="C101" s="1923"/>
      <c r="D101" s="1923"/>
      <c r="E101" s="1924"/>
      <c r="F101" s="1923"/>
      <c r="G101" s="1968"/>
      <c r="H101" s="1909"/>
      <c r="I101" s="1909"/>
      <c r="J101" s="1611">
        <v>46175</v>
      </c>
      <c r="K101" s="1612" t="s">
        <v>1944</v>
      </c>
    </row>
    <row r="102" spans="1:11" x14ac:dyDescent="0.2">
      <c r="A102" s="1911" t="s">
        <v>1937</v>
      </c>
      <c r="B102" s="1911" t="s">
        <v>1481</v>
      </c>
      <c r="C102" s="1914" t="s">
        <v>99</v>
      </c>
      <c r="D102" s="1914" t="s">
        <v>1482</v>
      </c>
      <c r="E102" s="1917" t="s">
        <v>1483</v>
      </c>
      <c r="F102" s="1914">
        <v>13</v>
      </c>
      <c r="G102" s="1914" t="s">
        <v>612</v>
      </c>
      <c r="H102" s="1920">
        <v>241332558.50999999</v>
      </c>
      <c r="I102" s="1920">
        <f>+H102/F102</f>
        <v>18564042.962307692</v>
      </c>
      <c r="J102" s="1607">
        <v>46135</v>
      </c>
      <c r="K102" s="1605" t="s">
        <v>1398</v>
      </c>
    </row>
    <row r="103" spans="1:11" x14ac:dyDescent="0.2">
      <c r="A103" s="1912"/>
      <c r="B103" s="1912"/>
      <c r="C103" s="1915"/>
      <c r="D103" s="1915"/>
      <c r="E103" s="1918"/>
      <c r="F103" s="1915"/>
      <c r="G103" s="1915"/>
      <c r="H103" s="1920"/>
      <c r="I103" s="1920"/>
      <c r="J103" s="1607">
        <v>46136</v>
      </c>
      <c r="K103" s="1605" t="s">
        <v>1399</v>
      </c>
    </row>
    <row r="104" spans="1:11" ht="14.45" customHeight="1" x14ac:dyDescent="0.2">
      <c r="A104" s="1912"/>
      <c r="B104" s="1912"/>
      <c r="C104" s="1915"/>
      <c r="D104" s="1915"/>
      <c r="E104" s="1918"/>
      <c r="F104" s="1915"/>
      <c r="G104" s="1915"/>
      <c r="H104" s="1920"/>
      <c r="I104" s="1921"/>
      <c r="J104" s="1607">
        <v>46136</v>
      </c>
      <c r="K104" s="1625" t="s">
        <v>1945</v>
      </c>
    </row>
    <row r="105" spans="1:11" x14ac:dyDescent="0.2">
      <c r="A105" s="1913"/>
      <c r="B105" s="1913"/>
      <c r="C105" s="1916"/>
      <c r="D105" s="1916"/>
      <c r="E105" s="1919"/>
      <c r="F105" s="1916"/>
      <c r="G105" s="1916"/>
      <c r="H105" s="1920"/>
      <c r="I105" s="1921"/>
      <c r="J105" s="1607">
        <v>46170</v>
      </c>
      <c r="K105" s="1625" t="s">
        <v>1939</v>
      </c>
    </row>
    <row r="106" spans="1:11" x14ac:dyDescent="0.2">
      <c r="A106" s="1931" t="s">
        <v>1460</v>
      </c>
      <c r="B106" s="1931" t="s">
        <v>1946</v>
      </c>
      <c r="C106" s="1960" t="s">
        <v>1478</v>
      </c>
      <c r="D106" s="1933" t="s">
        <v>1947</v>
      </c>
      <c r="E106" s="1935" t="s">
        <v>1948</v>
      </c>
      <c r="F106" s="1933">
        <v>21</v>
      </c>
      <c r="G106" s="1960" t="s">
        <v>612</v>
      </c>
      <c r="H106" s="1909">
        <v>345542983.07999998</v>
      </c>
      <c r="I106" s="1909">
        <f>+H106/F106</f>
        <v>16454427.765714284</v>
      </c>
      <c r="J106" s="1611">
        <v>46160</v>
      </c>
      <c r="K106" s="1612" t="s">
        <v>1398</v>
      </c>
    </row>
    <row r="107" spans="1:11" x14ac:dyDescent="0.2">
      <c r="A107" s="1966"/>
      <c r="B107" s="1966"/>
      <c r="C107" s="1961"/>
      <c r="D107" s="1959"/>
      <c r="E107" s="1967"/>
      <c r="F107" s="1959"/>
      <c r="G107" s="1961"/>
      <c r="H107" s="1909"/>
      <c r="I107" s="1909"/>
      <c r="J107" s="1611">
        <v>46161</v>
      </c>
      <c r="K107" s="1612" t="s">
        <v>1399</v>
      </c>
    </row>
    <row r="108" spans="1:11" x14ac:dyDescent="0.2">
      <c r="A108" s="1932"/>
      <c r="B108" s="1932"/>
      <c r="C108" s="1962"/>
      <c r="D108" s="1934"/>
      <c r="E108" s="1936"/>
      <c r="F108" s="1934"/>
      <c r="G108" s="1962"/>
      <c r="H108" s="1909"/>
      <c r="I108" s="1910"/>
      <c r="J108" s="1611">
        <v>46171</v>
      </c>
      <c r="K108" s="1612" t="s">
        <v>1400</v>
      </c>
    </row>
    <row r="109" spans="1:11" x14ac:dyDescent="0.2">
      <c r="A109" s="1911" t="s">
        <v>1460</v>
      </c>
      <c r="B109" s="1911" t="s">
        <v>1949</v>
      </c>
      <c r="C109" s="1914" t="s">
        <v>1471</v>
      </c>
      <c r="D109" s="1914" t="s">
        <v>1538</v>
      </c>
      <c r="E109" s="1917" t="s">
        <v>1948</v>
      </c>
      <c r="F109" s="1914">
        <v>81</v>
      </c>
      <c r="G109" s="1914" t="s">
        <v>1950</v>
      </c>
      <c r="H109" s="1920">
        <v>1660980148</v>
      </c>
      <c r="I109" s="1920">
        <f>+H109/F109</f>
        <v>20505927.753086418</v>
      </c>
      <c r="J109" s="1607">
        <v>46171</v>
      </c>
      <c r="K109" s="1605" t="s">
        <v>1398</v>
      </c>
    </row>
    <row r="110" spans="1:11" x14ac:dyDescent="0.2">
      <c r="A110" s="1912"/>
      <c r="B110" s="1912"/>
      <c r="C110" s="1915"/>
      <c r="D110" s="1915"/>
      <c r="E110" s="1918"/>
      <c r="F110" s="1915"/>
      <c r="G110" s="1915"/>
      <c r="H110" s="1920"/>
      <c r="I110" s="1920"/>
      <c r="J110" s="1607">
        <v>46174</v>
      </c>
      <c r="K110" s="1605" t="s">
        <v>1399</v>
      </c>
    </row>
    <row r="111" spans="1:11" ht="14.45" customHeight="1" x14ac:dyDescent="0.2">
      <c r="A111" s="1913"/>
      <c r="B111" s="1913"/>
      <c r="C111" s="1916"/>
      <c r="D111" s="1916"/>
      <c r="E111" s="1919"/>
      <c r="F111" s="1916"/>
      <c r="G111" s="1916"/>
      <c r="H111" s="1920"/>
      <c r="I111" s="1921"/>
      <c r="J111" s="1607">
        <v>46174</v>
      </c>
      <c r="K111" s="1625" t="s">
        <v>1626</v>
      </c>
    </row>
    <row r="112" spans="1:11" x14ac:dyDescent="0.2">
      <c r="A112" s="1175"/>
      <c r="B112" s="1175"/>
      <c r="C112" s="1175"/>
      <c r="D112" s="1175"/>
      <c r="E112" s="1175"/>
      <c r="F112" s="1175"/>
      <c r="G112" s="1175"/>
      <c r="H112" s="1175"/>
      <c r="I112" s="1175"/>
      <c r="J112" s="1175"/>
      <c r="K112" s="1175"/>
    </row>
    <row r="113" s="1175" customFormat="1" x14ac:dyDescent="0.2"/>
    <row r="114" s="1175" customFormat="1" x14ac:dyDescent="0.2"/>
    <row r="115" s="1175" customFormat="1" x14ac:dyDescent="0.2"/>
    <row r="116" s="1175" customFormat="1" x14ac:dyDescent="0.2"/>
    <row r="117" s="1175" customFormat="1" x14ac:dyDescent="0.2"/>
    <row r="118" s="1175" customFormat="1" x14ac:dyDescent="0.2"/>
    <row r="119" s="1175" customFormat="1" x14ac:dyDescent="0.2"/>
    <row r="120" s="1175" customFormat="1" ht="14.45" customHeight="1" x14ac:dyDescent="0.2"/>
    <row r="121" s="1175" customFormat="1" x14ac:dyDescent="0.2"/>
    <row r="122" s="1175" customFormat="1" x14ac:dyDescent="0.2"/>
    <row r="123" s="1175" customFormat="1" x14ac:dyDescent="0.2"/>
    <row r="124" s="1175" customFormat="1" x14ac:dyDescent="0.2"/>
    <row r="125" s="1175" customFormat="1" x14ac:dyDescent="0.2"/>
    <row r="126" s="1175" customFormat="1" x14ac:dyDescent="0.2"/>
    <row r="127" s="1175" customFormat="1" ht="14.45" customHeight="1" x14ac:dyDescent="0.2"/>
    <row r="128" s="1175" customFormat="1" x14ac:dyDescent="0.2"/>
    <row r="129" s="1175" customFormat="1" x14ac:dyDescent="0.2"/>
    <row r="130" s="1175" customFormat="1" x14ac:dyDescent="0.2"/>
    <row r="131" s="1175" customFormat="1" x14ac:dyDescent="0.2"/>
    <row r="132" s="1175" customFormat="1" x14ac:dyDescent="0.2"/>
    <row r="133" s="1175" customFormat="1" x14ac:dyDescent="0.2"/>
    <row r="134" s="1175" customFormat="1" x14ac:dyDescent="0.2"/>
    <row r="135" s="1175" customFormat="1" x14ac:dyDescent="0.2"/>
    <row r="136" s="1175" customFormat="1" x14ac:dyDescent="0.2"/>
    <row r="137" s="1175" customFormat="1" x14ac:dyDescent="0.2"/>
    <row r="138" s="1175" customFormat="1" x14ac:dyDescent="0.2"/>
    <row r="139" s="1175" customFormat="1" x14ac:dyDescent="0.2"/>
    <row r="140" s="1175" customFormat="1" x14ac:dyDescent="0.2"/>
    <row r="141" s="1175" customFormat="1" x14ac:dyDescent="0.2"/>
    <row r="142" s="1175" customFormat="1" x14ac:dyDescent="0.2"/>
    <row r="143" s="1175" customFormat="1" x14ac:dyDescent="0.2"/>
    <row r="144" s="1175" customFormat="1" x14ac:dyDescent="0.2"/>
    <row r="145" s="1175" customFormat="1" x14ac:dyDescent="0.2"/>
    <row r="146" s="1175" customFormat="1" x14ac:dyDescent="0.2"/>
    <row r="147" s="1175" customFormat="1" x14ac:dyDescent="0.2"/>
    <row r="148" s="1175" customFormat="1" x14ac:dyDescent="0.2"/>
    <row r="149" s="1175" customFormat="1" x14ac:dyDescent="0.2"/>
    <row r="150" s="1175" customFormat="1" x14ac:dyDescent="0.2"/>
    <row r="151" s="1175" customFormat="1" x14ac:dyDescent="0.2"/>
    <row r="152" s="1175" customFormat="1" x14ac:dyDescent="0.2"/>
    <row r="153" s="1175" customFormat="1" x14ac:dyDescent="0.2"/>
    <row r="154" s="1175" customFormat="1" x14ac:dyDescent="0.2"/>
    <row r="155" s="1175" customFormat="1" x14ac:dyDescent="0.2"/>
    <row r="156" s="1175" customFormat="1" x14ac:dyDescent="0.2"/>
    <row r="157" s="1175" customFormat="1" x14ac:dyDescent="0.2"/>
    <row r="158" s="1175" customFormat="1" x14ac:dyDescent="0.2"/>
    <row r="159" s="1175" customFormat="1" x14ac:dyDescent="0.2"/>
    <row r="160" s="1175" customFormat="1" x14ac:dyDescent="0.2"/>
    <row r="161" s="1175" customFormat="1" x14ac:dyDescent="0.2"/>
    <row r="162" s="1175" customFormat="1" x14ac:dyDescent="0.2"/>
    <row r="163" s="1175" customFormat="1" x14ac:dyDescent="0.2"/>
    <row r="164" s="1175" customFormat="1" x14ac:dyDescent="0.2"/>
    <row r="165" s="1175" customFormat="1" x14ac:dyDescent="0.2"/>
    <row r="166" s="1175" customFormat="1" x14ac:dyDescent="0.2"/>
    <row r="167" s="1175" customFormat="1" x14ac:dyDescent="0.2"/>
    <row r="168" s="1175" customFormat="1" x14ac:dyDescent="0.2"/>
    <row r="169" s="1175" customFormat="1" x14ac:dyDescent="0.2"/>
    <row r="170" s="1175" customFormat="1" x14ac:dyDescent="0.2"/>
    <row r="171" s="1175" customFormat="1" x14ac:dyDescent="0.2"/>
    <row r="172" s="1175" customFormat="1" x14ac:dyDescent="0.2"/>
    <row r="173" s="1175" customFormat="1" x14ac:dyDescent="0.2"/>
    <row r="174" s="1175" customFormat="1" x14ac:dyDescent="0.2"/>
    <row r="175" s="1175" customFormat="1" x14ac:dyDescent="0.2"/>
    <row r="176" s="1175" customFormat="1" x14ac:dyDescent="0.2"/>
    <row r="177" s="1175" customFormat="1" x14ac:dyDescent="0.2"/>
    <row r="178" s="1175" customFormat="1" x14ac:dyDescent="0.2"/>
    <row r="179" s="1175" customFormat="1" x14ac:dyDescent="0.2"/>
    <row r="180" s="1175" customFormat="1" x14ac:dyDescent="0.2"/>
    <row r="181" s="1175" customFormat="1" x14ac:dyDescent="0.2"/>
    <row r="182" s="1175" customFormat="1" x14ac:dyDescent="0.2"/>
    <row r="183" s="1175" customFormat="1" x14ac:dyDescent="0.2"/>
    <row r="184" s="1175" customFormat="1" x14ac:dyDescent="0.2"/>
    <row r="185" s="1175" customFormat="1" x14ac:dyDescent="0.2"/>
    <row r="186" s="1175" customFormat="1" x14ac:dyDescent="0.2"/>
    <row r="187" s="1175" customFormat="1" x14ac:dyDescent="0.2"/>
    <row r="188" s="1175" customFormat="1" x14ac:dyDescent="0.2"/>
    <row r="189" s="1175" customFormat="1" x14ac:dyDescent="0.2"/>
    <row r="190" s="1175" customFormat="1" x14ac:dyDescent="0.2"/>
    <row r="191" s="1175" customFormat="1" x14ac:dyDescent="0.2"/>
    <row r="192" s="1175" customFormat="1" x14ac:dyDescent="0.2"/>
    <row r="193" s="1175" customFormat="1" x14ac:dyDescent="0.2"/>
    <row r="194" s="1175" customFormat="1" x14ac:dyDescent="0.2"/>
    <row r="195" s="1175" customFormat="1" x14ac:dyDescent="0.2"/>
    <row r="196" s="1175" customFormat="1" x14ac:dyDescent="0.2"/>
    <row r="197" s="1175" customFormat="1" x14ac:dyDescent="0.2"/>
    <row r="198" s="1175" customFormat="1" x14ac:dyDescent="0.2"/>
    <row r="199" s="1175" customFormat="1" x14ac:dyDescent="0.2"/>
    <row r="200" s="1175" customFormat="1" x14ac:dyDescent="0.2"/>
    <row r="201" s="1175" customFormat="1" x14ac:dyDescent="0.2"/>
    <row r="202" s="1175" customFormat="1" x14ac:dyDescent="0.2"/>
    <row r="203" s="1175" customFormat="1" x14ac:dyDescent="0.2"/>
    <row r="204" s="1175" customFormat="1" x14ac:dyDescent="0.2"/>
    <row r="205" s="1175" customFormat="1" x14ac:dyDescent="0.2"/>
    <row r="206" s="1175" customFormat="1" x14ac:dyDescent="0.2"/>
    <row r="207" s="1175" customFormat="1" x14ac:dyDescent="0.2"/>
    <row r="208" s="1175" customFormat="1" x14ac:dyDescent="0.2"/>
    <row r="209" s="1175" customFormat="1" x14ac:dyDescent="0.2"/>
    <row r="210" s="1175" customFormat="1" x14ac:dyDescent="0.2"/>
    <row r="211" s="1175" customFormat="1" x14ac:dyDescent="0.2"/>
    <row r="212" s="1175" customFormat="1" x14ac:dyDescent="0.2"/>
  </sheetData>
  <mergeCells count="103">
    <mergeCell ref="C71:C79"/>
    <mergeCell ref="D71:D79"/>
    <mergeCell ref="E71:E79"/>
    <mergeCell ref="F88:F89"/>
    <mergeCell ref="G88:G89"/>
    <mergeCell ref="H88:H89"/>
    <mergeCell ref="G93:G101"/>
    <mergeCell ref="H93:H101"/>
    <mergeCell ref="A93:A101"/>
    <mergeCell ref="A5:K5"/>
    <mergeCell ref="A3:K3"/>
    <mergeCell ref="A2:K2"/>
    <mergeCell ref="A1:K1"/>
    <mergeCell ref="I39:I62"/>
    <mergeCell ref="A63:A70"/>
    <mergeCell ref="B63:B70"/>
    <mergeCell ref="C63:C70"/>
    <mergeCell ref="D63:D70"/>
    <mergeCell ref="E63:E70"/>
    <mergeCell ref="F63:F70"/>
    <mergeCell ref="G63:G70"/>
    <mergeCell ref="H63:H70"/>
    <mergeCell ref="I63:I70"/>
    <mergeCell ref="A39:A62"/>
    <mergeCell ref="B39:B62"/>
    <mergeCell ref="C39:C62"/>
    <mergeCell ref="D39:D62"/>
    <mergeCell ref="E39:E62"/>
    <mergeCell ref="F39:F62"/>
    <mergeCell ref="G39:G62"/>
    <mergeCell ref="H39:H62"/>
    <mergeCell ref="F8:F38"/>
    <mergeCell ref="G8:G38"/>
    <mergeCell ref="H8:H38"/>
    <mergeCell ref="I8:I38"/>
    <mergeCell ref="A80:A87"/>
    <mergeCell ref="B80:B87"/>
    <mergeCell ref="C80:C87"/>
    <mergeCell ref="D80:D87"/>
    <mergeCell ref="E80:E87"/>
    <mergeCell ref="F80:F87"/>
    <mergeCell ref="G80:G87"/>
    <mergeCell ref="H80:H87"/>
    <mergeCell ref="I80:I87"/>
    <mergeCell ref="A8:A38"/>
    <mergeCell ref="B8:B38"/>
    <mergeCell ref="C8:C38"/>
    <mergeCell ref="D8:D38"/>
    <mergeCell ref="E8:E38"/>
    <mergeCell ref="F71:F79"/>
    <mergeCell ref="G71:G79"/>
    <mergeCell ref="H71:H79"/>
    <mergeCell ref="I71:I79"/>
    <mergeCell ref="A71:A79"/>
    <mergeCell ref="B71:B79"/>
    <mergeCell ref="I88:I89"/>
    <mergeCell ref="A90:A92"/>
    <mergeCell ref="B90:B92"/>
    <mergeCell ref="C90:C92"/>
    <mergeCell ref="D90:D92"/>
    <mergeCell ref="E90:E92"/>
    <mergeCell ref="F90:F92"/>
    <mergeCell ref="G90:G92"/>
    <mergeCell ref="H90:H92"/>
    <mergeCell ref="I90:I92"/>
    <mergeCell ref="A88:A89"/>
    <mergeCell ref="B88:B89"/>
    <mergeCell ref="C88:C89"/>
    <mergeCell ref="D88:D89"/>
    <mergeCell ref="E88:E89"/>
    <mergeCell ref="I93:I101"/>
    <mergeCell ref="A102:A105"/>
    <mergeCell ref="B102:B105"/>
    <mergeCell ref="C102:C105"/>
    <mergeCell ref="D102:D105"/>
    <mergeCell ref="E102:E105"/>
    <mergeCell ref="F102:F105"/>
    <mergeCell ref="G102:G105"/>
    <mergeCell ref="H102:H105"/>
    <mergeCell ref="I102:I105"/>
    <mergeCell ref="B93:B101"/>
    <mergeCell ref="C93:C101"/>
    <mergeCell ref="D93:D101"/>
    <mergeCell ref="E93:E101"/>
    <mergeCell ref="F93:F101"/>
    <mergeCell ref="H106:H108"/>
    <mergeCell ref="I106:I108"/>
    <mergeCell ref="A109:A111"/>
    <mergeCell ref="B109:B111"/>
    <mergeCell ref="C109:C111"/>
    <mergeCell ref="D109:D111"/>
    <mergeCell ref="E109:E111"/>
    <mergeCell ref="F109:F111"/>
    <mergeCell ref="G109:G111"/>
    <mergeCell ref="H109:H111"/>
    <mergeCell ref="I109:I111"/>
    <mergeCell ref="A106:A108"/>
    <mergeCell ref="B106:B108"/>
    <mergeCell ref="C106:C108"/>
    <mergeCell ref="D106:D108"/>
    <mergeCell ref="E106:E108"/>
    <mergeCell ref="F106:F108"/>
    <mergeCell ref="G106:G108"/>
  </mergeCells>
  <dataValidations count="3">
    <dataValidation type="list" allowBlank="1" showInputMessage="1" showErrorMessage="1" sqref="K28:K32 K52:K57 K59" xr:uid="{5D122319-239C-4BF1-8490-2DE69D59A075}">
      <formula1>$L$1:$L$10</formula1>
    </dataValidation>
    <dataValidation type="list" allowBlank="1" showInputMessage="1" showErrorMessage="1" sqref="K8:K23 K25:K26 K59 K37 K39:K57" xr:uid="{8FD1B24C-3F3C-4D8B-ABD8-BE119A892A61}">
      <formula1>$L$4:$L$7</formula1>
    </dataValidation>
    <dataValidation type="list" allowBlank="1" showInputMessage="1" showErrorMessage="1" sqref="K74 K102:K103 K106:K110" xr:uid="{BC2639D1-68F0-4705-9E7E-E8844D49E5CA}">
      <formula1>#REF!</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codeName="Hoja16">
    <tabColor theme="0"/>
    <pageSetUpPr fitToPage="1"/>
  </sheetPr>
  <dimension ref="A1:M207"/>
  <sheetViews>
    <sheetView showGridLines="0" zoomScale="80" zoomScaleNormal="80" zoomScaleSheetLayoutView="85" zoomScalePageLayoutView="70" workbookViewId="0">
      <selection activeCell="A4" sqref="A4"/>
    </sheetView>
  </sheetViews>
  <sheetFormatPr baseColWidth="10" defaultColWidth="10.7109375" defaultRowHeight="15" x14ac:dyDescent="0.2"/>
  <cols>
    <col min="1" max="1" width="14.28515625" style="1182" customWidth="1"/>
    <col min="2" max="2" width="19.42578125" style="1183" customWidth="1"/>
    <col min="3" max="3" width="17.7109375" style="1182" customWidth="1"/>
    <col min="4" max="4" width="31.42578125" style="1182" bestFit="1" customWidth="1"/>
    <col min="5" max="5" width="18.5703125" style="1182" customWidth="1"/>
    <col min="6" max="6" width="18.28515625" style="1184" customWidth="1"/>
    <col min="7" max="7" width="24" style="1184" customWidth="1"/>
    <col min="8" max="8" width="18.5703125" style="1182" customWidth="1"/>
    <col min="9" max="9" width="20.7109375" style="1182" customWidth="1"/>
    <col min="10" max="10" width="14.5703125" style="1185" customWidth="1"/>
    <col min="11" max="11" width="81.28515625" style="1186" bestFit="1" customWidth="1"/>
    <col min="12" max="12" width="21" style="1175" customWidth="1"/>
    <col min="13" max="13" width="50.28515625" style="1175" customWidth="1"/>
    <col min="14" max="16384" width="10.7109375" style="1175"/>
  </cols>
  <sheetData>
    <row r="1" spans="1:13" s="869" customFormat="1" ht="12.75" customHeight="1" x14ac:dyDescent="0.2">
      <c r="A1" s="1898" t="s">
        <v>0</v>
      </c>
      <c r="B1" s="1898"/>
      <c r="C1" s="1898"/>
      <c r="D1" s="1898"/>
      <c r="E1" s="1898"/>
      <c r="F1" s="1898"/>
      <c r="G1" s="1898"/>
      <c r="H1" s="1898"/>
      <c r="I1" s="1898"/>
      <c r="J1" s="1898"/>
      <c r="K1" s="1898"/>
      <c r="L1" s="524"/>
      <c r="M1" s="524"/>
    </row>
    <row r="2" spans="1:13" s="869" customFormat="1" ht="12.75" customHeight="1" x14ac:dyDescent="0.2">
      <c r="A2" s="1898" t="s">
        <v>410</v>
      </c>
      <c r="B2" s="1898"/>
      <c r="C2" s="1898"/>
      <c r="D2" s="1898"/>
      <c r="E2" s="1898"/>
      <c r="F2" s="1898"/>
      <c r="G2" s="1898"/>
      <c r="H2" s="1898"/>
      <c r="I2" s="1898"/>
      <c r="J2" s="1898"/>
      <c r="K2" s="1898"/>
      <c r="L2" s="524"/>
      <c r="M2" s="524"/>
    </row>
    <row r="3" spans="1:13" s="869" customFormat="1" ht="12.75" customHeight="1" x14ac:dyDescent="0.2">
      <c r="A3" s="1898" t="s">
        <v>1896</v>
      </c>
      <c r="B3" s="1898"/>
      <c r="C3" s="1898"/>
      <c r="D3" s="1898"/>
      <c r="E3" s="1898"/>
      <c r="F3" s="1898"/>
      <c r="G3" s="1898"/>
      <c r="H3" s="1898"/>
      <c r="I3" s="1898"/>
      <c r="J3" s="1898"/>
      <c r="K3" s="1898"/>
      <c r="L3" s="524"/>
      <c r="M3" s="524"/>
    </row>
    <row r="4" spans="1:13" s="869" customFormat="1" ht="6" customHeight="1" x14ac:dyDescent="0.2">
      <c r="A4" s="1040"/>
      <c r="B4" s="1040"/>
      <c r="C4" s="1040"/>
      <c r="D4" s="1040"/>
      <c r="E4" s="1040"/>
      <c r="F4" s="1040"/>
      <c r="G4" s="1040"/>
      <c r="H4" s="1040"/>
      <c r="I4" s="1040"/>
      <c r="J4" s="1040"/>
      <c r="K4" s="1040"/>
      <c r="L4" s="868"/>
    </row>
    <row r="5" spans="1:13" s="1238" customFormat="1" ht="25.5" customHeight="1" x14ac:dyDescent="0.2">
      <c r="A5" s="1972" t="s">
        <v>412</v>
      </c>
      <c r="B5" s="1973"/>
      <c r="C5" s="1973"/>
      <c r="D5" s="1973"/>
      <c r="E5" s="1973"/>
      <c r="F5" s="1973"/>
      <c r="G5" s="1973"/>
      <c r="H5" s="1973"/>
      <c r="I5" s="1973"/>
      <c r="J5" s="1973"/>
      <c r="K5" s="1973"/>
      <c r="L5" s="1237"/>
      <c r="M5" s="1237"/>
    </row>
    <row r="6" spans="1:13" ht="8.1" customHeight="1" x14ac:dyDescent="0.2">
      <c r="A6" s="1176"/>
      <c r="B6" s="1177"/>
      <c r="C6" s="1176"/>
      <c r="D6" s="1176"/>
      <c r="E6" s="1176"/>
      <c r="F6" s="1178"/>
      <c r="G6" s="1178"/>
      <c r="H6" s="1176"/>
      <c r="I6" s="1176"/>
      <c r="J6" s="1179"/>
      <c r="K6" s="1180"/>
    </row>
    <row r="7" spans="1:13" s="1181" customFormat="1" ht="39" customHeight="1" x14ac:dyDescent="0.2">
      <c r="A7" s="1235" t="s">
        <v>530</v>
      </c>
      <c r="B7" s="1235" t="s">
        <v>616</v>
      </c>
      <c r="C7" s="1235" t="s">
        <v>62</v>
      </c>
      <c r="D7" s="1235" t="s">
        <v>47</v>
      </c>
      <c r="E7" s="1235" t="s">
        <v>127</v>
      </c>
      <c r="F7" s="1235" t="s">
        <v>510</v>
      </c>
      <c r="G7" s="1235" t="s">
        <v>269</v>
      </c>
      <c r="H7" s="1235" t="s">
        <v>617</v>
      </c>
      <c r="I7" s="1235" t="s">
        <v>618</v>
      </c>
      <c r="J7" s="1236" t="s">
        <v>619</v>
      </c>
      <c r="K7" s="1353" t="s">
        <v>620</v>
      </c>
    </row>
    <row r="8" spans="1:13" ht="14.45" customHeight="1" x14ac:dyDescent="0.2">
      <c r="A8" s="1971" t="s">
        <v>1393</v>
      </c>
      <c r="B8" s="1971" t="s">
        <v>1484</v>
      </c>
      <c r="C8" s="1970" t="s">
        <v>136</v>
      </c>
      <c r="D8" s="1970" t="s">
        <v>1485</v>
      </c>
      <c r="E8" s="1970" t="s">
        <v>1486</v>
      </c>
      <c r="F8" s="1969">
        <v>228</v>
      </c>
      <c r="G8" s="1970" t="s">
        <v>1487</v>
      </c>
      <c r="H8" s="1970">
        <v>8050000000</v>
      </c>
      <c r="I8" s="1970">
        <f>H8/F8</f>
        <v>35307017.543859646</v>
      </c>
      <c r="J8" s="1626">
        <v>44258</v>
      </c>
      <c r="K8" s="1606" t="s">
        <v>1398</v>
      </c>
    </row>
    <row r="9" spans="1:13" x14ac:dyDescent="0.2">
      <c r="A9" s="1971"/>
      <c r="B9" s="1971"/>
      <c r="C9" s="1970"/>
      <c r="D9" s="1970"/>
      <c r="E9" s="1970"/>
      <c r="F9" s="1969"/>
      <c r="G9" s="1970"/>
      <c r="H9" s="1970"/>
      <c r="I9" s="1970"/>
      <c r="J9" s="1627">
        <v>44301</v>
      </c>
      <c r="K9" s="1628" t="s">
        <v>1426</v>
      </c>
    </row>
    <row r="10" spans="1:13" x14ac:dyDescent="0.2">
      <c r="A10" s="1971"/>
      <c r="B10" s="1971"/>
      <c r="C10" s="1970"/>
      <c r="D10" s="1970"/>
      <c r="E10" s="1970"/>
      <c r="F10" s="1969"/>
      <c r="G10" s="1970"/>
      <c r="H10" s="1970"/>
      <c r="I10" s="1970"/>
      <c r="J10" s="1626">
        <v>44306</v>
      </c>
      <c r="K10" s="1606" t="s">
        <v>1412</v>
      </c>
    </row>
    <row r="11" spans="1:13" x14ac:dyDescent="0.2">
      <c r="A11" s="1971"/>
      <c r="B11" s="1971"/>
      <c r="C11" s="1970"/>
      <c r="D11" s="1970"/>
      <c r="E11" s="1970"/>
      <c r="F11" s="1969"/>
      <c r="G11" s="1970"/>
      <c r="H11" s="1970"/>
      <c r="I11" s="1970"/>
      <c r="J11" s="1627">
        <v>44409</v>
      </c>
      <c r="K11" s="1628" t="s">
        <v>1426</v>
      </c>
    </row>
    <row r="12" spans="1:13" x14ac:dyDescent="0.2">
      <c r="A12" s="1971"/>
      <c r="B12" s="1971"/>
      <c r="C12" s="1970"/>
      <c r="D12" s="1970"/>
      <c r="E12" s="1970"/>
      <c r="F12" s="1969"/>
      <c r="G12" s="1970"/>
      <c r="H12" s="1970"/>
      <c r="I12" s="1970"/>
      <c r="J12" s="1626">
        <v>44644</v>
      </c>
      <c r="K12" s="1606" t="s">
        <v>1426</v>
      </c>
    </row>
    <row r="13" spans="1:13" x14ac:dyDescent="0.2">
      <c r="A13" s="1971"/>
      <c r="B13" s="1971"/>
      <c r="C13" s="1970"/>
      <c r="D13" s="1970"/>
      <c r="E13" s="1970"/>
      <c r="F13" s="1969"/>
      <c r="G13" s="1970"/>
      <c r="H13" s="1970"/>
      <c r="I13" s="1970"/>
      <c r="J13" s="1627">
        <v>44657</v>
      </c>
      <c r="K13" s="1628" t="s">
        <v>1412</v>
      </c>
    </row>
    <row r="14" spans="1:13" x14ac:dyDescent="0.2">
      <c r="A14" s="1971"/>
      <c r="B14" s="1971"/>
      <c r="C14" s="1970"/>
      <c r="D14" s="1970"/>
      <c r="E14" s="1970"/>
      <c r="F14" s="1969"/>
      <c r="G14" s="1970"/>
      <c r="H14" s="1970"/>
      <c r="I14" s="1970"/>
      <c r="J14" s="1626">
        <v>44690</v>
      </c>
      <c r="K14" s="1606" t="s">
        <v>1426</v>
      </c>
    </row>
    <row r="15" spans="1:13" x14ac:dyDescent="0.2">
      <c r="A15" s="1971"/>
      <c r="B15" s="1971"/>
      <c r="C15" s="1970"/>
      <c r="D15" s="1970"/>
      <c r="E15" s="1970"/>
      <c r="F15" s="1969"/>
      <c r="G15" s="1970"/>
      <c r="H15" s="1970"/>
      <c r="I15" s="1970"/>
      <c r="J15" s="1627">
        <v>44844</v>
      </c>
      <c r="K15" s="1628" t="s">
        <v>1426</v>
      </c>
    </row>
    <row r="16" spans="1:13" x14ac:dyDescent="0.2">
      <c r="A16" s="1971"/>
      <c r="B16" s="1971"/>
      <c r="C16" s="1970"/>
      <c r="D16" s="1970"/>
      <c r="E16" s="1970"/>
      <c r="F16" s="1969"/>
      <c r="G16" s="1970"/>
      <c r="H16" s="1970"/>
      <c r="I16" s="1970"/>
      <c r="J16" s="1626">
        <v>44907</v>
      </c>
      <c r="K16" s="1606" t="s">
        <v>1412</v>
      </c>
    </row>
    <row r="17" spans="1:11" x14ac:dyDescent="0.2">
      <c r="A17" s="1971"/>
      <c r="B17" s="1971"/>
      <c r="C17" s="1970"/>
      <c r="D17" s="1970"/>
      <c r="E17" s="1970"/>
      <c r="F17" s="1969"/>
      <c r="G17" s="1970"/>
      <c r="H17" s="1970"/>
      <c r="I17" s="1970"/>
      <c r="J17" s="1627">
        <v>44967</v>
      </c>
      <c r="K17" s="1628" t="s">
        <v>1426</v>
      </c>
    </row>
    <row r="18" spans="1:11" x14ac:dyDescent="0.2">
      <c r="A18" s="1971"/>
      <c r="B18" s="1971"/>
      <c r="C18" s="1970"/>
      <c r="D18" s="1970"/>
      <c r="E18" s="1970"/>
      <c r="F18" s="1969"/>
      <c r="G18" s="1970"/>
      <c r="H18" s="1970"/>
      <c r="I18" s="1970"/>
      <c r="J18" s="1626">
        <v>45000</v>
      </c>
      <c r="K18" s="1606" t="s">
        <v>1426</v>
      </c>
    </row>
    <row r="19" spans="1:11" x14ac:dyDescent="0.2">
      <c r="A19" s="1971"/>
      <c r="B19" s="1971"/>
      <c r="C19" s="1970"/>
      <c r="D19" s="1970"/>
      <c r="E19" s="1970"/>
      <c r="F19" s="1969"/>
      <c r="G19" s="1970"/>
      <c r="H19" s="1970"/>
      <c r="I19" s="1970"/>
      <c r="J19" s="1627">
        <v>45057</v>
      </c>
      <c r="K19" s="1628" t="s">
        <v>1426</v>
      </c>
    </row>
    <row r="20" spans="1:11" x14ac:dyDescent="0.2">
      <c r="A20" s="1971"/>
      <c r="B20" s="1971"/>
      <c r="C20" s="1970"/>
      <c r="D20" s="1970"/>
      <c r="E20" s="1970"/>
      <c r="F20" s="1969"/>
      <c r="G20" s="1970"/>
      <c r="H20" s="1970"/>
      <c r="I20" s="1970"/>
      <c r="J20" s="1626">
        <v>45040</v>
      </c>
      <c r="K20" s="1606" t="s">
        <v>1426</v>
      </c>
    </row>
    <row r="21" spans="1:11" x14ac:dyDescent="0.2">
      <c r="A21" s="1971"/>
      <c r="B21" s="1971"/>
      <c r="C21" s="1970"/>
      <c r="D21" s="1970"/>
      <c r="E21" s="1970"/>
      <c r="F21" s="1969"/>
      <c r="G21" s="1970"/>
      <c r="H21" s="1970"/>
      <c r="I21" s="1970"/>
      <c r="J21" s="1627">
        <v>45169</v>
      </c>
      <c r="K21" s="1628" t="s">
        <v>1426</v>
      </c>
    </row>
    <row r="22" spans="1:11" x14ac:dyDescent="0.2">
      <c r="A22" s="1971"/>
      <c r="B22" s="1971"/>
      <c r="C22" s="1970"/>
      <c r="D22" s="1970"/>
      <c r="E22" s="1970"/>
      <c r="F22" s="1969"/>
      <c r="G22" s="1970"/>
      <c r="H22" s="1970"/>
      <c r="I22" s="1970"/>
      <c r="J22" s="1626">
        <v>45210</v>
      </c>
      <c r="K22" s="1606" t="s">
        <v>1426</v>
      </c>
    </row>
    <row r="23" spans="1:11" x14ac:dyDescent="0.2">
      <c r="A23" s="1971"/>
      <c r="B23" s="1971"/>
      <c r="C23" s="1970"/>
      <c r="D23" s="1970"/>
      <c r="E23" s="1970"/>
      <c r="F23" s="1969"/>
      <c r="G23" s="1970"/>
      <c r="H23" s="1970"/>
      <c r="I23" s="1970"/>
      <c r="J23" s="1626">
        <v>45273</v>
      </c>
      <c r="K23" s="1606" t="s">
        <v>1426</v>
      </c>
    </row>
    <row r="24" spans="1:11" x14ac:dyDescent="0.2">
      <c r="A24" s="1971"/>
      <c r="B24" s="1971"/>
      <c r="C24" s="1970"/>
      <c r="D24" s="1970"/>
      <c r="E24" s="1970"/>
      <c r="F24" s="1969"/>
      <c r="G24" s="1970"/>
      <c r="H24" s="1970"/>
      <c r="I24" s="1970"/>
      <c r="J24" s="1627">
        <v>45365</v>
      </c>
      <c r="K24" s="1628" t="s">
        <v>1426</v>
      </c>
    </row>
    <row r="25" spans="1:11" ht="14.45" customHeight="1" x14ac:dyDescent="0.2">
      <c r="A25" s="1971"/>
      <c r="B25" s="1971"/>
      <c r="C25" s="1970"/>
      <c r="D25" s="1970"/>
      <c r="E25" s="1970"/>
      <c r="F25" s="1969"/>
      <c r="G25" s="1970"/>
      <c r="H25" s="1970"/>
      <c r="I25" s="1970"/>
      <c r="J25" s="1629">
        <v>45597</v>
      </c>
      <c r="K25" s="1630" t="s">
        <v>1488</v>
      </c>
    </row>
    <row r="26" spans="1:11" ht="14.45" customHeight="1" x14ac:dyDescent="0.2">
      <c r="A26" s="1971"/>
      <c r="B26" s="1971"/>
      <c r="C26" s="1970"/>
      <c r="D26" s="1970"/>
      <c r="E26" s="1970"/>
      <c r="F26" s="1969"/>
      <c r="G26" s="1970"/>
      <c r="H26" s="1970"/>
      <c r="I26" s="1970"/>
      <c r="J26" s="1629">
        <v>45716</v>
      </c>
      <c r="K26" s="1630" t="s">
        <v>1489</v>
      </c>
    </row>
    <row r="27" spans="1:11" x14ac:dyDescent="0.2">
      <c r="A27" s="1971"/>
      <c r="B27" s="1971"/>
      <c r="C27" s="1970"/>
      <c r="D27" s="1970"/>
      <c r="E27" s="1970"/>
      <c r="F27" s="1969"/>
      <c r="G27" s="1970"/>
      <c r="H27" s="1970"/>
      <c r="I27" s="1970"/>
      <c r="J27" s="1629">
        <v>45722</v>
      </c>
      <c r="K27" s="1630" t="s">
        <v>1490</v>
      </c>
    </row>
    <row r="28" spans="1:11" x14ac:dyDescent="0.2">
      <c r="A28" s="1971"/>
      <c r="B28" s="1971"/>
      <c r="C28" s="1970"/>
      <c r="D28" s="1970"/>
      <c r="E28" s="1970"/>
      <c r="F28" s="1969"/>
      <c r="G28" s="1970"/>
      <c r="H28" s="1970"/>
      <c r="I28" s="1970"/>
      <c r="J28" s="1629">
        <v>45729</v>
      </c>
      <c r="K28" s="1630" t="s">
        <v>1491</v>
      </c>
    </row>
    <row r="29" spans="1:11" ht="14.45" customHeight="1" x14ac:dyDescent="0.2">
      <c r="A29" s="1971"/>
      <c r="B29" s="1971"/>
      <c r="C29" s="1970"/>
      <c r="D29" s="1970"/>
      <c r="E29" s="1970"/>
      <c r="F29" s="1969"/>
      <c r="G29" s="1970"/>
      <c r="H29" s="1970"/>
      <c r="I29" s="1970"/>
      <c r="J29" s="1629">
        <v>45734</v>
      </c>
      <c r="K29" s="1630" t="s">
        <v>1491</v>
      </c>
    </row>
    <row r="30" spans="1:11" x14ac:dyDescent="0.2">
      <c r="A30" s="1971"/>
      <c r="B30" s="1971"/>
      <c r="C30" s="1970"/>
      <c r="D30" s="1970"/>
      <c r="E30" s="1970"/>
      <c r="F30" s="1969"/>
      <c r="G30" s="1970"/>
      <c r="H30" s="1970"/>
      <c r="I30" s="1970"/>
      <c r="J30" s="1629">
        <v>45742</v>
      </c>
      <c r="K30" s="1630" t="s">
        <v>1492</v>
      </c>
    </row>
    <row r="31" spans="1:11" x14ac:dyDescent="0.2">
      <c r="A31" s="1971"/>
      <c r="B31" s="1971"/>
      <c r="C31" s="1970"/>
      <c r="D31" s="1970"/>
      <c r="E31" s="1970"/>
      <c r="F31" s="1969"/>
      <c r="G31" s="1970"/>
      <c r="H31" s="1970"/>
      <c r="I31" s="1970"/>
      <c r="J31" s="1629">
        <v>45775</v>
      </c>
      <c r="K31" s="1630" t="s">
        <v>1426</v>
      </c>
    </row>
    <row r="32" spans="1:11" x14ac:dyDescent="0.2">
      <c r="A32" s="1971"/>
      <c r="B32" s="1971"/>
      <c r="C32" s="1970"/>
      <c r="D32" s="1970"/>
      <c r="E32" s="1970"/>
      <c r="F32" s="1969"/>
      <c r="G32" s="1970"/>
      <c r="H32" s="1970"/>
      <c r="I32" s="1970"/>
      <c r="J32" s="1629">
        <v>45779</v>
      </c>
      <c r="K32" s="1630" t="s">
        <v>1426</v>
      </c>
    </row>
    <row r="33" spans="1:11" x14ac:dyDescent="0.2">
      <c r="A33" s="1971"/>
      <c r="B33" s="1971"/>
      <c r="C33" s="1970"/>
      <c r="D33" s="1970"/>
      <c r="E33" s="1970"/>
      <c r="F33" s="1969"/>
      <c r="G33" s="1970"/>
      <c r="H33" s="1970"/>
      <c r="I33" s="1970"/>
      <c r="J33" s="1629">
        <v>45831</v>
      </c>
      <c r="K33" s="1630" t="s">
        <v>1426</v>
      </c>
    </row>
    <row r="34" spans="1:11" x14ac:dyDescent="0.2">
      <c r="A34" s="1971"/>
      <c r="B34" s="1971"/>
      <c r="C34" s="1970"/>
      <c r="D34" s="1970"/>
      <c r="E34" s="1970"/>
      <c r="F34" s="1969"/>
      <c r="G34" s="1970"/>
      <c r="H34" s="1970"/>
      <c r="I34" s="1970"/>
      <c r="J34" s="1629">
        <v>45930</v>
      </c>
      <c r="K34" s="1630" t="s">
        <v>1493</v>
      </c>
    </row>
    <row r="35" spans="1:11" x14ac:dyDescent="0.2">
      <c r="A35" s="1971"/>
      <c r="B35" s="1971"/>
      <c r="C35" s="1970"/>
      <c r="D35" s="1970"/>
      <c r="E35" s="1970"/>
      <c r="F35" s="1969"/>
      <c r="G35" s="1970"/>
      <c r="H35" s="1970"/>
      <c r="I35" s="1970"/>
      <c r="J35" s="1629">
        <v>45931</v>
      </c>
      <c r="K35" s="1630" t="s">
        <v>1414</v>
      </c>
    </row>
    <row r="36" spans="1:11" x14ac:dyDescent="0.2">
      <c r="A36" s="1971"/>
      <c r="B36" s="1971"/>
      <c r="C36" s="1970"/>
      <c r="D36" s="1970"/>
      <c r="E36" s="1970"/>
      <c r="F36" s="1969"/>
      <c r="G36" s="1970"/>
      <c r="H36" s="1970"/>
      <c r="I36" s="1970"/>
      <c r="J36" s="1629">
        <v>45932</v>
      </c>
      <c r="K36" s="1630" t="s">
        <v>1411</v>
      </c>
    </row>
    <row r="37" spans="1:11" ht="14.45" customHeight="1" x14ac:dyDescent="0.2">
      <c r="A37" s="1975" t="s">
        <v>1393</v>
      </c>
      <c r="B37" s="1976" t="s">
        <v>1494</v>
      </c>
      <c r="C37" s="1977" t="s">
        <v>1495</v>
      </c>
      <c r="D37" s="1977" t="s">
        <v>1496</v>
      </c>
      <c r="E37" s="1977" t="s">
        <v>173</v>
      </c>
      <c r="F37" s="1977">
        <v>105</v>
      </c>
      <c r="G37" s="1977" t="s">
        <v>1497</v>
      </c>
      <c r="H37" s="1974">
        <v>1960000000</v>
      </c>
      <c r="I37" s="1974">
        <f>+H37/F37</f>
        <v>18666666.666666668</v>
      </c>
      <c r="J37" s="1631">
        <v>45279</v>
      </c>
      <c r="K37" s="1609" t="s">
        <v>1398</v>
      </c>
    </row>
    <row r="38" spans="1:11" ht="14.45" customHeight="1" x14ac:dyDescent="0.2">
      <c r="A38" s="1975"/>
      <c r="B38" s="1976"/>
      <c r="C38" s="1977"/>
      <c r="D38" s="1977"/>
      <c r="E38" s="1977"/>
      <c r="F38" s="1977"/>
      <c r="G38" s="1977"/>
      <c r="H38" s="1974"/>
      <c r="I38" s="1974"/>
      <c r="J38" s="1631">
        <v>45306</v>
      </c>
      <c r="K38" s="1609" t="s">
        <v>1400</v>
      </c>
    </row>
    <row r="39" spans="1:11" x14ac:dyDescent="0.2">
      <c r="A39" s="1975"/>
      <c r="B39" s="1976"/>
      <c r="C39" s="1977"/>
      <c r="D39" s="1977"/>
      <c r="E39" s="1977"/>
      <c r="F39" s="1977"/>
      <c r="G39" s="1977"/>
      <c r="H39" s="1974"/>
      <c r="I39" s="1974"/>
      <c r="J39" s="1631">
        <v>45359</v>
      </c>
      <c r="K39" s="1609" t="s">
        <v>1401</v>
      </c>
    </row>
    <row r="40" spans="1:11" ht="14.45" customHeight="1" x14ac:dyDescent="0.2">
      <c r="A40" s="1975"/>
      <c r="B40" s="1976"/>
      <c r="C40" s="1977"/>
      <c r="D40" s="1977"/>
      <c r="E40" s="1977"/>
      <c r="F40" s="1977"/>
      <c r="G40" s="1977"/>
      <c r="H40" s="1974"/>
      <c r="I40" s="1974"/>
      <c r="J40" s="1631">
        <v>45386</v>
      </c>
      <c r="K40" s="1609" t="s">
        <v>1425</v>
      </c>
    </row>
    <row r="41" spans="1:11" x14ac:dyDescent="0.2">
      <c r="A41" s="1944" t="s">
        <v>1393</v>
      </c>
      <c r="B41" s="1944" t="s">
        <v>1498</v>
      </c>
      <c r="C41" s="1929" t="s">
        <v>135</v>
      </c>
      <c r="D41" s="1928" t="s">
        <v>1499</v>
      </c>
      <c r="E41" s="1929" t="s">
        <v>1036</v>
      </c>
      <c r="F41" s="1929">
        <v>9</v>
      </c>
      <c r="G41" s="1929" t="s">
        <v>612</v>
      </c>
      <c r="H41" s="1937">
        <v>149422714.08000001</v>
      </c>
      <c r="I41" s="1937">
        <f>+H41/F41</f>
        <v>16602523.786666669</v>
      </c>
      <c r="J41" s="1632">
        <v>45404</v>
      </c>
      <c r="K41" s="1633" t="s">
        <v>1398</v>
      </c>
    </row>
    <row r="42" spans="1:11" ht="14.45" customHeight="1" x14ac:dyDescent="0.2">
      <c r="A42" s="1944"/>
      <c r="B42" s="1944"/>
      <c r="C42" s="1929"/>
      <c r="D42" s="1928"/>
      <c r="E42" s="1929"/>
      <c r="F42" s="1929"/>
      <c r="G42" s="1929"/>
      <c r="H42" s="1937"/>
      <c r="I42" s="1937"/>
      <c r="J42" s="1632">
        <v>45404</v>
      </c>
      <c r="K42" s="1633" t="s">
        <v>1400</v>
      </c>
    </row>
    <row r="43" spans="1:11" x14ac:dyDescent="0.2">
      <c r="A43" s="1944"/>
      <c r="B43" s="1944"/>
      <c r="C43" s="1929"/>
      <c r="D43" s="1928"/>
      <c r="E43" s="1929"/>
      <c r="F43" s="1929"/>
      <c r="G43" s="1929"/>
      <c r="H43" s="1937"/>
      <c r="I43" s="1937"/>
      <c r="J43" s="1632">
        <v>45425</v>
      </c>
      <c r="K43" s="1633" t="s">
        <v>1401</v>
      </c>
    </row>
    <row r="44" spans="1:11" ht="14.45" customHeight="1" x14ac:dyDescent="0.2">
      <c r="A44" s="1944"/>
      <c r="B44" s="1944"/>
      <c r="C44" s="1929"/>
      <c r="D44" s="1928"/>
      <c r="E44" s="1929"/>
      <c r="F44" s="1929"/>
      <c r="G44" s="1929"/>
      <c r="H44" s="1937"/>
      <c r="I44" s="1937"/>
      <c r="J44" s="1632">
        <v>45440</v>
      </c>
      <c r="K44" s="1633" t="s">
        <v>1425</v>
      </c>
    </row>
    <row r="45" spans="1:11" ht="14.45" customHeight="1" x14ac:dyDescent="0.2">
      <c r="A45" s="1944"/>
      <c r="B45" s="1944"/>
      <c r="C45" s="1929"/>
      <c r="D45" s="1928"/>
      <c r="E45" s="1929"/>
      <c r="F45" s="1929"/>
      <c r="G45" s="1929"/>
      <c r="H45" s="1937"/>
      <c r="I45" s="1937"/>
      <c r="J45" s="1632">
        <v>45448</v>
      </c>
      <c r="K45" s="1633" t="s">
        <v>1426</v>
      </c>
    </row>
    <row r="46" spans="1:11" x14ac:dyDescent="0.2">
      <c r="A46" s="1944"/>
      <c r="B46" s="1944"/>
      <c r="C46" s="1929"/>
      <c r="D46" s="1928"/>
      <c r="E46" s="1929"/>
      <c r="F46" s="1929"/>
      <c r="G46" s="1929"/>
      <c r="H46" s="1937"/>
      <c r="I46" s="1937"/>
      <c r="J46" s="1632">
        <v>45449</v>
      </c>
      <c r="K46" s="1633" t="s">
        <v>1412</v>
      </c>
    </row>
    <row r="47" spans="1:11" x14ac:dyDescent="0.2">
      <c r="A47" s="1944"/>
      <c r="B47" s="1944"/>
      <c r="C47" s="1929"/>
      <c r="D47" s="1928"/>
      <c r="E47" s="1929"/>
      <c r="F47" s="1929"/>
      <c r="G47" s="1929"/>
      <c r="H47" s="1937"/>
      <c r="I47" s="1937"/>
      <c r="J47" s="1632">
        <v>45464</v>
      </c>
      <c r="K47" s="1633" t="s">
        <v>1493</v>
      </c>
    </row>
    <row r="48" spans="1:11" x14ac:dyDescent="0.2">
      <c r="A48" s="1944"/>
      <c r="B48" s="1944"/>
      <c r="C48" s="1929"/>
      <c r="D48" s="1928"/>
      <c r="E48" s="1929"/>
      <c r="F48" s="1929"/>
      <c r="G48" s="1929"/>
      <c r="H48" s="1937"/>
      <c r="I48" s="1937"/>
      <c r="J48" s="1632">
        <v>45464</v>
      </c>
      <c r="K48" s="1633" t="s">
        <v>1500</v>
      </c>
    </row>
    <row r="49" spans="1:11" x14ac:dyDescent="0.2">
      <c r="A49" s="1944"/>
      <c r="B49" s="1944"/>
      <c r="C49" s="1929"/>
      <c r="D49" s="1928"/>
      <c r="E49" s="1929"/>
      <c r="F49" s="1929"/>
      <c r="G49" s="1929"/>
      <c r="H49" s="1937"/>
      <c r="I49" s="1937"/>
      <c r="J49" s="1632">
        <v>45470</v>
      </c>
      <c r="K49" s="1633" t="s">
        <v>1411</v>
      </c>
    </row>
    <row r="50" spans="1:11" x14ac:dyDescent="0.2">
      <c r="A50" s="1922" t="s">
        <v>1501</v>
      </c>
      <c r="B50" s="1922" t="s">
        <v>1502</v>
      </c>
      <c r="C50" s="1923" t="s">
        <v>496</v>
      </c>
      <c r="D50" s="1968" t="s">
        <v>1503</v>
      </c>
      <c r="E50" s="1924" t="s">
        <v>1454</v>
      </c>
      <c r="F50" s="1923">
        <v>72</v>
      </c>
      <c r="G50" s="1924" t="s">
        <v>138</v>
      </c>
      <c r="H50" s="1978">
        <v>1489773277.02</v>
      </c>
      <c r="I50" s="1924">
        <f>+H50/F50</f>
        <v>20691295.514166668</v>
      </c>
      <c r="J50" s="1617" t="s">
        <v>1504</v>
      </c>
      <c r="K50" s="1609" t="s">
        <v>1398</v>
      </c>
    </row>
    <row r="51" spans="1:11" x14ac:dyDescent="0.2">
      <c r="A51" s="1922"/>
      <c r="B51" s="1922"/>
      <c r="C51" s="1923"/>
      <c r="D51" s="1968"/>
      <c r="E51" s="1924"/>
      <c r="F51" s="1923"/>
      <c r="G51" s="1924"/>
      <c r="H51" s="1978"/>
      <c r="I51" s="1924"/>
      <c r="J51" s="1617" t="s">
        <v>1504</v>
      </c>
      <c r="K51" s="1609" t="s">
        <v>1400</v>
      </c>
    </row>
    <row r="52" spans="1:11" x14ac:dyDescent="0.2">
      <c r="A52" s="1922"/>
      <c r="B52" s="1922"/>
      <c r="C52" s="1923"/>
      <c r="D52" s="1968"/>
      <c r="E52" s="1924"/>
      <c r="F52" s="1923"/>
      <c r="G52" s="1924"/>
      <c r="H52" s="1978"/>
      <c r="I52" s="1924"/>
      <c r="J52" s="1617" t="s">
        <v>1505</v>
      </c>
      <c r="K52" s="1609" t="s">
        <v>1401</v>
      </c>
    </row>
    <row r="53" spans="1:11" x14ac:dyDescent="0.2">
      <c r="A53" s="1922"/>
      <c r="B53" s="1922"/>
      <c r="C53" s="1923"/>
      <c r="D53" s="1968"/>
      <c r="E53" s="1924"/>
      <c r="F53" s="1923"/>
      <c r="G53" s="1924"/>
      <c r="H53" s="1978"/>
      <c r="I53" s="1924"/>
      <c r="J53" s="1611">
        <v>45614</v>
      </c>
      <c r="K53" s="1609" t="s">
        <v>1506</v>
      </c>
    </row>
    <row r="54" spans="1:11" ht="14.45" customHeight="1" x14ac:dyDescent="0.2">
      <c r="A54" s="1979" t="s">
        <v>1434</v>
      </c>
      <c r="B54" s="1927" t="s">
        <v>1507</v>
      </c>
      <c r="C54" s="1928" t="s">
        <v>135</v>
      </c>
      <c r="D54" s="1969" t="s">
        <v>1508</v>
      </c>
      <c r="E54" s="1969" t="s">
        <v>1454</v>
      </c>
      <c r="F54" s="1928">
        <v>117</v>
      </c>
      <c r="G54" s="1969" t="s">
        <v>1509</v>
      </c>
      <c r="H54" s="1980">
        <v>3702109660.8200002</v>
      </c>
      <c r="I54" s="1980">
        <f>SUM(H54/F54)</f>
        <v>31641962.912991453</v>
      </c>
      <c r="J54" s="1626">
        <v>45551</v>
      </c>
      <c r="K54" s="1606" t="s">
        <v>1400</v>
      </c>
    </row>
    <row r="55" spans="1:11" x14ac:dyDescent="0.2">
      <c r="A55" s="1979"/>
      <c r="B55" s="1927"/>
      <c r="C55" s="1928"/>
      <c r="D55" s="1969"/>
      <c r="E55" s="1969"/>
      <c r="F55" s="1928"/>
      <c r="G55" s="1969"/>
      <c r="H55" s="1980"/>
      <c r="I55" s="1980"/>
      <c r="J55" s="1626">
        <v>45565</v>
      </c>
      <c r="K55" s="1606" t="s">
        <v>1401</v>
      </c>
    </row>
    <row r="56" spans="1:11" ht="15.75" customHeight="1" x14ac:dyDescent="0.2">
      <c r="A56" s="1979"/>
      <c r="B56" s="1927"/>
      <c r="C56" s="1928"/>
      <c r="D56" s="1969"/>
      <c r="E56" s="1969"/>
      <c r="F56" s="1928"/>
      <c r="G56" s="1969"/>
      <c r="H56" s="1980"/>
      <c r="I56" s="1980"/>
      <c r="J56" s="1626">
        <v>45577</v>
      </c>
      <c r="K56" s="1605" t="s">
        <v>1510</v>
      </c>
    </row>
    <row r="57" spans="1:11" x14ac:dyDescent="0.2">
      <c r="A57" s="1979"/>
      <c r="B57" s="1927"/>
      <c r="C57" s="1928"/>
      <c r="D57" s="1969"/>
      <c r="E57" s="1969"/>
      <c r="F57" s="1928"/>
      <c r="G57" s="1969"/>
      <c r="H57" s="1980"/>
      <c r="I57" s="1980"/>
      <c r="J57" s="1626">
        <v>45579</v>
      </c>
      <c r="K57" s="1605" t="s">
        <v>1511</v>
      </c>
    </row>
    <row r="58" spans="1:11" x14ac:dyDescent="0.2">
      <c r="A58" s="1979"/>
      <c r="B58" s="1927"/>
      <c r="C58" s="1928"/>
      <c r="D58" s="1969"/>
      <c r="E58" s="1969"/>
      <c r="F58" s="1928"/>
      <c r="G58" s="1969"/>
      <c r="H58" s="1980"/>
      <c r="I58" s="1980"/>
      <c r="J58" s="1626">
        <v>45614</v>
      </c>
      <c r="K58" s="1605" t="s">
        <v>1512</v>
      </c>
    </row>
    <row r="59" spans="1:11" x14ac:dyDescent="0.2">
      <c r="A59" s="1979"/>
      <c r="B59" s="1927"/>
      <c r="C59" s="1928"/>
      <c r="D59" s="1969"/>
      <c r="E59" s="1969"/>
      <c r="F59" s="1928"/>
      <c r="G59" s="1969"/>
      <c r="H59" s="1980"/>
      <c r="I59" s="1980"/>
      <c r="J59" s="1626">
        <v>45635</v>
      </c>
      <c r="K59" s="1605" t="s">
        <v>1513</v>
      </c>
    </row>
    <row r="60" spans="1:11" ht="14.45" customHeight="1" x14ac:dyDescent="0.2">
      <c r="A60" s="1979"/>
      <c r="B60" s="1927"/>
      <c r="C60" s="1928"/>
      <c r="D60" s="1969"/>
      <c r="E60" s="1969"/>
      <c r="F60" s="1928"/>
      <c r="G60" s="1969"/>
      <c r="H60" s="1980"/>
      <c r="I60" s="1980"/>
      <c r="J60" s="1626">
        <v>45692</v>
      </c>
      <c r="K60" s="1605" t="s">
        <v>1514</v>
      </c>
    </row>
    <row r="61" spans="1:11" x14ac:dyDescent="0.2">
      <c r="A61" s="1979"/>
      <c r="B61" s="1927"/>
      <c r="C61" s="1928"/>
      <c r="D61" s="1969"/>
      <c r="E61" s="1969"/>
      <c r="F61" s="1928"/>
      <c r="G61" s="1969"/>
      <c r="H61" s="1980"/>
      <c r="I61" s="1980"/>
      <c r="J61" s="1626">
        <v>45698</v>
      </c>
      <c r="K61" s="1605" t="s">
        <v>1515</v>
      </c>
    </row>
    <row r="62" spans="1:11" x14ac:dyDescent="0.2">
      <c r="A62" s="1979"/>
      <c r="B62" s="1927"/>
      <c r="C62" s="1928"/>
      <c r="D62" s="1969"/>
      <c r="E62" s="1969"/>
      <c r="F62" s="1928"/>
      <c r="G62" s="1969"/>
      <c r="H62" s="1980"/>
      <c r="I62" s="1980"/>
      <c r="J62" s="1626">
        <v>45707</v>
      </c>
      <c r="K62" s="1605" t="s">
        <v>1516</v>
      </c>
    </row>
    <row r="63" spans="1:11" x14ac:dyDescent="0.2">
      <c r="A63" s="1979"/>
      <c r="B63" s="1927"/>
      <c r="C63" s="1928"/>
      <c r="D63" s="1969"/>
      <c r="E63" s="1969"/>
      <c r="F63" s="1928"/>
      <c r="G63" s="1969"/>
      <c r="H63" s="1980"/>
      <c r="I63" s="1980"/>
      <c r="J63" s="1626">
        <v>45754</v>
      </c>
      <c r="K63" s="1605" t="s">
        <v>1517</v>
      </c>
    </row>
    <row r="64" spans="1:11" x14ac:dyDescent="0.2">
      <c r="A64" s="1979"/>
      <c r="B64" s="1927"/>
      <c r="C64" s="1928"/>
      <c r="D64" s="1969"/>
      <c r="E64" s="1969"/>
      <c r="F64" s="1928"/>
      <c r="G64" s="1969"/>
      <c r="H64" s="1980"/>
      <c r="I64" s="1980"/>
      <c r="J64" s="1626">
        <v>45779</v>
      </c>
      <c r="K64" s="1605" t="s">
        <v>1518</v>
      </c>
    </row>
    <row r="65" spans="1:11" x14ac:dyDescent="0.2">
      <c r="A65" s="1979"/>
      <c r="B65" s="1927"/>
      <c r="C65" s="1928"/>
      <c r="D65" s="1969"/>
      <c r="E65" s="1969"/>
      <c r="F65" s="1928"/>
      <c r="G65" s="1969"/>
      <c r="H65" s="1980"/>
      <c r="I65" s="1980"/>
      <c r="J65" s="1626">
        <v>45780</v>
      </c>
      <c r="K65" s="1605" t="s">
        <v>1519</v>
      </c>
    </row>
    <row r="66" spans="1:11" x14ac:dyDescent="0.2">
      <c r="A66" s="1979"/>
      <c r="B66" s="1927"/>
      <c r="C66" s="1928"/>
      <c r="D66" s="1969"/>
      <c r="E66" s="1969"/>
      <c r="F66" s="1928"/>
      <c r="G66" s="1969"/>
      <c r="H66" s="1980"/>
      <c r="I66" s="1980"/>
      <c r="J66" s="1626">
        <v>45784</v>
      </c>
      <c r="K66" s="1605" t="s">
        <v>1520</v>
      </c>
    </row>
    <row r="67" spans="1:11" x14ac:dyDescent="0.2">
      <c r="A67" s="1979"/>
      <c r="B67" s="1927"/>
      <c r="C67" s="1928"/>
      <c r="D67" s="1969"/>
      <c r="E67" s="1969"/>
      <c r="F67" s="1928"/>
      <c r="G67" s="1969"/>
      <c r="H67" s="1980"/>
      <c r="I67" s="1980"/>
      <c r="J67" s="1626">
        <v>45814</v>
      </c>
      <c r="K67" s="1605" t="s">
        <v>1521</v>
      </c>
    </row>
    <row r="68" spans="1:11" x14ac:dyDescent="0.2">
      <c r="A68" s="1979"/>
      <c r="B68" s="1927"/>
      <c r="C68" s="1928"/>
      <c r="D68" s="1969"/>
      <c r="E68" s="1969"/>
      <c r="F68" s="1928"/>
      <c r="G68" s="1969"/>
      <c r="H68" s="1980"/>
      <c r="I68" s="1980"/>
      <c r="J68" s="1626">
        <v>45821</v>
      </c>
      <c r="K68" s="1605" t="s">
        <v>1506</v>
      </c>
    </row>
    <row r="69" spans="1:11" x14ac:dyDescent="0.2">
      <c r="A69" s="1175"/>
      <c r="B69" s="1175"/>
      <c r="C69" s="1175"/>
      <c r="D69" s="1175"/>
      <c r="E69" s="1175"/>
      <c r="F69" s="1175"/>
      <c r="G69" s="1175"/>
      <c r="H69" s="1175"/>
      <c r="I69" s="1175"/>
      <c r="J69" s="1175"/>
      <c r="K69" s="1175"/>
    </row>
    <row r="70" spans="1:11" x14ac:dyDescent="0.2">
      <c r="A70" s="1175"/>
      <c r="B70" s="1175"/>
      <c r="C70" s="1175"/>
      <c r="D70" s="1175"/>
      <c r="E70" s="1175"/>
      <c r="F70" s="1175"/>
      <c r="G70" s="1175"/>
      <c r="H70" s="1175"/>
      <c r="I70" s="1175"/>
      <c r="J70" s="1175"/>
      <c r="K70" s="1175"/>
    </row>
    <row r="71" spans="1:11" x14ac:dyDescent="0.2">
      <c r="A71" s="1175"/>
      <c r="B71" s="1175"/>
      <c r="C71" s="1175"/>
      <c r="D71" s="1175"/>
      <c r="E71" s="1175"/>
      <c r="F71" s="1175"/>
      <c r="G71" s="1175"/>
      <c r="H71" s="1175"/>
      <c r="I71" s="1175"/>
      <c r="J71" s="1175"/>
      <c r="K71" s="1175"/>
    </row>
    <row r="72" spans="1:11" x14ac:dyDescent="0.2">
      <c r="A72" s="1175"/>
      <c r="B72" s="1175"/>
      <c r="C72" s="1175"/>
      <c r="D72" s="1175"/>
      <c r="E72" s="1175"/>
      <c r="F72" s="1175"/>
      <c r="G72" s="1175"/>
      <c r="H72" s="1175"/>
      <c r="I72" s="1175"/>
      <c r="J72" s="1175"/>
      <c r="K72" s="1175"/>
    </row>
    <row r="73" spans="1:11" x14ac:dyDescent="0.2">
      <c r="A73" s="1175"/>
      <c r="B73" s="1175"/>
      <c r="C73" s="1175"/>
      <c r="D73" s="1175"/>
      <c r="E73" s="1175"/>
      <c r="F73" s="1175"/>
      <c r="G73" s="1175"/>
      <c r="H73" s="1175"/>
      <c r="I73" s="1175"/>
      <c r="J73" s="1175"/>
      <c r="K73" s="1175"/>
    </row>
    <row r="74" spans="1:11" x14ac:dyDescent="0.2">
      <c r="A74" s="1175"/>
      <c r="B74" s="1175"/>
      <c r="C74" s="1175"/>
      <c r="D74" s="1175"/>
      <c r="E74" s="1175"/>
      <c r="F74" s="1175"/>
      <c r="G74" s="1175"/>
      <c r="H74" s="1175"/>
      <c r="I74" s="1175"/>
      <c r="J74" s="1175"/>
      <c r="K74" s="1175"/>
    </row>
    <row r="75" spans="1:11" ht="14.45" customHeight="1" x14ac:dyDescent="0.2">
      <c r="A75" s="1175"/>
      <c r="B75" s="1175"/>
      <c r="C75" s="1175"/>
      <c r="D75" s="1175"/>
      <c r="E75" s="1175"/>
      <c r="F75" s="1175"/>
      <c r="G75" s="1175"/>
      <c r="H75" s="1175"/>
      <c r="I75" s="1175"/>
      <c r="J75" s="1175"/>
      <c r="K75" s="1175"/>
    </row>
    <row r="76" spans="1:11" x14ac:dyDescent="0.2">
      <c r="A76" s="1175"/>
      <c r="B76" s="1175"/>
      <c r="C76" s="1175"/>
      <c r="D76" s="1175"/>
      <c r="E76" s="1175"/>
      <c r="F76" s="1175"/>
      <c r="G76" s="1175"/>
      <c r="H76" s="1175"/>
      <c r="I76" s="1175"/>
      <c r="J76" s="1175"/>
      <c r="K76" s="1175"/>
    </row>
    <row r="77" spans="1:11" x14ac:dyDescent="0.2">
      <c r="A77" s="1175"/>
      <c r="B77" s="1175"/>
      <c r="C77" s="1175"/>
      <c r="D77" s="1175"/>
      <c r="E77" s="1175"/>
      <c r="F77" s="1175"/>
      <c r="G77" s="1175"/>
      <c r="H77" s="1175"/>
      <c r="I77" s="1175"/>
      <c r="J77" s="1175"/>
      <c r="K77" s="1175"/>
    </row>
    <row r="78" spans="1:11" x14ac:dyDescent="0.2">
      <c r="A78" s="1175"/>
      <c r="B78" s="1175"/>
      <c r="C78" s="1175"/>
      <c r="D78" s="1175"/>
      <c r="E78" s="1175"/>
      <c r="F78" s="1175"/>
      <c r="G78" s="1175"/>
      <c r="H78" s="1175"/>
      <c r="I78" s="1175"/>
      <c r="J78" s="1175"/>
      <c r="K78" s="1175"/>
    </row>
    <row r="79" spans="1:11" x14ac:dyDescent="0.2">
      <c r="A79" s="1175"/>
      <c r="B79" s="1175"/>
      <c r="C79" s="1175"/>
      <c r="D79" s="1175"/>
      <c r="E79" s="1175"/>
      <c r="F79" s="1175"/>
      <c r="G79" s="1175"/>
      <c r="H79" s="1175"/>
      <c r="I79" s="1175"/>
      <c r="J79" s="1175"/>
      <c r="K79" s="1175"/>
    </row>
    <row r="80" spans="1:11" x14ac:dyDescent="0.2">
      <c r="A80" s="1175"/>
      <c r="B80" s="1175"/>
      <c r="C80" s="1175"/>
      <c r="D80" s="1175"/>
      <c r="E80" s="1175"/>
      <c r="F80" s="1175"/>
      <c r="G80" s="1175"/>
      <c r="H80" s="1175"/>
      <c r="I80" s="1175"/>
      <c r="J80" s="1175"/>
      <c r="K80" s="1175"/>
    </row>
    <row r="81" s="1175" customFormat="1" x14ac:dyDescent="0.2"/>
    <row r="82" s="1175" customFormat="1" x14ac:dyDescent="0.2"/>
    <row r="83" s="1175" customFormat="1" x14ac:dyDescent="0.2"/>
    <row r="84" s="1175" customFormat="1" x14ac:dyDescent="0.2"/>
    <row r="85" s="1175" customFormat="1" x14ac:dyDescent="0.2"/>
    <row r="86" s="1175" customFormat="1" x14ac:dyDescent="0.2"/>
    <row r="87" s="1175" customFormat="1" x14ac:dyDescent="0.2"/>
    <row r="88" s="1175" customFormat="1" x14ac:dyDescent="0.2"/>
    <row r="89" s="1175" customFormat="1" x14ac:dyDescent="0.2"/>
    <row r="90" s="1175" customFormat="1" x14ac:dyDescent="0.2"/>
    <row r="91" s="1175" customFormat="1" x14ac:dyDescent="0.2"/>
    <row r="92" s="1175" customFormat="1" x14ac:dyDescent="0.2"/>
    <row r="93" s="1175" customFormat="1" x14ac:dyDescent="0.2"/>
    <row r="94" s="1175" customFormat="1" x14ac:dyDescent="0.2"/>
    <row r="95" s="1175" customFormat="1" x14ac:dyDescent="0.2"/>
    <row r="96" s="1175" customFormat="1" x14ac:dyDescent="0.2"/>
    <row r="97" s="1175" customFormat="1" x14ac:dyDescent="0.2"/>
    <row r="98" s="1175" customFormat="1" x14ac:dyDescent="0.2"/>
    <row r="99" s="1175" customFormat="1" x14ac:dyDescent="0.2"/>
    <row r="100" s="1175" customFormat="1" x14ac:dyDescent="0.2"/>
    <row r="101" s="1175" customFormat="1" x14ac:dyDescent="0.2"/>
    <row r="102" s="1175" customFormat="1" x14ac:dyDescent="0.2"/>
    <row r="103" s="1175" customFormat="1" x14ac:dyDescent="0.2"/>
    <row r="104" s="1175" customFormat="1" x14ac:dyDescent="0.2"/>
    <row r="105" s="1175" customFormat="1" x14ac:dyDescent="0.2"/>
    <row r="106" s="1175" customFormat="1" x14ac:dyDescent="0.2"/>
    <row r="107" s="1175" customFormat="1" x14ac:dyDescent="0.2"/>
    <row r="108" s="1175" customFormat="1" x14ac:dyDescent="0.2"/>
    <row r="109" s="1175" customFormat="1" x14ac:dyDescent="0.2"/>
    <row r="110" s="1175" customFormat="1" x14ac:dyDescent="0.2"/>
    <row r="111" s="1175" customFormat="1" x14ac:dyDescent="0.2"/>
    <row r="112" s="1175" customFormat="1" x14ac:dyDescent="0.2"/>
    <row r="113" s="1175" customFormat="1" x14ac:dyDescent="0.2"/>
    <row r="114" s="1175" customFormat="1" x14ac:dyDescent="0.2"/>
    <row r="115" s="1175" customFormat="1" x14ac:dyDescent="0.2"/>
    <row r="116" s="1175" customFormat="1" x14ac:dyDescent="0.2"/>
    <row r="117" s="1175" customFormat="1" x14ac:dyDescent="0.2"/>
    <row r="118" s="1175" customFormat="1" x14ac:dyDescent="0.2"/>
    <row r="119" s="1175" customFormat="1" x14ac:dyDescent="0.2"/>
    <row r="120" s="1175" customFormat="1" x14ac:dyDescent="0.2"/>
    <row r="121" s="1175" customFormat="1" x14ac:dyDescent="0.2"/>
    <row r="122" s="1175" customFormat="1" x14ac:dyDescent="0.2"/>
    <row r="123" s="1175" customFormat="1" x14ac:dyDescent="0.2"/>
    <row r="124" s="1175" customFormat="1" x14ac:dyDescent="0.2"/>
    <row r="125" s="1175" customFormat="1" x14ac:dyDescent="0.2"/>
    <row r="126" s="1175" customFormat="1" x14ac:dyDescent="0.2"/>
    <row r="127" s="1175" customFormat="1" x14ac:dyDescent="0.2"/>
    <row r="128" s="1175" customFormat="1" x14ac:dyDescent="0.2"/>
    <row r="129" s="1175" customFormat="1" x14ac:dyDescent="0.2"/>
    <row r="130" s="1175" customFormat="1" x14ac:dyDescent="0.2"/>
    <row r="131" s="1175" customFormat="1" x14ac:dyDescent="0.2"/>
    <row r="132" s="1175" customFormat="1" x14ac:dyDescent="0.2"/>
    <row r="133" s="1175" customFormat="1" x14ac:dyDescent="0.2"/>
    <row r="134" s="1175" customFormat="1" x14ac:dyDescent="0.2"/>
    <row r="135" s="1175" customFormat="1" x14ac:dyDescent="0.2"/>
    <row r="136" s="1175" customFormat="1" x14ac:dyDescent="0.2"/>
    <row r="137" s="1175" customFormat="1" x14ac:dyDescent="0.2"/>
    <row r="138" s="1175" customFormat="1" x14ac:dyDescent="0.2"/>
    <row r="139" s="1175" customFormat="1" x14ac:dyDescent="0.2"/>
    <row r="140" s="1175" customFormat="1" x14ac:dyDescent="0.2"/>
    <row r="141" s="1175" customFormat="1" x14ac:dyDescent="0.2"/>
    <row r="142" s="1175" customFormat="1" x14ac:dyDescent="0.2"/>
    <row r="143" s="1175" customFormat="1" x14ac:dyDescent="0.2"/>
    <row r="144" s="1175" customFormat="1" x14ac:dyDescent="0.2"/>
    <row r="145" s="1175" customFormat="1" x14ac:dyDescent="0.2"/>
    <row r="146" s="1175" customFormat="1" x14ac:dyDescent="0.2"/>
    <row r="147" s="1175" customFormat="1" x14ac:dyDescent="0.2"/>
    <row r="148" s="1175" customFormat="1" x14ac:dyDescent="0.2"/>
    <row r="149" s="1175" customFormat="1" x14ac:dyDescent="0.2"/>
    <row r="150" s="1175" customFormat="1" x14ac:dyDescent="0.2"/>
    <row r="151" s="1175" customFormat="1" x14ac:dyDescent="0.2"/>
    <row r="152" s="1175" customFormat="1" x14ac:dyDescent="0.2"/>
    <row r="153" s="1175" customFormat="1" x14ac:dyDescent="0.2"/>
    <row r="154" s="1175" customFormat="1" x14ac:dyDescent="0.2"/>
    <row r="155" s="1175" customFormat="1" x14ac:dyDescent="0.2"/>
    <row r="156" s="1175" customFormat="1" x14ac:dyDescent="0.2"/>
    <row r="157" s="1175" customFormat="1" x14ac:dyDescent="0.2"/>
    <row r="158" s="1175" customFormat="1" x14ac:dyDescent="0.2"/>
    <row r="159" s="1175" customFormat="1" x14ac:dyDescent="0.2"/>
    <row r="160" s="1175" customFormat="1" x14ac:dyDescent="0.2"/>
    <row r="161" s="1175" customFormat="1" x14ac:dyDescent="0.2"/>
    <row r="162" s="1175" customFormat="1" x14ac:dyDescent="0.2"/>
    <row r="163" s="1175" customFormat="1" x14ac:dyDescent="0.2"/>
    <row r="164" s="1175" customFormat="1" x14ac:dyDescent="0.2"/>
    <row r="165" s="1175" customFormat="1" x14ac:dyDescent="0.2"/>
    <row r="166" s="1175" customFormat="1" x14ac:dyDescent="0.2"/>
    <row r="167" s="1175" customFormat="1" x14ac:dyDescent="0.2"/>
    <row r="168" s="1175" customFormat="1" x14ac:dyDescent="0.2"/>
    <row r="169" s="1175" customFormat="1" x14ac:dyDescent="0.2"/>
    <row r="170" s="1175" customFormat="1" x14ac:dyDescent="0.2"/>
    <row r="171" s="1175" customFormat="1" x14ac:dyDescent="0.2"/>
    <row r="172" s="1175" customFormat="1" x14ac:dyDescent="0.2"/>
    <row r="173" s="1175" customFormat="1" x14ac:dyDescent="0.2"/>
    <row r="174" s="1175" customFormat="1" x14ac:dyDescent="0.2"/>
    <row r="175" s="1175" customFormat="1" x14ac:dyDescent="0.2"/>
    <row r="176" s="1175" customFormat="1" x14ac:dyDescent="0.2"/>
    <row r="177" s="1175" customFormat="1" x14ac:dyDescent="0.2"/>
    <row r="178" s="1175" customFormat="1" x14ac:dyDescent="0.2"/>
    <row r="179" s="1175" customFormat="1" x14ac:dyDescent="0.2"/>
    <row r="180" s="1175" customFormat="1" x14ac:dyDescent="0.2"/>
    <row r="181" s="1175" customFormat="1" x14ac:dyDescent="0.2"/>
    <row r="182" s="1175" customFormat="1" x14ac:dyDescent="0.2"/>
    <row r="183" s="1175" customFormat="1" x14ac:dyDescent="0.2"/>
    <row r="184" s="1175" customFormat="1" x14ac:dyDescent="0.2"/>
    <row r="185" s="1175" customFormat="1" x14ac:dyDescent="0.2"/>
    <row r="186" s="1175" customFormat="1" x14ac:dyDescent="0.2"/>
    <row r="187" s="1175" customFormat="1" x14ac:dyDescent="0.2"/>
    <row r="188" s="1175" customFormat="1" x14ac:dyDescent="0.2"/>
    <row r="189" s="1175" customFormat="1" x14ac:dyDescent="0.2"/>
    <row r="190" s="1175" customFormat="1" x14ac:dyDescent="0.2"/>
    <row r="191" s="1175" customFormat="1" x14ac:dyDescent="0.2"/>
    <row r="192" s="1175" customFormat="1" x14ac:dyDescent="0.2"/>
    <row r="193" s="1175" customFormat="1" x14ac:dyDescent="0.2"/>
    <row r="194" s="1175" customFormat="1" x14ac:dyDescent="0.2"/>
    <row r="195" s="1175" customFormat="1" x14ac:dyDescent="0.2"/>
    <row r="196" s="1175" customFormat="1" x14ac:dyDescent="0.2"/>
    <row r="197" s="1175" customFormat="1" x14ac:dyDescent="0.2"/>
    <row r="198" s="1175" customFormat="1" x14ac:dyDescent="0.2"/>
    <row r="199" s="1175" customFormat="1" x14ac:dyDescent="0.2"/>
    <row r="200" s="1175" customFormat="1" x14ac:dyDescent="0.2"/>
    <row r="201" s="1175" customFormat="1" x14ac:dyDescent="0.2"/>
    <row r="202" s="1175" customFormat="1" x14ac:dyDescent="0.2"/>
    <row r="203" s="1175" customFormat="1" x14ac:dyDescent="0.2"/>
    <row r="204" s="1175" customFormat="1" x14ac:dyDescent="0.2"/>
    <row r="205" s="1175" customFormat="1" x14ac:dyDescent="0.2"/>
    <row r="206" s="1175" customFormat="1" x14ac:dyDescent="0.2"/>
    <row r="207" s="1175" customFormat="1" x14ac:dyDescent="0.2"/>
  </sheetData>
  <mergeCells count="49">
    <mergeCell ref="D50:D53"/>
    <mergeCell ref="E50:E53"/>
    <mergeCell ref="F50:F53"/>
    <mergeCell ref="G50:G53"/>
    <mergeCell ref="H50:H53"/>
    <mergeCell ref="I50:I53"/>
    <mergeCell ref="A54:A68"/>
    <mergeCell ref="B54:B68"/>
    <mergeCell ref="C54:C68"/>
    <mergeCell ref="D54:D68"/>
    <mergeCell ref="E54:E68"/>
    <mergeCell ref="F54:F68"/>
    <mergeCell ref="G54:G68"/>
    <mergeCell ref="H54:H68"/>
    <mergeCell ref="I54:I68"/>
    <mergeCell ref="A50:A53"/>
    <mergeCell ref="B50:B53"/>
    <mergeCell ref="C50:C53"/>
    <mergeCell ref="F41:F49"/>
    <mergeCell ref="G41:G49"/>
    <mergeCell ref="H41:H49"/>
    <mergeCell ref="I41:I49"/>
    <mergeCell ref="A37:A40"/>
    <mergeCell ref="B37:B40"/>
    <mergeCell ref="C37:C40"/>
    <mergeCell ref="D37:D40"/>
    <mergeCell ref="E37:E40"/>
    <mergeCell ref="F37:F40"/>
    <mergeCell ref="G37:G40"/>
    <mergeCell ref="H37:H40"/>
    <mergeCell ref="A41:A49"/>
    <mergeCell ref="B41:B49"/>
    <mergeCell ref="C41:C49"/>
    <mergeCell ref="D41:D49"/>
    <mergeCell ref="E41:E49"/>
    <mergeCell ref="A5:K5"/>
    <mergeCell ref="A3:K3"/>
    <mergeCell ref="A1:K1"/>
    <mergeCell ref="A2:K2"/>
    <mergeCell ref="I37:I40"/>
    <mergeCell ref="F8:F36"/>
    <mergeCell ref="G8:G36"/>
    <mergeCell ref="H8:H36"/>
    <mergeCell ref="I8:I36"/>
    <mergeCell ref="A8:A36"/>
    <mergeCell ref="B8:B36"/>
    <mergeCell ref="C8:C36"/>
    <mergeCell ref="D8:D36"/>
    <mergeCell ref="E8:E36"/>
  </mergeCells>
  <dataValidations count="6">
    <dataValidation type="list" allowBlank="1" showInputMessage="1" showErrorMessage="1" sqref="K31:K33" xr:uid="{06A336CF-7CD9-4C58-90C9-15EEF2302A79}">
      <formula1>$L$4:$L$13</formula1>
    </dataValidation>
    <dataValidation type="list" allowBlank="1" showInputMessage="1" showErrorMessage="1" sqref="K60:K62 K54:K56" xr:uid="{1C4D6D4C-D82E-4434-B85A-BE10C6EF695C}">
      <formula1>$L$4:$L$6</formula1>
    </dataValidation>
    <dataValidation type="list" allowBlank="1" showInputMessage="1" showErrorMessage="1" sqref="K54:K55" xr:uid="{E7CFE5E2-47B1-4CD1-9C25-3100423CC9C3}">
      <formula1>$L$1:$L$7</formula1>
    </dataValidation>
    <dataValidation type="list" allowBlank="1" showInputMessage="1" showErrorMessage="1" sqref="K50:K52" xr:uid="{4D69F456-8339-4C26-8B98-FDDA4F4D3754}">
      <formula1>$L$4:$L$8</formula1>
    </dataValidation>
    <dataValidation type="list" allowBlank="1" showInputMessage="1" showErrorMessage="1" sqref="K53" xr:uid="{CFED67D4-B7CB-4289-8310-88C383D674F9}">
      <formula1>$L$1:$L$11</formula1>
    </dataValidation>
    <dataValidation type="list" allowBlank="1" showInputMessage="1" showErrorMessage="1" sqref="K8:K24 K37:K40" xr:uid="{88CC6FAF-EEB3-4C0C-98B5-9AA552F21162}">
      <formula1>$L$4:$L$7</formula1>
    </dataValidation>
  </dataValidations>
  <printOptions horizontalCentered="1"/>
  <pageMargins left="0.70866141732283472" right="0.70866141732283472" top="0.74803149606299213" bottom="0.74803149606299213" header="0.31496062992125984" footer="0.51181102362204722"/>
  <pageSetup scale="41" fitToHeight="0" orientation="landscape" r:id="rId1"/>
  <headerFooter>
    <oddFooter>&amp;L&amp;G&amp;R&amp;A, página &amp;P de &amp;N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codeName="Hoja18">
    <tabColor theme="0"/>
    <pageSetUpPr fitToPage="1"/>
  </sheetPr>
  <dimension ref="A1:M449"/>
  <sheetViews>
    <sheetView showGridLines="0" tabSelected="1" topLeftCell="A416" zoomScale="80" zoomScaleNormal="80" zoomScaleSheetLayoutView="70" zoomScalePageLayoutView="70" workbookViewId="0">
      <selection activeCell="K430" sqref="J430:K430"/>
    </sheetView>
  </sheetViews>
  <sheetFormatPr baseColWidth="10" defaultColWidth="10.7109375" defaultRowHeight="15" customHeight="1" x14ac:dyDescent="0.2"/>
  <cols>
    <col min="1" max="1" width="14.28515625" style="1183" customWidth="1"/>
    <col min="2" max="2" width="19.42578125" style="1183" customWidth="1"/>
    <col min="3" max="3" width="17.7109375" style="1182" customWidth="1"/>
    <col min="4" max="4" width="29.7109375" style="1182" customWidth="1"/>
    <col min="5" max="5" width="17.42578125" style="1182" bestFit="1" customWidth="1"/>
    <col min="6" max="6" width="18.28515625" style="1184" customWidth="1"/>
    <col min="7" max="7" width="24" style="1184" customWidth="1"/>
    <col min="8" max="8" width="20.5703125" style="1182" bestFit="1" customWidth="1"/>
    <col min="9" max="9" width="20.7109375" style="1182" customWidth="1"/>
    <col min="10" max="10" width="14.5703125" style="1185" customWidth="1"/>
    <col min="11" max="11" width="84" style="1186" customWidth="1"/>
    <col min="12" max="12" width="21" style="1175" customWidth="1"/>
    <col min="13" max="13" width="50.28515625" style="1175" customWidth="1"/>
    <col min="14" max="16384" width="10.7109375" style="1175"/>
  </cols>
  <sheetData>
    <row r="1" spans="1:13" s="331" customFormat="1" ht="12.75" customHeight="1" x14ac:dyDescent="0.2">
      <c r="A1" s="1898" t="s">
        <v>0</v>
      </c>
      <c r="B1" s="1898"/>
      <c r="C1" s="1898"/>
      <c r="D1" s="1898"/>
      <c r="E1" s="1898"/>
      <c r="F1" s="1898"/>
      <c r="G1" s="1898"/>
      <c r="H1" s="1898"/>
      <c r="I1" s="1898"/>
      <c r="J1" s="1898"/>
      <c r="K1" s="1898"/>
      <c r="L1" s="524"/>
      <c r="M1" s="524"/>
    </row>
    <row r="2" spans="1:13" s="331" customFormat="1" ht="12.75" customHeight="1" x14ac:dyDescent="0.2">
      <c r="A2" s="1898" t="s">
        <v>410</v>
      </c>
      <c r="B2" s="1898"/>
      <c r="C2" s="1898"/>
      <c r="D2" s="1898"/>
      <c r="E2" s="1898"/>
      <c r="F2" s="1898"/>
      <c r="G2" s="1898"/>
      <c r="H2" s="1898"/>
      <c r="I2" s="1898"/>
      <c r="J2" s="1898"/>
      <c r="K2" s="1898"/>
      <c r="L2" s="524"/>
      <c r="M2" s="524"/>
    </row>
    <row r="3" spans="1:13" s="331" customFormat="1" ht="12.75" customHeight="1" x14ac:dyDescent="0.2">
      <c r="A3" s="1898" t="s">
        <v>1896</v>
      </c>
      <c r="B3" s="1898"/>
      <c r="C3" s="1898"/>
      <c r="D3" s="1898"/>
      <c r="E3" s="1898"/>
      <c r="F3" s="1898"/>
      <c r="G3" s="1898"/>
      <c r="H3" s="1898"/>
      <c r="I3" s="1898"/>
      <c r="J3" s="1898"/>
      <c r="K3" s="1898"/>
      <c r="L3" s="524"/>
      <c r="M3" s="524"/>
    </row>
    <row r="4" spans="1:13" s="331" customFormat="1" ht="9.75" customHeight="1" x14ac:dyDescent="0.2">
      <c r="A4" s="1040"/>
      <c r="B4" s="1040"/>
      <c r="C4" s="1040"/>
      <c r="D4" s="1040"/>
      <c r="E4" s="1040"/>
      <c r="F4" s="1040"/>
      <c r="G4" s="1040"/>
      <c r="H4" s="1040"/>
      <c r="I4" s="1040"/>
      <c r="J4" s="1040"/>
      <c r="K4" s="524"/>
      <c r="L4" s="525"/>
    </row>
    <row r="5" spans="1:13" s="1243" customFormat="1" ht="32.1" customHeight="1" x14ac:dyDescent="0.2">
      <c r="A5" s="1945" t="s">
        <v>413</v>
      </c>
      <c r="B5" s="1946"/>
      <c r="C5" s="1946"/>
      <c r="D5" s="1946"/>
      <c r="E5" s="1946"/>
      <c r="F5" s="1946"/>
      <c r="G5" s="1946"/>
      <c r="H5" s="1946"/>
      <c r="I5" s="1946"/>
      <c r="J5" s="1946"/>
      <c r="K5" s="1946"/>
      <c r="L5" s="1233"/>
      <c r="M5" s="1233"/>
    </row>
    <row r="6" spans="1:13" ht="7.9" customHeight="1" x14ac:dyDescent="0.2">
      <c r="A6" s="1177"/>
      <c r="B6" s="1177"/>
      <c r="C6" s="1176"/>
      <c r="D6" s="1176"/>
      <c r="E6" s="1176"/>
      <c r="F6" s="1178"/>
      <c r="G6" s="1178"/>
      <c r="H6" s="1176"/>
      <c r="I6" s="1176"/>
      <c r="J6" s="1179"/>
      <c r="K6" s="1180"/>
    </row>
    <row r="7" spans="1:13" ht="31.5" x14ac:dyDescent="0.2">
      <c r="A7" s="1239" t="s">
        <v>530</v>
      </c>
      <c r="B7" s="1239" t="s">
        <v>616</v>
      </c>
      <c r="C7" s="1240" t="s">
        <v>62</v>
      </c>
      <c r="D7" s="1240" t="s">
        <v>47</v>
      </c>
      <c r="E7" s="1240" t="s">
        <v>127</v>
      </c>
      <c r="F7" s="1240" t="s">
        <v>510</v>
      </c>
      <c r="G7" s="1240" t="s">
        <v>269</v>
      </c>
      <c r="H7" s="1240" t="s">
        <v>617</v>
      </c>
      <c r="I7" s="1241" t="s">
        <v>618</v>
      </c>
      <c r="J7" s="1242" t="s">
        <v>619</v>
      </c>
      <c r="K7" s="1241" t="s">
        <v>620</v>
      </c>
    </row>
    <row r="8" spans="1:13" ht="15" customHeight="1" x14ac:dyDescent="0.2">
      <c r="A8" s="1953" t="s">
        <v>1434</v>
      </c>
      <c r="B8" s="1984" t="s">
        <v>1522</v>
      </c>
      <c r="C8" s="1968" t="s">
        <v>1523</v>
      </c>
      <c r="D8" s="1968" t="s">
        <v>1524</v>
      </c>
      <c r="E8" s="1968" t="s">
        <v>1454</v>
      </c>
      <c r="F8" s="1968">
        <v>72</v>
      </c>
      <c r="G8" s="1985" t="s">
        <v>612</v>
      </c>
      <c r="H8" s="1986">
        <v>2139944642.4000001</v>
      </c>
      <c r="I8" s="1986">
        <f>H8/F8</f>
        <v>29721453.366666667</v>
      </c>
      <c r="J8" s="1611">
        <v>44902</v>
      </c>
      <c r="K8" s="1610" t="s">
        <v>1525</v>
      </c>
    </row>
    <row r="9" spans="1:13" ht="15" customHeight="1" x14ac:dyDescent="0.2">
      <c r="A9" s="1954"/>
      <c r="B9" s="1984"/>
      <c r="C9" s="1968"/>
      <c r="D9" s="1968"/>
      <c r="E9" s="1968"/>
      <c r="F9" s="1968"/>
      <c r="G9" s="1985"/>
      <c r="H9" s="1986"/>
      <c r="I9" s="1986"/>
      <c r="J9" s="1611">
        <v>44902</v>
      </c>
      <c r="K9" s="1610" t="s">
        <v>1399</v>
      </c>
    </row>
    <row r="10" spans="1:13" ht="15" customHeight="1" x14ac:dyDescent="0.2">
      <c r="A10" s="1954"/>
      <c r="B10" s="1984"/>
      <c r="C10" s="1968"/>
      <c r="D10" s="1968"/>
      <c r="E10" s="1968"/>
      <c r="F10" s="1968"/>
      <c r="G10" s="1985"/>
      <c r="H10" s="1986"/>
      <c r="I10" s="1986"/>
      <c r="J10" s="1611">
        <v>44902</v>
      </c>
      <c r="K10" s="1610" t="s">
        <v>1400</v>
      </c>
    </row>
    <row r="11" spans="1:13" ht="15" customHeight="1" x14ac:dyDescent="0.2">
      <c r="A11" s="1954"/>
      <c r="B11" s="1984"/>
      <c r="C11" s="1968"/>
      <c r="D11" s="1968"/>
      <c r="E11" s="1968"/>
      <c r="F11" s="1968"/>
      <c r="G11" s="1985"/>
      <c r="H11" s="1986"/>
      <c r="I11" s="1986"/>
      <c r="J11" s="1611">
        <v>45030</v>
      </c>
      <c r="K11" s="1610" t="s">
        <v>1526</v>
      </c>
    </row>
    <row r="12" spans="1:13" ht="15" customHeight="1" x14ac:dyDescent="0.2">
      <c r="A12" s="1954"/>
      <c r="B12" s="1984"/>
      <c r="C12" s="1968"/>
      <c r="D12" s="1968"/>
      <c r="E12" s="1968"/>
      <c r="F12" s="1968"/>
      <c r="G12" s="1985"/>
      <c r="H12" s="1986"/>
      <c r="I12" s="1986"/>
      <c r="J12" s="1611">
        <v>45099</v>
      </c>
      <c r="K12" s="1610" t="s">
        <v>1527</v>
      </c>
    </row>
    <row r="13" spans="1:13" ht="15" customHeight="1" x14ac:dyDescent="0.2">
      <c r="A13" s="1954"/>
      <c r="B13" s="1984"/>
      <c r="C13" s="1968"/>
      <c r="D13" s="1968"/>
      <c r="E13" s="1968"/>
      <c r="F13" s="1968"/>
      <c r="G13" s="1985"/>
      <c r="H13" s="1986"/>
      <c r="I13" s="1986"/>
      <c r="J13" s="1611">
        <v>45135</v>
      </c>
      <c r="K13" s="1610" t="s">
        <v>1528</v>
      </c>
    </row>
    <row r="14" spans="1:13" ht="32.1" customHeight="1" x14ac:dyDescent="0.2">
      <c r="A14" s="1954"/>
      <c r="B14" s="1984"/>
      <c r="C14" s="1968"/>
      <c r="D14" s="1968"/>
      <c r="E14" s="1968"/>
      <c r="F14" s="1968"/>
      <c r="G14" s="1985"/>
      <c r="H14" s="1986"/>
      <c r="I14" s="1986"/>
      <c r="J14" s="1611">
        <v>45145</v>
      </c>
      <c r="K14" s="1610" t="s">
        <v>1529</v>
      </c>
    </row>
    <row r="15" spans="1:13" ht="15" customHeight="1" x14ac:dyDescent="0.2">
      <c r="A15" s="1954"/>
      <c r="B15" s="1984"/>
      <c r="C15" s="1968"/>
      <c r="D15" s="1968"/>
      <c r="E15" s="1968"/>
      <c r="F15" s="1968"/>
      <c r="G15" s="1985"/>
      <c r="H15" s="1986"/>
      <c r="I15" s="1986"/>
      <c r="J15" s="1611">
        <v>45160</v>
      </c>
      <c r="K15" s="1610" t="s">
        <v>1530</v>
      </c>
    </row>
    <row r="16" spans="1:13" ht="15" customHeight="1" x14ac:dyDescent="0.2">
      <c r="A16" s="1954"/>
      <c r="B16" s="1984"/>
      <c r="C16" s="1968"/>
      <c r="D16" s="1968"/>
      <c r="E16" s="1968"/>
      <c r="F16" s="1968"/>
      <c r="G16" s="1985"/>
      <c r="H16" s="1986"/>
      <c r="I16" s="1986"/>
      <c r="J16" s="1631">
        <v>45516</v>
      </c>
      <c r="K16" s="1609" t="s">
        <v>1400</v>
      </c>
    </row>
    <row r="17" spans="1:11" ht="15" customHeight="1" x14ac:dyDescent="0.2">
      <c r="A17" s="1954"/>
      <c r="B17" s="1984"/>
      <c r="C17" s="1968"/>
      <c r="D17" s="1968"/>
      <c r="E17" s="1968"/>
      <c r="F17" s="1968"/>
      <c r="G17" s="1985"/>
      <c r="H17" s="1986"/>
      <c r="I17" s="1986"/>
      <c r="J17" s="1631">
        <v>45518</v>
      </c>
      <c r="K17" s="1609" t="s">
        <v>1401</v>
      </c>
    </row>
    <row r="18" spans="1:11" ht="15" customHeight="1" x14ac:dyDescent="0.2">
      <c r="A18" s="1954"/>
      <c r="B18" s="1984"/>
      <c r="C18" s="1968"/>
      <c r="D18" s="1968"/>
      <c r="E18" s="1968"/>
      <c r="F18" s="1968"/>
      <c r="G18" s="1985"/>
      <c r="H18" s="1986"/>
      <c r="I18" s="1986"/>
      <c r="J18" s="1631">
        <v>45524</v>
      </c>
      <c r="K18" s="1609" t="s">
        <v>1428</v>
      </c>
    </row>
    <row r="19" spans="1:11" ht="15" customHeight="1" x14ac:dyDescent="0.2">
      <c r="A19" s="1954"/>
      <c r="B19" s="1984"/>
      <c r="C19" s="1968"/>
      <c r="D19" s="1968"/>
      <c r="E19" s="1968"/>
      <c r="F19" s="1968"/>
      <c r="G19" s="1985"/>
      <c r="H19" s="1986"/>
      <c r="I19" s="1986"/>
      <c r="J19" s="1631">
        <v>45540</v>
      </c>
      <c r="K19" s="1609" t="s">
        <v>1416</v>
      </c>
    </row>
    <row r="20" spans="1:11" ht="15" customHeight="1" x14ac:dyDescent="0.2">
      <c r="A20" s="1954"/>
      <c r="B20" s="1984"/>
      <c r="C20" s="1968"/>
      <c r="D20" s="1968"/>
      <c r="E20" s="1968"/>
      <c r="F20" s="1968"/>
      <c r="G20" s="1985"/>
      <c r="H20" s="1986"/>
      <c r="I20" s="1986"/>
      <c r="J20" s="1611">
        <v>45552</v>
      </c>
      <c r="K20" s="1610" t="s">
        <v>1531</v>
      </c>
    </row>
    <row r="21" spans="1:11" ht="30" x14ac:dyDescent="0.2">
      <c r="A21" s="1954"/>
      <c r="B21" s="1984"/>
      <c r="C21" s="1968"/>
      <c r="D21" s="1968"/>
      <c r="E21" s="1968"/>
      <c r="F21" s="1968"/>
      <c r="G21" s="1985"/>
      <c r="H21" s="1986"/>
      <c r="I21" s="1986"/>
      <c r="J21" s="1611">
        <v>45588</v>
      </c>
      <c r="K21" s="1610" t="s">
        <v>1532</v>
      </c>
    </row>
    <row r="22" spans="1:11" ht="15" customHeight="1" x14ac:dyDescent="0.2">
      <c r="A22" s="1954"/>
      <c r="B22" s="1984"/>
      <c r="C22" s="1968"/>
      <c r="D22" s="1968"/>
      <c r="E22" s="1968"/>
      <c r="F22" s="1968"/>
      <c r="G22" s="1985"/>
      <c r="H22" s="1986"/>
      <c r="I22" s="1986"/>
      <c r="J22" s="1611">
        <v>45597</v>
      </c>
      <c r="K22" s="1609" t="s">
        <v>1428</v>
      </c>
    </row>
    <row r="23" spans="1:11" ht="15" customHeight="1" x14ac:dyDescent="0.2">
      <c r="A23" s="1954"/>
      <c r="B23" s="1984"/>
      <c r="C23" s="1968"/>
      <c r="D23" s="1968"/>
      <c r="E23" s="1968"/>
      <c r="F23" s="1968"/>
      <c r="G23" s="1985"/>
      <c r="H23" s="1986"/>
      <c r="I23" s="1986"/>
      <c r="J23" s="1611">
        <v>45602</v>
      </c>
      <c r="K23" s="1609" t="s">
        <v>1416</v>
      </c>
    </row>
    <row r="24" spans="1:11" ht="15" customHeight="1" x14ac:dyDescent="0.2">
      <c r="A24" s="1954"/>
      <c r="B24" s="1984"/>
      <c r="C24" s="1968"/>
      <c r="D24" s="1968"/>
      <c r="E24" s="1968"/>
      <c r="F24" s="1968"/>
      <c r="G24" s="1985"/>
      <c r="H24" s="1986"/>
      <c r="I24" s="1986"/>
      <c r="J24" s="1611">
        <v>45610</v>
      </c>
      <c r="K24" s="1612" t="s">
        <v>1533</v>
      </c>
    </row>
    <row r="25" spans="1:11" ht="15" customHeight="1" x14ac:dyDescent="0.2">
      <c r="A25" s="1954"/>
      <c r="B25" s="1984"/>
      <c r="C25" s="1968"/>
      <c r="D25" s="1968"/>
      <c r="E25" s="1968"/>
      <c r="F25" s="1968"/>
      <c r="G25" s="1985"/>
      <c r="H25" s="1986"/>
      <c r="I25" s="1986"/>
      <c r="J25" s="1611">
        <v>45636</v>
      </c>
      <c r="K25" s="1612" t="s">
        <v>1534</v>
      </c>
    </row>
    <row r="26" spans="1:11" ht="15" customHeight="1" x14ac:dyDescent="0.2">
      <c r="A26" s="1955"/>
      <c r="B26" s="1984"/>
      <c r="C26" s="1968"/>
      <c r="D26" s="1968"/>
      <c r="E26" s="1968"/>
      <c r="F26" s="1968"/>
      <c r="G26" s="1985"/>
      <c r="H26" s="1986"/>
      <c r="I26" s="1986"/>
      <c r="J26" s="1611">
        <v>45698</v>
      </c>
      <c r="K26" s="1612" t="s">
        <v>1535</v>
      </c>
    </row>
    <row r="27" spans="1:11" ht="15" customHeight="1" x14ac:dyDescent="0.2">
      <c r="A27" s="1990" t="s">
        <v>1536</v>
      </c>
      <c r="B27" s="1990" t="s">
        <v>1537</v>
      </c>
      <c r="C27" s="1981" t="s">
        <v>1471</v>
      </c>
      <c r="D27" s="1981" t="s">
        <v>1538</v>
      </c>
      <c r="E27" s="1981" t="s">
        <v>173</v>
      </c>
      <c r="F27" s="1981">
        <v>71</v>
      </c>
      <c r="G27" s="1981" t="s">
        <v>1539</v>
      </c>
      <c r="H27" s="1937">
        <v>1524553283.4200001</v>
      </c>
      <c r="I27" s="1937">
        <f>+H27/F27</f>
        <v>21472581.456619721</v>
      </c>
      <c r="J27" s="1607">
        <v>45596</v>
      </c>
      <c r="K27" s="1634" t="s">
        <v>1540</v>
      </c>
    </row>
    <row r="28" spans="1:11" ht="15" customHeight="1" x14ac:dyDescent="0.2">
      <c r="A28" s="1991"/>
      <c r="B28" s="1991"/>
      <c r="C28" s="1982"/>
      <c r="D28" s="1982"/>
      <c r="E28" s="1982"/>
      <c r="F28" s="1982"/>
      <c r="G28" s="1982"/>
      <c r="H28" s="1937"/>
      <c r="I28" s="1937"/>
      <c r="J28" s="1607">
        <v>45596</v>
      </c>
      <c r="K28" s="1604" t="s">
        <v>1399</v>
      </c>
    </row>
    <row r="29" spans="1:11" ht="15" customHeight="1" x14ac:dyDescent="0.2">
      <c r="A29" s="1991"/>
      <c r="B29" s="1991"/>
      <c r="C29" s="1982"/>
      <c r="D29" s="1982"/>
      <c r="E29" s="1982"/>
      <c r="F29" s="1982"/>
      <c r="G29" s="1982"/>
      <c r="H29" s="1937"/>
      <c r="I29" s="1937"/>
      <c r="J29" s="1607">
        <v>45596</v>
      </c>
      <c r="K29" s="1604" t="s">
        <v>1400</v>
      </c>
    </row>
    <row r="30" spans="1:11" ht="15" customHeight="1" x14ac:dyDescent="0.2">
      <c r="A30" s="1991"/>
      <c r="B30" s="1991"/>
      <c r="C30" s="1982"/>
      <c r="D30" s="1982"/>
      <c r="E30" s="1982"/>
      <c r="F30" s="1982"/>
      <c r="G30" s="1982"/>
      <c r="H30" s="1937"/>
      <c r="I30" s="1937"/>
      <c r="J30" s="1607">
        <v>45629</v>
      </c>
      <c r="K30" s="1634" t="s">
        <v>1541</v>
      </c>
    </row>
    <row r="31" spans="1:11" ht="15" customHeight="1" x14ac:dyDescent="0.2">
      <c r="A31" s="1991"/>
      <c r="B31" s="1991"/>
      <c r="C31" s="1982"/>
      <c r="D31" s="1982"/>
      <c r="E31" s="1982"/>
      <c r="F31" s="1982"/>
      <c r="G31" s="1982"/>
      <c r="H31" s="1937"/>
      <c r="I31" s="1937"/>
      <c r="J31" s="1607">
        <v>45701</v>
      </c>
      <c r="K31" s="1605" t="s">
        <v>1542</v>
      </c>
    </row>
    <row r="32" spans="1:11" ht="15" customHeight="1" x14ac:dyDescent="0.2">
      <c r="A32" s="1991"/>
      <c r="B32" s="1991"/>
      <c r="C32" s="1982"/>
      <c r="D32" s="1982"/>
      <c r="E32" s="1982"/>
      <c r="F32" s="1982"/>
      <c r="G32" s="1982"/>
      <c r="H32" s="1937"/>
      <c r="I32" s="1937"/>
      <c r="J32" s="1607">
        <v>45708</v>
      </c>
      <c r="K32" s="1634" t="s">
        <v>1543</v>
      </c>
    </row>
    <row r="33" spans="1:11" ht="15" customHeight="1" x14ac:dyDescent="0.2">
      <c r="A33" s="1992"/>
      <c r="B33" s="1992"/>
      <c r="C33" s="1983"/>
      <c r="D33" s="1983"/>
      <c r="E33" s="1983"/>
      <c r="F33" s="1983"/>
      <c r="G33" s="1983"/>
      <c r="H33" s="1937"/>
      <c r="I33" s="1937"/>
      <c r="J33" s="1607">
        <v>45712</v>
      </c>
      <c r="K33" s="1634" t="s">
        <v>1535</v>
      </c>
    </row>
    <row r="34" spans="1:11" ht="14.45" customHeight="1" x14ac:dyDescent="0.2">
      <c r="A34" s="1987" t="s">
        <v>1536</v>
      </c>
      <c r="B34" s="1987" t="s">
        <v>1544</v>
      </c>
      <c r="C34" s="1960" t="s">
        <v>1471</v>
      </c>
      <c r="D34" s="1960" t="s">
        <v>1538</v>
      </c>
      <c r="E34" s="1960" t="s">
        <v>173</v>
      </c>
      <c r="F34" s="1960">
        <v>79</v>
      </c>
      <c r="G34" s="1960" t="s">
        <v>1539</v>
      </c>
      <c r="H34" s="1986">
        <v>1697993945.05</v>
      </c>
      <c r="I34" s="1986">
        <f>+H34/F34</f>
        <v>21493594.241139241</v>
      </c>
      <c r="J34" s="1611">
        <v>45630</v>
      </c>
      <c r="K34" s="1635" t="s">
        <v>1540</v>
      </c>
    </row>
    <row r="35" spans="1:11" x14ac:dyDescent="0.2">
      <c r="A35" s="1988"/>
      <c r="B35" s="1988"/>
      <c r="C35" s="1961"/>
      <c r="D35" s="1961"/>
      <c r="E35" s="1961"/>
      <c r="F35" s="1961"/>
      <c r="G35" s="1961"/>
      <c r="H35" s="1986"/>
      <c r="I35" s="1986"/>
      <c r="J35" s="1611">
        <v>45630</v>
      </c>
      <c r="K35" s="1610" t="s">
        <v>1399</v>
      </c>
    </row>
    <row r="36" spans="1:11" x14ac:dyDescent="0.2">
      <c r="A36" s="1988"/>
      <c r="B36" s="1988"/>
      <c r="C36" s="1961"/>
      <c r="D36" s="1961"/>
      <c r="E36" s="1961"/>
      <c r="F36" s="1961"/>
      <c r="G36" s="1961"/>
      <c r="H36" s="1986"/>
      <c r="I36" s="1986"/>
      <c r="J36" s="1611">
        <v>45630</v>
      </c>
      <c r="K36" s="1610" t="s">
        <v>1400</v>
      </c>
    </row>
    <row r="37" spans="1:11" x14ac:dyDescent="0.2">
      <c r="A37" s="1988"/>
      <c r="B37" s="1988"/>
      <c r="C37" s="1961"/>
      <c r="D37" s="1961"/>
      <c r="E37" s="1961"/>
      <c r="F37" s="1961"/>
      <c r="G37" s="1961"/>
      <c r="H37" s="1986"/>
      <c r="I37" s="1986"/>
      <c r="J37" s="1611">
        <v>45701</v>
      </c>
      <c r="K37" s="1610" t="s">
        <v>1542</v>
      </c>
    </row>
    <row r="38" spans="1:11" x14ac:dyDescent="0.2">
      <c r="A38" s="1988"/>
      <c r="B38" s="1988"/>
      <c r="C38" s="1961"/>
      <c r="D38" s="1961"/>
      <c r="E38" s="1961"/>
      <c r="F38" s="1961"/>
      <c r="G38" s="1961"/>
      <c r="H38" s="1986"/>
      <c r="I38" s="1986"/>
      <c r="J38" s="1611">
        <v>45708</v>
      </c>
      <c r="K38" s="1610" t="s">
        <v>1543</v>
      </c>
    </row>
    <row r="39" spans="1:11" x14ac:dyDescent="0.2">
      <c r="A39" s="1989"/>
      <c r="B39" s="1989"/>
      <c r="C39" s="1962"/>
      <c r="D39" s="1962"/>
      <c r="E39" s="1962"/>
      <c r="F39" s="1962"/>
      <c r="G39" s="1962"/>
      <c r="H39" s="1986"/>
      <c r="I39" s="1986"/>
      <c r="J39" s="1611">
        <v>45712</v>
      </c>
      <c r="K39" s="1610" t="s">
        <v>1535</v>
      </c>
    </row>
    <row r="40" spans="1:11" ht="14.45" customHeight="1" x14ac:dyDescent="0.2">
      <c r="A40" s="1990" t="s">
        <v>1536</v>
      </c>
      <c r="B40" s="1990" t="s">
        <v>1545</v>
      </c>
      <c r="C40" s="1981" t="s">
        <v>1546</v>
      </c>
      <c r="D40" s="1981" t="s">
        <v>1538</v>
      </c>
      <c r="E40" s="1981" t="s">
        <v>173</v>
      </c>
      <c r="F40" s="1981">
        <v>87</v>
      </c>
      <c r="G40" s="1981" t="s">
        <v>1539</v>
      </c>
      <c r="H40" s="1937">
        <v>1870768497.51</v>
      </c>
      <c r="I40" s="1937">
        <f>+H40/F40</f>
        <v>21503086.178275861</v>
      </c>
      <c r="J40" s="1607">
        <v>45541</v>
      </c>
      <c r="K40" s="1634" t="s">
        <v>1540</v>
      </c>
    </row>
    <row r="41" spans="1:11" x14ac:dyDescent="0.2">
      <c r="A41" s="1991"/>
      <c r="B41" s="1991"/>
      <c r="C41" s="1982"/>
      <c r="D41" s="1982"/>
      <c r="E41" s="1982"/>
      <c r="F41" s="1982"/>
      <c r="G41" s="1982"/>
      <c r="H41" s="1937"/>
      <c r="I41" s="1937"/>
      <c r="J41" s="1607">
        <v>45541</v>
      </c>
      <c r="K41" s="1604" t="s">
        <v>1399</v>
      </c>
    </row>
    <row r="42" spans="1:11" x14ac:dyDescent="0.2">
      <c r="A42" s="1991"/>
      <c r="B42" s="1991"/>
      <c r="C42" s="1982"/>
      <c r="D42" s="1982"/>
      <c r="E42" s="1982"/>
      <c r="F42" s="1982"/>
      <c r="G42" s="1982"/>
      <c r="H42" s="1937"/>
      <c r="I42" s="1937"/>
      <c r="J42" s="1607">
        <v>45541</v>
      </c>
      <c r="K42" s="1604" t="s">
        <v>1400</v>
      </c>
    </row>
    <row r="43" spans="1:11" x14ac:dyDescent="0.2">
      <c r="A43" s="1991"/>
      <c r="B43" s="1991"/>
      <c r="C43" s="1982"/>
      <c r="D43" s="1982"/>
      <c r="E43" s="1982"/>
      <c r="F43" s="1982"/>
      <c r="G43" s="1982"/>
      <c r="H43" s="1937"/>
      <c r="I43" s="1937"/>
      <c r="J43" s="1607">
        <v>45629</v>
      </c>
      <c r="K43" s="1634" t="s">
        <v>1541</v>
      </c>
    </row>
    <row r="44" spans="1:11" x14ac:dyDescent="0.2">
      <c r="A44" s="1991"/>
      <c r="B44" s="1991"/>
      <c r="C44" s="1982"/>
      <c r="D44" s="1982"/>
      <c r="E44" s="1982"/>
      <c r="F44" s="1982"/>
      <c r="G44" s="1982"/>
      <c r="H44" s="1937"/>
      <c r="I44" s="1937"/>
      <c r="J44" s="1607">
        <v>45700</v>
      </c>
      <c r="K44" s="1634" t="s">
        <v>1542</v>
      </c>
    </row>
    <row r="45" spans="1:11" x14ac:dyDescent="0.2">
      <c r="A45" s="1991"/>
      <c r="B45" s="1991"/>
      <c r="C45" s="1982"/>
      <c r="D45" s="1982"/>
      <c r="E45" s="1982"/>
      <c r="F45" s="1982"/>
      <c r="G45" s="1982"/>
      <c r="H45" s="1937"/>
      <c r="I45" s="1937"/>
      <c r="J45" s="1607">
        <v>45715</v>
      </c>
      <c r="K45" s="1634" t="s">
        <v>1547</v>
      </c>
    </row>
    <row r="46" spans="1:11" x14ac:dyDescent="0.2">
      <c r="A46" s="1992"/>
      <c r="B46" s="1992"/>
      <c r="C46" s="1983"/>
      <c r="D46" s="1983"/>
      <c r="E46" s="1983"/>
      <c r="F46" s="1983"/>
      <c r="G46" s="1983"/>
      <c r="H46" s="1937"/>
      <c r="I46" s="1937"/>
      <c r="J46" s="1607">
        <v>45733</v>
      </c>
      <c r="K46" s="1634" t="s">
        <v>1535</v>
      </c>
    </row>
    <row r="47" spans="1:11" ht="14.45" customHeight="1" x14ac:dyDescent="0.2">
      <c r="A47" s="1953" t="s">
        <v>1434</v>
      </c>
      <c r="B47" s="1976" t="s">
        <v>1548</v>
      </c>
      <c r="C47" s="1977" t="s">
        <v>292</v>
      </c>
      <c r="D47" s="1977" t="s">
        <v>1549</v>
      </c>
      <c r="E47" s="1977" t="s">
        <v>1454</v>
      </c>
      <c r="F47" s="1977">
        <v>36</v>
      </c>
      <c r="G47" s="1977" t="s">
        <v>1550</v>
      </c>
      <c r="H47" s="1974">
        <v>1122780161.1988122</v>
      </c>
      <c r="I47" s="1974">
        <f>H47/F47</f>
        <v>31188337.811078116</v>
      </c>
      <c r="J47" s="1636">
        <v>45499</v>
      </c>
      <c r="K47" s="1609" t="s">
        <v>1398</v>
      </c>
    </row>
    <row r="48" spans="1:11" ht="15" customHeight="1" x14ac:dyDescent="0.2">
      <c r="A48" s="1954"/>
      <c r="B48" s="1976"/>
      <c r="C48" s="1977"/>
      <c r="D48" s="1977"/>
      <c r="E48" s="1977"/>
      <c r="F48" s="1977"/>
      <c r="G48" s="1977"/>
      <c r="H48" s="1974"/>
      <c r="I48" s="1974"/>
      <c r="J48" s="1636">
        <v>45499</v>
      </c>
      <c r="K48" s="1609" t="s">
        <v>1400</v>
      </c>
    </row>
    <row r="49" spans="1:11" ht="15" customHeight="1" x14ac:dyDescent="0.2">
      <c r="A49" s="1954"/>
      <c r="B49" s="1976"/>
      <c r="C49" s="1977"/>
      <c r="D49" s="1977"/>
      <c r="E49" s="1977"/>
      <c r="F49" s="1977"/>
      <c r="G49" s="1977"/>
      <c r="H49" s="1974"/>
      <c r="I49" s="1974"/>
      <c r="J49" s="1636">
        <v>45511</v>
      </c>
      <c r="K49" s="1609" t="s">
        <v>1428</v>
      </c>
    </row>
    <row r="50" spans="1:11" ht="15" customHeight="1" x14ac:dyDescent="0.2">
      <c r="A50" s="1954"/>
      <c r="B50" s="1976"/>
      <c r="C50" s="1977"/>
      <c r="D50" s="1977"/>
      <c r="E50" s="1977"/>
      <c r="F50" s="1977"/>
      <c r="G50" s="1977"/>
      <c r="H50" s="1974"/>
      <c r="I50" s="1974"/>
      <c r="J50" s="1636">
        <v>45530</v>
      </c>
      <c r="K50" s="1637" t="s">
        <v>1551</v>
      </c>
    </row>
    <row r="51" spans="1:11" ht="15" customHeight="1" x14ac:dyDescent="0.2">
      <c r="A51" s="1954"/>
      <c r="B51" s="1976"/>
      <c r="C51" s="1977"/>
      <c r="D51" s="1977"/>
      <c r="E51" s="1977"/>
      <c r="F51" s="1977"/>
      <c r="G51" s="1977"/>
      <c r="H51" s="1974"/>
      <c r="I51" s="1974"/>
      <c r="J51" s="1636">
        <v>45531</v>
      </c>
      <c r="K51" s="1609" t="s">
        <v>1416</v>
      </c>
    </row>
    <row r="52" spans="1:11" ht="15" customHeight="1" x14ac:dyDescent="0.2">
      <c r="A52" s="1954"/>
      <c r="B52" s="1976"/>
      <c r="C52" s="1977"/>
      <c r="D52" s="1977"/>
      <c r="E52" s="1977"/>
      <c r="F52" s="1977"/>
      <c r="G52" s="1977"/>
      <c r="H52" s="1974"/>
      <c r="I52" s="1974"/>
      <c r="J52" s="1636">
        <v>45531</v>
      </c>
      <c r="K52" s="1609" t="s">
        <v>1428</v>
      </c>
    </row>
    <row r="53" spans="1:11" ht="15" customHeight="1" x14ac:dyDescent="0.2">
      <c r="A53" s="1954"/>
      <c r="B53" s="1976"/>
      <c r="C53" s="1977"/>
      <c r="D53" s="1977"/>
      <c r="E53" s="1977"/>
      <c r="F53" s="1977"/>
      <c r="G53" s="1977"/>
      <c r="H53" s="1974"/>
      <c r="I53" s="1974"/>
      <c r="J53" s="1636">
        <v>45546</v>
      </c>
      <c r="K53" s="1637" t="s">
        <v>1551</v>
      </c>
    </row>
    <row r="54" spans="1:11" ht="15" customHeight="1" x14ac:dyDescent="0.2">
      <c r="A54" s="1954"/>
      <c r="B54" s="1976"/>
      <c r="C54" s="1977"/>
      <c r="D54" s="1977"/>
      <c r="E54" s="1977"/>
      <c r="F54" s="1977"/>
      <c r="G54" s="1977"/>
      <c r="H54" s="1974"/>
      <c r="I54" s="1974"/>
      <c r="J54" s="1636">
        <v>45544</v>
      </c>
      <c r="K54" s="1609" t="s">
        <v>1428</v>
      </c>
    </row>
    <row r="55" spans="1:11" ht="15" customHeight="1" x14ac:dyDescent="0.2">
      <c r="A55" s="1954"/>
      <c r="B55" s="1976"/>
      <c r="C55" s="1977"/>
      <c r="D55" s="1977"/>
      <c r="E55" s="1977"/>
      <c r="F55" s="1977"/>
      <c r="G55" s="1977"/>
      <c r="H55" s="1974"/>
      <c r="I55" s="1974"/>
      <c r="J55" s="1636">
        <v>45554</v>
      </c>
      <c r="K55" s="1612" t="s">
        <v>1552</v>
      </c>
    </row>
    <row r="56" spans="1:11" ht="15" customHeight="1" x14ac:dyDescent="0.2">
      <c r="A56" s="1954"/>
      <c r="B56" s="1976"/>
      <c r="C56" s="1977"/>
      <c r="D56" s="1977"/>
      <c r="E56" s="1977"/>
      <c r="F56" s="1977"/>
      <c r="G56" s="1977"/>
      <c r="H56" s="1974"/>
      <c r="I56" s="1974"/>
      <c r="J56" s="1636">
        <v>45588</v>
      </c>
      <c r="K56" s="1609" t="s">
        <v>1416</v>
      </c>
    </row>
    <row r="57" spans="1:11" ht="15" customHeight="1" x14ac:dyDescent="0.2">
      <c r="A57" s="1954"/>
      <c r="B57" s="1976"/>
      <c r="C57" s="1977"/>
      <c r="D57" s="1977"/>
      <c r="E57" s="1977"/>
      <c r="F57" s="1977"/>
      <c r="G57" s="1977"/>
      <c r="H57" s="1974"/>
      <c r="I57" s="1974"/>
      <c r="J57" s="1636">
        <v>45588</v>
      </c>
      <c r="K57" s="1638" t="s">
        <v>1533</v>
      </c>
    </row>
    <row r="58" spans="1:11" ht="15" customHeight="1" x14ac:dyDescent="0.2">
      <c r="A58" s="1954"/>
      <c r="B58" s="1976"/>
      <c r="C58" s="1977"/>
      <c r="D58" s="1977"/>
      <c r="E58" s="1977"/>
      <c r="F58" s="1977"/>
      <c r="G58" s="1977"/>
      <c r="H58" s="1974"/>
      <c r="I58" s="1974"/>
      <c r="J58" s="1636">
        <v>45588</v>
      </c>
      <c r="K58" s="1638" t="s">
        <v>1506</v>
      </c>
    </row>
    <row r="59" spans="1:11" ht="15" customHeight="1" x14ac:dyDescent="0.2">
      <c r="A59" s="1955"/>
      <c r="B59" s="1976"/>
      <c r="C59" s="1977"/>
      <c r="D59" s="1977"/>
      <c r="E59" s="1977"/>
      <c r="F59" s="1977"/>
      <c r="G59" s="1977"/>
      <c r="H59" s="1974"/>
      <c r="I59" s="1974"/>
      <c r="J59" s="1636">
        <v>45776</v>
      </c>
      <c r="K59" s="1635" t="s">
        <v>1535</v>
      </c>
    </row>
    <row r="60" spans="1:11" ht="15" customHeight="1" x14ac:dyDescent="0.2">
      <c r="A60" s="1927" t="s">
        <v>1536</v>
      </c>
      <c r="B60" s="1927" t="s">
        <v>1553</v>
      </c>
      <c r="C60" s="1928" t="s">
        <v>292</v>
      </c>
      <c r="D60" s="1929" t="s">
        <v>1479</v>
      </c>
      <c r="E60" s="1930" t="s">
        <v>173</v>
      </c>
      <c r="F60" s="1928">
        <v>13</v>
      </c>
      <c r="G60" s="1929" t="s">
        <v>1554</v>
      </c>
      <c r="H60" s="1937">
        <v>215677914.69</v>
      </c>
      <c r="I60" s="1920">
        <f>+H60/F60</f>
        <v>16590608.822307693</v>
      </c>
      <c r="J60" s="1639">
        <v>45672</v>
      </c>
      <c r="K60" s="1640" t="s">
        <v>1540</v>
      </c>
    </row>
    <row r="61" spans="1:11" ht="15" customHeight="1" x14ac:dyDescent="0.2">
      <c r="A61" s="1927"/>
      <c r="B61" s="1927"/>
      <c r="C61" s="1928"/>
      <c r="D61" s="1929"/>
      <c r="E61" s="1930"/>
      <c r="F61" s="1928"/>
      <c r="G61" s="1929"/>
      <c r="H61" s="1937"/>
      <c r="I61" s="1920"/>
      <c r="J61" s="1607">
        <v>45686</v>
      </c>
      <c r="K61" s="1606" t="s">
        <v>1400</v>
      </c>
    </row>
    <row r="62" spans="1:11" ht="15" customHeight="1" x14ac:dyDescent="0.2">
      <c r="A62" s="1927"/>
      <c r="B62" s="1927"/>
      <c r="C62" s="1928"/>
      <c r="D62" s="1929"/>
      <c r="E62" s="1930"/>
      <c r="F62" s="1928"/>
      <c r="G62" s="1929"/>
      <c r="H62" s="1937"/>
      <c r="I62" s="1920"/>
      <c r="J62" s="1607">
        <v>45716</v>
      </c>
      <c r="K62" s="1606" t="s">
        <v>1555</v>
      </c>
    </row>
    <row r="63" spans="1:11" ht="15" customHeight="1" x14ac:dyDescent="0.2">
      <c r="A63" s="1927"/>
      <c r="B63" s="1927"/>
      <c r="C63" s="1928"/>
      <c r="D63" s="1929"/>
      <c r="E63" s="1930"/>
      <c r="F63" s="1928"/>
      <c r="G63" s="1929"/>
      <c r="H63" s="1937"/>
      <c r="I63" s="1920"/>
      <c r="J63" s="1607">
        <v>45813</v>
      </c>
      <c r="K63" s="1606" t="s">
        <v>1556</v>
      </c>
    </row>
    <row r="64" spans="1:11" ht="15" customHeight="1" x14ac:dyDescent="0.2">
      <c r="A64" s="1927"/>
      <c r="B64" s="1927"/>
      <c r="C64" s="1928"/>
      <c r="D64" s="1929"/>
      <c r="E64" s="1930"/>
      <c r="F64" s="1928"/>
      <c r="G64" s="1929"/>
      <c r="H64" s="1937"/>
      <c r="I64" s="1920"/>
      <c r="J64" s="1607">
        <v>45818</v>
      </c>
      <c r="K64" s="1606" t="s">
        <v>1557</v>
      </c>
    </row>
    <row r="65" spans="1:11" ht="15" customHeight="1" x14ac:dyDescent="0.2">
      <c r="A65" s="1927"/>
      <c r="B65" s="1927"/>
      <c r="C65" s="1928"/>
      <c r="D65" s="1929"/>
      <c r="E65" s="1930"/>
      <c r="F65" s="1928"/>
      <c r="G65" s="1929"/>
      <c r="H65" s="1937"/>
      <c r="I65" s="1920"/>
      <c r="J65" s="1607">
        <v>45819</v>
      </c>
      <c r="K65" s="1606" t="s">
        <v>1533</v>
      </c>
    </row>
    <row r="66" spans="1:11" ht="15" customHeight="1" x14ac:dyDescent="0.2">
      <c r="A66" s="1927"/>
      <c r="B66" s="1927"/>
      <c r="C66" s="1928"/>
      <c r="D66" s="1929"/>
      <c r="E66" s="1930"/>
      <c r="F66" s="1928"/>
      <c r="G66" s="1929"/>
      <c r="H66" s="1937"/>
      <c r="I66" s="1920"/>
      <c r="J66" s="1607">
        <v>45821</v>
      </c>
      <c r="K66" s="1606" t="s">
        <v>1506</v>
      </c>
    </row>
    <row r="67" spans="1:11" ht="15" customHeight="1" x14ac:dyDescent="0.2">
      <c r="A67" s="1927"/>
      <c r="B67" s="1927"/>
      <c r="C67" s="1928"/>
      <c r="D67" s="1929"/>
      <c r="E67" s="1930"/>
      <c r="F67" s="1928"/>
      <c r="G67" s="1929"/>
      <c r="H67" s="1937"/>
      <c r="I67" s="1920"/>
      <c r="J67" s="1607">
        <v>45840</v>
      </c>
      <c r="K67" s="1606" t="s">
        <v>1535</v>
      </c>
    </row>
    <row r="68" spans="1:11" ht="15" customHeight="1" x14ac:dyDescent="0.2">
      <c r="A68" s="1993" t="s">
        <v>1393</v>
      </c>
      <c r="B68" s="1993" t="s">
        <v>1558</v>
      </c>
      <c r="C68" s="1986" t="s">
        <v>78</v>
      </c>
      <c r="D68" s="1986" t="s">
        <v>1559</v>
      </c>
      <c r="E68" s="1986" t="s">
        <v>1396</v>
      </c>
      <c r="F68" s="1994">
        <v>107</v>
      </c>
      <c r="G68" s="1986" t="s">
        <v>365</v>
      </c>
      <c r="H68" s="1986">
        <v>3575057023.1900001</v>
      </c>
      <c r="I68" s="1986">
        <f>H68/F68</f>
        <v>33411747.880280375</v>
      </c>
      <c r="J68" s="1611">
        <v>45590</v>
      </c>
      <c r="K68" s="1612" t="s">
        <v>1560</v>
      </c>
    </row>
    <row r="69" spans="1:11" ht="15" customHeight="1" x14ac:dyDescent="0.2">
      <c r="A69" s="1993"/>
      <c r="B69" s="1993"/>
      <c r="C69" s="1986"/>
      <c r="D69" s="1986"/>
      <c r="E69" s="1986"/>
      <c r="F69" s="1994"/>
      <c r="G69" s="1986"/>
      <c r="H69" s="1986"/>
      <c r="I69" s="1986"/>
      <c r="J69" s="1611">
        <v>45594</v>
      </c>
      <c r="K69" s="1612" t="s">
        <v>1561</v>
      </c>
    </row>
    <row r="70" spans="1:11" ht="15" customHeight="1" x14ac:dyDescent="0.2">
      <c r="A70" s="1993"/>
      <c r="B70" s="1993"/>
      <c r="C70" s="1986"/>
      <c r="D70" s="1986"/>
      <c r="E70" s="1986"/>
      <c r="F70" s="1994"/>
      <c r="G70" s="1986"/>
      <c r="H70" s="1986"/>
      <c r="I70" s="1986"/>
      <c r="J70" s="1611">
        <v>45625</v>
      </c>
      <c r="K70" s="1612" t="s">
        <v>1401</v>
      </c>
    </row>
    <row r="71" spans="1:11" ht="15" customHeight="1" x14ac:dyDescent="0.2">
      <c r="A71" s="1993"/>
      <c r="B71" s="1993"/>
      <c r="C71" s="1986"/>
      <c r="D71" s="1986"/>
      <c r="E71" s="1986"/>
      <c r="F71" s="1994"/>
      <c r="G71" s="1986"/>
      <c r="H71" s="1986"/>
      <c r="I71" s="1986"/>
      <c r="J71" s="1611">
        <v>45646</v>
      </c>
      <c r="K71" s="1612" t="s">
        <v>1429</v>
      </c>
    </row>
    <row r="72" spans="1:11" ht="15" customHeight="1" x14ac:dyDescent="0.2">
      <c r="A72" s="1993"/>
      <c r="B72" s="1993"/>
      <c r="C72" s="1986"/>
      <c r="D72" s="1986"/>
      <c r="E72" s="1986"/>
      <c r="F72" s="1994"/>
      <c r="G72" s="1986"/>
      <c r="H72" s="1986"/>
      <c r="I72" s="1986"/>
      <c r="J72" s="1611">
        <v>45673</v>
      </c>
      <c r="K72" s="1612" t="s">
        <v>1415</v>
      </c>
    </row>
    <row r="73" spans="1:11" ht="15" customHeight="1" x14ac:dyDescent="0.2">
      <c r="A73" s="1993"/>
      <c r="B73" s="1993"/>
      <c r="C73" s="1986"/>
      <c r="D73" s="1986"/>
      <c r="E73" s="1986"/>
      <c r="F73" s="1994"/>
      <c r="G73" s="1986"/>
      <c r="H73" s="1986"/>
      <c r="I73" s="1986"/>
      <c r="J73" s="1611">
        <v>45688</v>
      </c>
      <c r="K73" s="1612" t="s">
        <v>1427</v>
      </c>
    </row>
    <row r="74" spans="1:11" ht="15" customHeight="1" x14ac:dyDescent="0.2">
      <c r="A74" s="1993"/>
      <c r="B74" s="1993"/>
      <c r="C74" s="1986"/>
      <c r="D74" s="1986"/>
      <c r="E74" s="1986"/>
      <c r="F74" s="1994"/>
      <c r="G74" s="1986"/>
      <c r="H74" s="1986"/>
      <c r="I74" s="1986"/>
      <c r="J74" s="1611">
        <v>45699</v>
      </c>
      <c r="K74" s="1612" t="s">
        <v>1428</v>
      </c>
    </row>
    <row r="75" spans="1:11" ht="15" customHeight="1" x14ac:dyDescent="0.2">
      <c r="A75" s="1993"/>
      <c r="B75" s="1993"/>
      <c r="C75" s="1986"/>
      <c r="D75" s="1986"/>
      <c r="E75" s="1986"/>
      <c r="F75" s="1994"/>
      <c r="G75" s="1986"/>
      <c r="H75" s="1986"/>
      <c r="I75" s="1986"/>
      <c r="J75" s="1611">
        <v>45710</v>
      </c>
      <c r="K75" s="1612" t="s">
        <v>1416</v>
      </c>
    </row>
    <row r="76" spans="1:11" ht="15" customHeight="1" x14ac:dyDescent="0.2">
      <c r="A76" s="1993"/>
      <c r="B76" s="1993"/>
      <c r="C76" s="1986"/>
      <c r="D76" s="1986"/>
      <c r="E76" s="1986"/>
      <c r="F76" s="1994"/>
      <c r="G76" s="1986"/>
      <c r="H76" s="1986"/>
      <c r="I76" s="1986"/>
      <c r="J76" s="1611">
        <v>45716</v>
      </c>
      <c r="K76" s="1612" t="s">
        <v>1427</v>
      </c>
    </row>
    <row r="77" spans="1:11" ht="15" customHeight="1" x14ac:dyDescent="0.2">
      <c r="A77" s="1993"/>
      <c r="B77" s="1993"/>
      <c r="C77" s="1986"/>
      <c r="D77" s="1986"/>
      <c r="E77" s="1986"/>
      <c r="F77" s="1994"/>
      <c r="G77" s="1986"/>
      <c r="H77" s="1986"/>
      <c r="I77" s="1986"/>
      <c r="J77" s="1611">
        <v>45723</v>
      </c>
      <c r="K77" s="1612" t="s">
        <v>1415</v>
      </c>
    </row>
    <row r="78" spans="1:11" ht="15" customHeight="1" x14ac:dyDescent="0.2">
      <c r="A78" s="1993"/>
      <c r="B78" s="1993"/>
      <c r="C78" s="1986"/>
      <c r="D78" s="1986"/>
      <c r="E78" s="1986"/>
      <c r="F78" s="1994"/>
      <c r="G78" s="1986"/>
      <c r="H78" s="1986"/>
      <c r="I78" s="1986"/>
      <c r="J78" s="1611">
        <v>45742</v>
      </c>
      <c r="K78" s="1612" t="s">
        <v>1416</v>
      </c>
    </row>
    <row r="79" spans="1:11" ht="15" customHeight="1" x14ac:dyDescent="0.2">
      <c r="A79" s="1993"/>
      <c r="B79" s="1993"/>
      <c r="C79" s="1986"/>
      <c r="D79" s="1986"/>
      <c r="E79" s="1986"/>
      <c r="F79" s="1994"/>
      <c r="G79" s="1986"/>
      <c r="H79" s="1986"/>
      <c r="I79" s="1986"/>
      <c r="J79" s="1611">
        <v>45743</v>
      </c>
      <c r="K79" s="1612" t="s">
        <v>1562</v>
      </c>
    </row>
    <row r="80" spans="1:11" ht="15" customHeight="1" x14ac:dyDescent="0.2">
      <c r="A80" s="1993"/>
      <c r="B80" s="1993"/>
      <c r="C80" s="1986"/>
      <c r="D80" s="1986"/>
      <c r="E80" s="1986"/>
      <c r="F80" s="1994"/>
      <c r="G80" s="1986"/>
      <c r="H80" s="1986"/>
      <c r="I80" s="1986"/>
      <c r="J80" s="1611">
        <v>45775</v>
      </c>
      <c r="K80" s="1612" t="s">
        <v>1428</v>
      </c>
    </row>
    <row r="81" spans="1:11" ht="15" customHeight="1" x14ac:dyDescent="0.2">
      <c r="A81" s="1993"/>
      <c r="B81" s="1993"/>
      <c r="C81" s="1986"/>
      <c r="D81" s="1986"/>
      <c r="E81" s="1986"/>
      <c r="F81" s="1994"/>
      <c r="G81" s="1986"/>
      <c r="H81" s="1986"/>
      <c r="I81" s="1986"/>
      <c r="J81" s="1611">
        <v>45807</v>
      </c>
      <c r="K81" s="1610" t="s">
        <v>1400</v>
      </c>
    </row>
    <row r="82" spans="1:11" ht="15" customHeight="1" x14ac:dyDescent="0.2">
      <c r="A82" s="1993"/>
      <c r="B82" s="1993"/>
      <c r="C82" s="1986"/>
      <c r="D82" s="1986"/>
      <c r="E82" s="1986"/>
      <c r="F82" s="1994"/>
      <c r="G82" s="1986"/>
      <c r="H82" s="1986"/>
      <c r="I82" s="1986"/>
      <c r="J82" s="1611">
        <v>45807</v>
      </c>
      <c r="K82" s="1612" t="s">
        <v>1428</v>
      </c>
    </row>
    <row r="83" spans="1:11" ht="15" customHeight="1" x14ac:dyDescent="0.2">
      <c r="A83" s="1993"/>
      <c r="B83" s="1993"/>
      <c r="C83" s="1986"/>
      <c r="D83" s="1986"/>
      <c r="E83" s="1986"/>
      <c r="F83" s="1994"/>
      <c r="G83" s="1986"/>
      <c r="H83" s="1986"/>
      <c r="I83" s="1986"/>
      <c r="J83" s="1611">
        <v>45807</v>
      </c>
      <c r="K83" s="1612" t="s">
        <v>1563</v>
      </c>
    </row>
    <row r="84" spans="1:11" ht="15" customHeight="1" x14ac:dyDescent="0.2">
      <c r="A84" s="1993"/>
      <c r="B84" s="1993"/>
      <c r="C84" s="1986"/>
      <c r="D84" s="1986"/>
      <c r="E84" s="1986"/>
      <c r="F84" s="1994"/>
      <c r="G84" s="1986"/>
      <c r="H84" s="1986"/>
      <c r="I84" s="1986"/>
      <c r="J84" s="1611">
        <v>45814</v>
      </c>
      <c r="K84" s="1612" t="s">
        <v>1564</v>
      </c>
    </row>
    <row r="85" spans="1:11" ht="15" customHeight="1" x14ac:dyDescent="0.2">
      <c r="A85" s="1993"/>
      <c r="B85" s="1993"/>
      <c r="C85" s="1986"/>
      <c r="D85" s="1986"/>
      <c r="E85" s="1986"/>
      <c r="F85" s="1994"/>
      <c r="G85" s="1986"/>
      <c r="H85" s="1986"/>
      <c r="I85" s="1986"/>
      <c r="J85" s="1611">
        <v>45831</v>
      </c>
      <c r="K85" s="1612" t="s">
        <v>1565</v>
      </c>
    </row>
    <row r="86" spans="1:11" ht="15" customHeight="1" x14ac:dyDescent="0.2">
      <c r="A86" s="1993"/>
      <c r="B86" s="1993"/>
      <c r="C86" s="1986"/>
      <c r="D86" s="1986"/>
      <c r="E86" s="1986"/>
      <c r="F86" s="1994"/>
      <c r="G86" s="1986"/>
      <c r="H86" s="1986"/>
      <c r="I86" s="1986"/>
      <c r="J86" s="1611">
        <v>45831</v>
      </c>
      <c r="K86" s="1609" t="s">
        <v>1535</v>
      </c>
    </row>
    <row r="87" spans="1:11" ht="15" customHeight="1" x14ac:dyDescent="0.2">
      <c r="A87" s="1944" t="s">
        <v>1536</v>
      </c>
      <c r="B87" s="1944" t="s">
        <v>1566</v>
      </c>
      <c r="C87" s="1929" t="s">
        <v>1546</v>
      </c>
      <c r="D87" s="1929" t="s">
        <v>1567</v>
      </c>
      <c r="E87" s="1929" t="s">
        <v>173</v>
      </c>
      <c r="F87" s="1929">
        <v>45</v>
      </c>
      <c r="G87" s="1929" t="s">
        <v>1568</v>
      </c>
      <c r="H87" s="1937">
        <v>731737566.50999999</v>
      </c>
      <c r="I87" s="1937">
        <f>+H87/F87</f>
        <v>16260834.811333332</v>
      </c>
      <c r="J87" s="1607">
        <v>45183</v>
      </c>
      <c r="K87" s="1634" t="s">
        <v>1540</v>
      </c>
    </row>
    <row r="88" spans="1:11" ht="15" customHeight="1" x14ac:dyDescent="0.2">
      <c r="A88" s="1944"/>
      <c r="B88" s="1944"/>
      <c r="C88" s="1929"/>
      <c r="D88" s="1929"/>
      <c r="E88" s="1929"/>
      <c r="F88" s="1929"/>
      <c r="G88" s="1929"/>
      <c r="H88" s="1937"/>
      <c r="I88" s="1937"/>
      <c r="J88" s="1607">
        <v>45549</v>
      </c>
      <c r="K88" s="1604" t="s">
        <v>1399</v>
      </c>
    </row>
    <row r="89" spans="1:11" ht="15" customHeight="1" x14ac:dyDescent="0.2">
      <c r="A89" s="1944"/>
      <c r="B89" s="1944"/>
      <c r="C89" s="1929"/>
      <c r="D89" s="1929"/>
      <c r="E89" s="1929"/>
      <c r="F89" s="1929"/>
      <c r="G89" s="1929"/>
      <c r="H89" s="1937"/>
      <c r="I89" s="1937"/>
      <c r="J89" s="1607">
        <v>45549</v>
      </c>
      <c r="K89" s="1604" t="s">
        <v>1400</v>
      </c>
    </row>
    <row r="90" spans="1:11" ht="15" customHeight="1" x14ac:dyDescent="0.2">
      <c r="A90" s="1944"/>
      <c r="B90" s="1944"/>
      <c r="C90" s="1929"/>
      <c r="D90" s="1929"/>
      <c r="E90" s="1929"/>
      <c r="F90" s="1929"/>
      <c r="G90" s="1929"/>
      <c r="H90" s="1937"/>
      <c r="I90" s="1937"/>
      <c r="J90" s="1607">
        <v>45187</v>
      </c>
      <c r="K90" s="1604" t="s">
        <v>1401</v>
      </c>
    </row>
    <row r="91" spans="1:11" ht="15" customHeight="1" x14ac:dyDescent="0.2">
      <c r="A91" s="1944"/>
      <c r="B91" s="1944"/>
      <c r="C91" s="1929"/>
      <c r="D91" s="1929"/>
      <c r="E91" s="1929"/>
      <c r="F91" s="1929"/>
      <c r="G91" s="1929"/>
      <c r="H91" s="1937"/>
      <c r="I91" s="1937"/>
      <c r="J91" s="1607">
        <v>45187</v>
      </c>
      <c r="K91" s="1604" t="s">
        <v>1402</v>
      </c>
    </row>
    <row r="92" spans="1:11" ht="15" customHeight="1" x14ac:dyDescent="0.2">
      <c r="A92" s="1944"/>
      <c r="B92" s="1944"/>
      <c r="C92" s="1929"/>
      <c r="D92" s="1929"/>
      <c r="E92" s="1929"/>
      <c r="F92" s="1929"/>
      <c r="G92" s="1929"/>
      <c r="H92" s="1937"/>
      <c r="I92" s="1937"/>
      <c r="J92" s="1607">
        <v>45188</v>
      </c>
      <c r="K92" s="1604" t="s">
        <v>1569</v>
      </c>
    </row>
    <row r="93" spans="1:11" ht="15" customHeight="1" x14ac:dyDescent="0.2">
      <c r="A93" s="1944"/>
      <c r="B93" s="1944"/>
      <c r="C93" s="1929"/>
      <c r="D93" s="1929"/>
      <c r="E93" s="1929"/>
      <c r="F93" s="1929"/>
      <c r="G93" s="1929"/>
      <c r="H93" s="1937"/>
      <c r="I93" s="1937"/>
      <c r="J93" s="1607">
        <v>45209</v>
      </c>
      <c r="K93" s="1604" t="s">
        <v>1402</v>
      </c>
    </row>
    <row r="94" spans="1:11" ht="15" customHeight="1" x14ac:dyDescent="0.2">
      <c r="A94" s="1944"/>
      <c r="B94" s="1944"/>
      <c r="C94" s="1929"/>
      <c r="D94" s="1929"/>
      <c r="E94" s="1929"/>
      <c r="F94" s="1929"/>
      <c r="G94" s="1929"/>
      <c r="H94" s="1937"/>
      <c r="I94" s="1937"/>
      <c r="J94" s="1607">
        <v>45231</v>
      </c>
      <c r="K94" s="1604" t="s">
        <v>1569</v>
      </c>
    </row>
    <row r="95" spans="1:11" ht="15" customHeight="1" x14ac:dyDescent="0.2">
      <c r="A95" s="1944"/>
      <c r="B95" s="1944"/>
      <c r="C95" s="1929"/>
      <c r="D95" s="1929"/>
      <c r="E95" s="1929"/>
      <c r="F95" s="1929"/>
      <c r="G95" s="1929"/>
      <c r="H95" s="1937"/>
      <c r="I95" s="1937"/>
      <c r="J95" s="1607">
        <v>45232</v>
      </c>
      <c r="K95" s="1604" t="s">
        <v>1427</v>
      </c>
    </row>
    <row r="96" spans="1:11" ht="15" customHeight="1" x14ac:dyDescent="0.2">
      <c r="A96" s="1944"/>
      <c r="B96" s="1944"/>
      <c r="C96" s="1929"/>
      <c r="D96" s="1929"/>
      <c r="E96" s="1929"/>
      <c r="F96" s="1929"/>
      <c r="G96" s="1929"/>
      <c r="H96" s="1937"/>
      <c r="I96" s="1937"/>
      <c r="J96" s="1607">
        <v>45232</v>
      </c>
      <c r="K96" s="1604" t="s">
        <v>1493</v>
      </c>
    </row>
    <row r="97" spans="1:11" ht="15" customHeight="1" x14ac:dyDescent="0.2">
      <c r="A97" s="1944"/>
      <c r="B97" s="1944"/>
      <c r="C97" s="1929"/>
      <c r="D97" s="1929"/>
      <c r="E97" s="1929"/>
      <c r="F97" s="1929"/>
      <c r="G97" s="1929"/>
      <c r="H97" s="1937"/>
      <c r="I97" s="1937"/>
      <c r="J97" s="1607">
        <v>45233</v>
      </c>
      <c r="K97" s="1604" t="s">
        <v>1500</v>
      </c>
    </row>
    <row r="98" spans="1:11" ht="15" customHeight="1" x14ac:dyDescent="0.2">
      <c r="A98" s="1944"/>
      <c r="B98" s="1944"/>
      <c r="C98" s="1929"/>
      <c r="D98" s="1929"/>
      <c r="E98" s="1929"/>
      <c r="F98" s="1929"/>
      <c r="G98" s="1929"/>
      <c r="H98" s="1937"/>
      <c r="I98" s="1937"/>
      <c r="J98" s="1607">
        <v>45233</v>
      </c>
      <c r="K98" s="1604" t="s">
        <v>1411</v>
      </c>
    </row>
    <row r="99" spans="1:11" ht="15" customHeight="1" x14ac:dyDescent="0.2">
      <c r="A99" s="1944"/>
      <c r="B99" s="1944"/>
      <c r="C99" s="1929"/>
      <c r="D99" s="1929"/>
      <c r="E99" s="1929"/>
      <c r="F99" s="1929"/>
      <c r="G99" s="1929"/>
      <c r="H99" s="1937"/>
      <c r="I99" s="1937"/>
      <c r="J99" s="1607">
        <v>45642</v>
      </c>
      <c r="K99" s="1634" t="s">
        <v>1570</v>
      </c>
    </row>
    <row r="100" spans="1:11" ht="15" customHeight="1" x14ac:dyDescent="0.2">
      <c r="A100" s="1944"/>
      <c r="B100" s="1944"/>
      <c r="C100" s="1929"/>
      <c r="D100" s="1929"/>
      <c r="E100" s="1929"/>
      <c r="F100" s="1929"/>
      <c r="G100" s="1929"/>
      <c r="H100" s="1937"/>
      <c r="I100" s="1937"/>
      <c r="J100" s="1607">
        <v>45688</v>
      </c>
      <c r="K100" s="1634" t="s">
        <v>1571</v>
      </c>
    </row>
    <row r="101" spans="1:11" ht="15" customHeight="1" x14ac:dyDescent="0.2">
      <c r="A101" s="1944"/>
      <c r="B101" s="1944"/>
      <c r="C101" s="1929"/>
      <c r="D101" s="1929"/>
      <c r="E101" s="1929"/>
      <c r="F101" s="1929"/>
      <c r="G101" s="1929"/>
      <c r="H101" s="1937"/>
      <c r="I101" s="1937"/>
      <c r="J101" s="1607">
        <v>45716</v>
      </c>
      <c r="K101" s="1634" t="s">
        <v>1572</v>
      </c>
    </row>
    <row r="102" spans="1:11" ht="15" customHeight="1" x14ac:dyDescent="0.2">
      <c r="A102" s="1944"/>
      <c r="B102" s="1944"/>
      <c r="C102" s="1929"/>
      <c r="D102" s="1929"/>
      <c r="E102" s="1929"/>
      <c r="F102" s="1929"/>
      <c r="G102" s="1929"/>
      <c r="H102" s="1937"/>
      <c r="I102" s="1937"/>
      <c r="J102" s="1607">
        <v>45769</v>
      </c>
      <c r="K102" s="1634" t="s">
        <v>1573</v>
      </c>
    </row>
    <row r="103" spans="1:11" ht="15" customHeight="1" x14ac:dyDescent="0.2">
      <c r="A103" s="1944"/>
      <c r="B103" s="1944"/>
      <c r="C103" s="1929"/>
      <c r="D103" s="1929"/>
      <c r="E103" s="1929"/>
      <c r="F103" s="1929"/>
      <c r="G103" s="1929"/>
      <c r="H103" s="1937"/>
      <c r="I103" s="1937"/>
      <c r="J103" s="1607">
        <v>45806</v>
      </c>
      <c r="K103" s="1634" t="s">
        <v>1526</v>
      </c>
    </row>
    <row r="104" spans="1:11" ht="15" customHeight="1" x14ac:dyDescent="0.2">
      <c r="A104" s="1944"/>
      <c r="B104" s="1944"/>
      <c r="C104" s="1929"/>
      <c r="D104" s="1929"/>
      <c r="E104" s="1929"/>
      <c r="F104" s="1929"/>
      <c r="G104" s="1929"/>
      <c r="H104" s="1937"/>
      <c r="I104" s="1937"/>
      <c r="J104" s="1607">
        <v>45810</v>
      </c>
      <c r="K104" s="1634" t="s">
        <v>1574</v>
      </c>
    </row>
    <row r="105" spans="1:11" ht="15" customHeight="1" x14ac:dyDescent="0.2">
      <c r="A105" s="1944"/>
      <c r="B105" s="1944"/>
      <c r="C105" s="1929"/>
      <c r="D105" s="1929"/>
      <c r="E105" s="1929"/>
      <c r="F105" s="1929"/>
      <c r="G105" s="1929"/>
      <c r="H105" s="1937"/>
      <c r="I105" s="1937"/>
      <c r="J105" s="1607">
        <v>45820</v>
      </c>
      <c r="K105" s="1634" t="s">
        <v>1575</v>
      </c>
    </row>
    <row r="106" spans="1:11" ht="15" customHeight="1" x14ac:dyDescent="0.2">
      <c r="A106" s="1944"/>
      <c r="B106" s="1944"/>
      <c r="C106" s="1929"/>
      <c r="D106" s="1929"/>
      <c r="E106" s="1929"/>
      <c r="F106" s="1929"/>
      <c r="G106" s="1929"/>
      <c r="H106" s="1937"/>
      <c r="I106" s="1937"/>
      <c r="J106" s="1607">
        <v>45834</v>
      </c>
      <c r="K106" s="1634" t="s">
        <v>1576</v>
      </c>
    </row>
    <row r="107" spans="1:11" ht="15" customHeight="1" x14ac:dyDescent="0.2">
      <c r="A107" s="1944"/>
      <c r="B107" s="1944"/>
      <c r="C107" s="1929"/>
      <c r="D107" s="1929"/>
      <c r="E107" s="1929"/>
      <c r="F107" s="1929"/>
      <c r="G107" s="1929"/>
      <c r="H107" s="1937"/>
      <c r="I107" s="1937"/>
      <c r="J107" s="1607">
        <v>45835</v>
      </c>
      <c r="K107" s="1634" t="s">
        <v>1577</v>
      </c>
    </row>
    <row r="108" spans="1:11" ht="15" customHeight="1" x14ac:dyDescent="0.2">
      <c r="A108" s="1944"/>
      <c r="B108" s="1944"/>
      <c r="C108" s="1929"/>
      <c r="D108" s="1929"/>
      <c r="E108" s="1929"/>
      <c r="F108" s="1929"/>
      <c r="G108" s="1929"/>
      <c r="H108" s="1937"/>
      <c r="I108" s="1937"/>
      <c r="J108" s="1607">
        <v>45839</v>
      </c>
      <c r="K108" s="1634" t="s">
        <v>1506</v>
      </c>
    </row>
    <row r="109" spans="1:11" ht="15" customHeight="1" x14ac:dyDescent="0.2">
      <c r="A109" s="1944"/>
      <c r="B109" s="1944"/>
      <c r="C109" s="1929"/>
      <c r="D109" s="1929"/>
      <c r="E109" s="1929"/>
      <c r="F109" s="1929"/>
      <c r="G109" s="1929"/>
      <c r="H109" s="1937"/>
      <c r="I109" s="1937"/>
      <c r="J109" s="1607">
        <v>45859</v>
      </c>
      <c r="K109" s="1634" t="s">
        <v>1535</v>
      </c>
    </row>
    <row r="110" spans="1:11" ht="15" customHeight="1" x14ac:dyDescent="0.2">
      <c r="A110" s="1975" t="s">
        <v>1393</v>
      </c>
      <c r="B110" s="1976" t="s">
        <v>1494</v>
      </c>
      <c r="C110" s="1977" t="s">
        <v>1495</v>
      </c>
      <c r="D110" s="1977" t="s">
        <v>1496</v>
      </c>
      <c r="E110" s="1977" t="s">
        <v>173</v>
      </c>
      <c r="F110" s="1977">
        <v>105</v>
      </c>
      <c r="G110" s="1977" t="s">
        <v>1497</v>
      </c>
      <c r="H110" s="1974">
        <v>1960000000</v>
      </c>
      <c r="I110" s="1974">
        <f>+H110/F110</f>
        <v>18666666.666666668</v>
      </c>
      <c r="J110" s="1631">
        <v>45279</v>
      </c>
      <c r="K110" s="1609" t="s">
        <v>1398</v>
      </c>
    </row>
    <row r="111" spans="1:11" ht="15" customHeight="1" x14ac:dyDescent="0.2">
      <c r="A111" s="1975"/>
      <c r="B111" s="1976"/>
      <c r="C111" s="1977"/>
      <c r="D111" s="1977"/>
      <c r="E111" s="1977"/>
      <c r="F111" s="1977"/>
      <c r="G111" s="1977"/>
      <c r="H111" s="1974"/>
      <c r="I111" s="1974"/>
      <c r="J111" s="1631">
        <v>45306</v>
      </c>
      <c r="K111" s="1609" t="s">
        <v>1400</v>
      </c>
    </row>
    <row r="112" spans="1:11" ht="15" customHeight="1" x14ac:dyDescent="0.2">
      <c r="A112" s="1975"/>
      <c r="B112" s="1976"/>
      <c r="C112" s="1977"/>
      <c r="D112" s="1977"/>
      <c r="E112" s="1977"/>
      <c r="F112" s="1977"/>
      <c r="G112" s="1977"/>
      <c r="H112" s="1974"/>
      <c r="I112" s="1974"/>
      <c r="J112" s="1631">
        <v>45359</v>
      </c>
      <c r="K112" s="1609" t="s">
        <v>1401</v>
      </c>
    </row>
    <row r="113" spans="1:11" ht="15" customHeight="1" x14ac:dyDescent="0.2">
      <c r="A113" s="1975"/>
      <c r="B113" s="1976"/>
      <c r="C113" s="1977"/>
      <c r="D113" s="1977"/>
      <c r="E113" s="1977"/>
      <c r="F113" s="1977"/>
      <c r="G113" s="1977"/>
      <c r="H113" s="1974"/>
      <c r="I113" s="1974"/>
      <c r="J113" s="1631">
        <v>45386</v>
      </c>
      <c r="K113" s="1609" t="s">
        <v>1425</v>
      </c>
    </row>
    <row r="114" spans="1:11" ht="15" customHeight="1" x14ac:dyDescent="0.2">
      <c r="A114" s="1979" t="s">
        <v>1536</v>
      </c>
      <c r="B114" s="1927" t="s">
        <v>1578</v>
      </c>
      <c r="C114" s="1969" t="s">
        <v>1546</v>
      </c>
      <c r="D114" s="1969" t="s">
        <v>1579</v>
      </c>
      <c r="E114" s="1969" t="s">
        <v>173</v>
      </c>
      <c r="F114" s="1969">
        <v>16</v>
      </c>
      <c r="G114" s="1969" t="s">
        <v>1580</v>
      </c>
      <c r="H114" s="1970">
        <v>294604051.36000001</v>
      </c>
      <c r="I114" s="1937">
        <f>+H114/F114</f>
        <v>18412753.210000001</v>
      </c>
      <c r="J114" s="1607">
        <v>45539</v>
      </c>
      <c r="K114" s="1641" t="s">
        <v>1540</v>
      </c>
    </row>
    <row r="115" spans="1:11" ht="15" customHeight="1" x14ac:dyDescent="0.2">
      <c r="A115" s="1979"/>
      <c r="B115" s="1927"/>
      <c r="C115" s="1969"/>
      <c r="D115" s="1969"/>
      <c r="E115" s="1969"/>
      <c r="F115" s="1969"/>
      <c r="G115" s="1969"/>
      <c r="H115" s="1970"/>
      <c r="I115" s="1937"/>
      <c r="J115" s="1607">
        <v>45539</v>
      </c>
      <c r="K115" s="1641" t="s">
        <v>1399</v>
      </c>
    </row>
    <row r="116" spans="1:11" ht="15" customHeight="1" x14ac:dyDescent="0.2">
      <c r="A116" s="1979"/>
      <c r="B116" s="1927"/>
      <c r="C116" s="1969"/>
      <c r="D116" s="1969"/>
      <c r="E116" s="1969"/>
      <c r="F116" s="1969"/>
      <c r="G116" s="1969"/>
      <c r="H116" s="1970"/>
      <c r="I116" s="1937"/>
      <c r="J116" s="1607">
        <v>45541</v>
      </c>
      <c r="K116" s="1641" t="s">
        <v>1400</v>
      </c>
    </row>
    <row r="117" spans="1:11" ht="15" customHeight="1" x14ac:dyDescent="0.2">
      <c r="A117" s="1979"/>
      <c r="B117" s="1927"/>
      <c r="C117" s="1969"/>
      <c r="D117" s="1969"/>
      <c r="E117" s="1969"/>
      <c r="F117" s="1969"/>
      <c r="G117" s="1969"/>
      <c r="H117" s="1970"/>
      <c r="I117" s="1937"/>
      <c r="J117" s="1607">
        <v>45629</v>
      </c>
      <c r="K117" s="1641" t="s">
        <v>1570</v>
      </c>
    </row>
    <row r="118" spans="1:11" ht="15" customHeight="1" x14ac:dyDescent="0.2">
      <c r="A118" s="1979"/>
      <c r="B118" s="1927"/>
      <c r="C118" s="1969"/>
      <c r="D118" s="1969"/>
      <c r="E118" s="1969"/>
      <c r="F118" s="1969"/>
      <c r="G118" s="1969"/>
      <c r="H118" s="1970"/>
      <c r="I118" s="1937"/>
      <c r="J118" s="1607">
        <v>45688</v>
      </c>
      <c r="K118" s="1641" t="s">
        <v>1571</v>
      </c>
    </row>
    <row r="119" spans="1:11" ht="15" customHeight="1" x14ac:dyDescent="0.2">
      <c r="A119" s="1979"/>
      <c r="B119" s="1927"/>
      <c r="C119" s="1969"/>
      <c r="D119" s="1969"/>
      <c r="E119" s="1969"/>
      <c r="F119" s="1969"/>
      <c r="G119" s="1969"/>
      <c r="H119" s="1970"/>
      <c r="I119" s="1937"/>
      <c r="J119" s="1607">
        <v>45716</v>
      </c>
      <c r="K119" s="1641" t="s">
        <v>1572</v>
      </c>
    </row>
    <row r="120" spans="1:11" ht="15" customHeight="1" x14ac:dyDescent="0.2">
      <c r="A120" s="1979"/>
      <c r="B120" s="1927"/>
      <c r="C120" s="1969"/>
      <c r="D120" s="1969"/>
      <c r="E120" s="1969"/>
      <c r="F120" s="1969"/>
      <c r="G120" s="1969"/>
      <c r="H120" s="1970"/>
      <c r="I120" s="1937"/>
      <c r="J120" s="1607">
        <v>45769</v>
      </c>
      <c r="K120" s="1641" t="s">
        <v>1573</v>
      </c>
    </row>
    <row r="121" spans="1:11" ht="15" customHeight="1" x14ac:dyDescent="0.2">
      <c r="A121" s="1979"/>
      <c r="B121" s="1927"/>
      <c r="C121" s="1969"/>
      <c r="D121" s="1969"/>
      <c r="E121" s="1969"/>
      <c r="F121" s="1969"/>
      <c r="G121" s="1969"/>
      <c r="H121" s="1970"/>
      <c r="I121" s="1937"/>
      <c r="J121" s="1607">
        <v>45804</v>
      </c>
      <c r="K121" s="1641" t="s">
        <v>1581</v>
      </c>
    </row>
    <row r="122" spans="1:11" ht="15" customHeight="1" x14ac:dyDescent="0.2">
      <c r="A122" s="1979"/>
      <c r="B122" s="1927"/>
      <c r="C122" s="1969"/>
      <c r="D122" s="1969"/>
      <c r="E122" s="1969"/>
      <c r="F122" s="1969"/>
      <c r="G122" s="1969"/>
      <c r="H122" s="1970"/>
      <c r="I122" s="1937"/>
      <c r="J122" s="1607">
        <v>45824</v>
      </c>
      <c r="K122" s="1641" t="s">
        <v>1582</v>
      </c>
    </row>
    <row r="123" spans="1:11" ht="15" customHeight="1" x14ac:dyDescent="0.2">
      <c r="A123" s="1979"/>
      <c r="B123" s="1927"/>
      <c r="C123" s="1969"/>
      <c r="D123" s="1969"/>
      <c r="E123" s="1969"/>
      <c r="F123" s="1969"/>
      <c r="G123" s="1969"/>
      <c r="H123" s="1970"/>
      <c r="I123" s="1937"/>
      <c r="J123" s="1607">
        <v>45838</v>
      </c>
      <c r="K123" s="1641" t="s">
        <v>1583</v>
      </c>
    </row>
    <row r="124" spans="1:11" ht="15" customHeight="1" x14ac:dyDescent="0.2">
      <c r="A124" s="1979"/>
      <c r="B124" s="1927"/>
      <c r="C124" s="1969"/>
      <c r="D124" s="1969"/>
      <c r="E124" s="1969"/>
      <c r="F124" s="1969"/>
      <c r="G124" s="1969"/>
      <c r="H124" s="1970"/>
      <c r="I124" s="1937"/>
      <c r="J124" s="1607">
        <v>45849</v>
      </c>
      <c r="K124" s="1641" t="s">
        <v>1584</v>
      </c>
    </row>
    <row r="125" spans="1:11" ht="15" customHeight="1" x14ac:dyDescent="0.2">
      <c r="A125" s="1979"/>
      <c r="B125" s="1927"/>
      <c r="C125" s="1969"/>
      <c r="D125" s="1969"/>
      <c r="E125" s="1969"/>
      <c r="F125" s="1969"/>
      <c r="G125" s="1969"/>
      <c r="H125" s="1970"/>
      <c r="I125" s="1937"/>
      <c r="J125" s="1629">
        <v>45867</v>
      </c>
      <c r="K125" s="1642" t="s">
        <v>1585</v>
      </c>
    </row>
    <row r="126" spans="1:11" ht="15" customHeight="1" x14ac:dyDescent="0.2">
      <c r="A126" s="1979"/>
      <c r="B126" s="1927"/>
      <c r="C126" s="1969"/>
      <c r="D126" s="1969"/>
      <c r="E126" s="1969"/>
      <c r="F126" s="1969"/>
      <c r="G126" s="1969"/>
      <c r="H126" s="1970"/>
      <c r="I126" s="1937"/>
      <c r="J126" s="1629">
        <v>45876</v>
      </c>
      <c r="K126" s="1642" t="s">
        <v>1586</v>
      </c>
    </row>
    <row r="127" spans="1:11" ht="15" customHeight="1" x14ac:dyDescent="0.2">
      <c r="A127" s="1979"/>
      <c r="B127" s="1927"/>
      <c r="C127" s="1969"/>
      <c r="D127" s="1969"/>
      <c r="E127" s="1969"/>
      <c r="F127" s="1969"/>
      <c r="G127" s="1969"/>
      <c r="H127" s="1970"/>
      <c r="I127" s="1937"/>
      <c r="J127" s="1629">
        <v>45888</v>
      </c>
      <c r="K127" s="1642" t="s">
        <v>1587</v>
      </c>
    </row>
    <row r="128" spans="1:11" ht="15" customHeight="1" x14ac:dyDescent="0.2">
      <c r="A128" s="1979"/>
      <c r="B128" s="1927"/>
      <c r="C128" s="1969"/>
      <c r="D128" s="1969"/>
      <c r="E128" s="1969"/>
      <c r="F128" s="1969"/>
      <c r="G128" s="1969"/>
      <c r="H128" s="1970"/>
      <c r="I128" s="1937"/>
      <c r="J128" s="1629">
        <v>45890</v>
      </c>
      <c r="K128" s="1642" t="s">
        <v>1588</v>
      </c>
    </row>
    <row r="129" spans="1:11" ht="15" customHeight="1" x14ac:dyDescent="0.2">
      <c r="A129" s="1979"/>
      <c r="B129" s="1927"/>
      <c r="C129" s="1969"/>
      <c r="D129" s="1969"/>
      <c r="E129" s="1969"/>
      <c r="F129" s="1969"/>
      <c r="G129" s="1969"/>
      <c r="H129" s="1970"/>
      <c r="I129" s="1937"/>
      <c r="J129" s="1629">
        <v>45905</v>
      </c>
      <c r="K129" s="1642" t="s">
        <v>1450</v>
      </c>
    </row>
    <row r="130" spans="1:11" ht="15" customHeight="1" x14ac:dyDescent="0.2">
      <c r="A130" s="1979"/>
      <c r="B130" s="1927"/>
      <c r="C130" s="1969"/>
      <c r="D130" s="1969"/>
      <c r="E130" s="1969"/>
      <c r="F130" s="1969"/>
      <c r="G130" s="1969"/>
      <c r="H130" s="1970"/>
      <c r="I130" s="1937"/>
      <c r="J130" s="1629">
        <v>45912</v>
      </c>
      <c r="K130" s="1642" t="s">
        <v>1589</v>
      </c>
    </row>
    <row r="131" spans="1:11" ht="15" customHeight="1" x14ac:dyDescent="0.2">
      <c r="A131" s="1979"/>
      <c r="B131" s="1927"/>
      <c r="C131" s="1969"/>
      <c r="D131" s="1969"/>
      <c r="E131" s="1969"/>
      <c r="F131" s="1969"/>
      <c r="G131" s="1969"/>
      <c r="H131" s="1970"/>
      <c r="I131" s="1937"/>
      <c r="J131" s="1629">
        <v>45917</v>
      </c>
      <c r="K131" s="1642" t="s">
        <v>1590</v>
      </c>
    </row>
    <row r="132" spans="1:11" ht="15" customHeight="1" x14ac:dyDescent="0.2">
      <c r="A132" s="1979"/>
      <c r="B132" s="1927"/>
      <c r="C132" s="1969"/>
      <c r="D132" s="1969"/>
      <c r="E132" s="1969"/>
      <c r="F132" s="1969"/>
      <c r="G132" s="1969"/>
      <c r="H132" s="1970"/>
      <c r="I132" s="1937"/>
      <c r="J132" s="1629">
        <v>45926</v>
      </c>
      <c r="K132" s="1642" t="s">
        <v>1591</v>
      </c>
    </row>
    <row r="133" spans="1:11" ht="15" customHeight="1" x14ac:dyDescent="0.2">
      <c r="A133" s="1979"/>
      <c r="B133" s="1927"/>
      <c r="C133" s="1969"/>
      <c r="D133" s="1969"/>
      <c r="E133" s="1969"/>
      <c r="F133" s="1969"/>
      <c r="G133" s="1969"/>
      <c r="H133" s="1970"/>
      <c r="I133" s="1937"/>
      <c r="J133" s="1629">
        <v>45929</v>
      </c>
      <c r="K133" s="1642" t="s">
        <v>1592</v>
      </c>
    </row>
    <row r="134" spans="1:11" ht="15" customHeight="1" x14ac:dyDescent="0.2">
      <c r="A134" s="1979"/>
      <c r="B134" s="1927"/>
      <c r="C134" s="1969"/>
      <c r="D134" s="1969"/>
      <c r="E134" s="1969"/>
      <c r="F134" s="1969"/>
      <c r="G134" s="1969"/>
      <c r="H134" s="1970"/>
      <c r="I134" s="1937"/>
      <c r="J134" s="1629">
        <v>45930</v>
      </c>
      <c r="K134" s="1642" t="s">
        <v>1593</v>
      </c>
    </row>
    <row r="135" spans="1:11" ht="15" customHeight="1" x14ac:dyDescent="0.2">
      <c r="A135" s="1979"/>
      <c r="B135" s="1927"/>
      <c r="C135" s="1969"/>
      <c r="D135" s="1969"/>
      <c r="E135" s="1969"/>
      <c r="F135" s="1969"/>
      <c r="G135" s="1969"/>
      <c r="H135" s="1970"/>
      <c r="I135" s="1937"/>
      <c r="J135" s="1629">
        <v>45944</v>
      </c>
      <c r="K135" s="1642" t="s">
        <v>1594</v>
      </c>
    </row>
    <row r="136" spans="1:11" ht="15" customHeight="1" x14ac:dyDescent="0.2">
      <c r="A136" s="1979"/>
      <c r="B136" s="1927"/>
      <c r="C136" s="1969"/>
      <c r="D136" s="1969"/>
      <c r="E136" s="1969"/>
      <c r="F136" s="1969"/>
      <c r="G136" s="1969"/>
      <c r="H136" s="1970"/>
      <c r="I136" s="1937"/>
      <c r="J136" s="1629">
        <v>45947</v>
      </c>
      <c r="K136" s="1642" t="s">
        <v>1595</v>
      </c>
    </row>
    <row r="137" spans="1:11" ht="15" customHeight="1" x14ac:dyDescent="0.2">
      <c r="A137" s="1979"/>
      <c r="B137" s="1927"/>
      <c r="C137" s="1969"/>
      <c r="D137" s="1969"/>
      <c r="E137" s="1969"/>
      <c r="F137" s="1969"/>
      <c r="G137" s="1969"/>
      <c r="H137" s="1970"/>
      <c r="I137" s="1937"/>
      <c r="J137" s="1629">
        <v>45950</v>
      </c>
      <c r="K137" s="1642" t="s">
        <v>1596</v>
      </c>
    </row>
    <row r="138" spans="1:11" ht="15" customHeight="1" x14ac:dyDescent="0.2">
      <c r="A138" s="1922" t="s">
        <v>1434</v>
      </c>
      <c r="B138" s="1922" t="s">
        <v>1597</v>
      </c>
      <c r="C138" s="1923" t="s">
        <v>135</v>
      </c>
      <c r="D138" s="1968" t="s">
        <v>1598</v>
      </c>
      <c r="E138" s="1924" t="s">
        <v>1396</v>
      </c>
      <c r="F138" s="1923">
        <v>40</v>
      </c>
      <c r="G138" s="1923" t="s">
        <v>1539</v>
      </c>
      <c r="H138" s="1909">
        <v>1057426911.25</v>
      </c>
      <c r="I138" s="1978">
        <f>+H138/F138</f>
        <v>26435672.78125</v>
      </c>
      <c r="J138" s="1611">
        <v>45433</v>
      </c>
      <c r="K138" s="1612" t="s">
        <v>1540</v>
      </c>
    </row>
    <row r="139" spans="1:11" ht="15" customHeight="1" x14ac:dyDescent="0.2">
      <c r="A139" s="1922"/>
      <c r="B139" s="1922"/>
      <c r="C139" s="1923"/>
      <c r="D139" s="1968"/>
      <c r="E139" s="1924"/>
      <c r="F139" s="1923"/>
      <c r="G139" s="1923"/>
      <c r="H139" s="1909"/>
      <c r="I139" s="1978"/>
      <c r="J139" s="1611">
        <v>45434</v>
      </c>
      <c r="K139" s="1609" t="s">
        <v>1400</v>
      </c>
    </row>
    <row r="140" spans="1:11" ht="15" customHeight="1" x14ac:dyDescent="0.2">
      <c r="A140" s="1922"/>
      <c r="B140" s="1922"/>
      <c r="C140" s="1923"/>
      <c r="D140" s="1968"/>
      <c r="E140" s="1924"/>
      <c r="F140" s="1923"/>
      <c r="G140" s="1923"/>
      <c r="H140" s="1909"/>
      <c r="I140" s="1978"/>
      <c r="J140" s="1611">
        <v>45435</v>
      </c>
      <c r="K140" s="1643" t="s">
        <v>1520</v>
      </c>
    </row>
    <row r="141" spans="1:11" ht="15" customHeight="1" x14ac:dyDescent="0.2">
      <c r="A141" s="1922"/>
      <c r="B141" s="1922"/>
      <c r="C141" s="1923"/>
      <c r="D141" s="1968"/>
      <c r="E141" s="1924"/>
      <c r="F141" s="1923"/>
      <c r="G141" s="1923"/>
      <c r="H141" s="1909"/>
      <c r="I141" s="1978"/>
      <c r="J141" s="1611">
        <v>45436</v>
      </c>
      <c r="K141" s="1643" t="s">
        <v>1570</v>
      </c>
    </row>
    <row r="142" spans="1:11" ht="15" customHeight="1" x14ac:dyDescent="0.2">
      <c r="A142" s="1922"/>
      <c r="B142" s="1922"/>
      <c r="C142" s="1923"/>
      <c r="D142" s="1968"/>
      <c r="E142" s="1924"/>
      <c r="F142" s="1923"/>
      <c r="G142" s="1923"/>
      <c r="H142" s="1909"/>
      <c r="I142" s="1978"/>
      <c r="J142" s="1611">
        <v>45473</v>
      </c>
      <c r="K142" s="1643" t="s">
        <v>1599</v>
      </c>
    </row>
    <row r="143" spans="1:11" ht="15" customHeight="1" x14ac:dyDescent="0.2">
      <c r="A143" s="1922"/>
      <c r="B143" s="1922"/>
      <c r="C143" s="1923"/>
      <c r="D143" s="1968"/>
      <c r="E143" s="1924"/>
      <c r="F143" s="1923"/>
      <c r="G143" s="1923"/>
      <c r="H143" s="1909"/>
      <c r="I143" s="1978"/>
      <c r="J143" s="1611">
        <v>45848</v>
      </c>
      <c r="K143" s="1643" t="s">
        <v>1600</v>
      </c>
    </row>
    <row r="144" spans="1:11" ht="15" customHeight="1" x14ac:dyDescent="0.2">
      <c r="A144" s="1922"/>
      <c r="B144" s="1922"/>
      <c r="C144" s="1923"/>
      <c r="D144" s="1968"/>
      <c r="E144" s="1924"/>
      <c r="F144" s="1923"/>
      <c r="G144" s="1923"/>
      <c r="H144" s="1909"/>
      <c r="I144" s="1978"/>
      <c r="J144" s="1611">
        <v>45868</v>
      </c>
      <c r="K144" s="1643" t="s">
        <v>1601</v>
      </c>
    </row>
    <row r="145" spans="1:11" ht="15" customHeight="1" x14ac:dyDescent="0.2">
      <c r="A145" s="1922"/>
      <c r="B145" s="1922"/>
      <c r="C145" s="1923"/>
      <c r="D145" s="1968"/>
      <c r="E145" s="1924"/>
      <c r="F145" s="1923"/>
      <c r="G145" s="1923"/>
      <c r="H145" s="1909"/>
      <c r="I145" s="1978"/>
      <c r="J145" s="1611">
        <v>45869</v>
      </c>
      <c r="K145" s="1643" t="s">
        <v>1440</v>
      </c>
    </row>
    <row r="146" spans="1:11" ht="15" customHeight="1" x14ac:dyDescent="0.2">
      <c r="A146" s="1922"/>
      <c r="B146" s="1922"/>
      <c r="C146" s="1923"/>
      <c r="D146" s="1968"/>
      <c r="E146" s="1924"/>
      <c r="F146" s="1923"/>
      <c r="G146" s="1923"/>
      <c r="H146" s="1909"/>
      <c r="I146" s="1978"/>
      <c r="J146" s="1611">
        <v>45877</v>
      </c>
      <c r="K146" s="1643" t="s">
        <v>1602</v>
      </c>
    </row>
    <row r="147" spans="1:11" ht="15" customHeight="1" x14ac:dyDescent="0.2">
      <c r="A147" s="1922"/>
      <c r="B147" s="1922"/>
      <c r="C147" s="1923"/>
      <c r="D147" s="1968"/>
      <c r="E147" s="1924"/>
      <c r="F147" s="1923"/>
      <c r="G147" s="1923"/>
      <c r="H147" s="1909"/>
      <c r="I147" s="1978"/>
      <c r="J147" s="1611">
        <v>45894</v>
      </c>
      <c r="K147" s="1643" t="s">
        <v>1603</v>
      </c>
    </row>
    <row r="148" spans="1:11" ht="15" customHeight="1" x14ac:dyDescent="0.2">
      <c r="A148" s="1922"/>
      <c r="B148" s="1922"/>
      <c r="C148" s="1923"/>
      <c r="D148" s="1968"/>
      <c r="E148" s="1924"/>
      <c r="F148" s="1923"/>
      <c r="G148" s="1923"/>
      <c r="H148" s="1909"/>
      <c r="I148" s="1978"/>
      <c r="J148" s="1611">
        <v>45910</v>
      </c>
      <c r="K148" s="1643" t="s">
        <v>1604</v>
      </c>
    </row>
    <row r="149" spans="1:11" ht="15" customHeight="1" x14ac:dyDescent="0.2">
      <c r="A149" s="1922"/>
      <c r="B149" s="1922"/>
      <c r="C149" s="1923"/>
      <c r="D149" s="1968"/>
      <c r="E149" s="1924"/>
      <c r="F149" s="1923"/>
      <c r="G149" s="1923"/>
      <c r="H149" s="1909"/>
      <c r="I149" s="1978"/>
      <c r="J149" s="1611">
        <v>45952</v>
      </c>
      <c r="K149" s="1643" t="s">
        <v>1605</v>
      </c>
    </row>
    <row r="150" spans="1:11" ht="15" customHeight="1" x14ac:dyDescent="0.2">
      <c r="A150" s="1922"/>
      <c r="B150" s="1922"/>
      <c r="C150" s="1923"/>
      <c r="D150" s="1968"/>
      <c r="E150" s="1924"/>
      <c r="F150" s="1923"/>
      <c r="G150" s="1923"/>
      <c r="H150" s="1909"/>
      <c r="I150" s="1978"/>
      <c r="J150" s="1611">
        <v>45964</v>
      </c>
      <c r="K150" s="1643" t="s">
        <v>1596</v>
      </c>
    </row>
    <row r="151" spans="1:11" ht="15" customHeight="1" x14ac:dyDescent="0.2">
      <c r="A151" s="1922" t="s">
        <v>1536</v>
      </c>
      <c r="B151" s="1922" t="s">
        <v>1606</v>
      </c>
      <c r="C151" s="1968" t="s">
        <v>1546</v>
      </c>
      <c r="D151" s="1968" t="s">
        <v>1607</v>
      </c>
      <c r="E151" s="1924" t="s">
        <v>173</v>
      </c>
      <c r="F151" s="1923">
        <v>69</v>
      </c>
      <c r="G151" s="1968" t="s">
        <v>1539</v>
      </c>
      <c r="H151" s="1909">
        <v>1341069903.96</v>
      </c>
      <c r="I151" s="1978">
        <f>+H151/F151</f>
        <v>19435795.709565219</v>
      </c>
      <c r="J151" s="1611">
        <v>45420</v>
      </c>
      <c r="K151" s="1612" t="s">
        <v>1540</v>
      </c>
    </row>
    <row r="152" spans="1:11" ht="15" customHeight="1" x14ac:dyDescent="0.2">
      <c r="A152" s="1922"/>
      <c r="B152" s="1922"/>
      <c r="C152" s="1968"/>
      <c r="D152" s="1968"/>
      <c r="E152" s="1924"/>
      <c r="F152" s="1923"/>
      <c r="G152" s="1968"/>
      <c r="H152" s="1909"/>
      <c r="I152" s="1978"/>
      <c r="J152" s="1611">
        <v>45438</v>
      </c>
      <c r="K152" s="1609" t="s">
        <v>1400</v>
      </c>
    </row>
    <row r="153" spans="1:11" ht="15" customHeight="1" x14ac:dyDescent="0.2">
      <c r="A153" s="1922"/>
      <c r="B153" s="1922"/>
      <c r="C153" s="1968"/>
      <c r="D153" s="1968"/>
      <c r="E153" s="1924"/>
      <c r="F153" s="1923"/>
      <c r="G153" s="1968"/>
      <c r="H153" s="1909"/>
      <c r="I153" s="1978"/>
      <c r="J153" s="1611">
        <v>45883</v>
      </c>
      <c r="K153" s="1612" t="s">
        <v>1608</v>
      </c>
    </row>
    <row r="154" spans="1:11" ht="15" customHeight="1" x14ac:dyDescent="0.2">
      <c r="A154" s="1922"/>
      <c r="B154" s="1922"/>
      <c r="C154" s="1968"/>
      <c r="D154" s="1968"/>
      <c r="E154" s="1924"/>
      <c r="F154" s="1923"/>
      <c r="G154" s="1968"/>
      <c r="H154" s="1909"/>
      <c r="I154" s="1978"/>
      <c r="J154" s="1611">
        <v>45888</v>
      </c>
      <c r="K154" s="1612" t="s">
        <v>1587</v>
      </c>
    </row>
    <row r="155" spans="1:11" ht="15" customHeight="1" x14ac:dyDescent="0.2">
      <c r="A155" s="1922"/>
      <c r="B155" s="1922"/>
      <c r="C155" s="1968"/>
      <c r="D155" s="1968"/>
      <c r="E155" s="1924"/>
      <c r="F155" s="1923"/>
      <c r="G155" s="1968"/>
      <c r="H155" s="1909"/>
      <c r="I155" s="1978"/>
      <c r="J155" s="1611">
        <v>45890</v>
      </c>
      <c r="K155" s="1612" t="s">
        <v>1588</v>
      </c>
    </row>
    <row r="156" spans="1:11" ht="15" customHeight="1" x14ac:dyDescent="0.2">
      <c r="A156" s="1922"/>
      <c r="B156" s="1922"/>
      <c r="C156" s="1968"/>
      <c r="D156" s="1968"/>
      <c r="E156" s="1924"/>
      <c r="F156" s="1923"/>
      <c r="G156" s="1968"/>
      <c r="H156" s="1909"/>
      <c r="I156" s="1978"/>
      <c r="J156" s="1611">
        <v>45930</v>
      </c>
      <c r="K156" s="1612" t="s">
        <v>1609</v>
      </c>
    </row>
    <row r="157" spans="1:11" ht="15" customHeight="1" x14ac:dyDescent="0.2">
      <c r="A157" s="1922"/>
      <c r="B157" s="1922"/>
      <c r="C157" s="1968"/>
      <c r="D157" s="1968"/>
      <c r="E157" s="1924"/>
      <c r="F157" s="1923"/>
      <c r="G157" s="1968"/>
      <c r="H157" s="1909"/>
      <c r="I157" s="1978"/>
      <c r="J157" s="1611">
        <v>45952</v>
      </c>
      <c r="K157" s="1612" t="s">
        <v>1610</v>
      </c>
    </row>
    <row r="158" spans="1:11" ht="15" customHeight="1" x14ac:dyDescent="0.2">
      <c r="A158" s="1922"/>
      <c r="B158" s="1922"/>
      <c r="C158" s="1968"/>
      <c r="D158" s="1968"/>
      <c r="E158" s="1924"/>
      <c r="F158" s="1923"/>
      <c r="G158" s="1968"/>
      <c r="H158" s="1909"/>
      <c r="I158" s="1978"/>
      <c r="J158" s="1611">
        <v>45957</v>
      </c>
      <c r="K158" s="1612" t="s">
        <v>1611</v>
      </c>
    </row>
    <row r="159" spans="1:11" ht="15" customHeight="1" x14ac:dyDescent="0.2">
      <c r="A159" s="1922"/>
      <c r="B159" s="1922"/>
      <c r="C159" s="1968"/>
      <c r="D159" s="1968"/>
      <c r="E159" s="1924"/>
      <c r="F159" s="1923"/>
      <c r="G159" s="1968"/>
      <c r="H159" s="1909"/>
      <c r="I159" s="1978"/>
      <c r="J159" s="1611">
        <v>45988</v>
      </c>
      <c r="K159" s="1612" t="s">
        <v>1612</v>
      </c>
    </row>
    <row r="160" spans="1:11" ht="15" customHeight="1" x14ac:dyDescent="0.2">
      <c r="A160" s="1922"/>
      <c r="B160" s="1922"/>
      <c r="C160" s="1968"/>
      <c r="D160" s="1968"/>
      <c r="E160" s="1924"/>
      <c r="F160" s="1923"/>
      <c r="G160" s="1968"/>
      <c r="H160" s="1909"/>
      <c r="I160" s="1978"/>
      <c r="J160" s="1611">
        <v>45988</v>
      </c>
      <c r="K160" s="1612" t="s">
        <v>1613</v>
      </c>
    </row>
    <row r="161" spans="1:11" ht="15" customHeight="1" x14ac:dyDescent="0.2">
      <c r="A161" s="1922"/>
      <c r="B161" s="1922"/>
      <c r="C161" s="1968"/>
      <c r="D161" s="1968"/>
      <c r="E161" s="1924"/>
      <c r="F161" s="1923"/>
      <c r="G161" s="1968"/>
      <c r="H161" s="1909"/>
      <c r="I161" s="1978"/>
      <c r="J161" s="1611">
        <v>45988</v>
      </c>
      <c r="K161" s="1612" t="s">
        <v>1614</v>
      </c>
    </row>
    <row r="162" spans="1:11" ht="15" customHeight="1" x14ac:dyDescent="0.2">
      <c r="A162" s="1922"/>
      <c r="B162" s="1922"/>
      <c r="C162" s="1968"/>
      <c r="D162" s="1923"/>
      <c r="E162" s="1924"/>
      <c r="F162" s="1923"/>
      <c r="G162" s="1968"/>
      <c r="H162" s="1909"/>
      <c r="I162" s="1978"/>
      <c r="J162" s="1611">
        <v>45993</v>
      </c>
      <c r="K162" s="1612" t="s">
        <v>1596</v>
      </c>
    </row>
    <row r="163" spans="1:11" ht="15" customHeight="1" x14ac:dyDescent="0.2">
      <c r="A163" s="1927" t="s">
        <v>1536</v>
      </c>
      <c r="B163" s="1944" t="s">
        <v>1615</v>
      </c>
      <c r="C163" s="1928" t="s">
        <v>292</v>
      </c>
      <c r="D163" s="1929" t="s">
        <v>1499</v>
      </c>
      <c r="E163" s="1930" t="s">
        <v>1483</v>
      </c>
      <c r="F163" s="1928">
        <v>26</v>
      </c>
      <c r="G163" s="1928" t="s">
        <v>612</v>
      </c>
      <c r="H163" s="1937">
        <v>476102347.50999999</v>
      </c>
      <c r="I163" s="1920">
        <f>+H163/F163</f>
        <v>18311628.750384614</v>
      </c>
      <c r="J163" s="1607">
        <v>45489</v>
      </c>
      <c r="K163" s="1605" t="s">
        <v>1540</v>
      </c>
    </row>
    <row r="164" spans="1:11" ht="15" customHeight="1" x14ac:dyDescent="0.2">
      <c r="A164" s="1927"/>
      <c r="B164" s="1944"/>
      <c r="C164" s="1928"/>
      <c r="D164" s="1929"/>
      <c r="E164" s="1930"/>
      <c r="F164" s="1928"/>
      <c r="G164" s="1928"/>
      <c r="H164" s="1937"/>
      <c r="I164" s="1920"/>
      <c r="J164" s="1607">
        <v>45673</v>
      </c>
      <c r="K164" s="1606" t="s">
        <v>1400</v>
      </c>
    </row>
    <row r="165" spans="1:11" ht="15" customHeight="1" x14ac:dyDescent="0.2">
      <c r="A165" s="1927"/>
      <c r="B165" s="1944"/>
      <c r="C165" s="1928"/>
      <c r="D165" s="1929"/>
      <c r="E165" s="1930"/>
      <c r="F165" s="1928"/>
      <c r="G165" s="1928"/>
      <c r="H165" s="1937"/>
      <c r="I165" s="1920"/>
      <c r="J165" s="1607">
        <v>45709</v>
      </c>
      <c r="K165" s="1605" t="s">
        <v>1616</v>
      </c>
    </row>
    <row r="166" spans="1:11" ht="15" customHeight="1" x14ac:dyDescent="0.2">
      <c r="A166" s="1927"/>
      <c r="B166" s="1944"/>
      <c r="C166" s="1928"/>
      <c r="D166" s="1929"/>
      <c r="E166" s="1930"/>
      <c r="F166" s="1928"/>
      <c r="G166" s="1928"/>
      <c r="H166" s="1937"/>
      <c r="I166" s="1920"/>
      <c r="J166" s="1607">
        <v>45735</v>
      </c>
      <c r="K166" s="1605" t="s">
        <v>1617</v>
      </c>
    </row>
    <row r="167" spans="1:11" ht="15" customHeight="1" x14ac:dyDescent="0.2">
      <c r="A167" s="1927"/>
      <c r="B167" s="1944"/>
      <c r="C167" s="1928"/>
      <c r="D167" s="1929"/>
      <c r="E167" s="1930"/>
      <c r="F167" s="1928"/>
      <c r="G167" s="1928"/>
      <c r="H167" s="1937"/>
      <c r="I167" s="1920"/>
      <c r="J167" s="1607">
        <v>45743</v>
      </c>
      <c r="K167" s="1605" t="s">
        <v>1618</v>
      </c>
    </row>
    <row r="168" spans="1:11" ht="15" customHeight="1" x14ac:dyDescent="0.2">
      <c r="A168" s="1927"/>
      <c r="B168" s="1944"/>
      <c r="C168" s="1928"/>
      <c r="D168" s="1929"/>
      <c r="E168" s="1930"/>
      <c r="F168" s="1928"/>
      <c r="G168" s="1928"/>
      <c r="H168" s="1937"/>
      <c r="I168" s="1920"/>
      <c r="J168" s="1607">
        <v>45813</v>
      </c>
      <c r="K168" s="1605" t="s">
        <v>1619</v>
      </c>
    </row>
    <row r="169" spans="1:11" ht="15" customHeight="1" x14ac:dyDescent="0.2">
      <c r="A169" s="1927"/>
      <c r="B169" s="1944"/>
      <c r="C169" s="1928"/>
      <c r="D169" s="1929"/>
      <c r="E169" s="1930"/>
      <c r="F169" s="1928"/>
      <c r="G169" s="1928"/>
      <c r="H169" s="1937"/>
      <c r="I169" s="1920"/>
      <c r="J169" s="1607">
        <v>45820</v>
      </c>
      <c r="K169" s="1605" t="s">
        <v>1620</v>
      </c>
    </row>
    <row r="170" spans="1:11" ht="15" customHeight="1" x14ac:dyDescent="0.2">
      <c r="A170" s="1927"/>
      <c r="B170" s="1944"/>
      <c r="C170" s="1928"/>
      <c r="D170" s="1929"/>
      <c r="E170" s="1930"/>
      <c r="F170" s="1928"/>
      <c r="G170" s="1928"/>
      <c r="H170" s="1937"/>
      <c r="I170" s="1920"/>
      <c r="J170" s="1607">
        <v>45825</v>
      </c>
      <c r="K170" s="1605" t="s">
        <v>1621</v>
      </c>
    </row>
    <row r="171" spans="1:11" ht="15" customHeight="1" x14ac:dyDescent="0.2">
      <c r="A171" s="1927"/>
      <c r="B171" s="1944"/>
      <c r="C171" s="1928"/>
      <c r="D171" s="1929"/>
      <c r="E171" s="1930"/>
      <c r="F171" s="1928"/>
      <c r="G171" s="1928"/>
      <c r="H171" s="1937"/>
      <c r="I171" s="1920"/>
      <c r="J171" s="1607">
        <v>45826</v>
      </c>
      <c r="K171" s="1605" t="s">
        <v>1506</v>
      </c>
    </row>
    <row r="172" spans="1:11" ht="15" customHeight="1" x14ac:dyDescent="0.2">
      <c r="A172" s="1927"/>
      <c r="B172" s="1944"/>
      <c r="C172" s="1928"/>
      <c r="D172" s="1929"/>
      <c r="E172" s="1930"/>
      <c r="F172" s="1928"/>
      <c r="G172" s="1928"/>
      <c r="H172" s="1937"/>
      <c r="I172" s="1920"/>
      <c r="J172" s="1607">
        <v>45971</v>
      </c>
      <c r="K172" s="1605" t="s">
        <v>1535</v>
      </c>
    </row>
    <row r="173" spans="1:11" ht="15" customHeight="1" x14ac:dyDescent="0.2">
      <c r="A173" s="1922" t="s">
        <v>1536</v>
      </c>
      <c r="B173" s="1984" t="s">
        <v>1622</v>
      </c>
      <c r="C173" s="1923" t="s">
        <v>292</v>
      </c>
      <c r="D173" s="1923" t="s">
        <v>1499</v>
      </c>
      <c r="E173" s="1924" t="s">
        <v>1483</v>
      </c>
      <c r="F173" s="1923">
        <v>36</v>
      </c>
      <c r="G173" s="1923" t="s">
        <v>612</v>
      </c>
      <c r="H173" s="1924">
        <v>660326309.78999996</v>
      </c>
      <c r="I173" s="1978">
        <f>H173/F173</f>
        <v>18342397.494166665</v>
      </c>
      <c r="J173" s="1611">
        <v>45427</v>
      </c>
      <c r="K173" s="1612" t="s">
        <v>1540</v>
      </c>
    </row>
    <row r="174" spans="1:11" ht="15" customHeight="1" x14ac:dyDescent="0.2">
      <c r="A174" s="1922"/>
      <c r="B174" s="1984"/>
      <c r="C174" s="1923"/>
      <c r="D174" s="1923"/>
      <c r="E174" s="1924"/>
      <c r="F174" s="1923"/>
      <c r="G174" s="1923"/>
      <c r="H174" s="1924"/>
      <c r="I174" s="1978"/>
      <c r="J174" s="1611">
        <v>45428</v>
      </c>
      <c r="K174" s="1609" t="s">
        <v>1400</v>
      </c>
    </row>
    <row r="175" spans="1:11" ht="15" customHeight="1" x14ac:dyDescent="0.2">
      <c r="A175" s="1922"/>
      <c r="B175" s="1984"/>
      <c r="C175" s="1923"/>
      <c r="D175" s="1923"/>
      <c r="E175" s="1924"/>
      <c r="F175" s="1923"/>
      <c r="G175" s="1923"/>
      <c r="H175" s="1924"/>
      <c r="I175" s="1978"/>
      <c r="J175" s="1611">
        <v>45429</v>
      </c>
      <c r="K175" s="1612" t="s">
        <v>1618</v>
      </c>
    </row>
    <row r="176" spans="1:11" ht="15" customHeight="1" x14ac:dyDescent="0.2">
      <c r="A176" s="1922"/>
      <c r="B176" s="1984"/>
      <c r="C176" s="1923"/>
      <c r="D176" s="1923"/>
      <c r="E176" s="1924"/>
      <c r="F176" s="1923"/>
      <c r="G176" s="1923"/>
      <c r="H176" s="1924"/>
      <c r="I176" s="1978"/>
      <c r="J176" s="1611">
        <v>45460</v>
      </c>
      <c r="K176" s="1612" t="s">
        <v>1623</v>
      </c>
    </row>
    <row r="177" spans="1:11" ht="15" customHeight="1" x14ac:dyDescent="0.2">
      <c r="A177" s="1922"/>
      <c r="B177" s="1984"/>
      <c r="C177" s="1923"/>
      <c r="D177" s="1923"/>
      <c r="E177" s="1924"/>
      <c r="F177" s="1923"/>
      <c r="G177" s="1923"/>
      <c r="H177" s="1924"/>
      <c r="I177" s="1978"/>
      <c r="J177" s="1611">
        <v>45461</v>
      </c>
      <c r="K177" s="1612" t="s">
        <v>1506</v>
      </c>
    </row>
    <row r="178" spans="1:11" ht="15" customHeight="1" x14ac:dyDescent="0.2">
      <c r="A178" s="1922"/>
      <c r="B178" s="1984"/>
      <c r="C178" s="1923"/>
      <c r="D178" s="1923"/>
      <c r="E178" s="1924"/>
      <c r="F178" s="1923"/>
      <c r="G178" s="1923"/>
      <c r="H178" s="1924"/>
      <c r="I178" s="1978"/>
      <c r="J178" s="1611">
        <v>45950</v>
      </c>
      <c r="K178" s="1612" t="s">
        <v>1535</v>
      </c>
    </row>
    <row r="179" spans="1:11" ht="15" customHeight="1" x14ac:dyDescent="0.2">
      <c r="A179" s="1927" t="s">
        <v>1536</v>
      </c>
      <c r="B179" s="1944" t="s">
        <v>1624</v>
      </c>
      <c r="C179" s="1928" t="s">
        <v>89</v>
      </c>
      <c r="D179" s="1928" t="s">
        <v>1499</v>
      </c>
      <c r="E179" s="1930" t="s">
        <v>1483</v>
      </c>
      <c r="F179" s="1928">
        <v>16</v>
      </c>
      <c r="G179" s="1929" t="s">
        <v>612</v>
      </c>
      <c r="H179" s="1937">
        <v>287337174.67000002</v>
      </c>
      <c r="I179" s="1920">
        <f>+H179/F179</f>
        <v>17958573.416875001</v>
      </c>
      <c r="J179" s="1607">
        <v>45412</v>
      </c>
      <c r="K179" s="1605" t="s">
        <v>1625</v>
      </c>
    </row>
    <row r="180" spans="1:11" ht="15" customHeight="1" x14ac:dyDescent="0.2">
      <c r="A180" s="1927"/>
      <c r="B180" s="1944"/>
      <c r="C180" s="1928"/>
      <c r="D180" s="1928"/>
      <c r="E180" s="1930"/>
      <c r="F180" s="1928"/>
      <c r="G180" s="1929"/>
      <c r="H180" s="1937"/>
      <c r="I180" s="1920"/>
      <c r="J180" s="1607">
        <v>45413</v>
      </c>
      <c r="K180" s="1605" t="s">
        <v>1626</v>
      </c>
    </row>
    <row r="181" spans="1:11" ht="15" customHeight="1" x14ac:dyDescent="0.2">
      <c r="A181" s="1927"/>
      <c r="B181" s="1944"/>
      <c r="C181" s="1928"/>
      <c r="D181" s="1928"/>
      <c r="E181" s="1930"/>
      <c r="F181" s="1928"/>
      <c r="G181" s="1929"/>
      <c r="H181" s="1937"/>
      <c r="I181" s="1920"/>
      <c r="J181" s="1607">
        <v>45414</v>
      </c>
      <c r="K181" s="1605" t="s">
        <v>1570</v>
      </c>
    </row>
    <row r="182" spans="1:11" ht="15" customHeight="1" x14ac:dyDescent="0.2">
      <c r="A182" s="1927"/>
      <c r="B182" s="1944"/>
      <c r="C182" s="1928"/>
      <c r="D182" s="1928"/>
      <c r="E182" s="1930"/>
      <c r="F182" s="1928"/>
      <c r="G182" s="1929"/>
      <c r="H182" s="1937"/>
      <c r="I182" s="1920"/>
      <c r="J182" s="1607">
        <v>45415</v>
      </c>
      <c r="K182" s="1605" t="s">
        <v>1627</v>
      </c>
    </row>
    <row r="183" spans="1:11" ht="15" customHeight="1" x14ac:dyDescent="0.2">
      <c r="A183" s="1927"/>
      <c r="B183" s="1944"/>
      <c r="C183" s="1928"/>
      <c r="D183" s="1928"/>
      <c r="E183" s="1930"/>
      <c r="F183" s="1928"/>
      <c r="G183" s="1929"/>
      <c r="H183" s="1937"/>
      <c r="I183" s="1920"/>
      <c r="J183" s="1607">
        <v>45859</v>
      </c>
      <c r="K183" s="1605" t="s">
        <v>1628</v>
      </c>
    </row>
    <row r="184" spans="1:11" ht="15" customHeight="1" x14ac:dyDescent="0.2">
      <c r="A184" s="1927"/>
      <c r="B184" s="1944"/>
      <c r="C184" s="1928"/>
      <c r="D184" s="1928"/>
      <c r="E184" s="1930"/>
      <c r="F184" s="1928"/>
      <c r="G184" s="1929"/>
      <c r="H184" s="1937"/>
      <c r="I184" s="1920"/>
      <c r="J184" s="1607">
        <v>45869</v>
      </c>
      <c r="K184" s="1605" t="s">
        <v>1629</v>
      </c>
    </row>
    <row r="185" spans="1:11" ht="15" customHeight="1" x14ac:dyDescent="0.2">
      <c r="A185" s="1927"/>
      <c r="B185" s="1944"/>
      <c r="C185" s="1928"/>
      <c r="D185" s="1928"/>
      <c r="E185" s="1930"/>
      <c r="F185" s="1928"/>
      <c r="G185" s="1929"/>
      <c r="H185" s="1937"/>
      <c r="I185" s="1920"/>
      <c r="J185" s="1607">
        <v>45881</v>
      </c>
      <c r="K185" s="1605" t="s">
        <v>1630</v>
      </c>
    </row>
    <row r="186" spans="1:11" ht="15" customHeight="1" x14ac:dyDescent="0.2">
      <c r="A186" s="1927"/>
      <c r="B186" s="1944"/>
      <c r="C186" s="1928"/>
      <c r="D186" s="1928"/>
      <c r="E186" s="1930"/>
      <c r="F186" s="1928"/>
      <c r="G186" s="1929"/>
      <c r="H186" s="1937"/>
      <c r="I186" s="1920"/>
      <c r="J186" s="1607">
        <v>45889</v>
      </c>
      <c r="K186" s="1605" t="s">
        <v>1631</v>
      </c>
    </row>
    <row r="187" spans="1:11" ht="15" customHeight="1" x14ac:dyDescent="0.2">
      <c r="A187" s="1927"/>
      <c r="B187" s="1944"/>
      <c r="C187" s="1928"/>
      <c r="D187" s="1928"/>
      <c r="E187" s="1930"/>
      <c r="F187" s="1928"/>
      <c r="G187" s="1929"/>
      <c r="H187" s="1937"/>
      <c r="I187" s="1920"/>
      <c r="J187" s="1607">
        <v>45894</v>
      </c>
      <c r="K187" s="1605" t="s">
        <v>1608</v>
      </c>
    </row>
    <row r="188" spans="1:11" ht="15" customHeight="1" x14ac:dyDescent="0.2">
      <c r="A188" s="1927"/>
      <c r="B188" s="1944"/>
      <c r="C188" s="1928"/>
      <c r="D188" s="1928"/>
      <c r="E188" s="1930"/>
      <c r="F188" s="1928"/>
      <c r="G188" s="1929"/>
      <c r="H188" s="1937"/>
      <c r="I188" s="1920"/>
      <c r="J188" s="1607">
        <v>45895</v>
      </c>
      <c r="K188" s="1605" t="s">
        <v>1632</v>
      </c>
    </row>
    <row r="189" spans="1:11" ht="15" customHeight="1" x14ac:dyDescent="0.2">
      <c r="A189" s="1927"/>
      <c r="B189" s="1944"/>
      <c r="C189" s="1928"/>
      <c r="D189" s="1928"/>
      <c r="E189" s="1930"/>
      <c r="F189" s="1928"/>
      <c r="G189" s="1929"/>
      <c r="H189" s="1937"/>
      <c r="I189" s="1920"/>
      <c r="J189" s="1607">
        <v>45902</v>
      </c>
      <c r="K189" s="1605" t="s">
        <v>1450</v>
      </c>
    </row>
    <row r="190" spans="1:11" ht="15" customHeight="1" x14ac:dyDescent="0.2">
      <c r="A190" s="1927"/>
      <c r="B190" s="1944"/>
      <c r="C190" s="1928"/>
      <c r="D190" s="1928"/>
      <c r="E190" s="1930"/>
      <c r="F190" s="1928"/>
      <c r="G190" s="1929"/>
      <c r="H190" s="1937"/>
      <c r="I190" s="1920"/>
      <c r="J190" s="1607">
        <v>45905</v>
      </c>
      <c r="K190" s="1605" t="s">
        <v>1633</v>
      </c>
    </row>
    <row r="191" spans="1:11" ht="15" customHeight="1" x14ac:dyDescent="0.2">
      <c r="A191" s="1927"/>
      <c r="B191" s="1944"/>
      <c r="C191" s="1928"/>
      <c r="D191" s="1928"/>
      <c r="E191" s="1930"/>
      <c r="F191" s="1928"/>
      <c r="G191" s="1929"/>
      <c r="H191" s="1937"/>
      <c r="I191" s="1920"/>
      <c r="J191" s="1607">
        <v>45911</v>
      </c>
      <c r="K191" s="1605" t="s">
        <v>1450</v>
      </c>
    </row>
    <row r="192" spans="1:11" ht="15" customHeight="1" x14ac:dyDescent="0.2">
      <c r="A192" s="1927"/>
      <c r="B192" s="1944"/>
      <c r="C192" s="1928"/>
      <c r="D192" s="1928"/>
      <c r="E192" s="1930"/>
      <c r="F192" s="1928"/>
      <c r="G192" s="1929"/>
      <c r="H192" s="1937"/>
      <c r="I192" s="1920"/>
      <c r="J192" s="1607">
        <v>45919</v>
      </c>
      <c r="K192" s="1605" t="s">
        <v>1634</v>
      </c>
    </row>
    <row r="193" spans="1:11" ht="15" customHeight="1" x14ac:dyDescent="0.2">
      <c r="A193" s="1927"/>
      <c r="B193" s="1944"/>
      <c r="C193" s="1928"/>
      <c r="D193" s="1928"/>
      <c r="E193" s="1930"/>
      <c r="F193" s="1928"/>
      <c r="G193" s="1929"/>
      <c r="H193" s="1937"/>
      <c r="I193" s="1920"/>
      <c r="J193" s="1607">
        <v>45922</v>
      </c>
      <c r="K193" s="1605" t="s">
        <v>1635</v>
      </c>
    </row>
    <row r="194" spans="1:11" ht="15" customHeight="1" x14ac:dyDescent="0.2">
      <c r="A194" s="1927"/>
      <c r="B194" s="1944"/>
      <c r="C194" s="1928"/>
      <c r="D194" s="1928"/>
      <c r="E194" s="1930"/>
      <c r="F194" s="1928"/>
      <c r="G194" s="1929"/>
      <c r="H194" s="1937"/>
      <c r="I194" s="1920"/>
      <c r="J194" s="1607">
        <v>45924</v>
      </c>
      <c r="K194" s="1605" t="s">
        <v>1636</v>
      </c>
    </row>
    <row r="195" spans="1:11" ht="15" customHeight="1" x14ac:dyDescent="0.2">
      <c r="A195" s="1927"/>
      <c r="B195" s="1944"/>
      <c r="C195" s="1928"/>
      <c r="D195" s="1928"/>
      <c r="E195" s="1930"/>
      <c r="F195" s="1928"/>
      <c r="G195" s="1929"/>
      <c r="H195" s="1937"/>
      <c r="I195" s="1920"/>
      <c r="J195" s="1607">
        <v>45926</v>
      </c>
      <c r="K195" s="1644" t="s">
        <v>1637</v>
      </c>
    </row>
    <row r="196" spans="1:11" ht="15" customHeight="1" x14ac:dyDescent="0.2">
      <c r="A196" s="1927"/>
      <c r="B196" s="1944"/>
      <c r="C196" s="1928"/>
      <c r="D196" s="1928"/>
      <c r="E196" s="1930"/>
      <c r="F196" s="1928"/>
      <c r="G196" s="1929"/>
      <c r="H196" s="1937"/>
      <c r="I196" s="1920"/>
      <c r="J196" s="1607">
        <v>45926</v>
      </c>
      <c r="K196" s="1605" t="s">
        <v>1638</v>
      </c>
    </row>
    <row r="197" spans="1:11" ht="15" customHeight="1" x14ac:dyDescent="0.2">
      <c r="A197" s="1927"/>
      <c r="B197" s="1944"/>
      <c r="C197" s="1928"/>
      <c r="D197" s="1928"/>
      <c r="E197" s="1930"/>
      <c r="F197" s="1928"/>
      <c r="G197" s="1929"/>
      <c r="H197" s="1937"/>
      <c r="I197" s="1920"/>
      <c r="J197" s="1607">
        <v>45932</v>
      </c>
      <c r="K197" s="1605" t="s">
        <v>1506</v>
      </c>
    </row>
    <row r="198" spans="1:11" ht="15" customHeight="1" x14ac:dyDescent="0.2">
      <c r="A198" s="1927"/>
      <c r="B198" s="1944"/>
      <c r="C198" s="1928"/>
      <c r="D198" s="1928"/>
      <c r="E198" s="1930"/>
      <c r="F198" s="1928"/>
      <c r="G198" s="1929"/>
      <c r="H198" s="1937"/>
      <c r="I198" s="1920"/>
      <c r="J198" s="1607">
        <v>45999</v>
      </c>
      <c r="K198" s="1605" t="s">
        <v>1535</v>
      </c>
    </row>
    <row r="199" spans="1:11" ht="15" customHeight="1" x14ac:dyDescent="0.2">
      <c r="A199" s="1922" t="s">
        <v>1536</v>
      </c>
      <c r="B199" s="1984" t="s">
        <v>1639</v>
      </c>
      <c r="C199" s="1923" t="s">
        <v>89</v>
      </c>
      <c r="D199" s="1923" t="s">
        <v>1499</v>
      </c>
      <c r="E199" s="1924" t="s">
        <v>1483</v>
      </c>
      <c r="F199" s="1923">
        <v>24</v>
      </c>
      <c r="G199" s="1968" t="s">
        <v>612</v>
      </c>
      <c r="H199" s="1986">
        <v>449429460.76999998</v>
      </c>
      <c r="I199" s="1909">
        <f>+H199/F199</f>
        <v>18726227.532083333</v>
      </c>
      <c r="J199" s="1611">
        <v>45416</v>
      </c>
      <c r="K199" s="1612" t="s">
        <v>1625</v>
      </c>
    </row>
    <row r="200" spans="1:11" ht="15" customHeight="1" x14ac:dyDescent="0.2">
      <c r="A200" s="1922"/>
      <c r="B200" s="1984"/>
      <c r="C200" s="1923"/>
      <c r="D200" s="1923"/>
      <c r="E200" s="1924"/>
      <c r="F200" s="1923"/>
      <c r="G200" s="1968"/>
      <c r="H200" s="1986"/>
      <c r="I200" s="1909"/>
      <c r="J200" s="1611">
        <v>45417</v>
      </c>
      <c r="K200" s="1612" t="s">
        <v>1626</v>
      </c>
    </row>
    <row r="201" spans="1:11" ht="15" customHeight="1" x14ac:dyDescent="0.2">
      <c r="A201" s="1922"/>
      <c r="B201" s="1984"/>
      <c r="C201" s="1923"/>
      <c r="D201" s="1923"/>
      <c r="E201" s="1924"/>
      <c r="F201" s="1923"/>
      <c r="G201" s="1968"/>
      <c r="H201" s="1986"/>
      <c r="I201" s="1909"/>
      <c r="J201" s="1611">
        <v>45418</v>
      </c>
      <c r="K201" s="1612" t="s">
        <v>1570</v>
      </c>
    </row>
    <row r="202" spans="1:11" ht="15" customHeight="1" x14ac:dyDescent="0.2">
      <c r="A202" s="1922"/>
      <c r="B202" s="1984"/>
      <c r="C202" s="1923"/>
      <c r="D202" s="1923"/>
      <c r="E202" s="1924"/>
      <c r="F202" s="1923"/>
      <c r="G202" s="1968"/>
      <c r="H202" s="1986"/>
      <c r="I202" s="1909"/>
      <c r="J202" s="1611">
        <v>45419</v>
      </c>
      <c r="K202" s="1612" t="s">
        <v>1640</v>
      </c>
    </row>
    <row r="203" spans="1:11" ht="15" customHeight="1" x14ac:dyDescent="0.2">
      <c r="A203" s="1922"/>
      <c r="B203" s="1984"/>
      <c r="C203" s="1923"/>
      <c r="D203" s="1923"/>
      <c r="E203" s="1924"/>
      <c r="F203" s="1923"/>
      <c r="G203" s="1968"/>
      <c r="H203" s="1986"/>
      <c r="I203" s="1909"/>
      <c r="J203" s="1611">
        <v>45420</v>
      </c>
      <c r="K203" s="1612" t="s">
        <v>1627</v>
      </c>
    </row>
    <row r="204" spans="1:11" ht="15" customHeight="1" x14ac:dyDescent="0.2">
      <c r="A204" s="1922"/>
      <c r="B204" s="1984"/>
      <c r="C204" s="1923"/>
      <c r="D204" s="1923"/>
      <c r="E204" s="1924"/>
      <c r="F204" s="1923"/>
      <c r="G204" s="1968"/>
      <c r="H204" s="1986"/>
      <c r="I204" s="1909"/>
      <c r="J204" s="1611">
        <v>45859</v>
      </c>
      <c r="K204" s="1612" t="s">
        <v>1628</v>
      </c>
    </row>
    <row r="205" spans="1:11" ht="15" customHeight="1" x14ac:dyDescent="0.2">
      <c r="A205" s="1922"/>
      <c r="B205" s="1984"/>
      <c r="C205" s="1923"/>
      <c r="D205" s="1923"/>
      <c r="E205" s="1924"/>
      <c r="F205" s="1923"/>
      <c r="G205" s="1968"/>
      <c r="H205" s="1986"/>
      <c r="I205" s="1909"/>
      <c r="J205" s="1611">
        <v>45869</v>
      </c>
      <c r="K205" s="1612" t="s">
        <v>1629</v>
      </c>
    </row>
    <row r="206" spans="1:11" ht="15" customHeight="1" x14ac:dyDescent="0.2">
      <c r="A206" s="1922"/>
      <c r="B206" s="1984"/>
      <c r="C206" s="1923"/>
      <c r="D206" s="1923"/>
      <c r="E206" s="1924"/>
      <c r="F206" s="1923"/>
      <c r="G206" s="1968"/>
      <c r="H206" s="1986"/>
      <c r="I206" s="1909"/>
      <c r="J206" s="1611">
        <v>56838</v>
      </c>
      <c r="K206" s="1612" t="s">
        <v>1630</v>
      </c>
    </row>
    <row r="207" spans="1:11" ht="15" customHeight="1" x14ac:dyDescent="0.2">
      <c r="A207" s="1922"/>
      <c r="B207" s="1984"/>
      <c r="C207" s="1923"/>
      <c r="D207" s="1923"/>
      <c r="E207" s="1924"/>
      <c r="F207" s="1923"/>
      <c r="G207" s="1968"/>
      <c r="H207" s="1986"/>
      <c r="I207" s="1909"/>
      <c r="J207" s="1611">
        <v>45889</v>
      </c>
      <c r="K207" s="1612" t="s">
        <v>1631</v>
      </c>
    </row>
    <row r="208" spans="1:11" ht="15" customHeight="1" x14ac:dyDescent="0.2">
      <c r="A208" s="1922"/>
      <c r="B208" s="1984"/>
      <c r="C208" s="1923"/>
      <c r="D208" s="1923"/>
      <c r="E208" s="1924"/>
      <c r="F208" s="1923"/>
      <c r="G208" s="1968"/>
      <c r="H208" s="1986"/>
      <c r="I208" s="1909"/>
      <c r="J208" s="1611">
        <v>45894</v>
      </c>
      <c r="K208" s="1612" t="s">
        <v>1608</v>
      </c>
    </row>
    <row r="209" spans="1:11" ht="15" customHeight="1" x14ac:dyDescent="0.2">
      <c r="A209" s="1922"/>
      <c r="B209" s="1984"/>
      <c r="C209" s="1923"/>
      <c r="D209" s="1923"/>
      <c r="E209" s="1924"/>
      <c r="F209" s="1923"/>
      <c r="G209" s="1968"/>
      <c r="H209" s="1986"/>
      <c r="I209" s="1909"/>
      <c r="J209" s="1611">
        <v>45895</v>
      </c>
      <c r="K209" s="1612" t="s">
        <v>1632</v>
      </c>
    </row>
    <row r="210" spans="1:11" ht="15" customHeight="1" x14ac:dyDescent="0.2">
      <c r="A210" s="1922"/>
      <c r="B210" s="1984"/>
      <c r="C210" s="1923"/>
      <c r="D210" s="1923"/>
      <c r="E210" s="1924"/>
      <c r="F210" s="1923"/>
      <c r="G210" s="1968"/>
      <c r="H210" s="1986"/>
      <c r="I210" s="1909"/>
      <c r="J210" s="1611">
        <v>45902</v>
      </c>
      <c r="K210" s="1612" t="s">
        <v>1450</v>
      </c>
    </row>
    <row r="211" spans="1:11" ht="15" customHeight="1" x14ac:dyDescent="0.2">
      <c r="A211" s="1922"/>
      <c r="B211" s="1984"/>
      <c r="C211" s="1923"/>
      <c r="D211" s="1923"/>
      <c r="E211" s="1924"/>
      <c r="F211" s="1923"/>
      <c r="G211" s="1968"/>
      <c r="H211" s="1986"/>
      <c r="I211" s="1909"/>
      <c r="J211" s="1611">
        <v>45905</v>
      </c>
      <c r="K211" s="1612" t="s">
        <v>1633</v>
      </c>
    </row>
    <row r="212" spans="1:11" ht="15" customHeight="1" x14ac:dyDescent="0.2">
      <c r="A212" s="1922"/>
      <c r="B212" s="1984"/>
      <c r="C212" s="1923"/>
      <c r="D212" s="1923"/>
      <c r="E212" s="1924"/>
      <c r="F212" s="1923"/>
      <c r="G212" s="1968"/>
      <c r="H212" s="1986"/>
      <c r="I212" s="1909"/>
      <c r="J212" s="1611">
        <v>45911</v>
      </c>
      <c r="K212" s="1612" t="s">
        <v>1450</v>
      </c>
    </row>
    <row r="213" spans="1:11" ht="15" customHeight="1" x14ac:dyDescent="0.2">
      <c r="A213" s="1922"/>
      <c r="B213" s="1984"/>
      <c r="C213" s="1923"/>
      <c r="D213" s="1923"/>
      <c r="E213" s="1924"/>
      <c r="F213" s="1923"/>
      <c r="G213" s="1968"/>
      <c r="H213" s="1986"/>
      <c r="I213" s="1909"/>
      <c r="J213" s="1611">
        <v>45919</v>
      </c>
      <c r="K213" s="1612" t="s">
        <v>1634</v>
      </c>
    </row>
    <row r="214" spans="1:11" ht="15" customHeight="1" x14ac:dyDescent="0.2">
      <c r="A214" s="1922"/>
      <c r="B214" s="1984"/>
      <c r="C214" s="1923"/>
      <c r="D214" s="1923"/>
      <c r="E214" s="1924"/>
      <c r="F214" s="1923"/>
      <c r="G214" s="1968"/>
      <c r="H214" s="1986"/>
      <c r="I214" s="1909"/>
      <c r="J214" s="1611">
        <v>45922</v>
      </c>
      <c r="K214" s="1612" t="s">
        <v>1635</v>
      </c>
    </row>
    <row r="215" spans="1:11" ht="15" customHeight="1" x14ac:dyDescent="0.2">
      <c r="A215" s="1922"/>
      <c r="B215" s="1984"/>
      <c r="C215" s="1923"/>
      <c r="D215" s="1923"/>
      <c r="E215" s="1924"/>
      <c r="F215" s="1923"/>
      <c r="G215" s="1968"/>
      <c r="H215" s="1986"/>
      <c r="I215" s="1909"/>
      <c r="J215" s="1611">
        <v>45924</v>
      </c>
      <c r="K215" s="1612" t="s">
        <v>1636</v>
      </c>
    </row>
    <row r="216" spans="1:11" ht="15" customHeight="1" x14ac:dyDescent="0.2">
      <c r="A216" s="1922"/>
      <c r="B216" s="1984"/>
      <c r="C216" s="1923"/>
      <c r="D216" s="1923"/>
      <c r="E216" s="1924"/>
      <c r="F216" s="1923"/>
      <c r="G216" s="1968"/>
      <c r="H216" s="1986"/>
      <c r="I216" s="1909"/>
      <c r="J216" s="1611">
        <v>45926</v>
      </c>
      <c r="K216" s="1637" t="s">
        <v>1637</v>
      </c>
    </row>
    <row r="217" spans="1:11" ht="15" customHeight="1" x14ac:dyDescent="0.2">
      <c r="A217" s="1922"/>
      <c r="B217" s="1984"/>
      <c r="C217" s="1923"/>
      <c r="D217" s="1923"/>
      <c r="E217" s="1924"/>
      <c r="F217" s="1923"/>
      <c r="G217" s="1968"/>
      <c r="H217" s="1986"/>
      <c r="I217" s="1909"/>
      <c r="J217" s="1611">
        <v>45926</v>
      </c>
      <c r="K217" s="1612" t="s">
        <v>1638</v>
      </c>
    </row>
    <row r="218" spans="1:11" ht="15" customHeight="1" x14ac:dyDescent="0.2">
      <c r="A218" s="1922"/>
      <c r="B218" s="1984"/>
      <c r="C218" s="1923"/>
      <c r="D218" s="1923"/>
      <c r="E218" s="1924"/>
      <c r="F218" s="1923"/>
      <c r="G218" s="1968"/>
      <c r="H218" s="1986"/>
      <c r="I218" s="1909"/>
      <c r="J218" s="1611">
        <v>45932</v>
      </c>
      <c r="K218" s="1612" t="s">
        <v>1506</v>
      </c>
    </row>
    <row r="219" spans="1:11" ht="15" customHeight="1" x14ac:dyDescent="0.2">
      <c r="A219" s="1922"/>
      <c r="B219" s="1984"/>
      <c r="C219" s="1923"/>
      <c r="D219" s="1923"/>
      <c r="E219" s="1924"/>
      <c r="F219" s="1923"/>
      <c r="G219" s="1968"/>
      <c r="H219" s="1986"/>
      <c r="I219" s="1909"/>
      <c r="J219" s="1611">
        <v>45999</v>
      </c>
      <c r="K219" s="1612" t="s">
        <v>1535</v>
      </c>
    </row>
    <row r="220" spans="1:11" ht="15" customHeight="1" x14ac:dyDescent="0.2">
      <c r="A220" s="1995" t="s">
        <v>1536</v>
      </c>
      <c r="B220" s="1995" t="s">
        <v>1641</v>
      </c>
      <c r="C220" s="1998" t="s">
        <v>1546</v>
      </c>
      <c r="D220" s="1998" t="s">
        <v>1642</v>
      </c>
      <c r="E220" s="2001" t="s">
        <v>173</v>
      </c>
      <c r="F220" s="2004">
        <v>47</v>
      </c>
      <c r="G220" s="2004" t="s">
        <v>1539</v>
      </c>
      <c r="H220" s="2007">
        <v>966488286.44000006</v>
      </c>
      <c r="I220" s="2010">
        <f>+H220/F220</f>
        <v>20563580.562553193</v>
      </c>
      <c r="J220" s="1629">
        <v>45821</v>
      </c>
      <c r="K220" s="1630" t="s">
        <v>1540</v>
      </c>
    </row>
    <row r="221" spans="1:11" ht="15" customHeight="1" x14ac:dyDescent="0.2">
      <c r="A221" s="1996"/>
      <c r="B221" s="1996"/>
      <c r="C221" s="1999"/>
      <c r="D221" s="1999"/>
      <c r="E221" s="2002"/>
      <c r="F221" s="2005"/>
      <c r="G221" s="2005"/>
      <c r="H221" s="2008"/>
      <c r="I221" s="2011"/>
      <c r="J221" s="1629">
        <v>45824</v>
      </c>
      <c r="K221" s="1645" t="s">
        <v>1400</v>
      </c>
    </row>
    <row r="222" spans="1:11" ht="15" customHeight="1" x14ac:dyDescent="0.2">
      <c r="A222" s="1996"/>
      <c r="B222" s="1996"/>
      <c r="C222" s="1999"/>
      <c r="D222" s="1999"/>
      <c r="E222" s="2002"/>
      <c r="F222" s="2005"/>
      <c r="G222" s="2005"/>
      <c r="H222" s="2008"/>
      <c r="I222" s="2011"/>
      <c r="J222" s="1629">
        <v>45950</v>
      </c>
      <c r="K222" s="1630" t="s">
        <v>1643</v>
      </c>
    </row>
    <row r="223" spans="1:11" ht="15" customHeight="1" x14ac:dyDescent="0.2">
      <c r="A223" s="1996"/>
      <c r="B223" s="1996"/>
      <c r="C223" s="1999"/>
      <c r="D223" s="1999"/>
      <c r="E223" s="2002"/>
      <c r="F223" s="2005"/>
      <c r="G223" s="2005"/>
      <c r="H223" s="2008"/>
      <c r="I223" s="2011"/>
      <c r="J223" s="1629">
        <v>45965</v>
      </c>
      <c r="K223" s="1630" t="s">
        <v>1644</v>
      </c>
    </row>
    <row r="224" spans="1:11" ht="15" customHeight="1" x14ac:dyDescent="0.2">
      <c r="A224" s="1996"/>
      <c r="B224" s="1996"/>
      <c r="C224" s="1999"/>
      <c r="D224" s="1999"/>
      <c r="E224" s="2002"/>
      <c r="F224" s="2005"/>
      <c r="G224" s="2005"/>
      <c r="H224" s="2008"/>
      <c r="I224" s="2011"/>
      <c r="J224" s="1629">
        <v>45968</v>
      </c>
      <c r="K224" s="1630" t="s">
        <v>1645</v>
      </c>
    </row>
    <row r="225" spans="1:11" ht="15" customHeight="1" x14ac:dyDescent="0.2">
      <c r="A225" s="1996"/>
      <c r="B225" s="1996"/>
      <c r="C225" s="1999"/>
      <c r="D225" s="1999"/>
      <c r="E225" s="2002"/>
      <c r="F225" s="2005"/>
      <c r="G225" s="2005"/>
      <c r="H225" s="2008"/>
      <c r="I225" s="2011"/>
      <c r="J225" s="1629">
        <v>56944</v>
      </c>
      <c r="K225" s="1630" t="s">
        <v>1646</v>
      </c>
    </row>
    <row r="226" spans="1:11" ht="15" customHeight="1" x14ac:dyDescent="0.2">
      <c r="A226" s="1996"/>
      <c r="B226" s="1996"/>
      <c r="C226" s="1999"/>
      <c r="D226" s="1999"/>
      <c r="E226" s="2002"/>
      <c r="F226" s="2005"/>
      <c r="G226" s="2005"/>
      <c r="H226" s="2008"/>
      <c r="I226" s="2011"/>
      <c r="J226" s="1629">
        <v>45991</v>
      </c>
      <c r="K226" s="1630" t="s">
        <v>1612</v>
      </c>
    </row>
    <row r="227" spans="1:11" ht="15" customHeight="1" x14ac:dyDescent="0.2">
      <c r="A227" s="1996"/>
      <c r="B227" s="1996"/>
      <c r="C227" s="1999"/>
      <c r="D227" s="1999"/>
      <c r="E227" s="2002"/>
      <c r="F227" s="2005"/>
      <c r="G227" s="2005"/>
      <c r="H227" s="2008"/>
      <c r="I227" s="2011"/>
      <c r="J227" s="1629">
        <v>45992</v>
      </c>
      <c r="K227" s="1630" t="s">
        <v>1647</v>
      </c>
    </row>
    <row r="228" spans="1:11" ht="46.9" customHeight="1" x14ac:dyDescent="0.2">
      <c r="A228" s="1996"/>
      <c r="B228" s="1996"/>
      <c r="C228" s="1999"/>
      <c r="D228" s="1999"/>
      <c r="E228" s="2002"/>
      <c r="F228" s="2005"/>
      <c r="G228" s="2005"/>
      <c r="H228" s="2008"/>
      <c r="I228" s="2011"/>
      <c r="J228" s="1629">
        <v>45993</v>
      </c>
      <c r="K228" s="1646" t="s">
        <v>1648</v>
      </c>
    </row>
    <row r="229" spans="1:11" ht="15" customHeight="1" x14ac:dyDescent="0.2">
      <c r="A229" s="1997"/>
      <c r="B229" s="1997"/>
      <c r="C229" s="2000"/>
      <c r="D229" s="2000"/>
      <c r="E229" s="2003"/>
      <c r="F229" s="2006"/>
      <c r="G229" s="2006"/>
      <c r="H229" s="2009"/>
      <c r="I229" s="2012"/>
      <c r="J229" s="1607">
        <v>45999</v>
      </c>
      <c r="K229" s="1605" t="s">
        <v>1535</v>
      </c>
    </row>
    <row r="230" spans="1:11" ht="15" customHeight="1" x14ac:dyDescent="0.2">
      <c r="A230" s="1976" t="s">
        <v>1393</v>
      </c>
      <c r="B230" s="1922" t="s">
        <v>1649</v>
      </c>
      <c r="C230" s="1923" t="s">
        <v>292</v>
      </c>
      <c r="D230" s="1977" t="s">
        <v>1650</v>
      </c>
      <c r="E230" s="1977" t="s">
        <v>1396</v>
      </c>
      <c r="F230" s="1923">
        <v>32</v>
      </c>
      <c r="G230" s="1977" t="s">
        <v>1447</v>
      </c>
      <c r="H230" s="1974">
        <v>863271462.35000002</v>
      </c>
      <c r="I230" s="1974">
        <f>SUM(H230/F230)</f>
        <v>26977233.198437501</v>
      </c>
      <c r="J230" s="1631">
        <v>45531</v>
      </c>
      <c r="K230" s="1609" t="s">
        <v>1540</v>
      </c>
    </row>
    <row r="231" spans="1:11" ht="15" customHeight="1" x14ac:dyDescent="0.2">
      <c r="A231" s="1976"/>
      <c r="B231" s="1922"/>
      <c r="C231" s="1923"/>
      <c r="D231" s="1977"/>
      <c r="E231" s="1977"/>
      <c r="F231" s="1923"/>
      <c r="G231" s="1977"/>
      <c r="H231" s="1974"/>
      <c r="I231" s="1974"/>
      <c r="J231" s="1631">
        <v>45533</v>
      </c>
      <c r="K231" s="1609" t="s">
        <v>1400</v>
      </c>
    </row>
    <row r="232" spans="1:11" ht="15" customHeight="1" x14ac:dyDescent="0.2">
      <c r="A232" s="1976"/>
      <c r="B232" s="1922"/>
      <c r="C232" s="1923"/>
      <c r="D232" s="1977"/>
      <c r="E232" s="1977"/>
      <c r="F232" s="1923"/>
      <c r="G232" s="1977"/>
      <c r="H232" s="1974"/>
      <c r="I232" s="1974"/>
      <c r="J232" s="1631">
        <v>45602</v>
      </c>
      <c r="K232" s="1647" t="s">
        <v>1401</v>
      </c>
    </row>
    <row r="233" spans="1:11" ht="15" customHeight="1" x14ac:dyDescent="0.2">
      <c r="A233" s="1976"/>
      <c r="B233" s="1922"/>
      <c r="C233" s="1923"/>
      <c r="D233" s="1977"/>
      <c r="E233" s="1977"/>
      <c r="F233" s="1923"/>
      <c r="G233" s="1977"/>
      <c r="H233" s="1974"/>
      <c r="I233" s="1974"/>
      <c r="J233" s="1631">
        <v>45705</v>
      </c>
      <c r="K233" s="1647" t="s">
        <v>1408</v>
      </c>
    </row>
    <row r="234" spans="1:11" ht="15" customHeight="1" x14ac:dyDescent="0.2">
      <c r="A234" s="1976"/>
      <c r="B234" s="1922"/>
      <c r="C234" s="1923"/>
      <c r="D234" s="1977"/>
      <c r="E234" s="1977"/>
      <c r="F234" s="1923"/>
      <c r="G234" s="1977"/>
      <c r="H234" s="1974"/>
      <c r="I234" s="1974"/>
      <c r="J234" s="1631">
        <v>45712</v>
      </c>
      <c r="K234" s="1647" t="s">
        <v>1428</v>
      </c>
    </row>
    <row r="235" spans="1:11" ht="15" customHeight="1" x14ac:dyDescent="0.2">
      <c r="A235" s="1976"/>
      <c r="B235" s="1922"/>
      <c r="C235" s="1923"/>
      <c r="D235" s="1977"/>
      <c r="E235" s="1977"/>
      <c r="F235" s="1923"/>
      <c r="G235" s="1977"/>
      <c r="H235" s="1974"/>
      <c r="I235" s="1974"/>
      <c r="J235" s="1631">
        <v>45716</v>
      </c>
      <c r="K235" s="1647" t="s">
        <v>1415</v>
      </c>
    </row>
    <row r="236" spans="1:11" ht="15" customHeight="1" x14ac:dyDescent="0.2">
      <c r="A236" s="1976"/>
      <c r="B236" s="1922"/>
      <c r="C236" s="1923"/>
      <c r="D236" s="1977"/>
      <c r="E236" s="1977"/>
      <c r="F236" s="1923"/>
      <c r="G236" s="1977"/>
      <c r="H236" s="1974"/>
      <c r="I236" s="1974"/>
      <c r="J236" s="1631">
        <v>45748</v>
      </c>
      <c r="K236" s="1647" t="s">
        <v>1416</v>
      </c>
    </row>
    <row r="237" spans="1:11" ht="15" customHeight="1" x14ac:dyDescent="0.2">
      <c r="A237" s="1976"/>
      <c r="B237" s="1922"/>
      <c r="C237" s="1923"/>
      <c r="D237" s="1977"/>
      <c r="E237" s="1977"/>
      <c r="F237" s="1923"/>
      <c r="G237" s="1977"/>
      <c r="H237" s="1974"/>
      <c r="I237" s="1974"/>
      <c r="J237" s="1631">
        <v>45790</v>
      </c>
      <c r="K237" s="1647" t="s">
        <v>1428</v>
      </c>
    </row>
    <row r="238" spans="1:11" ht="15" customHeight="1" x14ac:dyDescent="0.2">
      <c r="A238" s="1976"/>
      <c r="B238" s="1922"/>
      <c r="C238" s="1923"/>
      <c r="D238" s="1977"/>
      <c r="E238" s="1977"/>
      <c r="F238" s="1923"/>
      <c r="G238" s="1977"/>
      <c r="H238" s="1974"/>
      <c r="I238" s="1974"/>
      <c r="J238" s="1631">
        <v>45793</v>
      </c>
      <c r="K238" s="1647" t="s">
        <v>1416</v>
      </c>
    </row>
    <row r="239" spans="1:11" ht="15" customHeight="1" x14ac:dyDescent="0.2">
      <c r="A239" s="1976"/>
      <c r="B239" s="1922"/>
      <c r="C239" s="1923"/>
      <c r="D239" s="1977"/>
      <c r="E239" s="1977"/>
      <c r="F239" s="1923"/>
      <c r="G239" s="1977"/>
      <c r="H239" s="1974"/>
      <c r="I239" s="1974"/>
      <c r="J239" s="1631">
        <v>45797</v>
      </c>
      <c r="K239" s="1647" t="s">
        <v>1416</v>
      </c>
    </row>
    <row r="240" spans="1:11" ht="15" customHeight="1" x14ac:dyDescent="0.2">
      <c r="A240" s="1976"/>
      <c r="B240" s="1922"/>
      <c r="C240" s="1923"/>
      <c r="D240" s="1977"/>
      <c r="E240" s="1977"/>
      <c r="F240" s="1923"/>
      <c r="G240" s="1977"/>
      <c r="H240" s="1974"/>
      <c r="I240" s="1974"/>
      <c r="J240" s="1631">
        <v>45838</v>
      </c>
      <c r="K240" s="1612" t="s">
        <v>1651</v>
      </c>
    </row>
    <row r="241" spans="1:11" ht="15" customHeight="1" x14ac:dyDescent="0.2">
      <c r="A241" s="1976"/>
      <c r="B241" s="1922"/>
      <c r="C241" s="1923"/>
      <c r="D241" s="1977"/>
      <c r="E241" s="1977"/>
      <c r="F241" s="1923"/>
      <c r="G241" s="1977"/>
      <c r="H241" s="1974"/>
      <c r="I241" s="1974"/>
      <c r="J241" s="1631">
        <v>45870</v>
      </c>
      <c r="K241" s="1612" t="s">
        <v>1652</v>
      </c>
    </row>
    <row r="242" spans="1:11" ht="15" customHeight="1" x14ac:dyDescent="0.2">
      <c r="A242" s="1976"/>
      <c r="B242" s="1922"/>
      <c r="C242" s="1923"/>
      <c r="D242" s="1977"/>
      <c r="E242" s="1977"/>
      <c r="F242" s="1923"/>
      <c r="G242" s="1977"/>
      <c r="H242" s="1974"/>
      <c r="I242" s="1974"/>
      <c r="J242" s="1631">
        <v>45876</v>
      </c>
      <c r="K242" s="1647" t="s">
        <v>1416</v>
      </c>
    </row>
    <row r="243" spans="1:11" ht="15" customHeight="1" x14ac:dyDescent="0.2">
      <c r="A243" s="1976"/>
      <c r="B243" s="1922"/>
      <c r="C243" s="1923"/>
      <c r="D243" s="1977"/>
      <c r="E243" s="1977"/>
      <c r="F243" s="1923"/>
      <c r="G243" s="1977"/>
      <c r="H243" s="1974"/>
      <c r="I243" s="1974"/>
      <c r="J243" s="1631">
        <v>45877</v>
      </c>
      <c r="K243" s="1612" t="s">
        <v>1653</v>
      </c>
    </row>
    <row r="244" spans="1:11" ht="15" customHeight="1" x14ac:dyDescent="0.2">
      <c r="A244" s="1976"/>
      <c r="B244" s="1922"/>
      <c r="C244" s="1923"/>
      <c r="D244" s="1977"/>
      <c r="E244" s="1977"/>
      <c r="F244" s="1923"/>
      <c r="G244" s="1977"/>
      <c r="H244" s="1974"/>
      <c r="I244" s="1974"/>
      <c r="J244" s="1631">
        <v>45880</v>
      </c>
      <c r="K244" s="1612" t="s">
        <v>1654</v>
      </c>
    </row>
    <row r="245" spans="1:11" ht="15" customHeight="1" x14ac:dyDescent="0.2">
      <c r="A245" s="1976"/>
      <c r="B245" s="1922"/>
      <c r="C245" s="1923"/>
      <c r="D245" s="1977"/>
      <c r="E245" s="1977"/>
      <c r="F245" s="1923"/>
      <c r="G245" s="1977"/>
      <c r="H245" s="1974"/>
      <c r="I245" s="1974"/>
      <c r="J245" s="1631">
        <v>45881</v>
      </c>
      <c r="K245" s="1612" t="s">
        <v>1506</v>
      </c>
    </row>
    <row r="246" spans="1:11" ht="15" customHeight="1" x14ac:dyDescent="0.2">
      <c r="A246" s="1922" t="s">
        <v>1434</v>
      </c>
      <c r="B246" s="1922" t="s">
        <v>1655</v>
      </c>
      <c r="C246" s="1923" t="s">
        <v>89</v>
      </c>
      <c r="D246" s="1923" t="s">
        <v>1656</v>
      </c>
      <c r="E246" s="1924" t="s">
        <v>1396</v>
      </c>
      <c r="F246" s="1923">
        <v>26</v>
      </c>
      <c r="G246" s="1923" t="s">
        <v>612</v>
      </c>
      <c r="H246" s="1924">
        <v>582727913.59000003</v>
      </c>
      <c r="I246" s="1978">
        <f>H246/F246</f>
        <v>22412612.061153848</v>
      </c>
      <c r="J246" s="1611">
        <v>45786</v>
      </c>
      <c r="K246" s="1612" t="s">
        <v>1626</v>
      </c>
    </row>
    <row r="247" spans="1:11" ht="15" customHeight="1" x14ac:dyDescent="0.2">
      <c r="A247" s="1922"/>
      <c r="B247" s="1922"/>
      <c r="C247" s="1923"/>
      <c r="D247" s="1923"/>
      <c r="E247" s="1924"/>
      <c r="F247" s="1923"/>
      <c r="G247" s="1923"/>
      <c r="H247" s="1924"/>
      <c r="I247" s="1978"/>
      <c r="J247" s="1611">
        <v>45787</v>
      </c>
      <c r="K247" s="1612" t="s">
        <v>1657</v>
      </c>
    </row>
    <row r="248" spans="1:11" ht="15" customHeight="1" x14ac:dyDescent="0.2">
      <c r="A248" s="1922"/>
      <c r="B248" s="1922"/>
      <c r="C248" s="1923"/>
      <c r="D248" s="1923"/>
      <c r="E248" s="1924"/>
      <c r="F248" s="1923"/>
      <c r="G248" s="1923"/>
      <c r="H248" s="1924"/>
      <c r="I248" s="1978"/>
      <c r="J248" s="1611">
        <v>45788</v>
      </c>
      <c r="K248" s="1612" t="s">
        <v>1520</v>
      </c>
    </row>
    <row r="249" spans="1:11" ht="15" customHeight="1" x14ac:dyDescent="0.2">
      <c r="A249" s="1922"/>
      <c r="B249" s="1922"/>
      <c r="C249" s="1923"/>
      <c r="D249" s="1923"/>
      <c r="E249" s="1924"/>
      <c r="F249" s="1923"/>
      <c r="G249" s="1923"/>
      <c r="H249" s="1924"/>
      <c r="I249" s="1978"/>
      <c r="J249" s="1611">
        <v>45789</v>
      </c>
      <c r="K249" s="1612" t="s">
        <v>1658</v>
      </c>
    </row>
    <row r="250" spans="1:11" ht="15" customHeight="1" x14ac:dyDescent="0.2">
      <c r="A250" s="1922"/>
      <c r="B250" s="1922"/>
      <c r="C250" s="1923"/>
      <c r="D250" s="1923"/>
      <c r="E250" s="1924"/>
      <c r="F250" s="1923"/>
      <c r="G250" s="1923"/>
      <c r="H250" s="1924"/>
      <c r="I250" s="1978"/>
      <c r="J250" s="1611">
        <v>45790</v>
      </c>
      <c r="K250" s="1612" t="s">
        <v>1659</v>
      </c>
    </row>
    <row r="251" spans="1:11" ht="15" customHeight="1" x14ac:dyDescent="0.2">
      <c r="A251" s="1922"/>
      <c r="B251" s="1922"/>
      <c r="C251" s="1923"/>
      <c r="D251" s="1923"/>
      <c r="E251" s="1924"/>
      <c r="F251" s="1923"/>
      <c r="G251" s="1923"/>
      <c r="H251" s="1924"/>
      <c r="I251" s="1978"/>
      <c r="J251" s="1611">
        <v>45791</v>
      </c>
      <c r="K251" s="1612" t="s">
        <v>1660</v>
      </c>
    </row>
    <row r="252" spans="1:11" ht="15" customHeight="1" x14ac:dyDescent="0.2">
      <c r="A252" s="1922"/>
      <c r="B252" s="1922"/>
      <c r="C252" s="1923"/>
      <c r="D252" s="1923"/>
      <c r="E252" s="1924"/>
      <c r="F252" s="1923"/>
      <c r="G252" s="1923"/>
      <c r="H252" s="1924"/>
      <c r="I252" s="1978"/>
      <c r="J252" s="1611">
        <v>45838</v>
      </c>
      <c r="K252" s="1612" t="s">
        <v>1661</v>
      </c>
    </row>
    <row r="253" spans="1:11" ht="15" customHeight="1" x14ac:dyDescent="0.2">
      <c r="A253" s="1922"/>
      <c r="B253" s="1922"/>
      <c r="C253" s="1923"/>
      <c r="D253" s="1923"/>
      <c r="E253" s="1924"/>
      <c r="F253" s="1923"/>
      <c r="G253" s="1923"/>
      <c r="H253" s="1924"/>
      <c r="I253" s="1978"/>
      <c r="J253" s="1611">
        <v>45868</v>
      </c>
      <c r="K253" s="1612" t="s">
        <v>1662</v>
      </c>
    </row>
    <row r="254" spans="1:11" ht="15" customHeight="1" x14ac:dyDescent="0.2">
      <c r="A254" s="1922"/>
      <c r="B254" s="1922"/>
      <c r="C254" s="1923"/>
      <c r="D254" s="1923"/>
      <c r="E254" s="1924"/>
      <c r="F254" s="1923"/>
      <c r="G254" s="1923"/>
      <c r="H254" s="1924"/>
      <c r="I254" s="1978"/>
      <c r="J254" s="1611">
        <v>45901</v>
      </c>
      <c r="K254" s="1612" t="s">
        <v>1663</v>
      </c>
    </row>
    <row r="255" spans="1:11" ht="15" customHeight="1" x14ac:dyDescent="0.2">
      <c r="A255" s="1922"/>
      <c r="B255" s="1922"/>
      <c r="C255" s="1923"/>
      <c r="D255" s="1923"/>
      <c r="E255" s="1924"/>
      <c r="F255" s="1923"/>
      <c r="G255" s="1923"/>
      <c r="H255" s="1924"/>
      <c r="I255" s="1978"/>
      <c r="J255" s="1611">
        <v>45937</v>
      </c>
      <c r="K255" s="1612" t="s">
        <v>1664</v>
      </c>
    </row>
    <row r="256" spans="1:11" ht="15" customHeight="1" x14ac:dyDescent="0.2">
      <c r="A256" s="1922"/>
      <c r="B256" s="1922"/>
      <c r="C256" s="1923"/>
      <c r="D256" s="1923"/>
      <c r="E256" s="1924"/>
      <c r="F256" s="1923"/>
      <c r="G256" s="1923"/>
      <c r="H256" s="1924"/>
      <c r="I256" s="1978"/>
      <c r="J256" s="1611">
        <v>45946</v>
      </c>
      <c r="K256" s="1612" t="s">
        <v>1605</v>
      </c>
    </row>
    <row r="257" spans="1:11" ht="15" customHeight="1" x14ac:dyDescent="0.2">
      <c r="A257" s="2016" t="s">
        <v>1434</v>
      </c>
      <c r="B257" s="2016" t="s">
        <v>1665</v>
      </c>
      <c r="C257" s="2013" t="s">
        <v>135</v>
      </c>
      <c r="D257" s="2013" t="s">
        <v>1666</v>
      </c>
      <c r="E257" s="2017" t="s">
        <v>1396</v>
      </c>
      <c r="F257" s="2013">
        <v>109</v>
      </c>
      <c r="G257" s="2013" t="s">
        <v>400</v>
      </c>
      <c r="H257" s="2014">
        <v>3526524942.71</v>
      </c>
      <c r="I257" s="2015">
        <f>H257/F257</f>
        <v>32353439.841376148</v>
      </c>
      <c r="J257" s="1629">
        <v>45842</v>
      </c>
      <c r="K257" s="1645" t="s">
        <v>1400</v>
      </c>
    </row>
    <row r="258" spans="1:11" ht="15" customHeight="1" x14ac:dyDescent="0.2">
      <c r="A258" s="2016"/>
      <c r="B258" s="2016"/>
      <c r="C258" s="2013"/>
      <c r="D258" s="2013"/>
      <c r="E258" s="2017"/>
      <c r="F258" s="2013"/>
      <c r="G258" s="2013"/>
      <c r="H258" s="2014"/>
      <c r="I258" s="2015"/>
      <c r="J258" s="1629">
        <v>45869</v>
      </c>
      <c r="K258" s="1648" t="s">
        <v>1401</v>
      </c>
    </row>
    <row r="259" spans="1:11" ht="15" customHeight="1" x14ac:dyDescent="0.2">
      <c r="A259" s="2016"/>
      <c r="B259" s="2016"/>
      <c r="C259" s="2013"/>
      <c r="D259" s="2013"/>
      <c r="E259" s="2017"/>
      <c r="F259" s="2013"/>
      <c r="G259" s="2013"/>
      <c r="H259" s="2014"/>
      <c r="I259" s="2015"/>
      <c r="J259" s="1629">
        <v>45966</v>
      </c>
      <c r="K259" s="1648" t="s">
        <v>1428</v>
      </c>
    </row>
    <row r="260" spans="1:11" ht="15" customHeight="1" x14ac:dyDescent="0.2">
      <c r="A260" s="2016"/>
      <c r="B260" s="2016"/>
      <c r="C260" s="2013"/>
      <c r="D260" s="2013"/>
      <c r="E260" s="2017"/>
      <c r="F260" s="2013"/>
      <c r="G260" s="2013"/>
      <c r="H260" s="2014"/>
      <c r="I260" s="2015"/>
      <c r="J260" s="1629">
        <v>45995</v>
      </c>
      <c r="K260" s="1648" t="s">
        <v>1614</v>
      </c>
    </row>
    <row r="261" spans="1:11" ht="15" customHeight="1" x14ac:dyDescent="0.2">
      <c r="A261" s="1976" t="s">
        <v>1667</v>
      </c>
      <c r="B261" s="1922" t="s">
        <v>1668</v>
      </c>
      <c r="C261" s="1923" t="s">
        <v>135</v>
      </c>
      <c r="D261" s="1977" t="s">
        <v>1669</v>
      </c>
      <c r="E261" s="1977" t="s">
        <v>1483</v>
      </c>
      <c r="F261" s="1923">
        <v>12</v>
      </c>
      <c r="G261" s="1923" t="s">
        <v>612</v>
      </c>
      <c r="H261" s="1974">
        <v>185414006.94</v>
      </c>
      <c r="I261" s="1974">
        <f>SUM(H261/F261)</f>
        <v>15451167.244999999</v>
      </c>
      <c r="J261" s="1631">
        <v>45492</v>
      </c>
      <c r="K261" s="1609" t="s">
        <v>1400</v>
      </c>
    </row>
    <row r="262" spans="1:11" ht="15" customHeight="1" x14ac:dyDescent="0.2">
      <c r="A262" s="1976"/>
      <c r="B262" s="1922"/>
      <c r="C262" s="1923"/>
      <c r="D262" s="1977"/>
      <c r="E262" s="1977"/>
      <c r="F262" s="1923"/>
      <c r="G262" s="1923"/>
      <c r="H262" s="1974"/>
      <c r="I262" s="1974"/>
      <c r="J262" s="1631">
        <v>45535</v>
      </c>
      <c r="K262" s="1609" t="s">
        <v>1506</v>
      </c>
    </row>
    <row r="263" spans="1:11" ht="15" customHeight="1" x14ac:dyDescent="0.2">
      <c r="A263" s="1976"/>
      <c r="B263" s="1922"/>
      <c r="C263" s="1923"/>
      <c r="D263" s="1977"/>
      <c r="E263" s="1977"/>
      <c r="F263" s="1923"/>
      <c r="G263" s="1923"/>
      <c r="H263" s="1974"/>
      <c r="I263" s="1974"/>
      <c r="J263" s="1631">
        <v>45848</v>
      </c>
      <c r="K263" s="1612" t="s">
        <v>1670</v>
      </c>
    </row>
    <row r="264" spans="1:11" ht="15" customHeight="1" x14ac:dyDescent="0.2">
      <c r="A264" s="1976"/>
      <c r="B264" s="1922"/>
      <c r="C264" s="1923"/>
      <c r="D264" s="1977"/>
      <c r="E264" s="1977"/>
      <c r="F264" s="1923"/>
      <c r="G264" s="1923"/>
      <c r="H264" s="1974"/>
      <c r="I264" s="1974"/>
      <c r="J264" s="1631">
        <v>45852</v>
      </c>
      <c r="K264" s="1612" t="s">
        <v>1671</v>
      </c>
    </row>
    <row r="265" spans="1:11" ht="15" customHeight="1" x14ac:dyDescent="0.2">
      <c r="A265" s="1976"/>
      <c r="B265" s="1922"/>
      <c r="C265" s="1923"/>
      <c r="D265" s="1977"/>
      <c r="E265" s="1977"/>
      <c r="F265" s="1923"/>
      <c r="G265" s="1923"/>
      <c r="H265" s="1974"/>
      <c r="I265" s="1974"/>
      <c r="J265" s="1631">
        <v>45950</v>
      </c>
      <c r="K265" s="1612" t="s">
        <v>1535</v>
      </c>
    </row>
    <row r="266" spans="1:11" ht="15" customHeight="1" x14ac:dyDescent="0.2">
      <c r="A266" s="1979" t="s">
        <v>1667</v>
      </c>
      <c r="B266" s="1927" t="s">
        <v>1672</v>
      </c>
      <c r="C266" s="1928" t="s">
        <v>135</v>
      </c>
      <c r="D266" s="1969" t="s">
        <v>1673</v>
      </c>
      <c r="E266" s="1969" t="s">
        <v>1483</v>
      </c>
      <c r="F266" s="1928">
        <v>12</v>
      </c>
      <c r="G266" s="1928" t="s">
        <v>612</v>
      </c>
      <c r="H266" s="1980">
        <v>175313124.05000001</v>
      </c>
      <c r="I266" s="2018">
        <f>SUM(H266/F266)</f>
        <v>14609427.004166668</v>
      </c>
      <c r="J266" s="1649" t="s">
        <v>1674</v>
      </c>
      <c r="K266" s="1645" t="s">
        <v>1400</v>
      </c>
    </row>
    <row r="267" spans="1:11" ht="15" customHeight="1" x14ac:dyDescent="0.2">
      <c r="A267" s="1979"/>
      <c r="B267" s="1927"/>
      <c r="C267" s="1928"/>
      <c r="D267" s="1969"/>
      <c r="E267" s="1969"/>
      <c r="F267" s="1928"/>
      <c r="G267" s="1928"/>
      <c r="H267" s="1980"/>
      <c r="I267" s="2018"/>
      <c r="J267" s="1649">
        <v>45535</v>
      </c>
      <c r="K267" s="1645" t="s">
        <v>1506</v>
      </c>
    </row>
    <row r="268" spans="1:11" ht="15" customHeight="1" x14ac:dyDescent="0.2">
      <c r="A268" s="1979"/>
      <c r="B268" s="1927"/>
      <c r="C268" s="1928"/>
      <c r="D268" s="1969"/>
      <c r="E268" s="1969"/>
      <c r="F268" s="1928"/>
      <c r="G268" s="1928"/>
      <c r="H268" s="1980"/>
      <c r="I268" s="2018"/>
      <c r="J268" s="1649">
        <v>45848</v>
      </c>
      <c r="K268" s="1630" t="s">
        <v>1670</v>
      </c>
    </row>
    <row r="269" spans="1:11" ht="15" customHeight="1" x14ac:dyDescent="0.2">
      <c r="A269" s="1979"/>
      <c r="B269" s="1927"/>
      <c r="C269" s="1928"/>
      <c r="D269" s="1969"/>
      <c r="E269" s="1969"/>
      <c r="F269" s="1928"/>
      <c r="G269" s="1928"/>
      <c r="H269" s="1980"/>
      <c r="I269" s="2018"/>
      <c r="J269" s="1649">
        <v>45852</v>
      </c>
      <c r="K269" s="1630" t="s">
        <v>1671</v>
      </c>
    </row>
    <row r="270" spans="1:11" ht="15" customHeight="1" x14ac:dyDescent="0.2">
      <c r="A270" s="1979"/>
      <c r="B270" s="1927"/>
      <c r="C270" s="1928"/>
      <c r="D270" s="1969"/>
      <c r="E270" s="1969"/>
      <c r="F270" s="1928"/>
      <c r="G270" s="1928"/>
      <c r="H270" s="1980"/>
      <c r="I270" s="2018"/>
      <c r="J270" s="1649">
        <v>45950</v>
      </c>
      <c r="K270" s="1630" t="s">
        <v>1535</v>
      </c>
    </row>
    <row r="271" spans="1:11" ht="15" customHeight="1" x14ac:dyDescent="0.2">
      <c r="A271" s="1976" t="s">
        <v>1667</v>
      </c>
      <c r="B271" s="1922" t="s">
        <v>1498</v>
      </c>
      <c r="C271" s="1923" t="s">
        <v>135</v>
      </c>
      <c r="D271" s="1977" t="s">
        <v>1675</v>
      </c>
      <c r="E271" s="1977" t="s">
        <v>1483</v>
      </c>
      <c r="F271" s="1923">
        <v>17</v>
      </c>
      <c r="G271" s="1923" t="s">
        <v>612</v>
      </c>
      <c r="H271" s="1974">
        <v>297657272.25</v>
      </c>
      <c r="I271" s="1974">
        <f>SUM(H271/F271)</f>
        <v>17509251.30882353</v>
      </c>
      <c r="J271" s="1631" t="s">
        <v>1676</v>
      </c>
      <c r="K271" s="1609" t="s">
        <v>1400</v>
      </c>
    </row>
    <row r="272" spans="1:11" ht="15" customHeight="1" x14ac:dyDescent="0.2">
      <c r="A272" s="1976"/>
      <c r="B272" s="1922"/>
      <c r="C272" s="1923"/>
      <c r="D272" s="1977"/>
      <c r="E272" s="1977"/>
      <c r="F272" s="1923"/>
      <c r="G272" s="1923"/>
      <c r="H272" s="1974"/>
      <c r="I272" s="1974"/>
      <c r="J272" s="1631">
        <v>45535</v>
      </c>
      <c r="K272" s="1609" t="s">
        <v>1506</v>
      </c>
    </row>
    <row r="273" spans="1:11" ht="15" customHeight="1" x14ac:dyDescent="0.2">
      <c r="A273" s="1976"/>
      <c r="B273" s="1922"/>
      <c r="C273" s="1923"/>
      <c r="D273" s="1977"/>
      <c r="E273" s="1977"/>
      <c r="F273" s="1923"/>
      <c r="G273" s="1923"/>
      <c r="H273" s="1974"/>
      <c r="I273" s="1974"/>
      <c r="J273" s="1631">
        <v>45848</v>
      </c>
      <c r="K273" s="1612" t="s">
        <v>1670</v>
      </c>
    </row>
    <row r="274" spans="1:11" ht="15" customHeight="1" x14ac:dyDescent="0.2">
      <c r="A274" s="1976"/>
      <c r="B274" s="1922"/>
      <c r="C274" s="1923"/>
      <c r="D274" s="1977"/>
      <c r="E274" s="1977"/>
      <c r="F274" s="1923"/>
      <c r="G274" s="1923"/>
      <c r="H274" s="1974"/>
      <c r="I274" s="1974"/>
      <c r="J274" s="1631">
        <v>45852</v>
      </c>
      <c r="K274" s="1612" t="s">
        <v>1671</v>
      </c>
    </row>
    <row r="275" spans="1:11" ht="15" customHeight="1" x14ac:dyDescent="0.2">
      <c r="A275" s="1976"/>
      <c r="B275" s="1922"/>
      <c r="C275" s="1923"/>
      <c r="D275" s="1977"/>
      <c r="E275" s="1977"/>
      <c r="F275" s="1923"/>
      <c r="G275" s="1923"/>
      <c r="H275" s="1974"/>
      <c r="I275" s="1974"/>
      <c r="J275" s="1631">
        <v>45950</v>
      </c>
      <c r="K275" s="1612" t="s">
        <v>1535</v>
      </c>
    </row>
    <row r="276" spans="1:11" ht="15" customHeight="1" x14ac:dyDescent="0.2">
      <c r="A276" s="1911" t="s">
        <v>1536</v>
      </c>
      <c r="B276" s="1911" t="s">
        <v>1677</v>
      </c>
      <c r="C276" s="1914" t="s">
        <v>292</v>
      </c>
      <c r="D276" s="1981" t="s">
        <v>1678</v>
      </c>
      <c r="E276" s="1917" t="s">
        <v>173</v>
      </c>
      <c r="F276" s="1914">
        <v>40</v>
      </c>
      <c r="G276" s="1914" t="s">
        <v>1539</v>
      </c>
      <c r="H276" s="1980">
        <v>784336888.32000005</v>
      </c>
      <c r="I276" s="1980">
        <f>+H276/F276</f>
        <v>19608422.208000001</v>
      </c>
      <c r="J276" s="1629">
        <v>45869</v>
      </c>
      <c r="K276" s="1605" t="s">
        <v>1540</v>
      </c>
    </row>
    <row r="277" spans="1:11" ht="15" customHeight="1" x14ac:dyDescent="0.2">
      <c r="A277" s="1912"/>
      <c r="B277" s="1912"/>
      <c r="C277" s="1915"/>
      <c r="D277" s="1915"/>
      <c r="E277" s="1918"/>
      <c r="F277" s="1915"/>
      <c r="G277" s="1915"/>
      <c r="H277" s="1980"/>
      <c r="I277" s="1980"/>
      <c r="J277" s="1607">
        <v>45951</v>
      </c>
      <c r="K277" s="1605" t="s">
        <v>1400</v>
      </c>
    </row>
    <row r="278" spans="1:11" ht="15" customHeight="1" x14ac:dyDescent="0.2">
      <c r="A278" s="1912"/>
      <c r="B278" s="1912"/>
      <c r="C278" s="1915"/>
      <c r="D278" s="1915"/>
      <c r="E278" s="1918"/>
      <c r="F278" s="1915"/>
      <c r="G278" s="1915"/>
      <c r="H278" s="1980"/>
      <c r="I278" s="1980"/>
      <c r="J278" s="1607">
        <v>45982</v>
      </c>
      <c r="K278" s="1605" t="s">
        <v>1644</v>
      </c>
    </row>
    <row r="279" spans="1:11" ht="15" customHeight="1" x14ac:dyDescent="0.2">
      <c r="A279" s="1912"/>
      <c r="B279" s="1912"/>
      <c r="C279" s="1915"/>
      <c r="D279" s="1915"/>
      <c r="E279" s="1918"/>
      <c r="F279" s="1915"/>
      <c r="G279" s="1915"/>
      <c r="H279" s="1980"/>
      <c r="I279" s="1980"/>
      <c r="J279" s="1607">
        <v>45986</v>
      </c>
      <c r="K279" s="1605" t="s">
        <v>1610</v>
      </c>
    </row>
    <row r="280" spans="1:11" ht="15" customHeight="1" x14ac:dyDescent="0.2">
      <c r="A280" s="1912"/>
      <c r="B280" s="1912"/>
      <c r="C280" s="1915"/>
      <c r="D280" s="1915"/>
      <c r="E280" s="1918"/>
      <c r="F280" s="1915"/>
      <c r="G280" s="1915"/>
      <c r="H280" s="1980"/>
      <c r="I280" s="1980"/>
      <c r="J280" s="1607">
        <v>45994</v>
      </c>
      <c r="K280" s="1605" t="s">
        <v>1679</v>
      </c>
    </row>
    <row r="281" spans="1:11" ht="15" customHeight="1" x14ac:dyDescent="0.2">
      <c r="A281" s="1912"/>
      <c r="B281" s="1912"/>
      <c r="C281" s="1915"/>
      <c r="D281" s="1915"/>
      <c r="E281" s="1918"/>
      <c r="F281" s="1915"/>
      <c r="G281" s="1915"/>
      <c r="H281" s="1980"/>
      <c r="I281" s="1980"/>
      <c r="J281" s="1607">
        <v>45995</v>
      </c>
      <c r="K281" s="1605" t="s">
        <v>1680</v>
      </c>
    </row>
    <row r="282" spans="1:11" ht="15" customHeight="1" x14ac:dyDescent="0.2">
      <c r="A282" s="1912"/>
      <c r="B282" s="1912"/>
      <c r="C282" s="1915"/>
      <c r="D282" s="1915"/>
      <c r="E282" s="1918"/>
      <c r="F282" s="1915"/>
      <c r="G282" s="1915"/>
      <c r="H282" s="1980"/>
      <c r="I282" s="1980"/>
      <c r="J282" s="1607">
        <v>45995</v>
      </c>
      <c r="K282" s="1605" t="s">
        <v>1613</v>
      </c>
    </row>
    <row r="283" spans="1:11" ht="15" customHeight="1" x14ac:dyDescent="0.2">
      <c r="A283" s="1912"/>
      <c r="B283" s="1912"/>
      <c r="C283" s="1915"/>
      <c r="D283" s="1915"/>
      <c r="E283" s="1918"/>
      <c r="F283" s="1915"/>
      <c r="G283" s="1915"/>
      <c r="H283" s="1980"/>
      <c r="I283" s="1980"/>
      <c r="J283" s="1607">
        <v>45995</v>
      </c>
      <c r="K283" s="1605" t="s">
        <v>1506</v>
      </c>
    </row>
    <row r="284" spans="1:11" ht="15" customHeight="1" x14ac:dyDescent="0.2">
      <c r="A284" s="1913"/>
      <c r="B284" s="1913"/>
      <c r="C284" s="1916"/>
      <c r="D284" s="1916"/>
      <c r="E284" s="1919"/>
      <c r="F284" s="1916"/>
      <c r="G284" s="1916"/>
      <c r="H284" s="1980"/>
      <c r="I284" s="1980"/>
      <c r="J284" s="1607">
        <v>46006</v>
      </c>
      <c r="K284" s="1605" t="s">
        <v>1535</v>
      </c>
    </row>
    <row r="285" spans="1:11" ht="15" customHeight="1" x14ac:dyDescent="0.2">
      <c r="A285" s="1922" t="s">
        <v>1393</v>
      </c>
      <c r="B285" s="1984" t="s">
        <v>1681</v>
      </c>
      <c r="C285" s="1923" t="s">
        <v>1546</v>
      </c>
      <c r="D285" s="1923" t="s">
        <v>1682</v>
      </c>
      <c r="E285" s="1924" t="s">
        <v>1454</v>
      </c>
      <c r="F285" s="1923">
        <v>151</v>
      </c>
      <c r="G285" s="1968" t="s">
        <v>1683</v>
      </c>
      <c r="H285" s="1909">
        <v>4378745982.8199997</v>
      </c>
      <c r="I285" s="1909">
        <f>H285/F285</f>
        <v>28998317.767019864</v>
      </c>
      <c r="J285" s="1611">
        <v>45895</v>
      </c>
      <c r="K285" s="1612" t="s">
        <v>1540</v>
      </c>
    </row>
    <row r="286" spans="1:11" ht="15" customHeight="1" x14ac:dyDescent="0.2">
      <c r="A286" s="1922"/>
      <c r="B286" s="1984"/>
      <c r="C286" s="1923"/>
      <c r="D286" s="1923"/>
      <c r="E286" s="1924"/>
      <c r="F286" s="1923"/>
      <c r="G286" s="1968"/>
      <c r="H286" s="1909"/>
      <c r="I286" s="1909"/>
      <c r="J286" s="1611">
        <v>45908</v>
      </c>
      <c r="K286" s="1612" t="s">
        <v>1400</v>
      </c>
    </row>
    <row r="287" spans="1:11" ht="15" customHeight="1" x14ac:dyDescent="0.2">
      <c r="A287" s="1922"/>
      <c r="B287" s="1984"/>
      <c r="C287" s="1923"/>
      <c r="D287" s="1923"/>
      <c r="E287" s="1924"/>
      <c r="F287" s="1923"/>
      <c r="G287" s="1968"/>
      <c r="H287" s="1909"/>
      <c r="I287" s="1909"/>
      <c r="J287" s="1611">
        <v>45933</v>
      </c>
      <c r="K287" s="1612" t="s">
        <v>1684</v>
      </c>
    </row>
    <row r="288" spans="1:11" ht="15" customHeight="1" x14ac:dyDescent="0.2">
      <c r="A288" s="1922"/>
      <c r="B288" s="1984"/>
      <c r="C288" s="1923"/>
      <c r="D288" s="1923"/>
      <c r="E288" s="1924"/>
      <c r="F288" s="1923"/>
      <c r="G288" s="1968"/>
      <c r="H288" s="1909"/>
      <c r="I288" s="1909"/>
      <c r="J288" s="1611">
        <v>45960</v>
      </c>
      <c r="K288" s="1612" t="s">
        <v>1685</v>
      </c>
    </row>
    <row r="289" spans="1:11" ht="15" customHeight="1" x14ac:dyDescent="0.2">
      <c r="A289" s="1922"/>
      <c r="B289" s="1984"/>
      <c r="C289" s="1923"/>
      <c r="D289" s="1923"/>
      <c r="E289" s="1924"/>
      <c r="F289" s="1923"/>
      <c r="G289" s="1968"/>
      <c r="H289" s="1909"/>
      <c r="I289" s="1909"/>
      <c r="J289" s="1611">
        <v>45989</v>
      </c>
      <c r="K289" s="1612" t="s">
        <v>1686</v>
      </c>
    </row>
    <row r="290" spans="1:11" ht="15" customHeight="1" x14ac:dyDescent="0.2">
      <c r="A290" s="1922"/>
      <c r="B290" s="1984"/>
      <c r="C290" s="1923"/>
      <c r="D290" s="1923"/>
      <c r="E290" s="1924"/>
      <c r="F290" s="1923"/>
      <c r="G290" s="1968"/>
      <c r="H290" s="1909"/>
      <c r="I290" s="1909"/>
      <c r="J290" s="1611">
        <v>45989</v>
      </c>
      <c r="K290" s="1612" t="s">
        <v>1687</v>
      </c>
    </row>
    <row r="291" spans="1:11" ht="15" customHeight="1" x14ac:dyDescent="0.2">
      <c r="A291" s="1922"/>
      <c r="B291" s="1984"/>
      <c r="C291" s="1923"/>
      <c r="D291" s="1923"/>
      <c r="E291" s="1924"/>
      <c r="F291" s="1923"/>
      <c r="G291" s="1968"/>
      <c r="H291" s="1909"/>
      <c r="I291" s="1909"/>
      <c r="J291" s="1611">
        <v>45993</v>
      </c>
      <c r="K291" s="1612" t="s">
        <v>1686</v>
      </c>
    </row>
    <row r="292" spans="1:11" ht="15" customHeight="1" x14ac:dyDescent="0.2">
      <c r="A292" s="1922"/>
      <c r="B292" s="1984"/>
      <c r="C292" s="1923"/>
      <c r="D292" s="1923"/>
      <c r="E292" s="1924"/>
      <c r="F292" s="1923"/>
      <c r="G292" s="1968"/>
      <c r="H292" s="1909"/>
      <c r="I292" s="1909"/>
      <c r="J292" s="1611">
        <v>45994</v>
      </c>
      <c r="K292" s="1612" t="s">
        <v>1686</v>
      </c>
    </row>
    <row r="293" spans="1:11" ht="15" customHeight="1" x14ac:dyDescent="0.2">
      <c r="A293" s="1922"/>
      <c r="B293" s="1984"/>
      <c r="C293" s="1923"/>
      <c r="D293" s="1923"/>
      <c r="E293" s="1924"/>
      <c r="F293" s="1923"/>
      <c r="G293" s="1968"/>
      <c r="H293" s="1909"/>
      <c r="I293" s="1909"/>
      <c r="J293" s="1611">
        <v>45999</v>
      </c>
      <c r="K293" s="1612" t="s">
        <v>1688</v>
      </c>
    </row>
    <row r="294" spans="1:11" ht="15" customHeight="1" x14ac:dyDescent="0.2">
      <c r="A294" s="1922"/>
      <c r="B294" s="1984"/>
      <c r="C294" s="1923"/>
      <c r="D294" s="1923"/>
      <c r="E294" s="1924"/>
      <c r="F294" s="1923"/>
      <c r="G294" s="1968"/>
      <c r="H294" s="1909"/>
      <c r="I294" s="1909"/>
      <c r="J294" s="1611">
        <v>46002</v>
      </c>
      <c r="K294" s="1612" t="s">
        <v>1506</v>
      </c>
    </row>
    <row r="295" spans="1:11" ht="15" customHeight="1" x14ac:dyDescent="0.2">
      <c r="A295" s="1922"/>
      <c r="B295" s="1984"/>
      <c r="C295" s="1923"/>
      <c r="D295" s="1923"/>
      <c r="E295" s="1924"/>
      <c r="F295" s="1923"/>
      <c r="G295" s="1968"/>
      <c r="H295" s="1909"/>
      <c r="I295" s="1909"/>
      <c r="J295" s="1611">
        <v>46003</v>
      </c>
      <c r="K295" s="1612" t="s">
        <v>1689</v>
      </c>
    </row>
    <row r="296" spans="1:11" ht="15" customHeight="1" x14ac:dyDescent="0.2">
      <c r="A296" s="1922"/>
      <c r="B296" s="1984"/>
      <c r="C296" s="1923"/>
      <c r="D296" s="1923"/>
      <c r="E296" s="1924"/>
      <c r="F296" s="1923"/>
      <c r="G296" s="1968"/>
      <c r="H296" s="1909"/>
      <c r="I296" s="1909"/>
      <c r="J296" s="1611">
        <v>46006</v>
      </c>
      <c r="K296" s="1612" t="s">
        <v>1535</v>
      </c>
    </row>
    <row r="297" spans="1:11" ht="15" customHeight="1" x14ac:dyDescent="0.2">
      <c r="A297" s="1911" t="s">
        <v>1536</v>
      </c>
      <c r="B297" s="1911" t="s">
        <v>1690</v>
      </c>
      <c r="C297" s="1981" t="s">
        <v>1546</v>
      </c>
      <c r="D297" s="1914" t="s">
        <v>1691</v>
      </c>
      <c r="E297" s="1917" t="s">
        <v>173</v>
      </c>
      <c r="F297" s="1914">
        <v>80</v>
      </c>
      <c r="G297" s="1914" t="s">
        <v>1539</v>
      </c>
      <c r="H297" s="1938">
        <v>1539340114.9200001</v>
      </c>
      <c r="I297" s="1950">
        <f>+H297/F297</f>
        <v>19241751.436500002</v>
      </c>
      <c r="J297" s="1607">
        <v>45431</v>
      </c>
      <c r="K297" s="1605" t="s">
        <v>1540</v>
      </c>
    </row>
    <row r="298" spans="1:11" ht="15" customHeight="1" x14ac:dyDescent="0.2">
      <c r="A298" s="1912"/>
      <c r="B298" s="1912"/>
      <c r="C298" s="1982"/>
      <c r="D298" s="1915"/>
      <c r="E298" s="1918"/>
      <c r="F298" s="1915"/>
      <c r="G298" s="1915"/>
      <c r="H298" s="1939"/>
      <c r="I298" s="1951"/>
      <c r="J298" s="1607">
        <v>45432</v>
      </c>
      <c r="K298" s="1606" t="s">
        <v>1400</v>
      </c>
    </row>
    <row r="299" spans="1:11" ht="15" customHeight="1" x14ac:dyDescent="0.2">
      <c r="A299" s="1912"/>
      <c r="B299" s="1912"/>
      <c r="C299" s="1982"/>
      <c r="D299" s="1915"/>
      <c r="E299" s="1918"/>
      <c r="F299" s="1915"/>
      <c r="G299" s="1915"/>
      <c r="H299" s="1939"/>
      <c r="I299" s="1951"/>
      <c r="J299" s="1607">
        <v>45510</v>
      </c>
      <c r="K299" s="1634" t="s">
        <v>1608</v>
      </c>
    </row>
    <row r="300" spans="1:11" ht="15" customHeight="1" x14ac:dyDescent="0.2">
      <c r="A300" s="1912"/>
      <c r="B300" s="1912"/>
      <c r="C300" s="1982"/>
      <c r="D300" s="1915"/>
      <c r="E300" s="1918"/>
      <c r="F300" s="1915"/>
      <c r="G300" s="1915"/>
      <c r="H300" s="1939"/>
      <c r="I300" s="1951"/>
      <c r="J300" s="1607">
        <v>45888</v>
      </c>
      <c r="K300" s="1634" t="s">
        <v>1587</v>
      </c>
    </row>
    <row r="301" spans="1:11" ht="15" customHeight="1" x14ac:dyDescent="0.2">
      <c r="A301" s="1912"/>
      <c r="B301" s="1912"/>
      <c r="C301" s="1982"/>
      <c r="D301" s="1915"/>
      <c r="E301" s="1918"/>
      <c r="F301" s="1915"/>
      <c r="G301" s="1915"/>
      <c r="H301" s="1939"/>
      <c r="I301" s="1951"/>
      <c r="J301" s="1607">
        <v>45890</v>
      </c>
      <c r="K301" s="1634" t="s">
        <v>1588</v>
      </c>
    </row>
    <row r="302" spans="1:11" ht="15" customHeight="1" x14ac:dyDescent="0.2">
      <c r="A302" s="1912"/>
      <c r="B302" s="1912"/>
      <c r="C302" s="1982"/>
      <c r="D302" s="1915"/>
      <c r="E302" s="1918"/>
      <c r="F302" s="1915"/>
      <c r="G302" s="1915"/>
      <c r="H302" s="1939"/>
      <c r="I302" s="1951"/>
      <c r="J302" s="1607">
        <v>45917</v>
      </c>
      <c r="K302" s="1634" t="s">
        <v>1450</v>
      </c>
    </row>
    <row r="303" spans="1:11" ht="15" customHeight="1" x14ac:dyDescent="0.2">
      <c r="A303" s="1912"/>
      <c r="B303" s="1912"/>
      <c r="C303" s="1982"/>
      <c r="D303" s="1915"/>
      <c r="E303" s="1918"/>
      <c r="F303" s="1915"/>
      <c r="G303" s="1915"/>
      <c r="H303" s="1939"/>
      <c r="I303" s="1951"/>
      <c r="J303" s="1607">
        <v>45938</v>
      </c>
      <c r="K303" s="1605" t="s">
        <v>1633</v>
      </c>
    </row>
    <row r="304" spans="1:11" ht="15" customHeight="1" x14ac:dyDescent="0.2">
      <c r="A304" s="1912"/>
      <c r="B304" s="1912"/>
      <c r="C304" s="1982"/>
      <c r="D304" s="1915"/>
      <c r="E304" s="1918"/>
      <c r="F304" s="1915"/>
      <c r="G304" s="1915"/>
      <c r="H304" s="1939"/>
      <c r="I304" s="1951"/>
      <c r="J304" s="1607">
        <v>45944</v>
      </c>
      <c r="K304" s="1605" t="s">
        <v>1612</v>
      </c>
    </row>
    <row r="305" spans="1:11" ht="15" customHeight="1" x14ac:dyDescent="0.2">
      <c r="A305" s="1912"/>
      <c r="B305" s="1912"/>
      <c r="C305" s="1982"/>
      <c r="D305" s="1915"/>
      <c r="E305" s="1918"/>
      <c r="F305" s="1915"/>
      <c r="G305" s="1915"/>
      <c r="H305" s="1939"/>
      <c r="I305" s="1951"/>
      <c r="J305" s="1607">
        <v>45952</v>
      </c>
      <c r="K305" s="1605" t="s">
        <v>1692</v>
      </c>
    </row>
    <row r="306" spans="1:11" ht="15" customHeight="1" x14ac:dyDescent="0.2">
      <c r="A306" s="1912"/>
      <c r="B306" s="1912"/>
      <c r="C306" s="1982"/>
      <c r="D306" s="1915"/>
      <c r="E306" s="1918"/>
      <c r="F306" s="1915"/>
      <c r="G306" s="1915"/>
      <c r="H306" s="1939"/>
      <c r="I306" s="1951"/>
      <c r="J306" s="1607">
        <v>45953</v>
      </c>
      <c r="K306" s="1605" t="s">
        <v>1693</v>
      </c>
    </row>
    <row r="307" spans="1:11" ht="15" customHeight="1" x14ac:dyDescent="0.2">
      <c r="A307" s="1912"/>
      <c r="B307" s="1912"/>
      <c r="C307" s="1982"/>
      <c r="D307" s="1915"/>
      <c r="E307" s="1918"/>
      <c r="F307" s="1915"/>
      <c r="G307" s="1915"/>
      <c r="H307" s="1939"/>
      <c r="I307" s="1951"/>
      <c r="J307" s="1607">
        <v>45954</v>
      </c>
      <c r="K307" s="1605" t="s">
        <v>1506</v>
      </c>
    </row>
    <row r="308" spans="1:11" ht="15" customHeight="1" x14ac:dyDescent="0.2">
      <c r="A308" s="1913"/>
      <c r="B308" s="1913"/>
      <c r="C308" s="1983"/>
      <c r="D308" s="1916"/>
      <c r="E308" s="1919"/>
      <c r="F308" s="1916"/>
      <c r="G308" s="1916"/>
      <c r="H308" s="1940"/>
      <c r="I308" s="1952"/>
      <c r="J308" s="1607">
        <v>46030</v>
      </c>
      <c r="K308" s="1605" t="s">
        <v>1535</v>
      </c>
    </row>
    <row r="309" spans="1:11" ht="15" customHeight="1" x14ac:dyDescent="0.2">
      <c r="A309" s="1984" t="s">
        <v>1536</v>
      </c>
      <c r="B309" s="1984" t="s">
        <v>1694</v>
      </c>
      <c r="C309" s="1968" t="s">
        <v>1546</v>
      </c>
      <c r="D309" s="1968" t="s">
        <v>1579</v>
      </c>
      <c r="E309" s="1968" t="s">
        <v>173</v>
      </c>
      <c r="F309" s="1968">
        <v>43</v>
      </c>
      <c r="G309" s="1968" t="s">
        <v>1568</v>
      </c>
      <c r="H309" s="2019">
        <v>692410171.70000005</v>
      </c>
      <c r="I309" s="1986">
        <f>+H309/F309</f>
        <v>16102562.132558141</v>
      </c>
      <c r="J309" s="1611">
        <v>45539</v>
      </c>
      <c r="K309" s="1635" t="s">
        <v>1540</v>
      </c>
    </row>
    <row r="310" spans="1:11" ht="15" customHeight="1" x14ac:dyDescent="0.2">
      <c r="A310" s="1984"/>
      <c r="B310" s="1984"/>
      <c r="C310" s="1968"/>
      <c r="D310" s="1968"/>
      <c r="E310" s="1968"/>
      <c r="F310" s="1968"/>
      <c r="G310" s="1968"/>
      <c r="H310" s="2019"/>
      <c r="I310" s="1986"/>
      <c r="J310" s="1611">
        <v>45539</v>
      </c>
      <c r="K310" s="1610" t="s">
        <v>1399</v>
      </c>
    </row>
    <row r="311" spans="1:11" ht="15" customHeight="1" x14ac:dyDescent="0.2">
      <c r="A311" s="1984"/>
      <c r="B311" s="1984"/>
      <c r="C311" s="1968"/>
      <c r="D311" s="1968"/>
      <c r="E311" s="1968"/>
      <c r="F311" s="1968"/>
      <c r="G311" s="1968"/>
      <c r="H311" s="2019"/>
      <c r="I311" s="1986"/>
      <c r="J311" s="1611">
        <v>45539</v>
      </c>
      <c r="K311" s="1610" t="s">
        <v>1400</v>
      </c>
    </row>
    <row r="312" spans="1:11" ht="15" customHeight="1" x14ac:dyDescent="0.2">
      <c r="A312" s="1984"/>
      <c r="B312" s="1984"/>
      <c r="C312" s="1968"/>
      <c r="D312" s="1968"/>
      <c r="E312" s="1968"/>
      <c r="F312" s="1968"/>
      <c r="G312" s="1968"/>
      <c r="H312" s="2019"/>
      <c r="I312" s="1986"/>
      <c r="J312" s="1611">
        <v>45642</v>
      </c>
      <c r="K312" s="1635" t="s">
        <v>1570</v>
      </c>
    </row>
    <row r="313" spans="1:11" ht="15" customHeight="1" x14ac:dyDescent="0.2">
      <c r="A313" s="1984"/>
      <c r="B313" s="1984"/>
      <c r="C313" s="1968"/>
      <c r="D313" s="1968"/>
      <c r="E313" s="1968"/>
      <c r="F313" s="1968"/>
      <c r="G313" s="1968"/>
      <c r="H313" s="2019"/>
      <c r="I313" s="1986"/>
      <c r="J313" s="1611">
        <v>45688</v>
      </c>
      <c r="K313" s="1635" t="s">
        <v>1571</v>
      </c>
    </row>
    <row r="314" spans="1:11" ht="15" customHeight="1" x14ac:dyDescent="0.2">
      <c r="A314" s="1984"/>
      <c r="B314" s="1984"/>
      <c r="C314" s="1968"/>
      <c r="D314" s="1968"/>
      <c r="E314" s="1968"/>
      <c r="F314" s="1968"/>
      <c r="G314" s="1968"/>
      <c r="H314" s="2019"/>
      <c r="I314" s="1986"/>
      <c r="J314" s="1611">
        <v>45716</v>
      </c>
      <c r="K314" s="1635" t="s">
        <v>1572</v>
      </c>
    </row>
    <row r="315" spans="1:11" ht="15" customHeight="1" x14ac:dyDescent="0.2">
      <c r="A315" s="1984"/>
      <c r="B315" s="1984"/>
      <c r="C315" s="1968"/>
      <c r="D315" s="1968"/>
      <c r="E315" s="1968"/>
      <c r="F315" s="1968"/>
      <c r="G315" s="1968"/>
      <c r="H315" s="2019"/>
      <c r="I315" s="1986"/>
      <c r="J315" s="1611">
        <v>45770</v>
      </c>
      <c r="K315" s="1635" t="s">
        <v>1573</v>
      </c>
    </row>
    <row r="316" spans="1:11" ht="15" customHeight="1" x14ac:dyDescent="0.2">
      <c r="A316" s="1984"/>
      <c r="B316" s="1984"/>
      <c r="C316" s="1968"/>
      <c r="D316" s="1968"/>
      <c r="E316" s="1968"/>
      <c r="F316" s="1968"/>
      <c r="G316" s="1968"/>
      <c r="H316" s="2019"/>
      <c r="I316" s="1986"/>
      <c r="J316" s="1611">
        <v>45810</v>
      </c>
      <c r="K316" s="1635" t="s">
        <v>1695</v>
      </c>
    </row>
    <row r="317" spans="1:11" ht="15" customHeight="1" x14ac:dyDescent="0.2">
      <c r="A317" s="1984"/>
      <c r="B317" s="1984"/>
      <c r="C317" s="1968"/>
      <c r="D317" s="1968"/>
      <c r="E317" s="1968"/>
      <c r="F317" s="1968"/>
      <c r="G317" s="1968"/>
      <c r="H317" s="2019"/>
      <c r="I317" s="1986"/>
      <c r="J317" s="1611">
        <v>45861</v>
      </c>
      <c r="K317" s="1635" t="s">
        <v>1608</v>
      </c>
    </row>
    <row r="318" spans="1:11" ht="15" customHeight="1" x14ac:dyDescent="0.2">
      <c r="A318" s="1984"/>
      <c r="B318" s="1984"/>
      <c r="C318" s="1968"/>
      <c r="D318" s="1968"/>
      <c r="E318" s="1968"/>
      <c r="F318" s="1968"/>
      <c r="G318" s="1968"/>
      <c r="H318" s="2019"/>
      <c r="I318" s="1986"/>
      <c r="J318" s="1611">
        <v>45867</v>
      </c>
      <c r="K318" s="1635" t="s">
        <v>1585</v>
      </c>
    </row>
    <row r="319" spans="1:11" ht="15" customHeight="1" x14ac:dyDescent="0.2">
      <c r="A319" s="1984"/>
      <c r="B319" s="1984"/>
      <c r="C319" s="1968"/>
      <c r="D319" s="1968"/>
      <c r="E319" s="1968"/>
      <c r="F319" s="1968"/>
      <c r="G319" s="1968"/>
      <c r="H319" s="2019"/>
      <c r="I319" s="1986"/>
      <c r="J319" s="1611">
        <v>45876</v>
      </c>
      <c r="K319" s="1635" t="s">
        <v>1586</v>
      </c>
    </row>
    <row r="320" spans="1:11" ht="15" customHeight="1" x14ac:dyDescent="0.2">
      <c r="A320" s="1984"/>
      <c r="B320" s="1984"/>
      <c r="C320" s="1968"/>
      <c r="D320" s="1968"/>
      <c r="E320" s="1968"/>
      <c r="F320" s="1968"/>
      <c r="G320" s="1968"/>
      <c r="H320" s="2019"/>
      <c r="I320" s="1986"/>
      <c r="J320" s="1611">
        <v>45888</v>
      </c>
      <c r="K320" s="1635" t="s">
        <v>1587</v>
      </c>
    </row>
    <row r="321" spans="1:11" ht="15" customHeight="1" x14ac:dyDescent="0.2">
      <c r="A321" s="1984"/>
      <c r="B321" s="1984"/>
      <c r="C321" s="1968"/>
      <c r="D321" s="1968"/>
      <c r="E321" s="1968"/>
      <c r="F321" s="1968"/>
      <c r="G321" s="1968"/>
      <c r="H321" s="2019"/>
      <c r="I321" s="1986"/>
      <c r="J321" s="1611">
        <v>45888</v>
      </c>
      <c r="K321" s="1635" t="s">
        <v>1696</v>
      </c>
    </row>
    <row r="322" spans="1:11" ht="15" customHeight="1" x14ac:dyDescent="0.2">
      <c r="A322" s="1984"/>
      <c r="B322" s="1984"/>
      <c r="C322" s="1968"/>
      <c r="D322" s="1968"/>
      <c r="E322" s="1968"/>
      <c r="F322" s="1968"/>
      <c r="G322" s="1968"/>
      <c r="H322" s="2019"/>
      <c r="I322" s="1986"/>
      <c r="J322" s="1611">
        <v>45890</v>
      </c>
      <c r="K322" s="1635" t="s">
        <v>1588</v>
      </c>
    </row>
    <row r="323" spans="1:11" ht="15" customHeight="1" x14ac:dyDescent="0.2">
      <c r="A323" s="1984"/>
      <c r="B323" s="1984"/>
      <c r="C323" s="1968"/>
      <c r="D323" s="1968"/>
      <c r="E323" s="1968"/>
      <c r="F323" s="1968"/>
      <c r="G323" s="1968"/>
      <c r="H323" s="2019"/>
      <c r="I323" s="1986"/>
      <c r="J323" s="1611">
        <v>45890</v>
      </c>
      <c r="K323" s="1635" t="s">
        <v>1450</v>
      </c>
    </row>
    <row r="324" spans="1:11" ht="15" customHeight="1" x14ac:dyDescent="0.2">
      <c r="A324" s="1984"/>
      <c r="B324" s="1984"/>
      <c r="C324" s="1968"/>
      <c r="D324" s="1968"/>
      <c r="E324" s="1968"/>
      <c r="F324" s="1968"/>
      <c r="G324" s="1968"/>
      <c r="H324" s="2019"/>
      <c r="I324" s="1986"/>
      <c r="J324" s="1611">
        <v>45897</v>
      </c>
      <c r="K324" s="1635" t="s">
        <v>1697</v>
      </c>
    </row>
    <row r="325" spans="1:11" ht="15" customHeight="1" x14ac:dyDescent="0.2">
      <c r="A325" s="1984"/>
      <c r="B325" s="1984"/>
      <c r="C325" s="1968"/>
      <c r="D325" s="1968"/>
      <c r="E325" s="1968"/>
      <c r="F325" s="1968"/>
      <c r="G325" s="1968"/>
      <c r="H325" s="2019"/>
      <c r="I325" s="1986"/>
      <c r="J325" s="1611">
        <v>45905</v>
      </c>
      <c r="K325" s="1635" t="s">
        <v>1612</v>
      </c>
    </row>
    <row r="326" spans="1:11" ht="15" customHeight="1" x14ac:dyDescent="0.2">
      <c r="A326" s="1984"/>
      <c r="B326" s="1984"/>
      <c r="C326" s="1968"/>
      <c r="D326" s="1968"/>
      <c r="E326" s="1968"/>
      <c r="F326" s="1968"/>
      <c r="G326" s="1968"/>
      <c r="H326" s="2019"/>
      <c r="I326" s="1986"/>
      <c r="J326" s="1611">
        <v>45936</v>
      </c>
      <c r="K326" s="1635" t="s">
        <v>1698</v>
      </c>
    </row>
    <row r="327" spans="1:11" ht="15" customHeight="1" x14ac:dyDescent="0.2">
      <c r="A327" s="1984"/>
      <c r="B327" s="1984"/>
      <c r="C327" s="1968"/>
      <c r="D327" s="1968"/>
      <c r="E327" s="1968"/>
      <c r="F327" s="1968"/>
      <c r="G327" s="1968"/>
      <c r="H327" s="2019"/>
      <c r="I327" s="1986"/>
      <c r="J327" s="1611">
        <v>45937</v>
      </c>
      <c r="K327" s="1635" t="s">
        <v>1699</v>
      </c>
    </row>
    <row r="328" spans="1:11" ht="15" customHeight="1" x14ac:dyDescent="0.2">
      <c r="A328" s="1984"/>
      <c r="B328" s="1984"/>
      <c r="C328" s="1968"/>
      <c r="D328" s="1968"/>
      <c r="E328" s="1968"/>
      <c r="F328" s="1968"/>
      <c r="G328" s="1968"/>
      <c r="H328" s="2019"/>
      <c r="I328" s="1986"/>
      <c r="J328" s="1611">
        <v>45939</v>
      </c>
      <c r="K328" s="1635" t="s">
        <v>1506</v>
      </c>
    </row>
    <row r="329" spans="1:11" ht="15" customHeight="1" x14ac:dyDescent="0.2">
      <c r="A329" s="1984"/>
      <c r="B329" s="1984"/>
      <c r="C329" s="1968"/>
      <c r="D329" s="1968"/>
      <c r="E329" s="1968"/>
      <c r="F329" s="1968"/>
      <c r="G329" s="1968"/>
      <c r="H329" s="2019"/>
      <c r="I329" s="1986"/>
      <c r="J329" s="1611">
        <v>46034</v>
      </c>
      <c r="K329" s="1635" t="s">
        <v>1535</v>
      </c>
    </row>
    <row r="330" spans="1:11" ht="15" customHeight="1" x14ac:dyDescent="0.2">
      <c r="A330" s="1927" t="s">
        <v>1434</v>
      </c>
      <c r="B330" s="1927" t="s">
        <v>1700</v>
      </c>
      <c r="C330" s="1928" t="s">
        <v>135</v>
      </c>
      <c r="D330" s="1928" t="s">
        <v>1701</v>
      </c>
      <c r="E330" s="2020" t="s">
        <v>1396</v>
      </c>
      <c r="F330" s="1928">
        <v>26</v>
      </c>
      <c r="G330" s="1928" t="s">
        <v>612</v>
      </c>
      <c r="H330" s="1920">
        <v>811105339.55999994</v>
      </c>
      <c r="I330" s="1970">
        <f>H330/F330</f>
        <v>31196359.213846151</v>
      </c>
      <c r="J330" s="1607">
        <v>45868</v>
      </c>
      <c r="K330" s="1605" t="s">
        <v>1540</v>
      </c>
    </row>
    <row r="331" spans="1:11" ht="15" customHeight="1" x14ac:dyDescent="0.2">
      <c r="A331" s="1927"/>
      <c r="B331" s="1927"/>
      <c r="C331" s="1928"/>
      <c r="D331" s="1928"/>
      <c r="E331" s="2020"/>
      <c r="F331" s="1928"/>
      <c r="G331" s="1928"/>
      <c r="H331" s="1920"/>
      <c r="I331" s="1970"/>
      <c r="J331" s="1607">
        <v>45868</v>
      </c>
      <c r="K331" s="1606" t="s">
        <v>1400</v>
      </c>
    </row>
    <row r="332" spans="1:11" ht="15" customHeight="1" x14ac:dyDescent="0.2">
      <c r="A332" s="1927"/>
      <c r="B332" s="1927"/>
      <c r="C332" s="1928"/>
      <c r="D332" s="1928"/>
      <c r="E332" s="2020"/>
      <c r="F332" s="1928"/>
      <c r="G332" s="1928"/>
      <c r="H332" s="1920"/>
      <c r="I332" s="1970"/>
      <c r="J332" s="1607">
        <v>45904</v>
      </c>
      <c r="K332" s="1605" t="s">
        <v>1702</v>
      </c>
    </row>
    <row r="333" spans="1:11" ht="15" customHeight="1" x14ac:dyDescent="0.2">
      <c r="A333" s="1927"/>
      <c r="B333" s="1927"/>
      <c r="C333" s="1928"/>
      <c r="D333" s="1928"/>
      <c r="E333" s="2020"/>
      <c r="F333" s="1928"/>
      <c r="G333" s="1928"/>
      <c r="H333" s="1920"/>
      <c r="I333" s="1970"/>
      <c r="J333" s="1607">
        <v>45910</v>
      </c>
      <c r="K333" s="1605" t="s">
        <v>1401</v>
      </c>
    </row>
    <row r="334" spans="1:11" ht="15" customHeight="1" x14ac:dyDescent="0.2">
      <c r="A334" s="1927"/>
      <c r="B334" s="1927"/>
      <c r="C334" s="1928"/>
      <c r="D334" s="1928"/>
      <c r="E334" s="2020"/>
      <c r="F334" s="1928"/>
      <c r="G334" s="1928"/>
      <c r="H334" s="1920"/>
      <c r="I334" s="1970"/>
      <c r="J334" s="1607">
        <v>45980</v>
      </c>
      <c r="K334" s="1605" t="s">
        <v>1420</v>
      </c>
    </row>
    <row r="335" spans="1:11" ht="15" customHeight="1" x14ac:dyDescent="0.2">
      <c r="A335" s="1927"/>
      <c r="B335" s="1927"/>
      <c r="C335" s="1928"/>
      <c r="D335" s="1928"/>
      <c r="E335" s="2020"/>
      <c r="F335" s="1928"/>
      <c r="G335" s="1928"/>
      <c r="H335" s="1920"/>
      <c r="I335" s="1970"/>
      <c r="J335" s="1607">
        <v>46008</v>
      </c>
      <c r="K335" s="1605" t="s">
        <v>1703</v>
      </c>
    </row>
    <row r="336" spans="1:11" ht="15" customHeight="1" x14ac:dyDescent="0.2">
      <c r="A336" s="1927"/>
      <c r="B336" s="1927"/>
      <c r="C336" s="1928"/>
      <c r="D336" s="1928"/>
      <c r="E336" s="2020"/>
      <c r="F336" s="1928"/>
      <c r="G336" s="1928"/>
      <c r="H336" s="1920"/>
      <c r="I336" s="1970"/>
      <c r="J336" s="1607">
        <v>46009</v>
      </c>
      <c r="K336" s="1605" t="s">
        <v>1420</v>
      </c>
    </row>
    <row r="337" spans="1:11" ht="15" customHeight="1" x14ac:dyDescent="0.2">
      <c r="A337" s="1927"/>
      <c r="B337" s="1927"/>
      <c r="C337" s="1928"/>
      <c r="D337" s="1928"/>
      <c r="E337" s="2020"/>
      <c r="F337" s="1928"/>
      <c r="G337" s="1928"/>
      <c r="H337" s="1920"/>
      <c r="I337" s="1970"/>
      <c r="J337" s="1607">
        <v>46050</v>
      </c>
      <c r="K337" s="1605" t="s">
        <v>1704</v>
      </c>
    </row>
    <row r="338" spans="1:11" ht="15" customHeight="1" x14ac:dyDescent="0.2">
      <c r="A338" s="1927"/>
      <c r="B338" s="1927"/>
      <c r="C338" s="1928"/>
      <c r="D338" s="1928"/>
      <c r="E338" s="2020"/>
      <c r="F338" s="1928"/>
      <c r="G338" s="1928"/>
      <c r="H338" s="1920"/>
      <c r="I338" s="1970"/>
      <c r="J338" s="1607">
        <v>46055</v>
      </c>
      <c r="K338" s="1650" t="s">
        <v>1535</v>
      </c>
    </row>
    <row r="339" spans="1:11" ht="15" customHeight="1" x14ac:dyDescent="0.2">
      <c r="A339" s="1922" t="s">
        <v>1501</v>
      </c>
      <c r="B339" s="1922" t="s">
        <v>1705</v>
      </c>
      <c r="C339" s="1923" t="s">
        <v>99</v>
      </c>
      <c r="D339" s="1923" t="s">
        <v>1706</v>
      </c>
      <c r="E339" s="1924" t="s">
        <v>1396</v>
      </c>
      <c r="F339" s="1923">
        <v>113</v>
      </c>
      <c r="G339" s="1968" t="s">
        <v>612</v>
      </c>
      <c r="H339" s="1909">
        <v>3208551048.3200002</v>
      </c>
      <c r="I339" s="1909">
        <f>+H339/F339</f>
        <v>28394257.064778764</v>
      </c>
      <c r="J339" s="1611">
        <v>45929</v>
      </c>
      <c r="K339" s="1612" t="s">
        <v>1400</v>
      </c>
    </row>
    <row r="340" spans="1:11" ht="15" customHeight="1" x14ac:dyDescent="0.2">
      <c r="A340" s="1922"/>
      <c r="B340" s="1922"/>
      <c r="C340" s="1923"/>
      <c r="D340" s="1923"/>
      <c r="E340" s="1924"/>
      <c r="F340" s="1923"/>
      <c r="G340" s="1968"/>
      <c r="H340" s="1909"/>
      <c r="I340" s="1909"/>
      <c r="J340" s="1611">
        <v>45953</v>
      </c>
      <c r="K340" s="1612" t="s">
        <v>1687</v>
      </c>
    </row>
    <row r="341" spans="1:11" ht="15" customHeight="1" x14ac:dyDescent="0.2">
      <c r="A341" s="1922"/>
      <c r="B341" s="1922"/>
      <c r="C341" s="1923"/>
      <c r="D341" s="1923"/>
      <c r="E341" s="1924"/>
      <c r="F341" s="1923"/>
      <c r="G341" s="1968"/>
      <c r="H341" s="1909"/>
      <c r="I341" s="1909"/>
      <c r="J341" s="1611">
        <v>45960</v>
      </c>
      <c r="K341" s="1612" t="s">
        <v>1702</v>
      </c>
    </row>
    <row r="342" spans="1:11" ht="15" customHeight="1" x14ac:dyDescent="0.2">
      <c r="A342" s="1922"/>
      <c r="B342" s="1922"/>
      <c r="C342" s="1923"/>
      <c r="D342" s="1923"/>
      <c r="E342" s="1924"/>
      <c r="F342" s="1923"/>
      <c r="G342" s="1968"/>
      <c r="H342" s="1909"/>
      <c r="I342" s="1909"/>
      <c r="J342" s="1611">
        <v>45968</v>
      </c>
      <c r="K342" s="1612" t="s">
        <v>1707</v>
      </c>
    </row>
    <row r="343" spans="1:11" ht="15" customHeight="1" x14ac:dyDescent="0.2">
      <c r="A343" s="1922"/>
      <c r="B343" s="1922"/>
      <c r="C343" s="1923"/>
      <c r="D343" s="1923"/>
      <c r="E343" s="1924"/>
      <c r="F343" s="1923"/>
      <c r="G343" s="1968"/>
      <c r="H343" s="1909"/>
      <c r="I343" s="1909"/>
      <c r="J343" s="1611">
        <v>45975</v>
      </c>
      <c r="K343" s="1612" t="s">
        <v>1708</v>
      </c>
    </row>
    <row r="344" spans="1:11" ht="15" customHeight="1" x14ac:dyDescent="0.2">
      <c r="A344" s="1922"/>
      <c r="B344" s="1922"/>
      <c r="C344" s="1923"/>
      <c r="D344" s="1923"/>
      <c r="E344" s="1924"/>
      <c r="F344" s="1923"/>
      <c r="G344" s="1968"/>
      <c r="H344" s="1909"/>
      <c r="I344" s="1909"/>
      <c r="J344" s="1611">
        <v>46001</v>
      </c>
      <c r="K344" s="1612" t="s">
        <v>1707</v>
      </c>
    </row>
    <row r="345" spans="1:11" ht="15" customHeight="1" x14ac:dyDescent="0.2">
      <c r="A345" s="1922"/>
      <c r="B345" s="1922"/>
      <c r="C345" s="1923"/>
      <c r="D345" s="1923"/>
      <c r="E345" s="1924"/>
      <c r="F345" s="1923"/>
      <c r="G345" s="1968"/>
      <c r="H345" s="1909"/>
      <c r="I345" s="1909"/>
      <c r="J345" s="1611">
        <v>46003</v>
      </c>
      <c r="K345" s="1612" t="s">
        <v>1709</v>
      </c>
    </row>
    <row r="346" spans="1:11" ht="15" customHeight="1" x14ac:dyDescent="0.2">
      <c r="A346" s="1922"/>
      <c r="B346" s="1922"/>
      <c r="C346" s="1923"/>
      <c r="D346" s="1923"/>
      <c r="E346" s="1924"/>
      <c r="F346" s="1923"/>
      <c r="G346" s="1968"/>
      <c r="H346" s="1909"/>
      <c r="I346" s="1909"/>
      <c r="J346" s="1611">
        <v>46028</v>
      </c>
      <c r="K346" s="1612" t="s">
        <v>1710</v>
      </c>
    </row>
    <row r="347" spans="1:11" ht="15" customHeight="1" x14ac:dyDescent="0.2">
      <c r="A347" s="1922"/>
      <c r="B347" s="1922"/>
      <c r="C347" s="1923"/>
      <c r="D347" s="1923"/>
      <c r="E347" s="1924"/>
      <c r="F347" s="1923"/>
      <c r="G347" s="1968"/>
      <c r="H347" s="1909"/>
      <c r="I347" s="1909"/>
      <c r="J347" s="1611">
        <v>46056</v>
      </c>
      <c r="K347" s="1612" t="s">
        <v>1704</v>
      </c>
    </row>
    <row r="348" spans="1:11" ht="15" customHeight="1" x14ac:dyDescent="0.2">
      <c r="A348" s="2016" t="s">
        <v>1460</v>
      </c>
      <c r="B348" s="2016" t="s">
        <v>1711</v>
      </c>
      <c r="C348" s="2013" t="s">
        <v>135</v>
      </c>
      <c r="D348" s="2013" t="s">
        <v>1666</v>
      </c>
      <c r="E348" s="2017" t="s">
        <v>1454</v>
      </c>
      <c r="F348" s="2013">
        <v>200</v>
      </c>
      <c r="G348" s="2013" t="s">
        <v>1712</v>
      </c>
      <c r="H348" s="2014">
        <v>7083280903.75</v>
      </c>
      <c r="I348" s="2015">
        <f>H348/F348</f>
        <v>35416404.518749997</v>
      </c>
      <c r="J348" s="1629">
        <v>45862</v>
      </c>
      <c r="K348" s="1630" t="s">
        <v>1540</v>
      </c>
    </row>
    <row r="349" spans="1:11" ht="15" customHeight="1" x14ac:dyDescent="0.2">
      <c r="A349" s="2016"/>
      <c r="B349" s="2016"/>
      <c r="C349" s="2013"/>
      <c r="D349" s="2013"/>
      <c r="E349" s="2017"/>
      <c r="F349" s="2013"/>
      <c r="G349" s="2013"/>
      <c r="H349" s="2014"/>
      <c r="I349" s="2015"/>
      <c r="J349" s="1629">
        <v>45866</v>
      </c>
      <c r="K349" s="1645" t="s">
        <v>1400</v>
      </c>
    </row>
    <row r="350" spans="1:11" ht="15" customHeight="1" x14ac:dyDescent="0.2">
      <c r="A350" s="2016"/>
      <c r="B350" s="2016"/>
      <c r="C350" s="2013"/>
      <c r="D350" s="2013"/>
      <c r="E350" s="2017"/>
      <c r="F350" s="2013"/>
      <c r="G350" s="2013"/>
      <c r="H350" s="2014"/>
      <c r="I350" s="2015"/>
      <c r="J350" s="1629">
        <v>45898</v>
      </c>
      <c r="K350" s="1648" t="s">
        <v>1401</v>
      </c>
    </row>
    <row r="351" spans="1:11" ht="15" customHeight="1" x14ac:dyDescent="0.2">
      <c r="A351" s="2016"/>
      <c r="B351" s="2016"/>
      <c r="C351" s="2013"/>
      <c r="D351" s="2013"/>
      <c r="E351" s="2017"/>
      <c r="F351" s="2013"/>
      <c r="G351" s="2013"/>
      <c r="H351" s="2014"/>
      <c r="I351" s="2015"/>
      <c r="J351" s="1629">
        <v>45933</v>
      </c>
      <c r="K351" s="1634" t="s">
        <v>1713</v>
      </c>
    </row>
    <row r="352" spans="1:11" ht="15" customHeight="1" x14ac:dyDescent="0.2">
      <c r="A352" s="2016"/>
      <c r="B352" s="2016"/>
      <c r="C352" s="2013"/>
      <c r="D352" s="2013"/>
      <c r="E352" s="2017"/>
      <c r="F352" s="2013"/>
      <c r="G352" s="2013"/>
      <c r="H352" s="2014"/>
      <c r="I352" s="2015"/>
      <c r="J352" s="1629">
        <v>45940</v>
      </c>
      <c r="K352" s="1630" t="s">
        <v>1687</v>
      </c>
    </row>
    <row r="353" spans="1:11" ht="15" customHeight="1" x14ac:dyDescent="0.2">
      <c r="A353" s="2016"/>
      <c r="B353" s="2016"/>
      <c r="C353" s="2013"/>
      <c r="D353" s="2013"/>
      <c r="E353" s="2017"/>
      <c r="F353" s="2013"/>
      <c r="G353" s="2013"/>
      <c r="H353" s="2014"/>
      <c r="I353" s="2015"/>
      <c r="J353" s="1629">
        <v>45947</v>
      </c>
      <c r="K353" s="1634" t="s">
        <v>1714</v>
      </c>
    </row>
    <row r="354" spans="1:11" ht="15" customHeight="1" x14ac:dyDescent="0.2">
      <c r="A354" s="2016"/>
      <c r="B354" s="2016"/>
      <c r="C354" s="2013"/>
      <c r="D354" s="2013"/>
      <c r="E354" s="2017"/>
      <c r="F354" s="2013"/>
      <c r="G354" s="2013"/>
      <c r="H354" s="2014"/>
      <c r="I354" s="2015"/>
      <c r="J354" s="1629">
        <v>45965</v>
      </c>
      <c r="K354" s="1648" t="s">
        <v>1416</v>
      </c>
    </row>
    <row r="355" spans="1:11" ht="15" customHeight="1" x14ac:dyDescent="0.2">
      <c r="A355" s="2016"/>
      <c r="B355" s="2016"/>
      <c r="C355" s="2013"/>
      <c r="D355" s="2013"/>
      <c r="E355" s="2017"/>
      <c r="F355" s="2013"/>
      <c r="G355" s="2013"/>
      <c r="H355" s="2014"/>
      <c r="I355" s="2015"/>
      <c r="J355" s="1629">
        <v>45968</v>
      </c>
      <c r="K355" s="1634" t="s">
        <v>1715</v>
      </c>
    </row>
    <row r="356" spans="1:11" ht="15" customHeight="1" x14ac:dyDescent="0.2">
      <c r="A356" s="2016"/>
      <c r="B356" s="2016"/>
      <c r="C356" s="2013"/>
      <c r="D356" s="2013"/>
      <c r="E356" s="2017"/>
      <c r="F356" s="2013"/>
      <c r="G356" s="2013"/>
      <c r="H356" s="2014"/>
      <c r="I356" s="2015"/>
      <c r="J356" s="1629">
        <v>45991</v>
      </c>
      <c r="K356" s="1634" t="s">
        <v>1716</v>
      </c>
    </row>
    <row r="357" spans="1:11" ht="15" customHeight="1" x14ac:dyDescent="0.2">
      <c r="A357" s="2016"/>
      <c r="B357" s="2016"/>
      <c r="C357" s="2013"/>
      <c r="D357" s="2013"/>
      <c r="E357" s="2017"/>
      <c r="F357" s="2013"/>
      <c r="G357" s="2013"/>
      <c r="H357" s="2014"/>
      <c r="I357" s="2015"/>
      <c r="J357" s="1629">
        <v>46006</v>
      </c>
      <c r="K357" s="1642" t="s">
        <v>1717</v>
      </c>
    </row>
    <row r="358" spans="1:11" ht="15" customHeight="1" x14ac:dyDescent="0.2">
      <c r="A358" s="2016"/>
      <c r="B358" s="2016"/>
      <c r="C358" s="2013"/>
      <c r="D358" s="2013"/>
      <c r="E358" s="2017"/>
      <c r="F358" s="2013"/>
      <c r="G358" s="2013"/>
      <c r="H358" s="2014"/>
      <c r="I358" s="2015"/>
      <c r="J358" s="1629">
        <v>46052</v>
      </c>
      <c r="K358" s="1634" t="s">
        <v>1718</v>
      </c>
    </row>
    <row r="359" spans="1:11" ht="15" customHeight="1" x14ac:dyDescent="0.2">
      <c r="A359" s="2016"/>
      <c r="B359" s="2016"/>
      <c r="C359" s="2013"/>
      <c r="D359" s="2013"/>
      <c r="E359" s="2017"/>
      <c r="F359" s="2013"/>
      <c r="G359" s="2013"/>
      <c r="H359" s="2014"/>
      <c r="I359" s="2015"/>
      <c r="J359" s="1629">
        <v>46059</v>
      </c>
      <c r="K359" s="1642" t="s">
        <v>1686</v>
      </c>
    </row>
    <row r="360" spans="1:11" ht="15" customHeight="1" x14ac:dyDescent="0.2">
      <c r="A360" s="2016"/>
      <c r="B360" s="2016"/>
      <c r="C360" s="2013"/>
      <c r="D360" s="2013"/>
      <c r="E360" s="2017"/>
      <c r="F360" s="2013"/>
      <c r="G360" s="2013"/>
      <c r="H360" s="2014"/>
      <c r="I360" s="2015"/>
      <c r="J360" s="1629">
        <v>46065</v>
      </c>
      <c r="K360" s="1605" t="s">
        <v>1719</v>
      </c>
    </row>
    <row r="361" spans="1:11" ht="15" customHeight="1" x14ac:dyDescent="0.2">
      <c r="A361" s="2016"/>
      <c r="B361" s="2016"/>
      <c r="C361" s="2013"/>
      <c r="D361" s="2013"/>
      <c r="E361" s="2017"/>
      <c r="F361" s="2013"/>
      <c r="G361" s="2013"/>
      <c r="H361" s="2014"/>
      <c r="I361" s="2015"/>
      <c r="J361" s="1629">
        <v>46069</v>
      </c>
      <c r="K361" s="1605" t="s">
        <v>1535</v>
      </c>
    </row>
    <row r="362" spans="1:11" ht="15" customHeight="1" x14ac:dyDescent="0.2">
      <c r="A362" s="1922" t="s">
        <v>1536</v>
      </c>
      <c r="B362" s="1922" t="s">
        <v>1720</v>
      </c>
      <c r="C362" s="1968" t="s">
        <v>1546</v>
      </c>
      <c r="D362" s="1968" t="s">
        <v>1721</v>
      </c>
      <c r="E362" s="1924" t="s">
        <v>173</v>
      </c>
      <c r="F362" s="1923">
        <v>28</v>
      </c>
      <c r="G362" s="1968" t="s">
        <v>1237</v>
      </c>
      <c r="H362" s="1909">
        <f>(12*18900610.25)+(16*15026125.52)</f>
        <v>467225331.31999999</v>
      </c>
      <c r="I362" s="1978">
        <f>+H362/F362</f>
        <v>16686618.975714285</v>
      </c>
      <c r="J362" s="1611" t="s">
        <v>1722</v>
      </c>
      <c r="K362" s="1612" t="s">
        <v>1540</v>
      </c>
    </row>
    <row r="363" spans="1:11" ht="15" customHeight="1" x14ac:dyDescent="0.2">
      <c r="A363" s="1922"/>
      <c r="B363" s="1922"/>
      <c r="C363" s="1968"/>
      <c r="D363" s="1968"/>
      <c r="E363" s="1924"/>
      <c r="F363" s="1923"/>
      <c r="G363" s="1968"/>
      <c r="H363" s="1909"/>
      <c r="I363" s="1978"/>
      <c r="J363" s="1611">
        <v>45799</v>
      </c>
      <c r="K363" s="1612" t="s">
        <v>1399</v>
      </c>
    </row>
    <row r="364" spans="1:11" ht="15" customHeight="1" x14ac:dyDescent="0.2">
      <c r="A364" s="1922"/>
      <c r="B364" s="1922"/>
      <c r="C364" s="1968"/>
      <c r="D364" s="1968"/>
      <c r="E364" s="1924"/>
      <c r="F364" s="1923"/>
      <c r="G364" s="1968"/>
      <c r="H364" s="1909"/>
      <c r="I364" s="1978"/>
      <c r="J364" s="1611">
        <v>45799</v>
      </c>
      <c r="K364" s="1612" t="s">
        <v>1400</v>
      </c>
    </row>
    <row r="365" spans="1:11" ht="15" customHeight="1" x14ac:dyDescent="0.2">
      <c r="A365" s="1922"/>
      <c r="B365" s="1922"/>
      <c r="C365" s="1968"/>
      <c r="D365" s="1968"/>
      <c r="E365" s="1924"/>
      <c r="F365" s="1923"/>
      <c r="G365" s="1968"/>
      <c r="H365" s="1909"/>
      <c r="I365" s="1978"/>
      <c r="J365" s="1611">
        <v>45933</v>
      </c>
      <c r="K365" s="1609" t="s">
        <v>1581</v>
      </c>
    </row>
    <row r="366" spans="1:11" ht="15" customHeight="1" x14ac:dyDescent="0.2">
      <c r="A366" s="1922"/>
      <c r="B366" s="1922"/>
      <c r="C366" s="1968"/>
      <c r="D366" s="1968"/>
      <c r="E366" s="1924"/>
      <c r="F366" s="1923"/>
      <c r="G366" s="1968"/>
      <c r="H366" s="1909"/>
      <c r="I366" s="1978"/>
      <c r="J366" s="1611">
        <v>45954</v>
      </c>
      <c r="K366" s="1635" t="s">
        <v>1723</v>
      </c>
    </row>
    <row r="367" spans="1:11" ht="15" customHeight="1" x14ac:dyDescent="0.2">
      <c r="A367" s="1922"/>
      <c r="B367" s="1922"/>
      <c r="C367" s="1968"/>
      <c r="D367" s="1968"/>
      <c r="E367" s="1924"/>
      <c r="F367" s="1923"/>
      <c r="G367" s="1968"/>
      <c r="H367" s="1909"/>
      <c r="I367" s="1978"/>
      <c r="J367" s="1611">
        <v>46044</v>
      </c>
      <c r="K367" s="1635" t="s">
        <v>1450</v>
      </c>
    </row>
    <row r="368" spans="1:11" ht="15" customHeight="1" x14ac:dyDescent="0.2">
      <c r="A368" s="1922"/>
      <c r="B368" s="1922"/>
      <c r="C368" s="1968"/>
      <c r="D368" s="1968"/>
      <c r="E368" s="1924"/>
      <c r="F368" s="1923"/>
      <c r="G368" s="1968"/>
      <c r="H368" s="1909"/>
      <c r="I368" s="1978"/>
      <c r="J368" s="1611">
        <v>46072</v>
      </c>
      <c r="K368" s="1635" t="s">
        <v>1724</v>
      </c>
    </row>
    <row r="369" spans="1:11" ht="15" customHeight="1" x14ac:dyDescent="0.2">
      <c r="A369" s="1922"/>
      <c r="B369" s="1922"/>
      <c r="C369" s="1968"/>
      <c r="D369" s="1968"/>
      <c r="E369" s="1924"/>
      <c r="F369" s="1923"/>
      <c r="G369" s="1968"/>
      <c r="H369" s="1909"/>
      <c r="I369" s="1978"/>
      <c r="J369" s="1611">
        <v>46076</v>
      </c>
      <c r="K369" s="1635" t="s">
        <v>1725</v>
      </c>
    </row>
    <row r="370" spans="1:11" ht="15" customHeight="1" x14ac:dyDescent="0.2">
      <c r="A370" s="1922"/>
      <c r="B370" s="1922"/>
      <c r="C370" s="1968"/>
      <c r="D370" s="1968"/>
      <c r="E370" s="1924"/>
      <c r="F370" s="1923"/>
      <c r="G370" s="1968"/>
      <c r="H370" s="1909"/>
      <c r="I370" s="1978"/>
      <c r="J370" s="1611">
        <v>46083</v>
      </c>
      <c r="K370" s="1635" t="s">
        <v>1726</v>
      </c>
    </row>
    <row r="371" spans="1:11" ht="15" customHeight="1" x14ac:dyDescent="0.2">
      <c r="A371" s="1922"/>
      <c r="B371" s="1922"/>
      <c r="C371" s="1968"/>
      <c r="D371" s="1968"/>
      <c r="E371" s="1924"/>
      <c r="F371" s="1923"/>
      <c r="G371" s="1968"/>
      <c r="H371" s="1909"/>
      <c r="I371" s="1978"/>
      <c r="J371" s="1611">
        <v>46084</v>
      </c>
      <c r="K371" s="1635" t="s">
        <v>1727</v>
      </c>
    </row>
    <row r="372" spans="1:11" ht="15" customHeight="1" x14ac:dyDescent="0.2">
      <c r="A372" s="1922"/>
      <c r="B372" s="1922"/>
      <c r="C372" s="1968"/>
      <c r="D372" s="1968"/>
      <c r="E372" s="1924"/>
      <c r="F372" s="1923"/>
      <c r="G372" s="1968"/>
      <c r="H372" s="1909"/>
      <c r="I372" s="1978"/>
      <c r="J372" s="1611">
        <v>46084</v>
      </c>
      <c r="K372" s="1635" t="s">
        <v>1704</v>
      </c>
    </row>
    <row r="373" spans="1:11" ht="15" customHeight="1" x14ac:dyDescent="0.2">
      <c r="A373" s="1922"/>
      <c r="B373" s="1922"/>
      <c r="C373" s="1968"/>
      <c r="D373" s="1923"/>
      <c r="E373" s="1924"/>
      <c r="F373" s="1923"/>
      <c r="G373" s="1968"/>
      <c r="H373" s="1909"/>
      <c r="I373" s="1978"/>
      <c r="J373" s="1611">
        <v>46090</v>
      </c>
      <c r="K373" s="1635" t="s">
        <v>1535</v>
      </c>
    </row>
    <row r="374" spans="1:11" ht="15" customHeight="1" x14ac:dyDescent="0.2">
      <c r="A374" s="1927" t="s">
        <v>1460</v>
      </c>
      <c r="B374" s="1927" t="s">
        <v>1728</v>
      </c>
      <c r="C374" s="1928" t="s">
        <v>135</v>
      </c>
      <c r="D374" s="1928" t="s">
        <v>1729</v>
      </c>
      <c r="E374" s="2020" t="s">
        <v>1454</v>
      </c>
      <c r="F374" s="1928">
        <v>250</v>
      </c>
      <c r="G374" s="1929" t="s">
        <v>1730</v>
      </c>
      <c r="H374" s="1920">
        <v>8405333721.6099997</v>
      </c>
      <c r="I374" s="1970">
        <f>H374/F374</f>
        <v>33621334.886440001</v>
      </c>
      <c r="J374" s="1607">
        <v>45862</v>
      </c>
      <c r="K374" s="1605" t="s">
        <v>1540</v>
      </c>
    </row>
    <row r="375" spans="1:11" ht="15" customHeight="1" x14ac:dyDescent="0.2">
      <c r="A375" s="1927"/>
      <c r="B375" s="1927"/>
      <c r="C375" s="1928"/>
      <c r="D375" s="1928"/>
      <c r="E375" s="2020"/>
      <c r="F375" s="1928"/>
      <c r="G375" s="1929"/>
      <c r="H375" s="1920"/>
      <c r="I375" s="1970"/>
      <c r="J375" s="1607">
        <v>45866</v>
      </c>
      <c r="K375" s="1606" t="s">
        <v>1400</v>
      </c>
    </row>
    <row r="376" spans="1:11" ht="15" customHeight="1" x14ac:dyDescent="0.2">
      <c r="A376" s="1927"/>
      <c r="B376" s="1927"/>
      <c r="C376" s="1928"/>
      <c r="D376" s="1928"/>
      <c r="E376" s="2020"/>
      <c r="F376" s="1928"/>
      <c r="G376" s="1929"/>
      <c r="H376" s="1920"/>
      <c r="I376" s="1970"/>
      <c r="J376" s="1607">
        <v>45898</v>
      </c>
      <c r="K376" s="1651" t="s">
        <v>1401</v>
      </c>
    </row>
    <row r="377" spans="1:11" ht="15" customHeight="1" x14ac:dyDescent="0.2">
      <c r="A377" s="1927"/>
      <c r="B377" s="1927"/>
      <c r="C377" s="1928"/>
      <c r="D377" s="1928"/>
      <c r="E377" s="2020"/>
      <c r="F377" s="1928"/>
      <c r="G377" s="1929"/>
      <c r="H377" s="1920"/>
      <c r="I377" s="1970"/>
      <c r="J377" s="1607">
        <v>45926</v>
      </c>
      <c r="K377" s="1651" t="s">
        <v>1408</v>
      </c>
    </row>
    <row r="378" spans="1:11" ht="15" customHeight="1" x14ac:dyDescent="0.2">
      <c r="A378" s="1927"/>
      <c r="B378" s="1927"/>
      <c r="C378" s="1928"/>
      <c r="D378" s="1928"/>
      <c r="E378" s="2020"/>
      <c r="F378" s="1928"/>
      <c r="G378" s="1929"/>
      <c r="H378" s="1920"/>
      <c r="I378" s="1970"/>
      <c r="J378" s="1607">
        <v>45930</v>
      </c>
      <c r="K378" s="1634" t="s">
        <v>1731</v>
      </c>
    </row>
    <row r="379" spans="1:11" ht="15" customHeight="1" x14ac:dyDescent="0.2">
      <c r="A379" s="1927"/>
      <c r="B379" s="1927"/>
      <c r="C379" s="1928"/>
      <c r="D379" s="1928"/>
      <c r="E379" s="2020"/>
      <c r="F379" s="1928"/>
      <c r="G379" s="1929"/>
      <c r="H379" s="1920"/>
      <c r="I379" s="1970"/>
      <c r="J379" s="1607">
        <v>45952</v>
      </c>
      <c r="K379" s="1634" t="s">
        <v>1416</v>
      </c>
    </row>
    <row r="380" spans="1:11" ht="15" customHeight="1" x14ac:dyDescent="0.2">
      <c r="A380" s="1927"/>
      <c r="B380" s="1927"/>
      <c r="C380" s="1928"/>
      <c r="D380" s="1928"/>
      <c r="E380" s="2020"/>
      <c r="F380" s="1928"/>
      <c r="G380" s="1929"/>
      <c r="H380" s="1920"/>
      <c r="I380" s="1970"/>
      <c r="J380" s="1607">
        <v>45991</v>
      </c>
      <c r="K380" s="1634" t="s">
        <v>1732</v>
      </c>
    </row>
    <row r="381" spans="1:11" ht="15" customHeight="1" x14ac:dyDescent="0.2">
      <c r="A381" s="1927"/>
      <c r="B381" s="1927"/>
      <c r="C381" s="1928"/>
      <c r="D381" s="1928"/>
      <c r="E381" s="2020"/>
      <c r="F381" s="1928"/>
      <c r="G381" s="1929"/>
      <c r="H381" s="1920"/>
      <c r="I381" s="1970"/>
      <c r="J381" s="1607">
        <v>46006</v>
      </c>
      <c r="K381" s="1634" t="s">
        <v>1717</v>
      </c>
    </row>
    <row r="382" spans="1:11" ht="15" customHeight="1" x14ac:dyDescent="0.2">
      <c r="A382" s="1927"/>
      <c r="B382" s="1927"/>
      <c r="C382" s="1928"/>
      <c r="D382" s="1928"/>
      <c r="E382" s="2020"/>
      <c r="F382" s="1928"/>
      <c r="G382" s="1929"/>
      <c r="H382" s="1920"/>
      <c r="I382" s="1970"/>
      <c r="J382" s="1607">
        <v>46052</v>
      </c>
      <c r="K382" s="1634" t="s">
        <v>1733</v>
      </c>
    </row>
    <row r="383" spans="1:11" ht="15" customHeight="1" x14ac:dyDescent="0.2">
      <c r="A383" s="1927"/>
      <c r="B383" s="1927"/>
      <c r="C383" s="1928"/>
      <c r="D383" s="1928"/>
      <c r="E383" s="2020"/>
      <c r="F383" s="1928"/>
      <c r="G383" s="1929"/>
      <c r="H383" s="1920"/>
      <c r="I383" s="1970"/>
      <c r="J383" s="1607">
        <v>46070</v>
      </c>
      <c r="K383" s="1634" t="s">
        <v>1686</v>
      </c>
    </row>
    <row r="384" spans="1:11" ht="15" customHeight="1" x14ac:dyDescent="0.2">
      <c r="A384" s="1927"/>
      <c r="B384" s="1927"/>
      <c r="C384" s="1928"/>
      <c r="D384" s="1928"/>
      <c r="E384" s="2020"/>
      <c r="F384" s="1928"/>
      <c r="G384" s="1929"/>
      <c r="H384" s="1920"/>
      <c r="I384" s="1970"/>
      <c r="J384" s="1607">
        <v>46071</v>
      </c>
      <c r="K384" s="1634" t="s">
        <v>1734</v>
      </c>
    </row>
    <row r="385" spans="1:11" ht="15" customHeight="1" x14ac:dyDescent="0.2">
      <c r="A385" s="1927"/>
      <c r="B385" s="1927"/>
      <c r="C385" s="1928"/>
      <c r="D385" s="1928"/>
      <c r="E385" s="2020"/>
      <c r="F385" s="1928"/>
      <c r="G385" s="1929"/>
      <c r="H385" s="1920"/>
      <c r="I385" s="1970"/>
      <c r="J385" s="1607">
        <v>46083</v>
      </c>
      <c r="K385" s="1634" t="s">
        <v>1735</v>
      </c>
    </row>
    <row r="386" spans="1:11" ht="15" customHeight="1" x14ac:dyDescent="0.2">
      <c r="A386" s="1927"/>
      <c r="B386" s="1927"/>
      <c r="C386" s="1928"/>
      <c r="D386" s="1928"/>
      <c r="E386" s="2020"/>
      <c r="F386" s="1928"/>
      <c r="G386" s="1929"/>
      <c r="H386" s="1920"/>
      <c r="I386" s="1970"/>
      <c r="J386" s="1607">
        <v>46091</v>
      </c>
      <c r="K386" s="1634" t="s">
        <v>1686</v>
      </c>
    </row>
    <row r="387" spans="1:11" ht="15" customHeight="1" x14ac:dyDescent="0.2">
      <c r="A387" s="1927"/>
      <c r="B387" s="1927"/>
      <c r="C387" s="1928"/>
      <c r="D387" s="1928"/>
      <c r="E387" s="2020"/>
      <c r="F387" s="1928"/>
      <c r="G387" s="1929"/>
      <c r="H387" s="1920"/>
      <c r="I387" s="1970"/>
      <c r="J387" s="1607">
        <v>46091</v>
      </c>
      <c r="K387" s="1634" t="s">
        <v>1734</v>
      </c>
    </row>
    <row r="388" spans="1:11" ht="15" customHeight="1" x14ac:dyDescent="0.2">
      <c r="A388" s="1927"/>
      <c r="B388" s="1927"/>
      <c r="C388" s="1928"/>
      <c r="D388" s="1928"/>
      <c r="E388" s="2020"/>
      <c r="F388" s="1928"/>
      <c r="G388" s="1929"/>
      <c r="H388" s="1920"/>
      <c r="I388" s="1970"/>
      <c r="J388" s="1607">
        <v>46092</v>
      </c>
      <c r="K388" s="1634" t="s">
        <v>1735</v>
      </c>
    </row>
    <row r="389" spans="1:11" ht="15" customHeight="1" x14ac:dyDescent="0.2">
      <c r="A389" s="1927"/>
      <c r="B389" s="1927"/>
      <c r="C389" s="1928"/>
      <c r="D389" s="1928"/>
      <c r="E389" s="2020"/>
      <c r="F389" s="1928"/>
      <c r="G389" s="1929"/>
      <c r="H389" s="1920"/>
      <c r="I389" s="1970"/>
      <c r="J389" s="1607">
        <v>46094</v>
      </c>
      <c r="K389" s="1634" t="s">
        <v>1704</v>
      </c>
    </row>
    <row r="390" spans="1:11" ht="15" customHeight="1" x14ac:dyDescent="0.2">
      <c r="A390" s="1927"/>
      <c r="B390" s="1927"/>
      <c r="C390" s="1928"/>
      <c r="D390" s="1928"/>
      <c r="E390" s="2020"/>
      <c r="F390" s="1928"/>
      <c r="G390" s="1929"/>
      <c r="H390" s="1920"/>
      <c r="I390" s="1970"/>
      <c r="J390" s="1607">
        <v>46104</v>
      </c>
      <c r="K390" s="1634" t="s">
        <v>1535</v>
      </c>
    </row>
    <row r="391" spans="1:11" ht="15" customHeight="1" x14ac:dyDescent="0.2">
      <c r="A391" s="1616" t="s">
        <v>1501</v>
      </c>
      <c r="B391" s="1616" t="s">
        <v>1736</v>
      </c>
      <c r="C391" s="1617" t="s">
        <v>135</v>
      </c>
      <c r="D391" s="1617" t="s">
        <v>1737</v>
      </c>
      <c r="E391" s="1618" t="s">
        <v>1454</v>
      </c>
      <c r="F391" s="1617">
        <v>80</v>
      </c>
      <c r="G391" s="1617" t="s">
        <v>1712</v>
      </c>
      <c r="H391" s="1619">
        <v>3042238110.6100001</v>
      </c>
      <c r="I391" s="1620">
        <f>+H391/F391</f>
        <v>38027976.382624999</v>
      </c>
      <c r="J391" s="1611">
        <v>46107</v>
      </c>
      <c r="K391" s="1635" t="s">
        <v>1535</v>
      </c>
    </row>
    <row r="392" spans="1:11" ht="15" customHeight="1" x14ac:dyDescent="0.2">
      <c r="A392" s="1911" t="s">
        <v>1460</v>
      </c>
      <c r="B392" s="1911" t="s">
        <v>1738</v>
      </c>
      <c r="C392" s="1914" t="s">
        <v>292</v>
      </c>
      <c r="D392" s="1914" t="s">
        <v>1739</v>
      </c>
      <c r="E392" s="1917" t="s">
        <v>173</v>
      </c>
      <c r="F392" s="1914">
        <v>10</v>
      </c>
      <c r="G392" s="1981" t="s">
        <v>612</v>
      </c>
      <c r="H392" s="1938">
        <v>144419877.63999999</v>
      </c>
      <c r="I392" s="1938">
        <f>+H392/F392</f>
        <v>14441987.763999999</v>
      </c>
      <c r="J392" s="1607">
        <v>46296</v>
      </c>
      <c r="K392" s="1605" t="s">
        <v>1398</v>
      </c>
    </row>
    <row r="393" spans="1:11" ht="15" customHeight="1" x14ac:dyDescent="0.2">
      <c r="A393" s="1912"/>
      <c r="B393" s="1912"/>
      <c r="C393" s="1915"/>
      <c r="D393" s="1915"/>
      <c r="E393" s="1918"/>
      <c r="F393" s="1915"/>
      <c r="G393" s="1982"/>
      <c r="H393" s="1939"/>
      <c r="I393" s="1939"/>
      <c r="J393" s="1607">
        <v>46298</v>
      </c>
      <c r="K393" s="1605" t="s">
        <v>1399</v>
      </c>
    </row>
    <row r="394" spans="1:11" ht="15" customHeight="1" x14ac:dyDescent="0.2">
      <c r="A394" s="1912"/>
      <c r="B394" s="1912"/>
      <c r="C394" s="1915"/>
      <c r="D394" s="1915"/>
      <c r="E394" s="1918"/>
      <c r="F394" s="1915"/>
      <c r="G394" s="1982"/>
      <c r="H394" s="1939"/>
      <c r="I394" s="1939"/>
      <c r="J394" s="1607">
        <v>46298</v>
      </c>
      <c r="K394" s="1605" t="s">
        <v>1400</v>
      </c>
    </row>
    <row r="395" spans="1:11" ht="15" customHeight="1" x14ac:dyDescent="0.2">
      <c r="A395" s="1912"/>
      <c r="B395" s="1912"/>
      <c r="C395" s="1915"/>
      <c r="D395" s="1915"/>
      <c r="E395" s="1918"/>
      <c r="F395" s="1915"/>
      <c r="G395" s="1982"/>
      <c r="H395" s="1939"/>
      <c r="I395" s="1939"/>
      <c r="J395" s="1607">
        <v>46084</v>
      </c>
      <c r="K395" s="1605" t="s">
        <v>1740</v>
      </c>
    </row>
    <row r="396" spans="1:11" ht="15" customHeight="1" x14ac:dyDescent="0.2">
      <c r="A396" s="1912"/>
      <c r="B396" s="1912"/>
      <c r="C396" s="1915"/>
      <c r="D396" s="1915"/>
      <c r="E396" s="1918"/>
      <c r="F396" s="1915"/>
      <c r="G396" s="1982"/>
      <c r="H396" s="1939"/>
      <c r="I396" s="1939"/>
      <c r="J396" s="1607">
        <v>46085</v>
      </c>
      <c r="K396" s="1605" t="s">
        <v>1741</v>
      </c>
    </row>
    <row r="397" spans="1:11" ht="15" customHeight="1" x14ac:dyDescent="0.2">
      <c r="A397" s="1912"/>
      <c r="B397" s="1912"/>
      <c r="C397" s="1915"/>
      <c r="D397" s="1915"/>
      <c r="E397" s="1918"/>
      <c r="F397" s="1915"/>
      <c r="G397" s="1982"/>
      <c r="H397" s="1939"/>
      <c r="I397" s="1939"/>
      <c r="J397" s="1607">
        <v>46100</v>
      </c>
      <c r="K397" s="1605" t="s">
        <v>1464</v>
      </c>
    </row>
    <row r="398" spans="1:11" ht="15" customHeight="1" x14ac:dyDescent="0.2">
      <c r="A398" s="1912"/>
      <c r="B398" s="1912"/>
      <c r="C398" s="1915"/>
      <c r="D398" s="1915"/>
      <c r="E398" s="1918"/>
      <c r="F398" s="1915"/>
      <c r="G398" s="1982"/>
      <c r="H398" s="1939"/>
      <c r="I398" s="1939"/>
      <c r="J398" s="1607">
        <v>46118</v>
      </c>
      <c r="K398" s="1605" t="s">
        <v>1465</v>
      </c>
    </row>
    <row r="399" spans="1:11" ht="15" customHeight="1" x14ac:dyDescent="0.2">
      <c r="A399" s="1912"/>
      <c r="B399" s="1912"/>
      <c r="C399" s="1915"/>
      <c r="D399" s="1915"/>
      <c r="E399" s="1918"/>
      <c r="F399" s="1915"/>
      <c r="G399" s="1982"/>
      <c r="H399" s="1939"/>
      <c r="I399" s="1939"/>
      <c r="J399" s="1607">
        <v>46126</v>
      </c>
      <c r="K399" s="1605" t="s">
        <v>1466</v>
      </c>
    </row>
    <row r="400" spans="1:11" ht="15" customHeight="1" x14ac:dyDescent="0.2">
      <c r="A400" s="1912"/>
      <c r="B400" s="1912"/>
      <c r="C400" s="1915"/>
      <c r="D400" s="1915"/>
      <c r="E400" s="1918"/>
      <c r="F400" s="1915"/>
      <c r="G400" s="1982"/>
      <c r="H400" s="1939"/>
      <c r="I400" s="1939"/>
      <c r="J400" s="1607">
        <v>46129</v>
      </c>
      <c r="K400" s="1605" t="s">
        <v>1742</v>
      </c>
    </row>
    <row r="401" spans="1:11" ht="15" customHeight="1" x14ac:dyDescent="0.2">
      <c r="A401" s="1912"/>
      <c r="B401" s="1912"/>
      <c r="C401" s="1915"/>
      <c r="D401" s="1915"/>
      <c r="E401" s="1918"/>
      <c r="F401" s="1915"/>
      <c r="G401" s="1982"/>
      <c r="H401" s="1939"/>
      <c r="I401" s="1939"/>
      <c r="J401" s="1607">
        <v>46129</v>
      </c>
      <c r="K401" s="1605" t="s">
        <v>1743</v>
      </c>
    </row>
    <row r="402" spans="1:11" ht="15" customHeight="1" x14ac:dyDescent="0.2">
      <c r="A402" s="1912"/>
      <c r="B402" s="1912"/>
      <c r="C402" s="1915"/>
      <c r="D402" s="1915"/>
      <c r="E402" s="1918"/>
      <c r="F402" s="1915"/>
      <c r="G402" s="1982"/>
      <c r="H402" s="1939"/>
      <c r="I402" s="1939"/>
      <c r="J402" s="1607">
        <v>46129</v>
      </c>
      <c r="K402" s="1605" t="s">
        <v>1744</v>
      </c>
    </row>
    <row r="403" spans="1:11" ht="15" customHeight="1" x14ac:dyDescent="0.2">
      <c r="A403" s="1913"/>
      <c r="B403" s="1913"/>
      <c r="C403" s="1916"/>
      <c r="D403" s="1916"/>
      <c r="E403" s="1919"/>
      <c r="F403" s="1916"/>
      <c r="G403" s="1983"/>
      <c r="H403" s="1940"/>
      <c r="I403" s="1940"/>
      <c r="J403" s="1607">
        <v>46132</v>
      </c>
      <c r="K403" s="1605" t="s">
        <v>1535</v>
      </c>
    </row>
    <row r="404" spans="1:11" ht="15" customHeight="1" x14ac:dyDescent="0.2">
      <c r="A404" s="1922" t="s">
        <v>1460</v>
      </c>
      <c r="B404" s="1922" t="s">
        <v>1745</v>
      </c>
      <c r="C404" s="1923" t="s">
        <v>1546</v>
      </c>
      <c r="D404" s="1968" t="s">
        <v>1746</v>
      </c>
      <c r="E404" s="1924" t="s">
        <v>173</v>
      </c>
      <c r="F404" s="1923">
        <v>76</v>
      </c>
      <c r="G404" s="1968" t="s">
        <v>1539</v>
      </c>
      <c r="H404" s="1909">
        <v>1512766027.49</v>
      </c>
      <c r="I404" s="1909">
        <f>+H404/F404</f>
        <v>19904816.151184212</v>
      </c>
      <c r="J404" s="1611">
        <v>45960</v>
      </c>
      <c r="K404" s="1612" t="s">
        <v>1398</v>
      </c>
    </row>
    <row r="405" spans="1:11" ht="15" customHeight="1" x14ac:dyDescent="0.2">
      <c r="A405" s="1922"/>
      <c r="B405" s="1922"/>
      <c r="C405" s="1923"/>
      <c r="D405" s="1923"/>
      <c r="E405" s="1924"/>
      <c r="F405" s="1923"/>
      <c r="G405" s="1968"/>
      <c r="H405" s="1909"/>
      <c r="I405" s="1909"/>
      <c r="J405" s="1611">
        <v>45964</v>
      </c>
      <c r="K405" s="1612" t="s">
        <v>1399</v>
      </c>
    </row>
    <row r="406" spans="1:11" ht="15" customHeight="1" x14ac:dyDescent="0.2">
      <c r="A406" s="1922"/>
      <c r="B406" s="1922"/>
      <c r="C406" s="1923"/>
      <c r="D406" s="1923"/>
      <c r="E406" s="1924"/>
      <c r="F406" s="1923"/>
      <c r="G406" s="1968"/>
      <c r="H406" s="1909"/>
      <c r="I406" s="1909"/>
      <c r="J406" s="1611">
        <v>45964</v>
      </c>
      <c r="K406" s="1612" t="s">
        <v>1400</v>
      </c>
    </row>
    <row r="407" spans="1:11" ht="15" customHeight="1" x14ac:dyDescent="0.2">
      <c r="A407" s="1922"/>
      <c r="B407" s="1922"/>
      <c r="C407" s="1923"/>
      <c r="D407" s="1923"/>
      <c r="E407" s="1924"/>
      <c r="F407" s="1923"/>
      <c r="G407" s="1968"/>
      <c r="H407" s="1909"/>
      <c r="I407" s="1909"/>
      <c r="J407" s="1611">
        <v>46099</v>
      </c>
      <c r="K407" s="1612" t="s">
        <v>1747</v>
      </c>
    </row>
    <row r="408" spans="1:11" ht="15" customHeight="1" x14ac:dyDescent="0.2">
      <c r="A408" s="1922"/>
      <c r="B408" s="1922"/>
      <c r="C408" s="1923"/>
      <c r="D408" s="1923"/>
      <c r="E408" s="1924"/>
      <c r="F408" s="1923"/>
      <c r="G408" s="1968"/>
      <c r="H408" s="1909"/>
      <c r="I408" s="1909"/>
      <c r="J408" s="1611">
        <v>46101</v>
      </c>
      <c r="K408" s="1612" t="s">
        <v>1464</v>
      </c>
    </row>
    <row r="409" spans="1:11" ht="15" customHeight="1" x14ac:dyDescent="0.2">
      <c r="A409" s="1922"/>
      <c r="B409" s="1922"/>
      <c r="C409" s="1923"/>
      <c r="D409" s="1923"/>
      <c r="E409" s="1924"/>
      <c r="F409" s="1923"/>
      <c r="G409" s="1968"/>
      <c r="H409" s="1909"/>
      <c r="I409" s="1909"/>
      <c r="J409" s="1611">
        <v>46118</v>
      </c>
      <c r="K409" s="1612" t="s">
        <v>1465</v>
      </c>
    </row>
    <row r="410" spans="1:11" ht="15" customHeight="1" x14ac:dyDescent="0.2">
      <c r="A410" s="1922"/>
      <c r="B410" s="1922"/>
      <c r="C410" s="1923"/>
      <c r="D410" s="1923"/>
      <c r="E410" s="1924"/>
      <c r="F410" s="1923"/>
      <c r="G410" s="1968"/>
      <c r="H410" s="1909"/>
      <c r="I410" s="1909"/>
      <c r="J410" s="1611">
        <v>46123</v>
      </c>
      <c r="K410" s="1612" t="s">
        <v>1748</v>
      </c>
    </row>
    <row r="411" spans="1:11" ht="15" customHeight="1" x14ac:dyDescent="0.2">
      <c r="A411" s="1922"/>
      <c r="B411" s="1922"/>
      <c r="C411" s="1923"/>
      <c r="D411" s="1923"/>
      <c r="E411" s="1924"/>
      <c r="F411" s="1923"/>
      <c r="G411" s="1968"/>
      <c r="H411" s="1909"/>
      <c r="I411" s="1909"/>
      <c r="J411" s="1611">
        <v>46125</v>
      </c>
      <c r="K411" s="1612" t="s">
        <v>1535</v>
      </c>
    </row>
    <row r="412" spans="1:11" ht="15" customHeight="1" x14ac:dyDescent="0.2">
      <c r="A412" s="1911" t="s">
        <v>1460</v>
      </c>
      <c r="B412" s="1911" t="s">
        <v>1749</v>
      </c>
      <c r="C412" s="1914" t="s">
        <v>1471</v>
      </c>
      <c r="D412" s="1981" t="s">
        <v>1750</v>
      </c>
      <c r="E412" s="1917" t="s">
        <v>173</v>
      </c>
      <c r="F412" s="1914">
        <f>57+19</f>
        <v>76</v>
      </c>
      <c r="G412" s="1981" t="s">
        <v>1539</v>
      </c>
      <c r="H412" s="1938">
        <v>1555341139.9200001</v>
      </c>
      <c r="I412" s="1938">
        <f>+H412/F412</f>
        <v>20465014.998947371</v>
      </c>
      <c r="J412" s="1607">
        <v>45960</v>
      </c>
      <c r="K412" s="1605" t="s">
        <v>1398</v>
      </c>
    </row>
    <row r="413" spans="1:11" ht="15" customHeight="1" x14ac:dyDescent="0.2">
      <c r="A413" s="1912"/>
      <c r="B413" s="1912"/>
      <c r="C413" s="1915"/>
      <c r="D413" s="1915"/>
      <c r="E413" s="1918"/>
      <c r="F413" s="1915"/>
      <c r="G413" s="1982"/>
      <c r="H413" s="1939"/>
      <c r="I413" s="1939"/>
      <c r="J413" s="1607">
        <v>45964</v>
      </c>
      <c r="K413" s="1605" t="s">
        <v>1399</v>
      </c>
    </row>
    <row r="414" spans="1:11" ht="15" customHeight="1" x14ac:dyDescent="0.2">
      <c r="A414" s="1912"/>
      <c r="B414" s="1912"/>
      <c r="C414" s="1915"/>
      <c r="D414" s="1915"/>
      <c r="E414" s="1918"/>
      <c r="F414" s="1915"/>
      <c r="G414" s="1982"/>
      <c r="H414" s="1939"/>
      <c r="I414" s="1939"/>
      <c r="J414" s="1607">
        <v>45964</v>
      </c>
      <c r="K414" s="1605" t="s">
        <v>1400</v>
      </c>
    </row>
    <row r="415" spans="1:11" ht="15" customHeight="1" x14ac:dyDescent="0.2">
      <c r="A415" s="1912"/>
      <c r="B415" s="1912"/>
      <c r="C415" s="1915"/>
      <c r="D415" s="1915"/>
      <c r="E415" s="1918"/>
      <c r="F415" s="1915"/>
      <c r="G415" s="1982"/>
      <c r="H415" s="1939"/>
      <c r="I415" s="1939"/>
      <c r="J415" s="1607">
        <v>46118</v>
      </c>
      <c r="K415" s="1605" t="s">
        <v>1465</v>
      </c>
    </row>
    <row r="416" spans="1:11" ht="15" customHeight="1" x14ac:dyDescent="0.2">
      <c r="A416" s="1912"/>
      <c r="B416" s="1912"/>
      <c r="C416" s="1915"/>
      <c r="D416" s="1915"/>
      <c r="E416" s="1918"/>
      <c r="F416" s="1915"/>
      <c r="G416" s="1982"/>
      <c r="H416" s="1939"/>
      <c r="I416" s="1939"/>
      <c r="J416" s="1607">
        <v>46129</v>
      </c>
      <c r="K416" s="1605" t="s">
        <v>1466</v>
      </c>
    </row>
    <row r="417" spans="1:11" ht="15" customHeight="1" x14ac:dyDescent="0.2">
      <c r="A417" s="1912"/>
      <c r="B417" s="1912"/>
      <c r="C417" s="1915"/>
      <c r="D417" s="1915"/>
      <c r="E417" s="1918"/>
      <c r="F417" s="1915"/>
      <c r="G417" s="1982"/>
      <c r="H417" s="1939"/>
      <c r="I417" s="1939"/>
      <c r="J417" s="1607">
        <v>46134</v>
      </c>
      <c r="K417" s="1615" t="s">
        <v>1467</v>
      </c>
    </row>
    <row r="418" spans="1:11" ht="15" customHeight="1" x14ac:dyDescent="0.2">
      <c r="A418" s="1912"/>
      <c r="B418" s="1912"/>
      <c r="C418" s="1915"/>
      <c r="D418" s="1915"/>
      <c r="E418" s="1918"/>
      <c r="F418" s="1915"/>
      <c r="G418" s="1982"/>
      <c r="H418" s="1939"/>
      <c r="I418" s="1939"/>
      <c r="J418" s="1607">
        <v>46136</v>
      </c>
      <c r="K418" s="1605" t="s">
        <v>1468</v>
      </c>
    </row>
    <row r="419" spans="1:11" ht="15" customHeight="1" x14ac:dyDescent="0.2">
      <c r="A419" s="1912"/>
      <c r="B419" s="1912"/>
      <c r="C419" s="1915"/>
      <c r="D419" s="1915"/>
      <c r="E419" s="1918"/>
      <c r="F419" s="1915"/>
      <c r="G419" s="1982"/>
      <c r="H419" s="1939"/>
      <c r="I419" s="1939"/>
      <c r="J419" s="1607">
        <v>46136</v>
      </c>
      <c r="K419" s="1605" t="s">
        <v>1469</v>
      </c>
    </row>
    <row r="420" spans="1:11" ht="15" customHeight="1" x14ac:dyDescent="0.2">
      <c r="A420" s="1913"/>
      <c r="B420" s="1913"/>
      <c r="C420" s="1916"/>
      <c r="D420" s="1916"/>
      <c r="E420" s="1919"/>
      <c r="F420" s="1916"/>
      <c r="G420" s="1983"/>
      <c r="H420" s="1940"/>
      <c r="I420" s="1940"/>
      <c r="J420" s="1607">
        <v>46139</v>
      </c>
      <c r="K420" s="1605" t="s">
        <v>1535</v>
      </c>
    </row>
    <row r="421" spans="1:11" ht="15" customHeight="1" x14ac:dyDescent="0.2">
      <c r="A421" s="1931" t="s">
        <v>1501</v>
      </c>
      <c r="B421" s="1931" t="s">
        <v>1751</v>
      </c>
      <c r="C421" s="1933" t="s">
        <v>99</v>
      </c>
      <c r="D421" s="1960" t="s">
        <v>1752</v>
      </c>
      <c r="E421" s="1935" t="s">
        <v>1454</v>
      </c>
      <c r="F421" s="1933">
        <v>129</v>
      </c>
      <c r="G421" s="1960" t="s">
        <v>612</v>
      </c>
      <c r="H421" s="1963">
        <v>4315774473.3999996</v>
      </c>
      <c r="I421" s="1963">
        <f>+H421/F421</f>
        <v>33455616.072868213</v>
      </c>
      <c r="J421" s="1611">
        <v>45386</v>
      </c>
      <c r="K421" s="1609" t="s">
        <v>1398</v>
      </c>
    </row>
    <row r="422" spans="1:11" ht="15" customHeight="1" x14ac:dyDescent="0.2">
      <c r="A422" s="1966"/>
      <c r="B422" s="1966"/>
      <c r="C422" s="1959"/>
      <c r="D422" s="1961"/>
      <c r="E422" s="1967"/>
      <c r="F422" s="1959"/>
      <c r="G422" s="1961"/>
      <c r="H422" s="1964"/>
      <c r="I422" s="1964"/>
      <c r="J422" s="1611">
        <v>45390</v>
      </c>
      <c r="K422" s="1609" t="s">
        <v>1400</v>
      </c>
    </row>
    <row r="423" spans="1:11" ht="15" customHeight="1" x14ac:dyDescent="0.2">
      <c r="A423" s="1966"/>
      <c r="B423" s="1966"/>
      <c r="C423" s="1959"/>
      <c r="D423" s="1961"/>
      <c r="E423" s="1967"/>
      <c r="F423" s="1959"/>
      <c r="G423" s="1961"/>
      <c r="H423" s="1964"/>
      <c r="I423" s="1964"/>
      <c r="J423" s="1611">
        <v>45390</v>
      </c>
      <c r="K423" s="1609" t="s">
        <v>1401</v>
      </c>
    </row>
    <row r="424" spans="1:11" ht="15" customHeight="1" x14ac:dyDescent="0.2">
      <c r="A424" s="1966"/>
      <c r="B424" s="1966"/>
      <c r="C424" s="1959"/>
      <c r="D424" s="1961"/>
      <c r="E424" s="1967"/>
      <c r="F424" s="1959"/>
      <c r="G424" s="1961"/>
      <c r="H424" s="1964"/>
      <c r="I424" s="1964"/>
      <c r="J424" s="1611">
        <v>45475</v>
      </c>
      <c r="K424" s="1609" t="s">
        <v>1753</v>
      </c>
    </row>
    <row r="425" spans="1:11" ht="15" customHeight="1" x14ac:dyDescent="0.2">
      <c r="A425" s="1966"/>
      <c r="B425" s="1966"/>
      <c r="C425" s="1959"/>
      <c r="D425" s="1961"/>
      <c r="E425" s="1967"/>
      <c r="F425" s="1959"/>
      <c r="G425" s="1961"/>
      <c r="H425" s="1964"/>
      <c r="I425" s="1964"/>
      <c r="J425" s="1611">
        <v>45635</v>
      </c>
      <c r="K425" s="1609" t="s">
        <v>1408</v>
      </c>
    </row>
    <row r="426" spans="1:11" ht="15" customHeight="1" x14ac:dyDescent="0.2">
      <c r="A426" s="1966"/>
      <c r="B426" s="1966"/>
      <c r="C426" s="1959"/>
      <c r="D426" s="1961"/>
      <c r="E426" s="1967"/>
      <c r="F426" s="1959"/>
      <c r="G426" s="1961"/>
      <c r="H426" s="1964"/>
      <c r="I426" s="1964"/>
      <c r="J426" s="1611">
        <v>45719</v>
      </c>
      <c r="K426" s="1609" t="s">
        <v>1428</v>
      </c>
    </row>
    <row r="427" spans="1:11" ht="15" customHeight="1" x14ac:dyDescent="0.2">
      <c r="A427" s="1966"/>
      <c r="B427" s="1966"/>
      <c r="C427" s="1959"/>
      <c r="D427" s="1961"/>
      <c r="E427" s="1967"/>
      <c r="F427" s="1959"/>
      <c r="G427" s="1961"/>
      <c r="H427" s="1964"/>
      <c r="I427" s="1964"/>
      <c r="J427" s="1611">
        <v>45729</v>
      </c>
      <c r="K427" s="1609" t="s">
        <v>1415</v>
      </c>
    </row>
    <row r="428" spans="1:11" ht="15" customHeight="1" x14ac:dyDescent="0.2">
      <c r="A428" s="1966"/>
      <c r="B428" s="1966"/>
      <c r="C428" s="1959"/>
      <c r="D428" s="1961"/>
      <c r="E428" s="1967"/>
      <c r="F428" s="1959"/>
      <c r="G428" s="1961"/>
      <c r="H428" s="1964"/>
      <c r="I428" s="1964"/>
      <c r="J428" s="1611">
        <v>45776</v>
      </c>
      <c r="K428" s="1609" t="s">
        <v>1428</v>
      </c>
    </row>
    <row r="429" spans="1:11" ht="15" customHeight="1" x14ac:dyDescent="0.2">
      <c r="A429" s="1966"/>
      <c r="B429" s="1966"/>
      <c r="C429" s="1959"/>
      <c r="D429" s="1961"/>
      <c r="E429" s="1967"/>
      <c r="F429" s="1959"/>
      <c r="G429" s="1961"/>
      <c r="H429" s="1964"/>
      <c r="I429" s="1964"/>
      <c r="J429" s="1611">
        <v>45807</v>
      </c>
      <c r="K429" s="1609" t="s">
        <v>1428</v>
      </c>
    </row>
    <row r="430" spans="1:11" ht="31.9" customHeight="1" x14ac:dyDescent="0.2">
      <c r="A430" s="1966"/>
      <c r="B430" s="1966"/>
      <c r="C430" s="1959"/>
      <c r="D430" s="1961"/>
      <c r="E430" s="1967"/>
      <c r="F430" s="1959"/>
      <c r="G430" s="1961"/>
      <c r="H430" s="1964"/>
      <c r="I430" s="1964"/>
      <c r="J430" s="1611">
        <v>45842</v>
      </c>
      <c r="K430" s="1609" t="s">
        <v>1754</v>
      </c>
    </row>
    <row r="431" spans="1:11" ht="15" customHeight="1" x14ac:dyDescent="0.2">
      <c r="A431" s="1966"/>
      <c r="B431" s="1966"/>
      <c r="C431" s="1959"/>
      <c r="D431" s="1961"/>
      <c r="E431" s="1967"/>
      <c r="F431" s="1959"/>
      <c r="G431" s="1961"/>
      <c r="H431" s="1964"/>
      <c r="I431" s="1964"/>
      <c r="J431" s="1611">
        <v>45842</v>
      </c>
      <c r="K431" s="1609" t="s">
        <v>1428</v>
      </c>
    </row>
    <row r="432" spans="1:11" ht="15" customHeight="1" x14ac:dyDescent="0.2">
      <c r="A432" s="1966"/>
      <c r="B432" s="1966"/>
      <c r="C432" s="1959"/>
      <c r="D432" s="1961"/>
      <c r="E432" s="1967"/>
      <c r="F432" s="1959"/>
      <c r="G432" s="1961"/>
      <c r="H432" s="1964"/>
      <c r="I432" s="1964"/>
      <c r="J432" s="1611">
        <v>45842</v>
      </c>
      <c r="K432" s="1609" t="s">
        <v>1428</v>
      </c>
    </row>
    <row r="433" spans="1:11" ht="15" customHeight="1" x14ac:dyDescent="0.2">
      <c r="A433" s="1966"/>
      <c r="B433" s="1966"/>
      <c r="C433" s="1959"/>
      <c r="D433" s="1961"/>
      <c r="E433" s="1967"/>
      <c r="F433" s="1959"/>
      <c r="G433" s="1961"/>
      <c r="H433" s="1964"/>
      <c r="I433" s="1964"/>
      <c r="J433" s="1611">
        <v>45888</v>
      </c>
      <c r="K433" s="1609" t="s">
        <v>1428</v>
      </c>
    </row>
    <row r="434" spans="1:11" ht="15" customHeight="1" x14ac:dyDescent="0.2">
      <c r="A434" s="1966"/>
      <c r="B434" s="1966"/>
      <c r="C434" s="1959"/>
      <c r="D434" s="1961"/>
      <c r="E434" s="1967"/>
      <c r="F434" s="1959"/>
      <c r="G434" s="1961"/>
      <c r="H434" s="1964"/>
      <c r="I434" s="1964"/>
      <c r="J434" s="1611">
        <v>45902</v>
      </c>
      <c r="K434" s="1612" t="s">
        <v>1755</v>
      </c>
    </row>
    <row r="435" spans="1:11" ht="15" customHeight="1" x14ac:dyDescent="0.2">
      <c r="A435" s="1966"/>
      <c r="B435" s="1966"/>
      <c r="C435" s="1959"/>
      <c r="D435" s="1961"/>
      <c r="E435" s="1967"/>
      <c r="F435" s="1959"/>
      <c r="G435" s="1961"/>
      <c r="H435" s="1964"/>
      <c r="I435" s="1964"/>
      <c r="J435" s="1611">
        <v>45930</v>
      </c>
      <c r="K435" s="1612" t="s">
        <v>1756</v>
      </c>
    </row>
    <row r="436" spans="1:11" ht="15" customHeight="1" x14ac:dyDescent="0.2">
      <c r="A436" s="1966"/>
      <c r="B436" s="1966"/>
      <c r="C436" s="1959"/>
      <c r="D436" s="1961"/>
      <c r="E436" s="1967"/>
      <c r="F436" s="1959"/>
      <c r="G436" s="1961"/>
      <c r="H436" s="1964"/>
      <c r="I436" s="1964"/>
      <c r="J436" s="1611">
        <v>45968</v>
      </c>
      <c r="K436" s="1612" t="s">
        <v>1757</v>
      </c>
    </row>
    <row r="437" spans="1:11" ht="15" customHeight="1" x14ac:dyDescent="0.2">
      <c r="A437" s="1966"/>
      <c r="B437" s="1966"/>
      <c r="C437" s="1959"/>
      <c r="D437" s="1961"/>
      <c r="E437" s="1967"/>
      <c r="F437" s="1959"/>
      <c r="G437" s="1961"/>
      <c r="H437" s="1964"/>
      <c r="I437" s="1964"/>
      <c r="J437" s="1611">
        <v>46127</v>
      </c>
      <c r="K437" s="1612" t="s">
        <v>1758</v>
      </c>
    </row>
    <row r="438" spans="1:11" ht="15" customHeight="1" x14ac:dyDescent="0.2">
      <c r="A438" s="1932"/>
      <c r="B438" s="1932"/>
      <c r="C438" s="1934"/>
      <c r="D438" s="1962"/>
      <c r="E438" s="1936"/>
      <c r="F438" s="1934"/>
      <c r="G438" s="1962"/>
      <c r="H438" s="1965"/>
      <c r="I438" s="1965"/>
      <c r="J438" s="1611">
        <v>46139</v>
      </c>
      <c r="K438" s="1612" t="s">
        <v>1535</v>
      </c>
    </row>
    <row r="439" spans="1:11" ht="15" customHeight="1" x14ac:dyDescent="0.2">
      <c r="A439" s="1911" t="s">
        <v>1460</v>
      </c>
      <c r="B439" s="1911" t="s">
        <v>1461</v>
      </c>
      <c r="C439" s="1914" t="s">
        <v>292</v>
      </c>
      <c r="D439" s="1981" t="s">
        <v>1462</v>
      </c>
      <c r="E439" s="1917" t="s">
        <v>173</v>
      </c>
      <c r="F439" s="1914">
        <v>6</v>
      </c>
      <c r="G439" s="1981" t="s">
        <v>612</v>
      </c>
      <c r="H439" s="1938">
        <v>91957142.890000001</v>
      </c>
      <c r="I439" s="1938">
        <f>+H439/F439</f>
        <v>15326190.481666667</v>
      </c>
      <c r="J439" s="1607">
        <v>45966</v>
      </c>
      <c r="K439" s="1614"/>
    </row>
    <row r="440" spans="1:11" ht="15" customHeight="1" x14ac:dyDescent="0.2">
      <c r="A440" s="1912"/>
      <c r="B440" s="1912"/>
      <c r="C440" s="1915"/>
      <c r="D440" s="1982"/>
      <c r="E440" s="1918"/>
      <c r="F440" s="1915"/>
      <c r="G440" s="1982"/>
      <c r="H440" s="1939"/>
      <c r="I440" s="1939"/>
      <c r="J440" s="1607">
        <v>45968</v>
      </c>
      <c r="K440" s="1614"/>
    </row>
    <row r="441" spans="1:11" ht="15" customHeight="1" x14ac:dyDescent="0.2">
      <c r="A441" s="1912"/>
      <c r="B441" s="1912"/>
      <c r="C441" s="1915"/>
      <c r="D441" s="1982"/>
      <c r="E441" s="1918"/>
      <c r="F441" s="1915"/>
      <c r="G441" s="1982"/>
      <c r="H441" s="1939"/>
      <c r="I441" s="1939"/>
      <c r="J441" s="1607">
        <v>45971</v>
      </c>
      <c r="K441" s="1614"/>
    </row>
    <row r="442" spans="1:11" ht="15" customHeight="1" x14ac:dyDescent="0.2">
      <c r="A442" s="1912"/>
      <c r="B442" s="1912"/>
      <c r="C442" s="1915"/>
      <c r="D442" s="1982"/>
      <c r="E442" s="1918"/>
      <c r="F442" s="1915"/>
      <c r="G442" s="1982"/>
      <c r="H442" s="1939"/>
      <c r="I442" s="1939"/>
      <c r="J442" s="1607">
        <v>46085</v>
      </c>
      <c r="K442" s="1605" t="s">
        <v>1463</v>
      </c>
    </row>
    <row r="443" spans="1:11" ht="15" customHeight="1" x14ac:dyDescent="0.2">
      <c r="A443" s="1912"/>
      <c r="B443" s="1912"/>
      <c r="C443" s="1915"/>
      <c r="D443" s="1982"/>
      <c r="E443" s="1918"/>
      <c r="F443" s="1915"/>
      <c r="G443" s="1982"/>
      <c r="H443" s="1939"/>
      <c r="I443" s="1939"/>
      <c r="J443" s="1607">
        <v>46100</v>
      </c>
      <c r="K443" s="1605" t="s">
        <v>1464</v>
      </c>
    </row>
    <row r="444" spans="1:11" ht="15" customHeight="1" x14ac:dyDescent="0.2">
      <c r="A444" s="1912"/>
      <c r="B444" s="1912"/>
      <c r="C444" s="1915"/>
      <c r="D444" s="1982"/>
      <c r="E444" s="1918"/>
      <c r="F444" s="1915"/>
      <c r="G444" s="1982"/>
      <c r="H444" s="1939"/>
      <c r="I444" s="1939"/>
      <c r="J444" s="1607">
        <v>46118</v>
      </c>
      <c r="K444" s="1605" t="s">
        <v>1465</v>
      </c>
    </row>
    <row r="445" spans="1:11" ht="15" customHeight="1" x14ac:dyDescent="0.2">
      <c r="A445" s="1912"/>
      <c r="B445" s="1912"/>
      <c r="C445" s="1915"/>
      <c r="D445" s="1982"/>
      <c r="E445" s="1918"/>
      <c r="F445" s="1915"/>
      <c r="G445" s="1982"/>
      <c r="H445" s="1939"/>
      <c r="I445" s="1939"/>
      <c r="J445" s="1607">
        <v>46128</v>
      </c>
      <c r="K445" s="1605" t="s">
        <v>1466</v>
      </c>
    </row>
    <row r="446" spans="1:11" ht="15" customHeight="1" x14ac:dyDescent="0.2">
      <c r="A446" s="1912"/>
      <c r="B446" s="1912"/>
      <c r="C446" s="1915"/>
      <c r="D446" s="1982"/>
      <c r="E446" s="1918"/>
      <c r="F446" s="1915"/>
      <c r="G446" s="1982"/>
      <c r="H446" s="1939"/>
      <c r="I446" s="1939"/>
      <c r="J446" s="1607">
        <v>46134</v>
      </c>
      <c r="K446" s="1615" t="s">
        <v>1467</v>
      </c>
    </row>
    <row r="447" spans="1:11" ht="15" customHeight="1" x14ac:dyDescent="0.2">
      <c r="A447" s="1912"/>
      <c r="B447" s="1912"/>
      <c r="C447" s="1915"/>
      <c r="D447" s="1982"/>
      <c r="E447" s="1918"/>
      <c r="F447" s="1915"/>
      <c r="G447" s="1982"/>
      <c r="H447" s="1939"/>
      <c r="I447" s="1939"/>
      <c r="J447" s="1607">
        <v>46136</v>
      </c>
      <c r="K447" s="1605" t="s">
        <v>1468</v>
      </c>
    </row>
    <row r="448" spans="1:11" ht="15" customHeight="1" x14ac:dyDescent="0.2">
      <c r="A448" s="1912"/>
      <c r="B448" s="1912"/>
      <c r="C448" s="1915"/>
      <c r="D448" s="1982"/>
      <c r="E448" s="1918"/>
      <c r="F448" s="1915"/>
      <c r="G448" s="1982"/>
      <c r="H448" s="1939"/>
      <c r="I448" s="1939"/>
      <c r="J448" s="1607">
        <v>46136</v>
      </c>
      <c r="K448" s="1605" t="s">
        <v>1469</v>
      </c>
    </row>
    <row r="449" spans="1:11" ht="15" customHeight="1" x14ac:dyDescent="0.2">
      <c r="A449" s="1913"/>
      <c r="B449" s="1913"/>
      <c r="C449" s="1916"/>
      <c r="D449" s="1983"/>
      <c r="E449" s="1919"/>
      <c r="F449" s="1916"/>
      <c r="G449" s="1983"/>
      <c r="H449" s="1940"/>
      <c r="I449" s="1940"/>
      <c r="J449" s="1607">
        <v>46146</v>
      </c>
      <c r="K449" s="1605" t="s">
        <v>1952</v>
      </c>
    </row>
  </sheetData>
  <mergeCells count="337">
    <mergeCell ref="F421:F438"/>
    <mergeCell ref="G421:G438"/>
    <mergeCell ref="H421:H438"/>
    <mergeCell ref="I421:I438"/>
    <mergeCell ref="A421:A438"/>
    <mergeCell ref="B421:B438"/>
    <mergeCell ref="C421:C438"/>
    <mergeCell ref="D421:D438"/>
    <mergeCell ref="E421:E438"/>
    <mergeCell ref="F404:F411"/>
    <mergeCell ref="G404:G411"/>
    <mergeCell ref="H404:H411"/>
    <mergeCell ref="I404:I411"/>
    <mergeCell ref="A412:A420"/>
    <mergeCell ref="B412:B420"/>
    <mergeCell ref="C412:C420"/>
    <mergeCell ref="D412:D420"/>
    <mergeCell ref="E412:E420"/>
    <mergeCell ref="F412:F420"/>
    <mergeCell ref="G412:G420"/>
    <mergeCell ref="H412:H420"/>
    <mergeCell ref="I412:I420"/>
    <mergeCell ref="A404:A411"/>
    <mergeCell ref="B404:B411"/>
    <mergeCell ref="C404:C411"/>
    <mergeCell ref="D404:D411"/>
    <mergeCell ref="E404:E411"/>
    <mergeCell ref="F374:F390"/>
    <mergeCell ref="G374:G390"/>
    <mergeCell ref="H374:H390"/>
    <mergeCell ref="I374:I390"/>
    <mergeCell ref="A392:A403"/>
    <mergeCell ref="B392:B403"/>
    <mergeCell ref="C392:C403"/>
    <mergeCell ref="D392:D403"/>
    <mergeCell ref="E392:E403"/>
    <mergeCell ref="F392:F403"/>
    <mergeCell ref="G392:G403"/>
    <mergeCell ref="H392:H403"/>
    <mergeCell ref="I392:I403"/>
    <mergeCell ref="A374:A390"/>
    <mergeCell ref="B374:B390"/>
    <mergeCell ref="C374:C390"/>
    <mergeCell ref="D374:D390"/>
    <mergeCell ref="E374:E390"/>
    <mergeCell ref="F348:F361"/>
    <mergeCell ref="G348:G361"/>
    <mergeCell ref="H348:H361"/>
    <mergeCell ref="I348:I361"/>
    <mergeCell ref="A362:A373"/>
    <mergeCell ref="B362:B373"/>
    <mergeCell ref="C362:C373"/>
    <mergeCell ref="D362:D373"/>
    <mergeCell ref="E362:E373"/>
    <mergeCell ref="F362:F373"/>
    <mergeCell ref="G362:G373"/>
    <mergeCell ref="H362:H373"/>
    <mergeCell ref="I362:I373"/>
    <mergeCell ref="A348:A361"/>
    <mergeCell ref="B348:B361"/>
    <mergeCell ref="C348:C361"/>
    <mergeCell ref="D348:D361"/>
    <mergeCell ref="E348:E361"/>
    <mergeCell ref="F330:F338"/>
    <mergeCell ref="G330:G338"/>
    <mergeCell ref="H330:H338"/>
    <mergeCell ref="I330:I338"/>
    <mergeCell ref="A339:A347"/>
    <mergeCell ref="B339:B347"/>
    <mergeCell ref="C339:C347"/>
    <mergeCell ref="D339:D347"/>
    <mergeCell ref="E339:E347"/>
    <mergeCell ref="F339:F347"/>
    <mergeCell ref="G339:G347"/>
    <mergeCell ref="H339:H347"/>
    <mergeCell ref="I339:I347"/>
    <mergeCell ref="A330:A338"/>
    <mergeCell ref="B330:B338"/>
    <mergeCell ref="C330:C338"/>
    <mergeCell ref="D330:D338"/>
    <mergeCell ref="E330:E338"/>
    <mergeCell ref="F297:F308"/>
    <mergeCell ref="G297:G308"/>
    <mergeCell ref="H297:H308"/>
    <mergeCell ref="I297:I308"/>
    <mergeCell ref="A309:A329"/>
    <mergeCell ref="B309:B329"/>
    <mergeCell ref="C309:C329"/>
    <mergeCell ref="D309:D329"/>
    <mergeCell ref="E309:E329"/>
    <mergeCell ref="F309:F329"/>
    <mergeCell ref="G309:G329"/>
    <mergeCell ref="H309:H329"/>
    <mergeCell ref="I309:I329"/>
    <mergeCell ref="A297:A308"/>
    <mergeCell ref="B297:B308"/>
    <mergeCell ref="C297:C308"/>
    <mergeCell ref="D297:D308"/>
    <mergeCell ref="E297:E308"/>
    <mergeCell ref="F276:F284"/>
    <mergeCell ref="G276:G284"/>
    <mergeCell ref="H276:H284"/>
    <mergeCell ref="I276:I284"/>
    <mergeCell ref="A285:A296"/>
    <mergeCell ref="B285:B296"/>
    <mergeCell ref="C285:C296"/>
    <mergeCell ref="D285:D296"/>
    <mergeCell ref="E285:E296"/>
    <mergeCell ref="F285:F296"/>
    <mergeCell ref="G285:G296"/>
    <mergeCell ref="H285:H296"/>
    <mergeCell ref="I285:I296"/>
    <mergeCell ref="A276:A284"/>
    <mergeCell ref="B276:B284"/>
    <mergeCell ref="C276:C284"/>
    <mergeCell ref="D276:D284"/>
    <mergeCell ref="E276:E284"/>
    <mergeCell ref="F266:F270"/>
    <mergeCell ref="G266:G270"/>
    <mergeCell ref="H266:H270"/>
    <mergeCell ref="I266:I270"/>
    <mergeCell ref="A271:A275"/>
    <mergeCell ref="B271:B275"/>
    <mergeCell ref="C271:C275"/>
    <mergeCell ref="D271:D275"/>
    <mergeCell ref="E271:E275"/>
    <mergeCell ref="F271:F275"/>
    <mergeCell ref="G271:G275"/>
    <mergeCell ref="H271:H275"/>
    <mergeCell ref="I271:I275"/>
    <mergeCell ref="A266:A270"/>
    <mergeCell ref="B266:B270"/>
    <mergeCell ref="C266:C270"/>
    <mergeCell ref="D266:D270"/>
    <mergeCell ref="E266:E270"/>
    <mergeCell ref="F257:F260"/>
    <mergeCell ref="G257:G260"/>
    <mergeCell ref="H257:H260"/>
    <mergeCell ref="I257:I260"/>
    <mergeCell ref="A261:A265"/>
    <mergeCell ref="B261:B265"/>
    <mergeCell ref="C261:C265"/>
    <mergeCell ref="D261:D265"/>
    <mergeCell ref="E261:E265"/>
    <mergeCell ref="F261:F265"/>
    <mergeCell ref="G261:G265"/>
    <mergeCell ref="H261:H265"/>
    <mergeCell ref="I261:I265"/>
    <mergeCell ref="A257:A260"/>
    <mergeCell ref="B257:B260"/>
    <mergeCell ref="C257:C260"/>
    <mergeCell ref="D257:D260"/>
    <mergeCell ref="E257:E260"/>
    <mergeCell ref="F230:F245"/>
    <mergeCell ref="G230:G245"/>
    <mergeCell ref="H230:H245"/>
    <mergeCell ref="I230:I245"/>
    <mergeCell ref="A246:A256"/>
    <mergeCell ref="B246:B256"/>
    <mergeCell ref="C246:C256"/>
    <mergeCell ref="D246:D256"/>
    <mergeCell ref="E246:E256"/>
    <mergeCell ref="F246:F256"/>
    <mergeCell ref="G246:G256"/>
    <mergeCell ref="H246:H256"/>
    <mergeCell ref="I246:I256"/>
    <mergeCell ref="A230:A245"/>
    <mergeCell ref="B230:B245"/>
    <mergeCell ref="C230:C245"/>
    <mergeCell ref="D230:D245"/>
    <mergeCell ref="E230:E245"/>
    <mergeCell ref="F199:F219"/>
    <mergeCell ref="G199:G219"/>
    <mergeCell ref="H199:H219"/>
    <mergeCell ref="I199:I219"/>
    <mergeCell ref="A220:A229"/>
    <mergeCell ref="B220:B229"/>
    <mergeCell ref="C220:C229"/>
    <mergeCell ref="D220:D229"/>
    <mergeCell ref="E220:E229"/>
    <mergeCell ref="F220:F229"/>
    <mergeCell ref="G220:G229"/>
    <mergeCell ref="H220:H229"/>
    <mergeCell ref="I220:I229"/>
    <mergeCell ref="A199:A219"/>
    <mergeCell ref="B199:B219"/>
    <mergeCell ref="C199:C219"/>
    <mergeCell ref="D199:D219"/>
    <mergeCell ref="E199:E219"/>
    <mergeCell ref="F173:F178"/>
    <mergeCell ref="G173:G178"/>
    <mergeCell ref="H173:H178"/>
    <mergeCell ref="I173:I178"/>
    <mergeCell ref="A179:A198"/>
    <mergeCell ref="B179:B198"/>
    <mergeCell ref="C179:C198"/>
    <mergeCell ref="D179:D198"/>
    <mergeCell ref="E179:E198"/>
    <mergeCell ref="F179:F198"/>
    <mergeCell ref="G179:G198"/>
    <mergeCell ref="H179:H198"/>
    <mergeCell ref="I179:I198"/>
    <mergeCell ref="A173:A178"/>
    <mergeCell ref="B173:B178"/>
    <mergeCell ref="C173:C178"/>
    <mergeCell ref="D173:D178"/>
    <mergeCell ref="E173:E178"/>
    <mergeCell ref="F151:F162"/>
    <mergeCell ref="G151:G162"/>
    <mergeCell ref="H151:H162"/>
    <mergeCell ref="I151:I162"/>
    <mergeCell ref="A163:A172"/>
    <mergeCell ref="B163:B172"/>
    <mergeCell ref="C163:C172"/>
    <mergeCell ref="D163:D172"/>
    <mergeCell ref="E163:E172"/>
    <mergeCell ref="F163:F172"/>
    <mergeCell ref="G163:G172"/>
    <mergeCell ref="H163:H172"/>
    <mergeCell ref="I163:I172"/>
    <mergeCell ref="A151:A162"/>
    <mergeCell ref="B151:B162"/>
    <mergeCell ref="C151:C162"/>
    <mergeCell ref="D151:D162"/>
    <mergeCell ref="E151:E162"/>
    <mergeCell ref="F114:F137"/>
    <mergeCell ref="G114:G137"/>
    <mergeCell ref="H114:H137"/>
    <mergeCell ref="I114:I137"/>
    <mergeCell ref="A138:A150"/>
    <mergeCell ref="B138:B150"/>
    <mergeCell ref="C138:C150"/>
    <mergeCell ref="D138:D150"/>
    <mergeCell ref="E138:E150"/>
    <mergeCell ref="F138:F150"/>
    <mergeCell ref="G138:G150"/>
    <mergeCell ref="H138:H150"/>
    <mergeCell ref="I138:I150"/>
    <mergeCell ref="A114:A137"/>
    <mergeCell ref="B114:B137"/>
    <mergeCell ref="C114:C137"/>
    <mergeCell ref="D114:D137"/>
    <mergeCell ref="E114:E137"/>
    <mergeCell ref="F87:F109"/>
    <mergeCell ref="G87:G109"/>
    <mergeCell ref="H87:H109"/>
    <mergeCell ref="I87:I109"/>
    <mergeCell ref="A110:A113"/>
    <mergeCell ref="B110:B113"/>
    <mergeCell ref="C110:C113"/>
    <mergeCell ref="D110:D113"/>
    <mergeCell ref="E110:E113"/>
    <mergeCell ref="F110:F113"/>
    <mergeCell ref="G110:G113"/>
    <mergeCell ref="H110:H113"/>
    <mergeCell ref="I110:I113"/>
    <mergeCell ref="A87:A109"/>
    <mergeCell ref="B87:B109"/>
    <mergeCell ref="C87:C109"/>
    <mergeCell ref="D87:D109"/>
    <mergeCell ref="E87:E109"/>
    <mergeCell ref="F60:F67"/>
    <mergeCell ref="G60:G67"/>
    <mergeCell ref="H60:H67"/>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F40:F46"/>
    <mergeCell ref="G40:G46"/>
    <mergeCell ref="H40:H46"/>
    <mergeCell ref="I40:I46"/>
    <mergeCell ref="A47:A59"/>
    <mergeCell ref="B47:B59"/>
    <mergeCell ref="C47:C59"/>
    <mergeCell ref="D47:D59"/>
    <mergeCell ref="E47:E59"/>
    <mergeCell ref="F47:F59"/>
    <mergeCell ref="G47:G59"/>
    <mergeCell ref="H47:H59"/>
    <mergeCell ref="I47:I59"/>
    <mergeCell ref="A40:A46"/>
    <mergeCell ref="B40:B46"/>
    <mergeCell ref="C40:C46"/>
    <mergeCell ref="D40:D46"/>
    <mergeCell ref="E40:E46"/>
    <mergeCell ref="A3:K3"/>
    <mergeCell ref="A1:K1"/>
    <mergeCell ref="A2:K2"/>
    <mergeCell ref="A5:K5"/>
    <mergeCell ref="F27:F33"/>
    <mergeCell ref="G27:G33"/>
    <mergeCell ref="H27:H33"/>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A8:A26"/>
    <mergeCell ref="B8:B26"/>
    <mergeCell ref="C8:C26"/>
    <mergeCell ref="D8:D26"/>
    <mergeCell ref="E8:E26"/>
    <mergeCell ref="F8:F26"/>
    <mergeCell ref="G8:G26"/>
    <mergeCell ref="H8:H26"/>
    <mergeCell ref="I8:I26"/>
    <mergeCell ref="A439:A449"/>
    <mergeCell ref="B439:B449"/>
    <mergeCell ref="C439:C449"/>
    <mergeCell ref="D439:D449"/>
    <mergeCell ref="E439:E449"/>
    <mergeCell ref="F439:F449"/>
    <mergeCell ref="G439:G449"/>
    <mergeCell ref="H439:H449"/>
    <mergeCell ref="I439:I449"/>
  </mergeCells>
  <dataValidations count="7">
    <dataValidation type="list" allowBlank="1" showInputMessage="1" showErrorMessage="1" sqref="K163:K170 K173:K176" xr:uid="{BA6AF11B-159F-4151-8CD0-868010615787}">
      <formula1>$L$1:$L$11</formula1>
    </dataValidation>
    <dataValidation type="list" allowBlank="1" showInputMessage="1" showErrorMessage="1" sqref="K72:K78 K80 K82 K84" xr:uid="{A81DFD6D-652E-40B4-9819-635F04E089DF}">
      <formula1>$L$1:$L$10</formula1>
    </dataValidation>
    <dataValidation type="list" allowBlank="1" showInputMessage="1" showErrorMessage="1" sqref="K60 J69:J71 K138 K151 K163 K173 K220 K297 K330:K331 K348:K349 K362:K364 K374" xr:uid="{02AC0601-FBEE-4657-9214-03B43594C1F4}">
      <formula1>#REF!</formula1>
    </dataValidation>
    <dataValidation type="list" allowBlank="1" showInputMessage="1" showErrorMessage="1" sqref="K61 K139 K152 K164 K174 K221 K257 K298:K301 K331 K349 K365 K375 K421:K433" xr:uid="{A6098A9A-4495-4ED5-BF32-15937A82A25E}">
      <formula1>$L$4:$L$6</formula1>
    </dataValidation>
    <dataValidation type="list" allowBlank="1" showInputMessage="1" showErrorMessage="1" sqref="K41:K42" xr:uid="{42C07BBD-5146-45FC-8064-9FB4121305FE}">
      <formula1>$L$4:$L$8</formula1>
    </dataValidation>
    <dataValidation type="list" allowBlank="1" showInputMessage="1" showErrorMessage="1" sqref="K16:K19 K22:K23 K56 K54 K51:K52 K47:K49 K230:K239 K242:K244 K258:K259 K261:K262 K271:K272 K266:K267 K354 K350 K376:K377" xr:uid="{5CD21D53-47B5-4416-9282-2F71429B49E1}">
      <formula1>$L$1:$L$7</formula1>
    </dataValidation>
    <dataValidation type="list" allowBlank="1" showInputMessage="1" showErrorMessage="1" sqref="K28:K29 K35:K36 K71:K78 K80:K82 K84 K88:K89 K110:K113 K115:K116 K310:K311" xr:uid="{71D9D0B8-FF6C-4770-86FD-9D666B296FDA}">
      <formula1>$L$4:$L$7</formula1>
    </dataValidation>
  </dataValidations>
  <printOptions horizontalCentered="1"/>
  <pageMargins left="0.70866141732283472" right="0.70866141732283472" top="0.74803149606299213" bottom="0.74803149606299213" header="0.31496062992125984" footer="0.51181102362204722"/>
  <pageSetup scale="44" fitToHeight="0" orientation="landscape" r:id="rId1"/>
  <headerFooter>
    <oddFooter>&amp;L&amp;G&amp;R&amp;A, página &amp;P de &amp;N</oddFooter>
  </headerFooter>
  <rowBreaks count="6" manualBreakCount="6">
    <brk id="67" max="10" man="1"/>
    <brk id="137" max="10" man="1"/>
    <brk id="198" max="10" man="1"/>
    <brk id="260" max="10" man="1"/>
    <brk id="329" max="10" man="1"/>
    <brk id="391" max="10"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codeName="Hoja19">
    <tabColor theme="0"/>
    <pageSetUpPr fitToPage="1"/>
  </sheetPr>
  <dimension ref="A1:M57"/>
  <sheetViews>
    <sheetView showGridLines="0" topLeftCell="A15" zoomScale="80" zoomScaleNormal="80" zoomScaleSheetLayoutView="70" zoomScalePageLayoutView="70" workbookViewId="0">
      <selection activeCell="A4" sqref="A4"/>
    </sheetView>
  </sheetViews>
  <sheetFormatPr baseColWidth="10" defaultColWidth="10.7109375" defaultRowHeight="15.75" x14ac:dyDescent="0.25"/>
  <cols>
    <col min="1" max="1" width="14.28515625" style="1193" customWidth="1"/>
    <col min="2" max="2" width="19.42578125" style="1194" customWidth="1"/>
    <col min="3" max="3" width="17.7109375" style="1187" customWidth="1"/>
    <col min="4" max="4" width="26" style="1187" bestFit="1" customWidth="1"/>
    <col min="5" max="5" width="14.5703125" style="1187" customWidth="1"/>
    <col min="6" max="6" width="18.28515625" style="1187" customWidth="1"/>
    <col min="7" max="7" width="24" style="1187" customWidth="1"/>
    <col min="8" max="8" width="16.5703125" style="1187" customWidth="1"/>
    <col min="9" max="9" width="20.7109375" style="1187" customWidth="1"/>
    <col min="10" max="10" width="14.5703125" style="1187" customWidth="1"/>
    <col min="11" max="11" width="107.140625" style="1187" customWidth="1"/>
    <col min="12" max="12" width="21" style="1187" customWidth="1"/>
    <col min="13" max="13" width="54.140625" style="1187" customWidth="1"/>
    <col min="14" max="16384" width="10.7109375" style="1187"/>
  </cols>
  <sheetData>
    <row r="1" spans="1:13" s="331" customFormat="1" ht="12.75" customHeight="1" x14ac:dyDescent="0.2">
      <c r="A1" s="1898" t="s">
        <v>0</v>
      </c>
      <c r="B1" s="1898"/>
      <c r="C1" s="1898"/>
      <c r="D1" s="1898"/>
      <c r="E1" s="1898"/>
      <c r="F1" s="1898"/>
      <c r="G1" s="1898"/>
      <c r="H1" s="1898"/>
      <c r="I1" s="1898"/>
      <c r="J1" s="1898"/>
      <c r="K1" s="1898"/>
      <c r="L1" s="524"/>
      <c r="M1" s="524"/>
    </row>
    <row r="2" spans="1:13" s="331" customFormat="1" ht="12.75" customHeight="1" x14ac:dyDescent="0.2">
      <c r="A2" s="1898" t="s">
        <v>410</v>
      </c>
      <c r="B2" s="1898"/>
      <c r="C2" s="1898"/>
      <c r="D2" s="1898"/>
      <c r="E2" s="1898"/>
      <c r="F2" s="1898"/>
      <c r="G2" s="1898"/>
      <c r="H2" s="1898"/>
      <c r="I2" s="1898"/>
      <c r="J2" s="1898"/>
      <c r="K2" s="1898"/>
      <c r="L2" s="524"/>
      <c r="M2" s="524"/>
    </row>
    <row r="3" spans="1:13" s="331" customFormat="1" ht="13.5" customHeight="1" x14ac:dyDescent="0.2">
      <c r="A3" s="1898" t="s">
        <v>1953</v>
      </c>
      <c r="B3" s="1898"/>
      <c r="C3" s="1898"/>
      <c r="D3" s="1898"/>
      <c r="E3" s="1898"/>
      <c r="F3" s="1898"/>
      <c r="G3" s="1898"/>
      <c r="H3" s="1898"/>
      <c r="I3" s="1898"/>
      <c r="J3" s="1898"/>
      <c r="K3" s="1898"/>
      <c r="L3" s="524"/>
      <c r="M3" s="524"/>
    </row>
    <row r="4" spans="1:13" s="331" customFormat="1" ht="6.6" customHeight="1" x14ac:dyDescent="0.2">
      <c r="A4" s="1040"/>
      <c r="B4" s="1040"/>
      <c r="C4" s="1040"/>
      <c r="D4" s="1040"/>
      <c r="E4" s="1040"/>
      <c r="F4" s="1040"/>
      <c r="G4" s="1040"/>
      <c r="H4" s="1040"/>
      <c r="I4" s="1040"/>
      <c r="J4" s="1040"/>
      <c r="K4" s="525"/>
    </row>
    <row r="5" spans="1:13" s="1245" customFormat="1" ht="33.950000000000003" customHeight="1" x14ac:dyDescent="0.2">
      <c r="A5" s="1945" t="s">
        <v>414</v>
      </c>
      <c r="B5" s="1946"/>
      <c r="C5" s="1946"/>
      <c r="D5" s="1946"/>
      <c r="E5" s="1946"/>
      <c r="F5" s="1946"/>
      <c r="G5" s="1946"/>
      <c r="H5" s="1946"/>
      <c r="I5" s="1946"/>
      <c r="J5" s="1946"/>
      <c r="K5" s="1946"/>
      <c r="L5" s="1233"/>
      <c r="M5" s="1233"/>
    </row>
    <row r="6" spans="1:13" s="1194" customFormat="1" ht="7.15" customHeight="1" x14ac:dyDescent="0.2">
      <c r="A6" s="1188"/>
      <c r="B6" s="1188"/>
      <c r="C6" s="1189"/>
      <c r="D6" s="1189"/>
      <c r="E6" s="1189"/>
      <c r="F6" s="1190"/>
      <c r="G6" s="1190"/>
      <c r="H6" s="1189"/>
      <c r="I6" s="1189"/>
      <c r="J6" s="1191"/>
      <c r="K6" s="1192"/>
      <c r="L6" s="1193"/>
    </row>
    <row r="7" spans="1:13" s="1194" customFormat="1" ht="31.5" x14ac:dyDescent="0.2">
      <c r="A7" s="1231" t="s">
        <v>530</v>
      </c>
      <c r="B7" s="1231" t="s">
        <v>616</v>
      </c>
      <c r="C7" s="1231" t="s">
        <v>62</v>
      </c>
      <c r="D7" s="1231" t="s">
        <v>47</v>
      </c>
      <c r="E7" s="1231" t="s">
        <v>127</v>
      </c>
      <c r="F7" s="1231" t="s">
        <v>510</v>
      </c>
      <c r="G7" s="1231" t="s">
        <v>269</v>
      </c>
      <c r="H7" s="1244" t="s">
        <v>617</v>
      </c>
      <c r="I7" s="1244" t="s">
        <v>618</v>
      </c>
      <c r="J7" s="1232" t="s">
        <v>619</v>
      </c>
      <c r="K7" s="1231" t="s">
        <v>620</v>
      </c>
    </row>
    <row r="8" spans="1:13" s="1194" customFormat="1" x14ac:dyDescent="0.2">
      <c r="A8" s="2021" t="s">
        <v>1434</v>
      </c>
      <c r="B8" s="2022" t="s">
        <v>1759</v>
      </c>
      <c r="C8" s="2021" t="s">
        <v>229</v>
      </c>
      <c r="D8" s="2021" t="s">
        <v>1760</v>
      </c>
      <c r="E8" s="2021" t="s">
        <v>1761</v>
      </c>
      <c r="F8" s="2021">
        <v>15</v>
      </c>
      <c r="G8" s="2021" t="s">
        <v>501</v>
      </c>
      <c r="H8" s="2023">
        <v>337</v>
      </c>
      <c r="I8" s="2023">
        <f>H8/15</f>
        <v>22.466666666666665</v>
      </c>
      <c r="J8" s="1629">
        <v>45173</v>
      </c>
      <c r="K8" s="1652" t="s">
        <v>1398</v>
      </c>
    </row>
    <row r="9" spans="1:13" s="1194" customFormat="1" x14ac:dyDescent="0.2">
      <c r="A9" s="2021"/>
      <c r="B9" s="2022"/>
      <c r="C9" s="2021"/>
      <c r="D9" s="2021"/>
      <c r="E9" s="2021"/>
      <c r="F9" s="2021"/>
      <c r="G9" s="2021"/>
      <c r="H9" s="2023"/>
      <c r="I9" s="2021"/>
      <c r="J9" s="1629">
        <v>45173</v>
      </c>
      <c r="K9" s="1653" t="s">
        <v>1399</v>
      </c>
    </row>
    <row r="10" spans="1:13" s="1194" customFormat="1" x14ac:dyDescent="0.2">
      <c r="A10" s="2021"/>
      <c r="B10" s="2022"/>
      <c r="C10" s="2021"/>
      <c r="D10" s="2021"/>
      <c r="E10" s="2021"/>
      <c r="F10" s="2021"/>
      <c r="G10" s="2021"/>
      <c r="H10" s="2023"/>
      <c r="I10" s="2021"/>
      <c r="J10" s="1629">
        <v>45173</v>
      </c>
      <c r="K10" s="1652" t="s">
        <v>1400</v>
      </c>
    </row>
    <row r="11" spans="1:13" s="1194" customFormat="1" x14ac:dyDescent="0.2">
      <c r="A11" s="2021"/>
      <c r="B11" s="2022"/>
      <c r="C11" s="2021"/>
      <c r="D11" s="2021"/>
      <c r="E11" s="2021"/>
      <c r="F11" s="2021"/>
      <c r="G11" s="2021"/>
      <c r="H11" s="2023"/>
      <c r="I11" s="2021"/>
      <c r="J11" s="1629">
        <v>45191</v>
      </c>
      <c r="K11" s="1653" t="s">
        <v>1762</v>
      </c>
    </row>
    <row r="12" spans="1:13" s="1194" customFormat="1" x14ac:dyDescent="0.2">
      <c r="A12" s="2021"/>
      <c r="B12" s="2022"/>
      <c r="C12" s="2021"/>
      <c r="D12" s="2021"/>
      <c r="E12" s="2021"/>
      <c r="F12" s="2021"/>
      <c r="G12" s="2021"/>
      <c r="H12" s="2023"/>
      <c r="I12" s="2021"/>
      <c r="J12" s="1629">
        <v>45237</v>
      </c>
      <c r="K12" s="1652" t="s">
        <v>1753</v>
      </c>
    </row>
    <row r="13" spans="1:13" s="1194" customFormat="1" x14ac:dyDescent="0.2">
      <c r="A13" s="1960" t="s">
        <v>1536</v>
      </c>
      <c r="B13" s="1922" t="s">
        <v>1763</v>
      </c>
      <c r="C13" s="1923" t="s">
        <v>135</v>
      </c>
      <c r="D13" s="1923" t="s">
        <v>1764</v>
      </c>
      <c r="E13" s="1924" t="s">
        <v>1454</v>
      </c>
      <c r="F13" s="1923">
        <v>31</v>
      </c>
      <c r="G13" s="1923" t="s">
        <v>501</v>
      </c>
      <c r="H13" s="1978">
        <v>996103552.41999996</v>
      </c>
      <c r="I13" s="1924">
        <f>+H13/F13</f>
        <v>32132372.658709675</v>
      </c>
      <c r="J13" s="1611">
        <v>45436</v>
      </c>
      <c r="K13" s="1609" t="s">
        <v>1398</v>
      </c>
    </row>
    <row r="14" spans="1:13" s="1194" customFormat="1" x14ac:dyDescent="0.2">
      <c r="A14" s="1961"/>
      <c r="B14" s="1922"/>
      <c r="C14" s="1923"/>
      <c r="D14" s="1923"/>
      <c r="E14" s="1924"/>
      <c r="F14" s="1923"/>
      <c r="G14" s="1923"/>
      <c r="H14" s="1978"/>
      <c r="I14" s="1924"/>
      <c r="J14" s="1611">
        <v>45439</v>
      </c>
      <c r="K14" s="1609" t="s">
        <v>1400</v>
      </c>
    </row>
    <row r="15" spans="1:13" s="1194" customFormat="1" x14ac:dyDescent="0.2">
      <c r="A15" s="1961"/>
      <c r="B15" s="1922"/>
      <c r="C15" s="1923"/>
      <c r="D15" s="1923"/>
      <c r="E15" s="1924"/>
      <c r="F15" s="1923"/>
      <c r="G15" s="1923"/>
      <c r="H15" s="1978"/>
      <c r="I15" s="1924"/>
      <c r="J15" s="1611">
        <v>45471</v>
      </c>
      <c r="K15" s="1610" t="s">
        <v>1401</v>
      </c>
    </row>
    <row r="16" spans="1:13" s="1194" customFormat="1" x14ac:dyDescent="0.2">
      <c r="A16" s="1961"/>
      <c r="B16" s="1922"/>
      <c r="C16" s="1923"/>
      <c r="D16" s="1923"/>
      <c r="E16" s="1924"/>
      <c r="F16" s="1923"/>
      <c r="G16" s="1923"/>
      <c r="H16" s="1978"/>
      <c r="I16" s="1924"/>
      <c r="J16" s="1636">
        <v>45503</v>
      </c>
      <c r="K16" s="1654" t="s">
        <v>1402</v>
      </c>
    </row>
    <row r="17" spans="1:11" s="1194" customFormat="1" x14ac:dyDescent="0.2">
      <c r="A17" s="1961"/>
      <c r="B17" s="1922"/>
      <c r="C17" s="1923"/>
      <c r="D17" s="1923"/>
      <c r="E17" s="1924"/>
      <c r="F17" s="1923"/>
      <c r="G17" s="1923"/>
      <c r="H17" s="1978"/>
      <c r="I17" s="1924"/>
      <c r="J17" s="1636">
        <v>45525</v>
      </c>
      <c r="K17" s="1654" t="s">
        <v>1551</v>
      </c>
    </row>
    <row r="18" spans="1:11" s="1194" customFormat="1" ht="15.6" customHeight="1" x14ac:dyDescent="0.2">
      <c r="A18" s="1961"/>
      <c r="B18" s="1922"/>
      <c r="C18" s="1923"/>
      <c r="D18" s="1923"/>
      <c r="E18" s="1924"/>
      <c r="F18" s="1923"/>
      <c r="G18" s="1923"/>
      <c r="H18" s="1978"/>
      <c r="I18" s="1924"/>
      <c r="J18" s="1636">
        <v>45531</v>
      </c>
      <c r="K18" s="1609" t="s">
        <v>1416</v>
      </c>
    </row>
    <row r="19" spans="1:11" s="1194" customFormat="1" x14ac:dyDescent="0.2">
      <c r="A19" s="1961"/>
      <c r="B19" s="1922"/>
      <c r="C19" s="1923"/>
      <c r="D19" s="1923"/>
      <c r="E19" s="1924"/>
      <c r="F19" s="1923"/>
      <c r="G19" s="1923"/>
      <c r="H19" s="1978"/>
      <c r="I19" s="1924"/>
      <c r="J19" s="1636">
        <v>45551</v>
      </c>
      <c r="K19" s="1612" t="s">
        <v>1552</v>
      </c>
    </row>
    <row r="20" spans="1:11" s="1194" customFormat="1" x14ac:dyDescent="0.2">
      <c r="A20" s="1961"/>
      <c r="B20" s="1922"/>
      <c r="C20" s="1923"/>
      <c r="D20" s="1923"/>
      <c r="E20" s="1924"/>
      <c r="F20" s="1923"/>
      <c r="G20" s="1923"/>
      <c r="H20" s="1978"/>
      <c r="I20" s="1924"/>
      <c r="J20" s="1636">
        <v>45601</v>
      </c>
      <c r="K20" s="1612" t="s">
        <v>1765</v>
      </c>
    </row>
    <row r="21" spans="1:11" s="1194" customFormat="1" x14ac:dyDescent="0.2">
      <c r="A21" s="1961"/>
      <c r="B21" s="1922"/>
      <c r="C21" s="1923"/>
      <c r="D21" s="1923"/>
      <c r="E21" s="1924"/>
      <c r="F21" s="1923"/>
      <c r="G21" s="1923"/>
      <c r="H21" s="1978"/>
      <c r="I21" s="1924"/>
      <c r="J21" s="1636">
        <v>45610</v>
      </c>
      <c r="K21" s="1612" t="s">
        <v>1766</v>
      </c>
    </row>
    <row r="22" spans="1:11" s="1194" customFormat="1" x14ac:dyDescent="0.2">
      <c r="A22" s="1961"/>
      <c r="B22" s="1922"/>
      <c r="C22" s="1923"/>
      <c r="D22" s="1923"/>
      <c r="E22" s="1924"/>
      <c r="F22" s="1923"/>
      <c r="G22" s="1923"/>
      <c r="H22" s="1978"/>
      <c r="I22" s="1924"/>
      <c r="J22" s="1636">
        <v>45708</v>
      </c>
      <c r="K22" s="1612" t="s">
        <v>1767</v>
      </c>
    </row>
    <row r="23" spans="1:11" s="1194" customFormat="1" x14ac:dyDescent="0.2">
      <c r="A23" s="1961"/>
      <c r="B23" s="1922"/>
      <c r="C23" s="1923"/>
      <c r="D23" s="1923"/>
      <c r="E23" s="1924"/>
      <c r="F23" s="1923"/>
      <c r="G23" s="1923"/>
      <c r="H23" s="1978"/>
      <c r="I23" s="1924"/>
      <c r="J23" s="1636">
        <v>45721</v>
      </c>
      <c r="K23" s="1612" t="s">
        <v>1768</v>
      </c>
    </row>
    <row r="24" spans="1:11" s="1194" customFormat="1" x14ac:dyDescent="0.2">
      <c r="A24" s="1961"/>
      <c r="B24" s="1922"/>
      <c r="C24" s="1923"/>
      <c r="D24" s="1923"/>
      <c r="E24" s="1924"/>
      <c r="F24" s="1923"/>
      <c r="G24" s="1923"/>
      <c r="H24" s="1978"/>
      <c r="I24" s="1924"/>
      <c r="J24" s="1636">
        <v>45789</v>
      </c>
      <c r="K24" s="1612" t="s">
        <v>1769</v>
      </c>
    </row>
    <row r="25" spans="1:11" s="1194" customFormat="1" x14ac:dyDescent="0.2">
      <c r="A25" s="1961"/>
      <c r="B25" s="1922"/>
      <c r="C25" s="1923"/>
      <c r="D25" s="1923"/>
      <c r="E25" s="1924"/>
      <c r="F25" s="1923"/>
      <c r="G25" s="1923"/>
      <c r="H25" s="1978"/>
      <c r="I25" s="1924"/>
      <c r="J25" s="1636">
        <v>45792</v>
      </c>
      <c r="K25" s="1612" t="s">
        <v>1770</v>
      </c>
    </row>
    <row r="26" spans="1:11" s="1194" customFormat="1" x14ac:dyDescent="0.2">
      <c r="A26" s="1961"/>
      <c r="B26" s="1922"/>
      <c r="C26" s="1923"/>
      <c r="D26" s="1923"/>
      <c r="E26" s="1924"/>
      <c r="F26" s="1923"/>
      <c r="G26" s="1923"/>
      <c r="H26" s="1978"/>
      <c r="I26" s="1924"/>
      <c r="J26" s="1636">
        <v>45792</v>
      </c>
      <c r="K26" s="1612" t="s">
        <v>1771</v>
      </c>
    </row>
    <row r="27" spans="1:11" s="1194" customFormat="1" ht="36" customHeight="1" x14ac:dyDescent="0.2">
      <c r="A27" s="1961"/>
      <c r="B27" s="1922"/>
      <c r="C27" s="1923"/>
      <c r="D27" s="1923"/>
      <c r="E27" s="1924"/>
      <c r="F27" s="1923"/>
      <c r="G27" s="1923"/>
      <c r="H27" s="1978"/>
      <c r="I27" s="1924"/>
      <c r="J27" s="1636">
        <v>45796</v>
      </c>
      <c r="K27" s="1637" t="s">
        <v>1772</v>
      </c>
    </row>
    <row r="28" spans="1:11" s="1194" customFormat="1" x14ac:dyDescent="0.2">
      <c r="A28" s="1961"/>
      <c r="B28" s="1922"/>
      <c r="C28" s="1923"/>
      <c r="D28" s="1923"/>
      <c r="E28" s="1924"/>
      <c r="F28" s="1923"/>
      <c r="G28" s="1923"/>
      <c r="H28" s="1978"/>
      <c r="I28" s="1924"/>
      <c r="J28" s="1636">
        <v>45845</v>
      </c>
      <c r="K28" s="1637" t="s">
        <v>1773</v>
      </c>
    </row>
    <row r="29" spans="1:11" s="1194" customFormat="1" x14ac:dyDescent="0.2">
      <c r="A29" s="1962"/>
      <c r="B29" s="1922"/>
      <c r="C29" s="1923"/>
      <c r="D29" s="1923"/>
      <c r="E29" s="1924"/>
      <c r="F29" s="1923"/>
      <c r="G29" s="1923"/>
      <c r="H29" s="1978"/>
      <c r="I29" s="1924"/>
      <c r="J29" s="1636">
        <v>45881</v>
      </c>
      <c r="K29" s="1637" t="s">
        <v>1765</v>
      </c>
    </row>
    <row r="30" spans="1:11" s="1194" customFormat="1" x14ac:dyDescent="0.2">
      <c r="A30" s="2024" t="s">
        <v>1434</v>
      </c>
      <c r="B30" s="2016" t="s">
        <v>1774</v>
      </c>
      <c r="C30" s="2013" t="s">
        <v>135</v>
      </c>
      <c r="D30" s="2027" t="s">
        <v>1775</v>
      </c>
      <c r="E30" s="2027" t="s">
        <v>1454</v>
      </c>
      <c r="F30" s="2013">
        <v>180</v>
      </c>
      <c r="G30" s="2027" t="s">
        <v>1776</v>
      </c>
      <c r="H30" s="2018">
        <v>5407190648.2200003</v>
      </c>
      <c r="I30" s="2018">
        <f>SUM(H30/F30)</f>
        <v>30039948.045666669</v>
      </c>
      <c r="J30" s="1649">
        <v>45551</v>
      </c>
      <c r="K30" s="1645" t="s">
        <v>1400</v>
      </c>
    </row>
    <row r="31" spans="1:11" s="1194" customFormat="1" x14ac:dyDescent="0.2">
      <c r="A31" s="2025"/>
      <c r="B31" s="2016"/>
      <c r="C31" s="2013"/>
      <c r="D31" s="2027"/>
      <c r="E31" s="2027"/>
      <c r="F31" s="2013"/>
      <c r="G31" s="2027"/>
      <c r="H31" s="2018"/>
      <c r="I31" s="2018"/>
      <c r="J31" s="1649">
        <v>45565</v>
      </c>
      <c r="K31" s="1645" t="s">
        <v>1401</v>
      </c>
    </row>
    <row r="32" spans="1:11" s="1194" customFormat="1" x14ac:dyDescent="0.2">
      <c r="A32" s="2025"/>
      <c r="B32" s="2016"/>
      <c r="C32" s="2013"/>
      <c r="D32" s="2027"/>
      <c r="E32" s="2027"/>
      <c r="F32" s="2013"/>
      <c r="G32" s="2027"/>
      <c r="H32" s="2018"/>
      <c r="I32" s="2018"/>
      <c r="J32" s="1649">
        <v>45576</v>
      </c>
      <c r="K32" s="1645" t="s">
        <v>1428</v>
      </c>
    </row>
    <row r="33" spans="1:11" s="1175" customFormat="1" ht="15.75" customHeight="1" x14ac:dyDescent="0.2">
      <c r="A33" s="2025"/>
      <c r="B33" s="2016"/>
      <c r="C33" s="2013"/>
      <c r="D33" s="2027"/>
      <c r="E33" s="2027"/>
      <c r="F33" s="2013"/>
      <c r="G33" s="2027"/>
      <c r="H33" s="2018"/>
      <c r="I33" s="2018"/>
      <c r="J33" s="1649">
        <v>45595</v>
      </c>
      <c r="K33" s="1645" t="s">
        <v>1416</v>
      </c>
    </row>
    <row r="34" spans="1:11" s="1175" customFormat="1" ht="15" x14ac:dyDescent="0.2">
      <c r="A34" s="2025"/>
      <c r="B34" s="2016"/>
      <c r="C34" s="2013"/>
      <c r="D34" s="2027"/>
      <c r="E34" s="2027"/>
      <c r="F34" s="2013"/>
      <c r="G34" s="2027"/>
      <c r="H34" s="2018"/>
      <c r="I34" s="2018"/>
      <c r="J34" s="1649">
        <v>45604</v>
      </c>
      <c r="K34" s="1630" t="s">
        <v>1510</v>
      </c>
    </row>
    <row r="35" spans="1:11" s="1175" customFormat="1" ht="15" x14ac:dyDescent="0.2">
      <c r="A35" s="2025"/>
      <c r="B35" s="2016"/>
      <c r="C35" s="2013"/>
      <c r="D35" s="2027"/>
      <c r="E35" s="2027"/>
      <c r="F35" s="2013"/>
      <c r="G35" s="2027"/>
      <c r="H35" s="2018"/>
      <c r="I35" s="2018"/>
      <c r="J35" s="1649">
        <v>45636</v>
      </c>
      <c r="K35" s="1630" t="s">
        <v>1777</v>
      </c>
    </row>
    <row r="36" spans="1:11" s="1175" customFormat="1" ht="15" x14ac:dyDescent="0.2">
      <c r="A36" s="2025"/>
      <c r="B36" s="2016"/>
      <c r="C36" s="2013"/>
      <c r="D36" s="2027"/>
      <c r="E36" s="2027"/>
      <c r="F36" s="2013"/>
      <c r="G36" s="2027"/>
      <c r="H36" s="2018"/>
      <c r="I36" s="2018"/>
      <c r="J36" s="1649">
        <v>45663</v>
      </c>
      <c r="K36" s="1630" t="s">
        <v>1778</v>
      </c>
    </row>
    <row r="37" spans="1:11" s="1175" customFormat="1" ht="15" x14ac:dyDescent="0.2">
      <c r="A37" s="2025"/>
      <c r="B37" s="2016"/>
      <c r="C37" s="2013"/>
      <c r="D37" s="2027"/>
      <c r="E37" s="2027"/>
      <c r="F37" s="2013"/>
      <c r="G37" s="2027"/>
      <c r="H37" s="2018"/>
      <c r="I37" s="2018"/>
      <c r="J37" s="1649">
        <v>45674</v>
      </c>
      <c r="K37" s="1630" t="s">
        <v>1779</v>
      </c>
    </row>
    <row r="38" spans="1:11" s="1175" customFormat="1" ht="15" x14ac:dyDescent="0.2">
      <c r="A38" s="2025"/>
      <c r="B38" s="2016"/>
      <c r="C38" s="2013"/>
      <c r="D38" s="2027"/>
      <c r="E38" s="2027"/>
      <c r="F38" s="2013"/>
      <c r="G38" s="2027"/>
      <c r="H38" s="2018"/>
      <c r="I38" s="2018"/>
      <c r="J38" s="1649">
        <v>45679</v>
      </c>
      <c r="K38" s="1630" t="s">
        <v>1780</v>
      </c>
    </row>
    <row r="39" spans="1:11" s="1175" customFormat="1" ht="15" x14ac:dyDescent="0.2">
      <c r="A39" s="2025"/>
      <c r="B39" s="2016"/>
      <c r="C39" s="2013"/>
      <c r="D39" s="2027"/>
      <c r="E39" s="2027"/>
      <c r="F39" s="2013"/>
      <c r="G39" s="2027"/>
      <c r="H39" s="2018"/>
      <c r="I39" s="2018"/>
      <c r="J39" s="1649">
        <v>45694</v>
      </c>
      <c r="K39" s="1630" t="s">
        <v>1781</v>
      </c>
    </row>
    <row r="40" spans="1:11" s="1175" customFormat="1" ht="15" x14ac:dyDescent="0.2">
      <c r="A40" s="2025"/>
      <c r="B40" s="2016"/>
      <c r="C40" s="2013"/>
      <c r="D40" s="2027"/>
      <c r="E40" s="2027"/>
      <c r="F40" s="2013"/>
      <c r="G40" s="2027"/>
      <c r="H40" s="2018"/>
      <c r="I40" s="2018"/>
      <c r="J40" s="1649">
        <v>45695</v>
      </c>
      <c r="K40" s="1630" t="s">
        <v>1782</v>
      </c>
    </row>
    <row r="41" spans="1:11" s="1175" customFormat="1" ht="15" x14ac:dyDescent="0.2">
      <c r="A41" s="2025"/>
      <c r="B41" s="2016"/>
      <c r="C41" s="2013"/>
      <c r="D41" s="2027"/>
      <c r="E41" s="2027"/>
      <c r="F41" s="2013"/>
      <c r="G41" s="2027"/>
      <c r="H41" s="2018"/>
      <c r="I41" s="2018"/>
      <c r="J41" s="1649">
        <v>45705</v>
      </c>
      <c r="K41" s="1645" t="s">
        <v>1783</v>
      </c>
    </row>
    <row r="42" spans="1:11" s="1175" customFormat="1" ht="15" x14ac:dyDescent="0.2">
      <c r="A42" s="2025"/>
      <c r="B42" s="2016"/>
      <c r="C42" s="2013"/>
      <c r="D42" s="2027"/>
      <c r="E42" s="2027"/>
      <c r="F42" s="2013"/>
      <c r="G42" s="2027"/>
      <c r="H42" s="2018"/>
      <c r="I42" s="2018"/>
      <c r="J42" s="1649">
        <v>45714</v>
      </c>
      <c r="K42" s="1645" t="s">
        <v>1784</v>
      </c>
    </row>
    <row r="43" spans="1:11" s="1175" customFormat="1" ht="15" x14ac:dyDescent="0.2">
      <c r="A43" s="2025"/>
      <c r="B43" s="2016"/>
      <c r="C43" s="2013"/>
      <c r="D43" s="2027"/>
      <c r="E43" s="2027"/>
      <c r="F43" s="2013"/>
      <c r="G43" s="2027"/>
      <c r="H43" s="2018"/>
      <c r="I43" s="2018"/>
      <c r="J43" s="1649">
        <v>45715</v>
      </c>
      <c r="K43" s="1645" t="s">
        <v>1785</v>
      </c>
    </row>
    <row r="44" spans="1:11" s="1175" customFormat="1" ht="15" x14ac:dyDescent="0.2">
      <c r="A44" s="2025"/>
      <c r="B44" s="2016"/>
      <c r="C44" s="2013"/>
      <c r="D44" s="2027"/>
      <c r="E44" s="2027"/>
      <c r="F44" s="2013"/>
      <c r="G44" s="2027"/>
      <c r="H44" s="2018"/>
      <c r="I44" s="2018"/>
      <c r="J44" s="1649">
        <v>45723</v>
      </c>
      <c r="K44" s="1645" t="s">
        <v>1654</v>
      </c>
    </row>
    <row r="45" spans="1:11" s="1175" customFormat="1" ht="15" x14ac:dyDescent="0.2">
      <c r="A45" s="2025"/>
      <c r="B45" s="2016"/>
      <c r="C45" s="2013"/>
      <c r="D45" s="2027"/>
      <c r="E45" s="2027"/>
      <c r="F45" s="2013"/>
      <c r="G45" s="2027"/>
      <c r="H45" s="2018"/>
      <c r="I45" s="2018"/>
      <c r="J45" s="1649">
        <v>45726</v>
      </c>
      <c r="K45" s="1645" t="s">
        <v>1506</v>
      </c>
    </row>
    <row r="46" spans="1:11" s="1175" customFormat="1" ht="15" x14ac:dyDescent="0.2">
      <c r="A46" s="2026"/>
      <c r="B46" s="2016"/>
      <c r="C46" s="2013"/>
      <c r="D46" s="2027"/>
      <c r="E46" s="2027"/>
      <c r="F46" s="2013"/>
      <c r="G46" s="2027"/>
      <c r="H46" s="2018"/>
      <c r="I46" s="2018"/>
      <c r="J46" s="1649">
        <v>46008</v>
      </c>
      <c r="K46" s="1645" t="s">
        <v>1765</v>
      </c>
    </row>
    <row r="47" spans="1:11" x14ac:dyDescent="0.25">
      <c r="A47" s="1187"/>
      <c r="B47" s="1187"/>
    </row>
    <row r="48" spans="1:11" x14ac:dyDescent="0.25">
      <c r="A48" s="1187"/>
      <c r="B48" s="1187"/>
    </row>
    <row r="49" s="1187" customFormat="1" x14ac:dyDescent="0.25"/>
    <row r="50" s="1187" customFormat="1" x14ac:dyDescent="0.25"/>
    <row r="51" s="1187" customFormat="1" x14ac:dyDescent="0.25"/>
    <row r="52" s="1187" customFormat="1" x14ac:dyDescent="0.25"/>
    <row r="53" s="1187" customFormat="1" x14ac:dyDescent="0.25"/>
    <row r="54" s="1187" customFormat="1" x14ac:dyDescent="0.25"/>
    <row r="55" s="1187" customFormat="1" x14ac:dyDescent="0.25"/>
    <row r="56" s="1187" customFormat="1" x14ac:dyDescent="0.25"/>
    <row r="57" s="1187" customFormat="1" x14ac:dyDescent="0.25"/>
  </sheetData>
  <mergeCells count="31">
    <mergeCell ref="F30:F46"/>
    <mergeCell ref="G30:G46"/>
    <mergeCell ref="H30:H46"/>
    <mergeCell ref="I30:I46"/>
    <mergeCell ref="A13:A29"/>
    <mergeCell ref="B13:B29"/>
    <mergeCell ref="C13:C29"/>
    <mergeCell ref="D13:D29"/>
    <mergeCell ref="E13:E29"/>
    <mergeCell ref="F13:F29"/>
    <mergeCell ref="A30:A46"/>
    <mergeCell ref="B30:B46"/>
    <mergeCell ref="C30:C46"/>
    <mergeCell ref="D30:D46"/>
    <mergeCell ref="E30:E46"/>
    <mergeCell ref="G13:G29"/>
    <mergeCell ref="A1:K1"/>
    <mergeCell ref="A5:K5"/>
    <mergeCell ref="A3:K3"/>
    <mergeCell ref="A2:K2"/>
    <mergeCell ref="A8:A12"/>
    <mergeCell ref="B8:B12"/>
    <mergeCell ref="C8:C12"/>
    <mergeCell ref="D8:D12"/>
    <mergeCell ref="E8:E12"/>
    <mergeCell ref="F8:F12"/>
    <mergeCell ref="G8:G12"/>
    <mergeCell ref="H8:H12"/>
    <mergeCell ref="I8:I12"/>
    <mergeCell ref="H13:H29"/>
    <mergeCell ref="I13:I29"/>
  </mergeCells>
  <dataValidations count="4">
    <dataValidation type="list" allowBlank="1" showInputMessage="1" showErrorMessage="1" sqref="K30:K33" xr:uid="{D61866C7-836C-44C5-A392-B9624BADE8C2}">
      <formula1>$L$1:$L$8</formula1>
    </dataValidation>
    <dataValidation type="list" allowBlank="1" showInputMessage="1" showErrorMessage="1" sqref="K15" xr:uid="{7D9233F8-B60C-4631-9C10-E59BFD0C0B91}">
      <formula1>#REF!</formula1>
    </dataValidation>
    <dataValidation type="list" allowBlank="1" showInputMessage="1" showErrorMessage="1" sqref="K13:K14" xr:uid="{228F9B82-163E-4BD6-AA4C-2B83E886F915}">
      <formula1>$L$4:$L$7</formula1>
    </dataValidation>
    <dataValidation type="list" allowBlank="1" showInputMessage="1" showErrorMessage="1" sqref="K18" xr:uid="{2C65F028-C236-4D85-8601-E943F22A5E91}">
      <formula1>$L$1:$L$10</formula1>
    </dataValidation>
  </dataValidations>
  <printOptions horizontalCentered="1"/>
  <pageMargins left="0.70866141732283472" right="0.70866141732283472" top="0.74803149606299213" bottom="0.74803149606299213" header="0.31496062992125984" footer="0.51181102362204722"/>
  <pageSetup scale="33" fitToHeight="0" orientation="landscape" r:id="rId1"/>
  <headerFooter>
    <oddFooter>&amp;L&amp;G&amp;R&amp;A, página &amp;P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8"/>
  <sheetViews>
    <sheetView showGridLines="0" topLeftCell="B206" zoomScale="115" zoomScaleNormal="115" zoomScaleSheetLayoutView="40" workbookViewId="0">
      <selection activeCell="C166" sqref="C166"/>
    </sheetView>
  </sheetViews>
  <sheetFormatPr baseColWidth="10" defaultRowHeight="15" x14ac:dyDescent="0.2"/>
  <cols>
    <col min="1" max="1" width="1.42578125" style="20" hidden="1" customWidth="1"/>
    <col min="2" max="2" width="31.28515625" style="2" customWidth="1"/>
    <col min="3" max="3" width="19" style="616" customWidth="1"/>
    <col min="4" max="4" width="25" style="616"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39" customWidth="1"/>
    <col min="24" max="24" width="35" style="316" customWidth="1"/>
    <col min="25" max="25" width="19.7109375" style="316" customWidth="1"/>
    <col min="26" max="26" width="24.42578125" style="316" customWidth="1"/>
    <col min="27" max="27" width="23.42578125" style="31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810" t="s">
        <v>0</v>
      </c>
      <c r="B1" s="1810"/>
      <c r="C1" s="1810"/>
      <c r="D1" s="1810"/>
      <c r="E1" s="1810"/>
      <c r="F1" s="1810"/>
      <c r="G1" s="1810"/>
      <c r="H1" s="1810"/>
      <c r="I1" s="1810"/>
      <c r="J1" s="1810"/>
      <c r="K1" s="1810"/>
      <c r="L1" s="1810"/>
      <c r="M1" s="1810"/>
      <c r="N1" s="460"/>
      <c r="O1" s="460"/>
      <c r="Q1" s="461"/>
      <c r="R1" s="461"/>
      <c r="S1" s="461"/>
      <c r="T1" s="461"/>
      <c r="U1" s="461"/>
      <c r="V1" s="461"/>
      <c r="W1" s="462"/>
      <c r="X1" s="463"/>
      <c r="Y1" s="463"/>
      <c r="Z1" s="462"/>
      <c r="AA1" s="463"/>
      <c r="AC1" s="464"/>
    </row>
    <row r="2" spans="1:35" s="2" customFormat="1" ht="18" customHeight="1" x14ac:dyDescent="0.2">
      <c r="A2" s="1810" t="s">
        <v>410</v>
      </c>
      <c r="B2" s="1810"/>
      <c r="C2" s="1810"/>
      <c r="D2" s="1810"/>
      <c r="E2" s="1810"/>
      <c r="F2" s="1810"/>
      <c r="G2" s="1810"/>
      <c r="H2" s="1810"/>
      <c r="I2" s="1810"/>
      <c r="J2" s="1810"/>
      <c r="K2" s="1810"/>
      <c r="L2" s="1810"/>
      <c r="M2" s="1810"/>
      <c r="N2" s="460"/>
      <c r="O2" s="460"/>
      <c r="Q2" s="461"/>
      <c r="R2" s="461"/>
      <c r="S2" s="461"/>
      <c r="T2" s="461"/>
      <c r="U2" s="461"/>
      <c r="V2" s="461"/>
      <c r="W2" s="462"/>
      <c r="X2" s="463"/>
      <c r="Y2" s="463"/>
      <c r="Z2" s="462"/>
      <c r="AA2" s="463"/>
      <c r="AC2" s="464"/>
    </row>
    <row r="3" spans="1:35" s="2" customFormat="1" ht="18" customHeight="1" x14ac:dyDescent="0.2">
      <c r="A3" s="1810" t="s">
        <v>1822</v>
      </c>
      <c r="B3" s="1810"/>
      <c r="C3" s="1810"/>
      <c r="D3" s="1810"/>
      <c r="E3" s="1810"/>
      <c r="F3" s="1810"/>
      <c r="G3" s="1810"/>
      <c r="H3" s="1810"/>
      <c r="I3" s="1810"/>
      <c r="J3" s="1810"/>
      <c r="K3" s="1810"/>
      <c r="L3" s="1810"/>
      <c r="M3" s="1810"/>
      <c r="N3" s="460"/>
      <c r="O3" s="460"/>
      <c r="P3" s="461"/>
      <c r="Q3" s="461"/>
      <c r="R3" s="461"/>
      <c r="S3" s="461"/>
      <c r="T3" s="461"/>
      <c r="U3" s="461"/>
      <c r="V3" s="461"/>
      <c r="W3" s="462"/>
      <c r="X3" s="463"/>
      <c r="Y3" s="463"/>
      <c r="Z3" s="462"/>
      <c r="AA3" s="463"/>
      <c r="AC3" s="464"/>
    </row>
    <row r="4" spans="1:35" s="2" customFormat="1" ht="18" customHeight="1" x14ac:dyDescent="0.2">
      <c r="A4" s="1810" t="s">
        <v>1</v>
      </c>
      <c r="B4" s="1810"/>
      <c r="C4" s="1810"/>
      <c r="D4" s="1810"/>
      <c r="E4" s="1810"/>
      <c r="F4" s="1810"/>
      <c r="G4" s="1810"/>
      <c r="H4" s="1810"/>
      <c r="I4" s="1810"/>
      <c r="J4" s="1810"/>
      <c r="K4" s="1810"/>
      <c r="L4" s="1810"/>
      <c r="M4" s="1810"/>
      <c r="N4" s="460"/>
      <c r="O4" s="460"/>
      <c r="P4" s="461"/>
      <c r="Q4" s="461"/>
      <c r="R4" s="461"/>
      <c r="S4" s="461"/>
      <c r="T4" s="461"/>
      <c r="U4" s="461"/>
      <c r="V4" s="461"/>
      <c r="W4" s="462"/>
      <c r="X4" s="463"/>
      <c r="Y4" s="463"/>
      <c r="Z4" s="462"/>
      <c r="AA4" s="463"/>
      <c r="AC4" s="464"/>
    </row>
    <row r="5" spans="1:35" x14ac:dyDescent="0.2">
      <c r="A5" s="10"/>
      <c r="B5" s="764"/>
      <c r="E5" s="764"/>
      <c r="F5" s="1"/>
      <c r="I5" s="1"/>
      <c r="J5" s="1"/>
      <c r="K5" s="1"/>
      <c r="L5" s="1"/>
      <c r="M5" s="129"/>
      <c r="N5" s="1"/>
      <c r="O5" s="1"/>
      <c r="P5" s="129"/>
      <c r="Z5" s="339"/>
      <c r="AC5" s="17"/>
    </row>
    <row r="6" spans="1:35" x14ac:dyDescent="0.2">
      <c r="A6" s="10"/>
      <c r="B6" s="764"/>
      <c r="E6" s="764"/>
      <c r="F6" s="1"/>
      <c r="I6" s="1"/>
      <c r="J6" s="1"/>
      <c r="K6" s="1"/>
      <c r="L6" s="1"/>
      <c r="M6" s="129"/>
      <c r="N6" s="1"/>
      <c r="O6" s="1"/>
      <c r="P6" s="129"/>
      <c r="Z6" s="339"/>
      <c r="AC6" s="17"/>
    </row>
    <row r="7" spans="1:35" x14ac:dyDescent="0.2">
      <c r="A7" s="10"/>
      <c r="B7" s="764"/>
      <c r="E7" s="764"/>
      <c r="F7" s="1"/>
      <c r="I7" s="1"/>
      <c r="J7" s="1"/>
      <c r="K7" s="1"/>
      <c r="L7" s="1"/>
      <c r="M7" s="129"/>
      <c r="N7" s="1"/>
      <c r="O7" s="1"/>
      <c r="P7" s="1"/>
      <c r="Z7" s="339"/>
      <c r="AC7" s="17"/>
    </row>
    <row r="8" spans="1:35" x14ac:dyDescent="0.2">
      <c r="A8" s="10"/>
      <c r="B8" s="764"/>
      <c r="E8" s="764"/>
      <c r="F8" s="1"/>
      <c r="I8" s="1"/>
      <c r="J8" s="1"/>
      <c r="K8" s="1"/>
      <c r="L8" s="1"/>
      <c r="M8" s="129"/>
      <c r="N8" s="1"/>
      <c r="O8" s="1"/>
      <c r="P8" s="1"/>
      <c r="Z8" s="339"/>
      <c r="AC8" s="17"/>
    </row>
    <row r="9" spans="1:35" x14ac:dyDescent="0.2">
      <c r="A9" s="10" t="s">
        <v>345</v>
      </c>
      <c r="B9" s="764"/>
      <c r="E9" s="764"/>
      <c r="F9" s="1"/>
      <c r="I9" s="1"/>
      <c r="J9" s="1"/>
      <c r="K9" s="1"/>
      <c r="L9" s="1"/>
      <c r="M9" s="129"/>
      <c r="N9" s="1"/>
      <c r="O9" s="1"/>
      <c r="P9" s="1"/>
      <c r="Z9" s="339"/>
      <c r="AC9" s="17"/>
    </row>
    <row r="10" spans="1:35" ht="15" customHeight="1" x14ac:dyDescent="0.2">
      <c r="A10" s="16"/>
      <c r="Z10" s="339"/>
      <c r="AC10" s="17"/>
    </row>
    <row r="11" spans="1:35" ht="18.600000000000001" customHeight="1" x14ac:dyDescent="0.2">
      <c r="A11" s="30"/>
      <c r="B11" s="1787" t="s">
        <v>192</v>
      </c>
      <c r="C11" s="1787"/>
      <c r="D11" s="1787"/>
      <c r="E11" s="1762"/>
      <c r="Y11" s="340"/>
      <c r="Z11" s="339"/>
      <c r="AC11" s="17"/>
    </row>
    <row r="12" spans="1:35" x14ac:dyDescent="0.2">
      <c r="A12" s="16"/>
      <c r="I12" s="4"/>
      <c r="J12" s="4"/>
      <c r="Y12" s="340"/>
      <c r="Z12" s="339"/>
      <c r="AC12" s="17"/>
    </row>
    <row r="13" spans="1:35" ht="15" customHeight="1" x14ac:dyDescent="0.25">
      <c r="A13" s="16"/>
      <c r="B13" s="731" t="s">
        <v>2</v>
      </c>
      <c r="C13" s="617" t="s">
        <v>3</v>
      </c>
      <c r="D13" s="729" t="s">
        <v>116</v>
      </c>
      <c r="E13" s="640"/>
      <c r="F13" s="4"/>
      <c r="G13" s="4"/>
      <c r="K13" s="24"/>
      <c r="M13" s="20"/>
      <c r="O13" s="24"/>
      <c r="P13" s="24"/>
      <c r="U13" s="339"/>
      <c r="V13" s="423" t="s">
        <v>4</v>
      </c>
      <c r="W13" s="423" t="s">
        <v>5</v>
      </c>
      <c r="X13" s="423" t="s">
        <v>49</v>
      </c>
      <c r="Y13" s="341"/>
      <c r="Z13" s="20"/>
      <c r="AA13" s="17"/>
      <c r="AG13" s="185"/>
      <c r="AH13" s="185"/>
      <c r="AI13" s="185"/>
    </row>
    <row r="14" spans="1:35" ht="15" customHeight="1" x14ac:dyDescent="0.25">
      <c r="A14" s="16"/>
      <c r="B14" s="618" t="s">
        <v>329</v>
      </c>
      <c r="C14" s="619">
        <v>1255</v>
      </c>
      <c r="D14" s="620">
        <v>12741846000</v>
      </c>
      <c r="E14" s="640"/>
      <c r="F14" s="4"/>
      <c r="G14" s="4"/>
      <c r="K14" s="24"/>
      <c r="M14" s="20"/>
      <c r="N14" s="26"/>
      <c r="O14" s="24"/>
      <c r="P14" s="24"/>
      <c r="U14" s="342">
        <f>W14/W21</f>
        <v>0.44440509915014165</v>
      </c>
      <c r="V14" s="618" t="s">
        <v>329</v>
      </c>
      <c r="W14" s="619">
        <v>1255</v>
      </c>
      <c r="X14" s="620">
        <v>12741846000</v>
      </c>
      <c r="Y14" s="424"/>
      <c r="Z14" s="20"/>
      <c r="AA14" s="17"/>
      <c r="AG14" s="186"/>
      <c r="AH14" s="187"/>
      <c r="AI14" s="187"/>
    </row>
    <row r="15" spans="1:35" ht="15" customHeight="1" x14ac:dyDescent="0.25">
      <c r="A15" s="16"/>
      <c r="B15" s="621" t="s">
        <v>330</v>
      </c>
      <c r="C15" s="619">
        <v>524</v>
      </c>
      <c r="D15" s="620">
        <v>5050106000</v>
      </c>
      <c r="E15" s="640"/>
      <c r="F15" s="4"/>
      <c r="G15" s="4"/>
      <c r="K15" s="24"/>
      <c r="M15" s="20"/>
      <c r="O15" s="24"/>
      <c r="P15" s="24"/>
      <c r="U15" s="342">
        <f>W15/W21</f>
        <v>0.18555240793201133</v>
      </c>
      <c r="V15" s="621" t="s">
        <v>330</v>
      </c>
      <c r="W15" s="619">
        <v>524</v>
      </c>
      <c r="X15" s="620">
        <v>5050106000</v>
      </c>
      <c r="Y15" s="424"/>
      <c r="Z15" s="20"/>
      <c r="AA15" s="17"/>
      <c r="AG15" s="186"/>
      <c r="AH15" s="187"/>
      <c r="AI15" s="187"/>
    </row>
    <row r="16" spans="1:35" ht="15" customHeight="1" x14ac:dyDescent="0.25">
      <c r="A16" s="16"/>
      <c r="B16" s="619" t="s">
        <v>331</v>
      </c>
      <c r="C16" s="619">
        <v>281</v>
      </c>
      <c r="D16" s="620">
        <v>2610427000</v>
      </c>
      <c r="E16" s="640"/>
      <c r="F16" s="4"/>
      <c r="G16" s="4"/>
      <c r="K16" s="24"/>
      <c r="M16" s="20"/>
      <c r="O16" s="24"/>
      <c r="P16" s="24"/>
      <c r="U16" s="342">
        <f>W16/W21</f>
        <v>9.9504249291784697E-2</v>
      </c>
      <c r="V16" s="619" t="s">
        <v>331</v>
      </c>
      <c r="W16" s="619">
        <v>281</v>
      </c>
      <c r="X16" s="620">
        <v>2610427000</v>
      </c>
      <c r="Y16" s="424"/>
      <c r="Z16" s="20"/>
      <c r="AA16" s="17"/>
      <c r="AG16" s="186"/>
      <c r="AH16" s="187"/>
      <c r="AI16" s="187"/>
    </row>
    <row r="17" spans="1:26" ht="15" customHeight="1" x14ac:dyDescent="0.2">
      <c r="A17" s="16"/>
      <c r="B17" s="619" t="s">
        <v>332</v>
      </c>
      <c r="C17" s="619">
        <v>378</v>
      </c>
      <c r="D17" s="620">
        <v>3365084000</v>
      </c>
      <c r="E17" s="640"/>
      <c r="F17" s="4"/>
      <c r="G17" s="4"/>
      <c r="K17" s="24"/>
      <c r="M17" s="20"/>
      <c r="O17" s="24"/>
      <c r="P17" s="24"/>
      <c r="U17" s="342">
        <f>W17/W21</f>
        <v>0.13385269121813032</v>
      </c>
      <c r="V17" s="619" t="s">
        <v>332</v>
      </c>
      <c r="W17" s="619">
        <v>378</v>
      </c>
      <c r="X17" s="620">
        <v>3365084000</v>
      </c>
      <c r="Y17" s="424"/>
      <c r="Z17" s="20"/>
    </row>
    <row r="18" spans="1:26" ht="15" customHeight="1" x14ac:dyDescent="0.2">
      <c r="A18" s="16"/>
      <c r="B18" s="619" t="s">
        <v>397</v>
      </c>
      <c r="C18" s="619">
        <v>197</v>
      </c>
      <c r="D18" s="620">
        <v>1572534000</v>
      </c>
      <c r="E18" s="640"/>
      <c r="F18" s="4"/>
      <c r="G18" s="4"/>
      <c r="K18" s="24"/>
      <c r="M18" s="20"/>
      <c r="O18" s="24"/>
      <c r="P18" s="24"/>
      <c r="U18" s="342">
        <f>W18/W21</f>
        <v>6.9759206798866852E-2</v>
      </c>
      <c r="V18" s="619" t="s">
        <v>397</v>
      </c>
      <c r="W18" s="619">
        <v>197</v>
      </c>
      <c r="X18" s="620">
        <v>1572534000</v>
      </c>
      <c r="Y18" s="424"/>
      <c r="Z18" s="20"/>
    </row>
    <row r="19" spans="1:26" ht="15" customHeight="1" x14ac:dyDescent="0.2">
      <c r="A19" s="16"/>
      <c r="B19" s="619" t="s">
        <v>398</v>
      </c>
      <c r="C19" s="619">
        <v>125</v>
      </c>
      <c r="D19" s="620">
        <v>898411000</v>
      </c>
      <c r="E19" s="640"/>
      <c r="F19" s="4"/>
      <c r="G19" s="4"/>
      <c r="K19" s="24"/>
      <c r="M19" s="20"/>
      <c r="O19" s="24"/>
      <c r="P19" s="24"/>
      <c r="U19" s="342">
        <f>W19/W21</f>
        <v>4.4263456090651555E-2</v>
      </c>
      <c r="V19" s="619" t="s">
        <v>398</v>
      </c>
      <c r="W19" s="619">
        <v>125</v>
      </c>
      <c r="X19" s="620">
        <v>898411000</v>
      </c>
      <c r="Y19" s="339"/>
      <c r="Z19" s="20"/>
    </row>
    <row r="20" spans="1:26" ht="15" customHeight="1" x14ac:dyDescent="0.2">
      <c r="A20" s="16"/>
      <c r="B20" s="619" t="s">
        <v>399</v>
      </c>
      <c r="C20" s="619">
        <v>64</v>
      </c>
      <c r="D20" s="620">
        <v>401268000</v>
      </c>
      <c r="E20" s="640"/>
      <c r="F20" s="4"/>
      <c r="G20" s="4"/>
      <c r="K20" s="24"/>
      <c r="M20" s="20"/>
      <c r="O20" s="24"/>
      <c r="P20" s="24"/>
      <c r="U20" s="342">
        <f>W20/W21</f>
        <v>2.2662889518413599E-2</v>
      </c>
      <c r="V20" s="619" t="s">
        <v>399</v>
      </c>
      <c r="W20" s="619">
        <v>64</v>
      </c>
      <c r="X20" s="620">
        <v>401268000</v>
      </c>
      <c r="Z20" s="20"/>
    </row>
    <row r="21" spans="1:26" ht="15" customHeight="1" x14ac:dyDescent="0.2">
      <c r="A21" s="16"/>
      <c r="B21" s="732" t="s">
        <v>6</v>
      </c>
      <c r="C21" s="615">
        <f>SUM(C14:C20)</f>
        <v>2824</v>
      </c>
      <c r="D21" s="730">
        <f>SUM(D14:D20)</f>
        <v>26639676000</v>
      </c>
      <c r="E21" s="640"/>
      <c r="F21" s="4"/>
      <c r="G21" s="4"/>
      <c r="K21" s="24"/>
      <c r="M21" s="20"/>
      <c r="O21" s="130"/>
      <c r="P21" s="130"/>
      <c r="Q21" s="130"/>
      <c r="R21" s="130"/>
      <c r="S21" s="130"/>
      <c r="T21" s="130"/>
      <c r="U21" s="343">
        <f>SUM(U14:U20)</f>
        <v>0.99999999999999989</v>
      </c>
      <c r="V21" s="344"/>
      <c r="W21" s="345">
        <f>SUM(W14:W20)</f>
        <v>2824</v>
      </c>
      <c r="X21" s="346">
        <f>SUM(X14:X20)</f>
        <v>26639676000</v>
      </c>
      <c r="Z21" s="20"/>
    </row>
    <row r="22" spans="1:26" x14ac:dyDescent="0.2">
      <c r="A22" s="16"/>
      <c r="B22" s="889" t="s">
        <v>519</v>
      </c>
      <c r="I22" s="4"/>
      <c r="J22" s="4"/>
      <c r="Y22" s="340"/>
      <c r="Z22" s="339"/>
    </row>
    <row r="23" spans="1:26" ht="15" customHeight="1" x14ac:dyDescent="0.2">
      <c r="A23" s="16"/>
      <c r="E23" s="622"/>
      <c r="G23" s="131"/>
      <c r="Y23" s="347">
        <f>+C14+C16</f>
        <v>1536</v>
      </c>
      <c r="Z23" s="316" t="s">
        <v>7</v>
      </c>
    </row>
    <row r="24" spans="1:26" ht="15" customHeight="1" x14ac:dyDescent="0.2">
      <c r="A24" s="16"/>
      <c r="C24" s="623"/>
      <c r="D24" s="623"/>
      <c r="E24" s="623"/>
      <c r="I24" s="19"/>
      <c r="Y24" s="316">
        <v>10315</v>
      </c>
      <c r="Z24" s="316" t="s">
        <v>8</v>
      </c>
    </row>
    <row r="25" spans="1:26" ht="15" customHeight="1" x14ac:dyDescent="0.2">
      <c r="A25" s="16"/>
      <c r="C25" s="623"/>
      <c r="D25" s="623"/>
      <c r="E25" s="622"/>
      <c r="Y25" s="342"/>
      <c r="Z25" s="339"/>
    </row>
    <row r="26" spans="1:26" ht="15" customHeight="1" x14ac:dyDescent="0.2">
      <c r="A26" s="16"/>
      <c r="B26" s="709"/>
      <c r="C26" s="625"/>
      <c r="D26" s="625"/>
      <c r="E26" s="622"/>
      <c r="Y26" s="342"/>
      <c r="Z26" s="339"/>
    </row>
    <row r="27" spans="1:26" ht="15" customHeight="1" x14ac:dyDescent="0.2">
      <c r="A27" s="16"/>
      <c r="B27" s="624"/>
      <c r="C27" s="625"/>
      <c r="D27" s="625"/>
      <c r="E27" s="622"/>
      <c r="Y27" s="342"/>
      <c r="Z27" s="339"/>
    </row>
    <row r="28" spans="1:26" ht="15" customHeight="1" x14ac:dyDescent="0.2">
      <c r="A28" s="16"/>
      <c r="B28" s="624"/>
      <c r="C28" s="625"/>
      <c r="D28" s="625"/>
      <c r="E28" s="622"/>
      <c r="Y28" s="342"/>
      <c r="Z28" s="339"/>
    </row>
    <row r="29" spans="1:26" ht="18.600000000000001" customHeight="1" x14ac:dyDescent="0.2">
      <c r="A29" s="16"/>
      <c r="B29" s="1787" t="s">
        <v>193</v>
      </c>
      <c r="C29" s="1787"/>
      <c r="D29" s="1787"/>
      <c r="E29" s="1761"/>
      <c r="I29" s="4"/>
      <c r="J29" s="4"/>
      <c r="Y29" s="342"/>
      <c r="Z29" s="339"/>
    </row>
    <row r="30" spans="1:26" ht="15" customHeight="1" x14ac:dyDescent="0.2">
      <c r="A30" s="16"/>
      <c r="B30" s="624"/>
      <c r="C30" s="625"/>
      <c r="D30" s="625"/>
      <c r="E30" s="622"/>
      <c r="I30" s="4"/>
      <c r="J30" s="4"/>
      <c r="Y30" s="342"/>
      <c r="Z30" s="339"/>
    </row>
    <row r="31" spans="1:26" ht="15" customHeight="1" x14ac:dyDescent="0.2">
      <c r="A31" s="16"/>
      <c r="B31" s="731" t="s">
        <v>2</v>
      </c>
      <c r="C31" s="617" t="s">
        <v>247</v>
      </c>
      <c r="D31" s="729" t="s">
        <v>116</v>
      </c>
      <c r="F31" s="13"/>
      <c r="G31" s="4"/>
      <c r="I31" s="4"/>
      <c r="L31" s="24"/>
      <c r="M31" s="20"/>
      <c r="P31" s="24"/>
      <c r="V31" s="339"/>
      <c r="W31" s="316"/>
      <c r="X31" s="342"/>
      <c r="Y31" s="339"/>
      <c r="Z31" s="348"/>
    </row>
    <row r="32" spans="1:26" ht="15" customHeight="1" x14ac:dyDescent="0.2">
      <c r="A32" s="16"/>
      <c r="B32" s="619" t="s">
        <v>329</v>
      </c>
      <c r="C32" s="626">
        <v>1035</v>
      </c>
      <c r="D32" s="620">
        <v>22553257126.93998</v>
      </c>
      <c r="F32" s="13"/>
      <c r="G32" s="4"/>
      <c r="I32" s="4"/>
      <c r="L32" s="24"/>
      <c r="M32" s="20"/>
      <c r="P32" s="24"/>
      <c r="V32" s="339"/>
      <c r="W32" s="731" t="s">
        <v>2</v>
      </c>
      <c r="X32" s="617" t="s">
        <v>247</v>
      </c>
      <c r="Y32" s="729" t="s">
        <v>116</v>
      </c>
      <c r="Z32" s="348"/>
    </row>
    <row r="33" spans="1:26" ht="15" customHeight="1" x14ac:dyDescent="0.25">
      <c r="A33" s="16"/>
      <c r="B33" s="627" t="s">
        <v>330</v>
      </c>
      <c r="C33" s="626">
        <v>221</v>
      </c>
      <c r="D33" s="620">
        <v>5892531901.109993</v>
      </c>
      <c r="F33" s="13"/>
      <c r="G33" s="4"/>
      <c r="I33" s="4"/>
      <c r="L33" s="24"/>
      <c r="M33" s="20"/>
      <c r="P33" s="24"/>
      <c r="V33" s="342">
        <f>+C32/C36</f>
        <v>0.81882911392405067</v>
      </c>
      <c r="W33" s="506" t="s">
        <v>329</v>
      </c>
      <c r="X33" s="507">
        <v>1035</v>
      </c>
      <c r="Y33" s="503">
        <v>22553257126.93998</v>
      </c>
      <c r="Z33" s="348"/>
    </row>
    <row r="34" spans="1:26" x14ac:dyDescent="0.25">
      <c r="A34" s="16"/>
      <c r="B34" s="619" t="s">
        <v>331</v>
      </c>
      <c r="C34" s="626">
        <v>6</v>
      </c>
      <c r="D34" s="620">
        <v>171703289.06</v>
      </c>
      <c r="F34" s="13"/>
      <c r="G34" s="4"/>
      <c r="I34" s="4"/>
      <c r="L34" s="24"/>
      <c r="M34" s="20"/>
      <c r="P34" s="24"/>
      <c r="V34" s="342">
        <f>+C33/C36</f>
        <v>0.17484177215189872</v>
      </c>
      <c r="W34" s="504" t="s">
        <v>330</v>
      </c>
      <c r="X34" s="507">
        <v>221</v>
      </c>
      <c r="Y34" s="503">
        <v>5892531901.109993</v>
      </c>
      <c r="Z34" s="348"/>
    </row>
    <row r="35" spans="1:26" x14ac:dyDescent="0.25">
      <c r="A35" s="16"/>
      <c r="B35" s="619" t="s">
        <v>332</v>
      </c>
      <c r="C35" s="626">
        <v>2</v>
      </c>
      <c r="D35" s="620">
        <v>73843783.829999998</v>
      </c>
      <c r="F35" s="13"/>
      <c r="G35" s="4"/>
      <c r="I35" s="4"/>
      <c r="L35" s="24"/>
      <c r="M35" s="20"/>
      <c r="P35" s="24"/>
      <c r="V35" s="342">
        <f>C34/C36</f>
        <v>4.7468354430379748E-3</v>
      </c>
      <c r="W35" s="504" t="s">
        <v>331</v>
      </c>
      <c r="X35" s="507">
        <v>6</v>
      </c>
      <c r="Y35" s="503">
        <v>171703289.06</v>
      </c>
      <c r="Z35" s="348"/>
    </row>
    <row r="36" spans="1:26" x14ac:dyDescent="0.25">
      <c r="A36" s="16"/>
      <c r="B36" s="732" t="s">
        <v>6</v>
      </c>
      <c r="C36" s="615">
        <f>SUM(C32:C35)</f>
        <v>1264</v>
      </c>
      <c r="D36" s="730">
        <f>SUM(D32:D35)</f>
        <v>28691336100.939976</v>
      </c>
      <c r="E36" s="616"/>
      <c r="F36" s="13"/>
      <c r="G36" s="4"/>
      <c r="I36" s="4"/>
      <c r="L36" s="24"/>
      <c r="M36" s="20"/>
      <c r="P36" s="24"/>
      <c r="V36" s="342">
        <f>+C35/C36</f>
        <v>1.5822784810126582E-3</v>
      </c>
      <c r="W36" s="506" t="s">
        <v>332</v>
      </c>
      <c r="X36" s="1526">
        <v>2</v>
      </c>
      <c r="Y36" s="503">
        <v>73843783.829999998</v>
      </c>
      <c r="Z36" s="348"/>
    </row>
    <row r="37" spans="1:26" ht="15" customHeight="1" x14ac:dyDescent="0.2">
      <c r="A37" s="16"/>
      <c r="B37" s="889" t="s">
        <v>519</v>
      </c>
      <c r="C37" s="766"/>
      <c r="D37" s="766"/>
      <c r="E37" s="650"/>
      <c r="F37" s="4"/>
      <c r="I37" s="4"/>
      <c r="J37" s="4"/>
      <c r="W37" s="349"/>
      <c r="X37" s="1527"/>
      <c r="Y37" s="1528"/>
      <c r="Z37" s="356">
        <v>0</v>
      </c>
    </row>
    <row r="38" spans="1:26" ht="15" customHeight="1" x14ac:dyDescent="0.2">
      <c r="A38" s="16"/>
      <c r="B38" s="765"/>
      <c r="C38" s="767"/>
      <c r="D38" s="767"/>
      <c r="E38" s="650"/>
      <c r="F38" s="4"/>
      <c r="I38" s="4"/>
      <c r="J38" s="4"/>
      <c r="W38" s="349"/>
      <c r="X38" s="1527"/>
      <c r="Y38" s="1528"/>
      <c r="Z38" s="356">
        <v>0</v>
      </c>
    </row>
    <row r="39" spans="1:26" ht="15" customHeight="1" x14ac:dyDescent="0.2">
      <c r="A39" s="16"/>
      <c r="B39" s="765"/>
      <c r="C39" s="767"/>
      <c r="D39" s="767"/>
      <c r="E39" s="768"/>
      <c r="F39" s="4"/>
      <c r="I39" s="4"/>
      <c r="J39" s="4"/>
      <c r="W39" s="349"/>
    </row>
    <row r="40" spans="1:26" ht="15" customHeight="1" x14ac:dyDescent="0.2">
      <c r="A40" s="16"/>
      <c r="B40" s="769"/>
      <c r="I40" s="4"/>
      <c r="J40" s="4"/>
      <c r="W40" s="349"/>
    </row>
    <row r="41" spans="1:26" ht="15" customHeight="1" x14ac:dyDescent="0.2">
      <c r="A41" s="16"/>
      <c r="I41" s="4"/>
      <c r="J41" s="4"/>
      <c r="W41" s="350"/>
      <c r="X41" s="344">
        <f>SUM(X32:X36)</f>
        <v>1264</v>
      </c>
      <c r="Y41" s="345">
        <f>SUM(Y33:Y36)</f>
        <v>28691336100.939976</v>
      </c>
      <c r="Z41" s="346">
        <f>SUM(Z33:Z38)</f>
        <v>0</v>
      </c>
    </row>
    <row r="42" spans="1:26" ht="15" customHeight="1" x14ac:dyDescent="0.2">
      <c r="A42" s="16"/>
      <c r="I42" s="4"/>
      <c r="J42" s="4"/>
      <c r="Y42" s="342"/>
      <c r="Z42" s="339"/>
    </row>
    <row r="43" spans="1:26" ht="15" customHeight="1" x14ac:dyDescent="0.2">
      <c r="A43" s="16"/>
      <c r="B43" s="624"/>
      <c r="C43" s="625"/>
      <c r="D43" s="625"/>
      <c r="E43" s="622"/>
      <c r="I43" s="4"/>
      <c r="J43" s="4"/>
      <c r="Y43" s="342"/>
      <c r="Z43" s="339"/>
    </row>
    <row r="44" spans="1:26" ht="15" customHeight="1" x14ac:dyDescent="0.2">
      <c r="A44" s="16"/>
      <c r="B44" s="624"/>
      <c r="C44" s="625"/>
      <c r="D44" s="625"/>
      <c r="E44" s="622"/>
      <c r="H44" s="127"/>
      <c r="Y44" s="342"/>
      <c r="Z44" s="339"/>
    </row>
    <row r="45" spans="1:26" ht="15" customHeight="1" x14ac:dyDescent="0.2">
      <c r="A45" s="16"/>
      <c r="B45" s="624"/>
      <c r="C45" s="625"/>
      <c r="D45" s="625"/>
      <c r="E45" s="622"/>
      <c r="Y45" s="342"/>
      <c r="Z45" s="339"/>
    </row>
    <row r="46" spans="1:26" ht="15" customHeight="1" x14ac:dyDescent="0.2">
      <c r="A46" s="16"/>
      <c r="B46" s="624"/>
      <c r="C46" s="625"/>
      <c r="D46" s="625"/>
      <c r="E46" s="622"/>
      <c r="Y46" s="342"/>
      <c r="Z46" s="339"/>
    </row>
    <row r="47" spans="1:26" ht="15" customHeight="1" x14ac:dyDescent="0.2">
      <c r="A47" s="16"/>
      <c r="B47" s="624"/>
      <c r="C47" s="625"/>
      <c r="D47" s="625"/>
      <c r="E47" s="622"/>
      <c r="H47" s="13"/>
      <c r="I47" s="13"/>
      <c r="J47" s="13"/>
      <c r="Y47" s="342"/>
      <c r="Z47" s="339"/>
    </row>
    <row r="48" spans="1:26" ht="15" customHeight="1" x14ac:dyDescent="0.2">
      <c r="A48" s="16"/>
      <c r="B48" s="624"/>
      <c r="C48" s="625"/>
      <c r="D48" s="625"/>
      <c r="E48" s="622"/>
      <c r="H48" s="13"/>
      <c r="I48" s="13"/>
      <c r="J48" s="13"/>
      <c r="Y48" s="342"/>
      <c r="Z48" s="339"/>
    </row>
    <row r="49" spans="1:16" ht="28.15" customHeight="1" x14ac:dyDescent="0.2">
      <c r="A49" s="16"/>
      <c r="B49" s="1787" t="s">
        <v>194</v>
      </c>
      <c r="C49" s="1787"/>
      <c r="D49" s="1787"/>
      <c r="E49" s="1761"/>
      <c r="H49" s="13"/>
      <c r="I49" s="13"/>
      <c r="J49" s="13"/>
    </row>
    <row r="50" spans="1:16" ht="15" customHeight="1" x14ac:dyDescent="0.2">
      <c r="A50" s="16"/>
      <c r="B50" s="624"/>
      <c r="C50" s="625"/>
      <c r="D50" s="625"/>
      <c r="E50" s="622"/>
      <c r="H50" s="13"/>
      <c r="I50" s="13"/>
      <c r="J50" s="13"/>
    </row>
    <row r="51" spans="1:16" ht="15" customHeight="1" x14ac:dyDescent="0.2">
      <c r="A51" s="16"/>
      <c r="B51" s="731" t="s">
        <v>2</v>
      </c>
      <c r="C51" s="617" t="s">
        <v>3</v>
      </c>
      <c r="D51" s="729" t="s">
        <v>116</v>
      </c>
      <c r="H51" s="13"/>
      <c r="I51" s="13"/>
      <c r="L51" s="24"/>
      <c r="M51" s="20"/>
      <c r="P51" s="24"/>
    </row>
    <row r="52" spans="1:16" ht="15" customHeight="1" x14ac:dyDescent="0.2">
      <c r="A52" s="16"/>
      <c r="B52" s="618">
        <v>1</v>
      </c>
      <c r="C52" s="619">
        <f t="shared" ref="C52:D55" si="0">+C14+C32</f>
        <v>2290</v>
      </c>
      <c r="D52" s="620">
        <f t="shared" si="0"/>
        <v>35295103126.93998</v>
      </c>
      <c r="H52" s="13"/>
      <c r="I52" s="13"/>
      <c r="L52" s="24"/>
      <c r="M52" s="20"/>
      <c r="N52" s="133"/>
      <c r="P52" s="24"/>
    </row>
    <row r="53" spans="1:16" ht="15" customHeight="1" x14ac:dyDescent="0.2">
      <c r="A53" s="16"/>
      <c r="B53" s="621">
        <v>1.5</v>
      </c>
      <c r="C53" s="619">
        <f>+C15+C33</f>
        <v>745</v>
      </c>
      <c r="D53" s="620">
        <f t="shared" si="0"/>
        <v>10942637901.109993</v>
      </c>
      <c r="H53" s="13"/>
      <c r="I53" s="13"/>
      <c r="L53" s="24"/>
      <c r="M53" s="20"/>
      <c r="P53" s="24"/>
    </row>
    <row r="54" spans="1:16" ht="15" customHeight="1" x14ac:dyDescent="0.2">
      <c r="A54" s="16"/>
      <c r="B54" s="619">
        <v>2</v>
      </c>
      <c r="C54" s="619">
        <f t="shared" si="0"/>
        <v>287</v>
      </c>
      <c r="D54" s="620">
        <f t="shared" si="0"/>
        <v>2782130289.0599999</v>
      </c>
      <c r="E54" s="616"/>
      <c r="H54" s="13"/>
      <c r="I54" s="13"/>
      <c r="L54" s="24"/>
      <c r="M54" s="20"/>
      <c r="P54" s="24"/>
    </row>
    <row r="55" spans="1:16" ht="15" customHeight="1" x14ac:dyDescent="0.2">
      <c r="A55" s="16"/>
      <c r="B55" s="619">
        <v>3</v>
      </c>
      <c r="C55" s="619">
        <f t="shared" si="0"/>
        <v>380</v>
      </c>
      <c r="D55" s="620">
        <f t="shared" si="0"/>
        <v>3438927783.8299999</v>
      </c>
      <c r="E55" s="616"/>
      <c r="H55" s="13"/>
      <c r="I55" s="13"/>
      <c r="L55" s="24"/>
      <c r="M55" s="20"/>
      <c r="P55" s="24"/>
    </row>
    <row r="56" spans="1:16" ht="15" customHeight="1" x14ac:dyDescent="0.2">
      <c r="A56" s="16"/>
      <c r="B56" s="619">
        <v>4</v>
      </c>
      <c r="C56" s="619">
        <f t="shared" ref="C56:D58" si="1">+C18</f>
        <v>197</v>
      </c>
      <c r="D56" s="620">
        <f t="shared" si="1"/>
        <v>1572534000</v>
      </c>
      <c r="E56" s="616"/>
      <c r="H56" s="13"/>
      <c r="I56" s="13"/>
      <c r="L56" s="24"/>
      <c r="M56" s="20"/>
      <c r="P56" s="24"/>
    </row>
    <row r="57" spans="1:16" ht="15" customHeight="1" x14ac:dyDescent="0.2">
      <c r="A57" s="16"/>
      <c r="B57" s="619">
        <v>5</v>
      </c>
      <c r="C57" s="619">
        <f t="shared" si="1"/>
        <v>125</v>
      </c>
      <c r="D57" s="620">
        <f t="shared" si="1"/>
        <v>898411000</v>
      </c>
      <c r="E57" s="616"/>
      <c r="H57" s="13"/>
      <c r="I57" s="13"/>
      <c r="L57" s="24"/>
      <c r="M57" s="20"/>
      <c r="P57" s="24"/>
    </row>
    <row r="58" spans="1:16" ht="15" customHeight="1" x14ac:dyDescent="0.2">
      <c r="A58" s="16"/>
      <c r="B58" s="619">
        <v>6</v>
      </c>
      <c r="C58" s="619">
        <f t="shared" si="1"/>
        <v>64</v>
      </c>
      <c r="D58" s="620">
        <f t="shared" si="1"/>
        <v>401268000</v>
      </c>
      <c r="H58" s="13"/>
      <c r="I58" s="13"/>
      <c r="L58" s="24"/>
      <c r="M58" s="20"/>
      <c r="P58" s="24"/>
    </row>
    <row r="59" spans="1:16" ht="15" customHeight="1" x14ac:dyDescent="0.2">
      <c r="A59" s="16"/>
      <c r="B59" s="732" t="s">
        <v>6</v>
      </c>
      <c r="C59" s="615">
        <f>SUM(C52:C58)</f>
        <v>4088</v>
      </c>
      <c r="D59" s="730">
        <f>SUM(D52:D58)</f>
        <v>55331012100.939972</v>
      </c>
      <c r="H59" s="13"/>
      <c r="I59" s="13"/>
      <c r="L59" s="24"/>
      <c r="M59" s="20"/>
      <c r="P59" s="24"/>
    </row>
    <row r="60" spans="1:16" ht="15" customHeight="1" x14ac:dyDescent="0.2">
      <c r="A60" s="16"/>
      <c r="B60" s="889" t="s">
        <v>519</v>
      </c>
      <c r="G60" s="20"/>
      <c r="H60" s="13"/>
      <c r="I60" s="13"/>
      <c r="J60" s="13"/>
    </row>
    <row r="61" spans="1:16" ht="15" customHeight="1" x14ac:dyDescent="0.2">
      <c r="A61" s="16"/>
      <c r="B61" s="624"/>
      <c r="C61" s="623"/>
      <c r="D61" s="623"/>
      <c r="E61" s="622"/>
      <c r="H61" s="13"/>
      <c r="I61" s="13"/>
      <c r="J61" s="13"/>
    </row>
    <row r="62" spans="1:16" ht="15" customHeight="1" x14ac:dyDescent="0.2">
      <c r="A62" s="16"/>
      <c r="B62" s="624"/>
      <c r="C62" s="623"/>
      <c r="D62" s="623"/>
      <c r="E62" s="622"/>
      <c r="G62" s="132"/>
    </row>
    <row r="63" spans="1:16" ht="15" customHeight="1" x14ac:dyDescent="0.2">
      <c r="A63" s="16"/>
      <c r="B63" s="624"/>
      <c r="C63" s="628"/>
      <c r="D63" s="628"/>
      <c r="E63" s="622"/>
      <c r="G63" s="337"/>
    </row>
    <row r="64" spans="1:16" ht="15" customHeight="1" x14ac:dyDescent="0.2">
      <c r="A64" s="16"/>
      <c r="B64" s="624"/>
      <c r="C64" s="625"/>
      <c r="D64" s="625"/>
      <c r="E64" s="858"/>
      <c r="I64" s="128"/>
    </row>
    <row r="65" spans="1:26" ht="15" customHeight="1" x14ac:dyDescent="0.2">
      <c r="A65" s="16"/>
      <c r="B65" s="624"/>
      <c r="C65" s="625"/>
      <c r="D65" s="625"/>
      <c r="E65" s="622"/>
      <c r="I65" s="128"/>
      <c r="Y65" s="342"/>
      <c r="Z65" s="339"/>
    </row>
    <row r="66" spans="1:26" ht="28.15" customHeight="1" x14ac:dyDescent="0.2">
      <c r="A66" s="16"/>
      <c r="B66" s="1787" t="s">
        <v>195</v>
      </c>
      <c r="C66" s="1787"/>
      <c r="D66" s="1787"/>
      <c r="E66" s="1761"/>
      <c r="Y66" s="342"/>
      <c r="Z66" s="339"/>
    </row>
    <row r="67" spans="1:26" ht="15" customHeight="1" x14ac:dyDescent="0.2">
      <c r="A67" s="16"/>
      <c r="B67" s="624"/>
      <c r="C67" s="625"/>
      <c r="D67" s="625"/>
      <c r="E67" s="2069"/>
      <c r="I67" s="4"/>
      <c r="J67" s="4"/>
      <c r="X67" s="1815" t="s">
        <v>195</v>
      </c>
      <c r="Y67" s="1815"/>
      <c r="Z67" s="1815"/>
    </row>
    <row r="68" spans="1:26" ht="15" customHeight="1" x14ac:dyDescent="0.2">
      <c r="A68" s="16"/>
      <c r="B68" s="731" t="s">
        <v>67</v>
      </c>
      <c r="C68" s="617" t="s">
        <v>3</v>
      </c>
      <c r="D68" s="729" t="s">
        <v>116</v>
      </c>
      <c r="E68" s="2070"/>
      <c r="F68" s="2071"/>
      <c r="G68" s="4"/>
      <c r="I68" s="4"/>
      <c r="L68" s="24"/>
      <c r="M68" s="20"/>
      <c r="P68" s="133"/>
      <c r="Q68" s="133"/>
      <c r="R68" s="133"/>
      <c r="S68" s="133"/>
      <c r="T68" s="133"/>
      <c r="U68" s="133"/>
      <c r="V68" s="342"/>
      <c r="W68" s="351" t="s">
        <v>63</v>
      </c>
      <c r="X68" s="352">
        <v>1040</v>
      </c>
      <c r="Y68" s="353">
        <v>17290848145.869995</v>
      </c>
    </row>
    <row r="69" spans="1:26" ht="14.25" customHeight="1" x14ac:dyDescent="0.2">
      <c r="A69" s="16"/>
      <c r="B69" s="629" t="s">
        <v>63</v>
      </c>
      <c r="C69" s="1410">
        <v>1040</v>
      </c>
      <c r="D69" s="620">
        <v>17290848145.869995</v>
      </c>
      <c r="E69" s="770"/>
      <c r="G69" s="4"/>
      <c r="I69" s="4"/>
      <c r="L69" s="24"/>
      <c r="M69" s="20"/>
      <c r="P69" s="133"/>
      <c r="Q69" s="133"/>
      <c r="R69" s="133"/>
      <c r="S69" s="133"/>
      <c r="T69" s="133"/>
      <c r="U69" s="133"/>
      <c r="V69" s="342"/>
      <c r="W69" s="351" t="s">
        <v>64</v>
      </c>
      <c r="X69" s="352">
        <v>1107</v>
      </c>
      <c r="Y69" s="353">
        <v>16745116876.039978</v>
      </c>
    </row>
    <row r="70" spans="1:26" ht="15" customHeight="1" x14ac:dyDescent="0.2">
      <c r="A70" s="16"/>
      <c r="B70" s="630" t="s">
        <v>64</v>
      </c>
      <c r="C70" s="1410">
        <v>1107</v>
      </c>
      <c r="D70" s="620">
        <v>16745116876.039978</v>
      </c>
      <c r="E70" s="770"/>
      <c r="G70" s="4"/>
      <c r="I70" s="4"/>
      <c r="L70" s="24"/>
      <c r="M70" s="20"/>
      <c r="P70" s="133"/>
      <c r="Q70" s="133"/>
      <c r="R70" s="133"/>
      <c r="S70" s="133"/>
      <c r="T70" s="133"/>
      <c r="U70" s="133"/>
      <c r="V70" s="342"/>
      <c r="W70" s="351" t="s">
        <v>65</v>
      </c>
      <c r="X70" s="352">
        <v>1941</v>
      </c>
      <c r="Y70" s="353">
        <v>21295047079.029984</v>
      </c>
    </row>
    <row r="71" spans="1:26" ht="15" customHeight="1" x14ac:dyDescent="0.2">
      <c r="A71" s="16"/>
      <c r="B71" s="630" t="s">
        <v>65</v>
      </c>
      <c r="C71" s="1410">
        <v>1941</v>
      </c>
      <c r="D71" s="620">
        <v>21295047079.029984</v>
      </c>
      <c r="E71" s="770"/>
      <c r="G71" s="4"/>
      <c r="I71" s="4"/>
      <c r="L71" s="24"/>
      <c r="M71" s="20"/>
      <c r="P71" s="25"/>
      <c r="Q71" s="25"/>
      <c r="R71" s="25"/>
      <c r="S71" s="25"/>
      <c r="T71" s="25"/>
      <c r="U71" s="25"/>
      <c r="V71" s="349"/>
      <c r="W71" s="344" t="s">
        <v>29</v>
      </c>
      <c r="X71" s="345">
        <f>SUM(X68:X70)</f>
        <v>4088</v>
      </c>
      <c r="Y71" s="346">
        <f>SUM(Y68:Y70)</f>
        <v>55331012100.939957</v>
      </c>
    </row>
    <row r="72" spans="1:26" ht="15" customHeight="1" x14ac:dyDescent="0.2">
      <c r="A72" s="16"/>
      <c r="B72" s="733" t="s">
        <v>6</v>
      </c>
      <c r="C72" s="615">
        <f>SUM(C69:C71)</f>
        <v>4088</v>
      </c>
      <c r="D72" s="730">
        <f>SUM(D69:D71)</f>
        <v>55331012100.939957</v>
      </c>
      <c r="E72" s="770"/>
      <c r="G72" s="4"/>
      <c r="I72" s="4"/>
      <c r="L72" s="24"/>
      <c r="M72" s="20"/>
      <c r="N72" s="133"/>
      <c r="O72" s="24"/>
      <c r="P72" s="25"/>
      <c r="Q72" s="25"/>
      <c r="R72" s="25"/>
      <c r="S72" s="25"/>
      <c r="T72" s="25"/>
      <c r="U72" s="25"/>
      <c r="V72" s="339"/>
      <c r="W72" s="316"/>
      <c r="X72" s="340"/>
      <c r="Y72" s="339"/>
    </row>
    <row r="73" spans="1:26" ht="15" customHeight="1" x14ac:dyDescent="0.2">
      <c r="A73" s="16"/>
      <c r="B73" s="889" t="s">
        <v>519</v>
      </c>
      <c r="C73" s="815"/>
      <c r="D73" s="890"/>
      <c r="E73" s="770"/>
      <c r="G73" s="4"/>
      <c r="I73" s="4"/>
      <c r="L73" s="24"/>
      <c r="M73" s="20"/>
      <c r="N73" s="133"/>
      <c r="O73" s="24"/>
      <c r="P73" s="25"/>
      <c r="Q73" s="25"/>
      <c r="R73" s="25"/>
      <c r="S73" s="25"/>
      <c r="T73" s="25"/>
      <c r="U73" s="25"/>
      <c r="V73" s="339"/>
      <c r="W73" s="316"/>
      <c r="X73" s="340"/>
      <c r="Y73" s="339"/>
    </row>
    <row r="74" spans="1:26" ht="15" customHeight="1" x14ac:dyDescent="0.2">
      <c r="A74" s="16"/>
      <c r="B74" s="770" t="s">
        <v>66</v>
      </c>
      <c r="C74" s="631"/>
      <c r="D74" s="631"/>
      <c r="E74" s="632"/>
      <c r="F74" s="12"/>
      <c r="G74" s="20"/>
      <c r="I74" s="4"/>
      <c r="J74" s="4"/>
      <c r="Q74" s="25"/>
      <c r="R74" s="25"/>
      <c r="S74" s="25"/>
      <c r="T74" s="25"/>
      <c r="U74" s="25"/>
      <c r="V74" s="25"/>
      <c r="Y74" s="340"/>
      <c r="Z74" s="339"/>
    </row>
    <row r="75" spans="1:26" ht="15" customHeight="1" x14ac:dyDescent="0.2">
      <c r="A75" s="16"/>
      <c r="E75" s="2065"/>
      <c r="F75" s="12"/>
      <c r="G75" s="20"/>
      <c r="I75" s="4"/>
      <c r="J75" s="4"/>
      <c r="Q75" s="25"/>
      <c r="R75" s="25"/>
      <c r="S75" s="25"/>
      <c r="T75" s="25"/>
      <c r="U75" s="25"/>
      <c r="V75" s="25"/>
      <c r="Y75" s="340"/>
      <c r="Z75" s="339"/>
    </row>
    <row r="76" spans="1:26" ht="15" customHeight="1" x14ac:dyDescent="0.2">
      <c r="A76" s="16"/>
      <c r="B76" s="2060" t="s">
        <v>1823</v>
      </c>
      <c r="C76" s="2061"/>
      <c r="D76" s="2062"/>
      <c r="E76" s="2066"/>
      <c r="F76" s="12"/>
      <c r="G76" s="134"/>
      <c r="I76" s="4"/>
      <c r="J76" s="4"/>
      <c r="Q76" s="25"/>
      <c r="R76" s="25"/>
      <c r="S76" s="25"/>
      <c r="T76" s="25"/>
      <c r="U76" s="25"/>
      <c r="V76" s="25"/>
      <c r="Y76" s="340"/>
      <c r="Z76" s="339"/>
    </row>
    <row r="77" spans="1:26" ht="15" customHeight="1" x14ac:dyDescent="0.2">
      <c r="A77" s="16"/>
      <c r="B77" s="891" t="s">
        <v>63</v>
      </c>
      <c r="C77" s="2063" t="s">
        <v>1824</v>
      </c>
      <c r="D77" s="2063"/>
      <c r="E77" s="2067"/>
      <c r="G77" s="20"/>
      <c r="H77" s="20"/>
      <c r="Q77" s="25"/>
      <c r="R77" s="25"/>
      <c r="S77" s="25"/>
      <c r="T77" s="25"/>
      <c r="U77" s="25"/>
      <c r="V77" s="25"/>
      <c r="X77" s="354"/>
      <c r="Y77" s="340"/>
      <c r="Z77" s="339"/>
    </row>
    <row r="78" spans="1:26" ht="34.5" customHeight="1" x14ac:dyDescent="0.2">
      <c r="A78" s="16"/>
      <c r="B78" s="892" t="s">
        <v>64</v>
      </c>
      <c r="C78" s="2064" t="s">
        <v>1825</v>
      </c>
      <c r="D78" s="2064"/>
      <c r="E78" s="2068"/>
      <c r="G78" s="20"/>
      <c r="H78" s="20"/>
      <c r="Q78" s="25"/>
      <c r="R78" s="25"/>
      <c r="S78" s="25"/>
      <c r="T78" s="25"/>
      <c r="U78" s="25"/>
      <c r="V78" s="25"/>
      <c r="Y78" s="340"/>
      <c r="Z78" s="339"/>
    </row>
    <row r="79" spans="1:26" ht="57.75" customHeight="1" x14ac:dyDescent="0.2">
      <c r="A79" s="16"/>
      <c r="B79" s="892" t="s">
        <v>65</v>
      </c>
      <c r="C79" s="2064" t="s">
        <v>1826</v>
      </c>
      <c r="D79" s="2064"/>
      <c r="E79" s="2068"/>
      <c r="G79" s="20"/>
      <c r="H79" s="20"/>
      <c r="Q79" s="25"/>
      <c r="R79" s="25"/>
      <c r="S79" s="25"/>
      <c r="T79" s="25"/>
      <c r="U79" s="25"/>
      <c r="V79" s="25"/>
      <c r="Y79" s="340"/>
      <c r="Z79" s="339"/>
    </row>
    <row r="80" spans="1:26" x14ac:dyDescent="0.2">
      <c r="A80" s="16"/>
      <c r="E80" s="2065"/>
      <c r="G80" s="20"/>
      <c r="H80" s="20"/>
      <c r="Q80" s="25"/>
      <c r="R80" s="25"/>
      <c r="S80" s="25"/>
      <c r="T80" s="25"/>
      <c r="U80" s="25"/>
      <c r="V80" s="25"/>
      <c r="Y80" s="340"/>
      <c r="Z80" s="339"/>
    </row>
    <row r="81" spans="1:25" x14ac:dyDescent="0.2">
      <c r="A81" s="16"/>
      <c r="G81" s="20"/>
      <c r="H81" s="20"/>
      <c r="Q81" s="25"/>
      <c r="R81" s="25"/>
      <c r="S81" s="25"/>
      <c r="T81" s="25"/>
      <c r="U81" s="25"/>
      <c r="V81" s="25"/>
      <c r="Y81" s="340"/>
    </row>
    <row r="82" spans="1:25" ht="15" customHeight="1" x14ac:dyDescent="0.2">
      <c r="A82" s="16"/>
      <c r="G82" s="20"/>
      <c r="H82" s="20"/>
      <c r="X82" s="339"/>
    </row>
    <row r="83" spans="1:25" ht="26.25" customHeight="1" x14ac:dyDescent="0.2">
      <c r="A83" s="30"/>
      <c r="B83" s="1787" t="s">
        <v>197</v>
      </c>
      <c r="C83" s="1787"/>
      <c r="D83" s="1787"/>
      <c r="E83" s="1761"/>
      <c r="G83" s="37"/>
      <c r="H83" s="20"/>
      <c r="X83" s="339"/>
    </row>
    <row r="84" spans="1:25" x14ac:dyDescent="0.2">
      <c r="A84" s="30"/>
      <c r="B84" s="633"/>
      <c r="C84" s="634"/>
      <c r="D84" s="634"/>
      <c r="G84" s="37"/>
      <c r="H84" s="20"/>
    </row>
    <row r="85" spans="1:25" ht="23.25" customHeight="1" x14ac:dyDescent="0.2">
      <c r="A85" s="16"/>
      <c r="B85" s="762" t="s">
        <v>196</v>
      </c>
      <c r="C85" s="617" t="s">
        <v>3</v>
      </c>
      <c r="D85" s="729" t="s">
        <v>116</v>
      </c>
      <c r="G85" s="20"/>
      <c r="H85" s="20"/>
      <c r="L85" s="24"/>
      <c r="M85" s="20"/>
      <c r="P85" s="24"/>
      <c r="V85" s="339"/>
      <c r="W85" s="1816" t="s">
        <v>197</v>
      </c>
      <c r="X85" s="1816"/>
      <c r="Y85" s="1816"/>
    </row>
    <row r="86" spans="1:25" ht="30" customHeight="1" x14ac:dyDescent="0.2">
      <c r="A86" s="16"/>
      <c r="B86" s="635" t="s">
        <v>128</v>
      </c>
      <c r="C86" s="626">
        <f t="shared" ref="C86:C92" si="2">+X87</f>
        <v>292</v>
      </c>
      <c r="D86" s="620">
        <f>+Y87/1000000</f>
        <v>2438.5590000000002</v>
      </c>
      <c r="G86" s="20"/>
      <c r="H86" s="20"/>
      <c r="L86" s="24"/>
      <c r="M86" s="20"/>
      <c r="P86" s="24"/>
      <c r="V86" s="339"/>
      <c r="W86" s="425" t="s">
        <v>10</v>
      </c>
      <c r="X86" s="426" t="s">
        <v>5</v>
      </c>
      <c r="Y86" s="425" t="s">
        <v>4</v>
      </c>
    </row>
    <row r="87" spans="1:25" ht="30" customHeight="1" x14ac:dyDescent="0.25">
      <c r="A87" s="16"/>
      <c r="B87" s="626" t="s">
        <v>129</v>
      </c>
      <c r="C87" s="626">
        <f t="shared" si="2"/>
        <v>295</v>
      </c>
      <c r="D87" s="620">
        <f t="shared" ref="D87:D92" si="3">+Y88/1000000</f>
        <v>2681.8960000000002</v>
      </c>
      <c r="G87" s="20"/>
      <c r="H87" s="20"/>
      <c r="L87" s="24"/>
      <c r="M87" s="20"/>
      <c r="P87" s="24"/>
      <c r="V87" s="339"/>
      <c r="W87" s="527" t="s">
        <v>128</v>
      </c>
      <c r="X87" s="528">
        <v>292</v>
      </c>
      <c r="Y87" s="529">
        <v>2438559000</v>
      </c>
    </row>
    <row r="88" spans="1:25" ht="30" customHeight="1" x14ac:dyDescent="0.25">
      <c r="B88" s="635" t="s">
        <v>14</v>
      </c>
      <c r="C88" s="626">
        <f t="shared" si="2"/>
        <v>330</v>
      </c>
      <c r="D88" s="620">
        <f t="shared" si="3"/>
        <v>3082.027</v>
      </c>
      <c r="G88" s="20"/>
      <c r="H88" s="20"/>
      <c r="L88" s="24"/>
      <c r="M88" s="20"/>
      <c r="P88" s="24"/>
      <c r="V88" s="339"/>
      <c r="W88" s="527" t="s">
        <v>129</v>
      </c>
      <c r="X88" s="528">
        <v>295</v>
      </c>
      <c r="Y88" s="529">
        <v>2681896000</v>
      </c>
    </row>
    <row r="89" spans="1:25" ht="30" customHeight="1" x14ac:dyDescent="0.25">
      <c r="A89" s="16"/>
      <c r="B89" s="626" t="s">
        <v>15</v>
      </c>
      <c r="C89" s="626">
        <f t="shared" si="2"/>
        <v>176</v>
      </c>
      <c r="D89" s="620">
        <f t="shared" si="3"/>
        <v>1660.183</v>
      </c>
      <c r="G89" s="20"/>
      <c r="H89" s="20"/>
      <c r="L89" s="24"/>
      <c r="M89" s="20"/>
      <c r="P89" s="24"/>
      <c r="V89" s="339"/>
      <c r="W89" s="527" t="s">
        <v>14</v>
      </c>
      <c r="X89" s="528">
        <v>330</v>
      </c>
      <c r="Y89" s="529">
        <v>3082027000</v>
      </c>
    </row>
    <row r="90" spans="1:25" ht="30" customHeight="1" x14ac:dyDescent="0.25">
      <c r="A90" s="16"/>
      <c r="B90" s="635" t="s">
        <v>16</v>
      </c>
      <c r="C90" s="626">
        <f t="shared" si="2"/>
        <v>558</v>
      </c>
      <c r="D90" s="620">
        <f t="shared" si="3"/>
        <v>5449.0519999999997</v>
      </c>
      <c r="G90" s="20"/>
      <c r="H90" s="20"/>
      <c r="L90" s="24"/>
      <c r="M90" s="20"/>
      <c r="P90" s="24"/>
      <c r="V90" s="339"/>
      <c r="W90" s="527" t="s">
        <v>15</v>
      </c>
      <c r="X90" s="528">
        <v>176</v>
      </c>
      <c r="Y90" s="529">
        <v>1660183000</v>
      </c>
    </row>
    <row r="91" spans="1:25" ht="30" customHeight="1" x14ac:dyDescent="0.25">
      <c r="A91" s="16"/>
      <c r="B91" s="626" t="s">
        <v>18</v>
      </c>
      <c r="C91" s="626">
        <f t="shared" si="2"/>
        <v>518</v>
      </c>
      <c r="D91" s="620">
        <f t="shared" si="3"/>
        <v>5130.3370000000004</v>
      </c>
      <c r="G91" s="20"/>
      <c r="H91" s="20"/>
      <c r="L91" s="24"/>
      <c r="M91" s="20"/>
      <c r="P91" s="24"/>
      <c r="V91" s="339"/>
      <c r="W91" s="527" t="s">
        <v>16</v>
      </c>
      <c r="X91" s="528">
        <v>558</v>
      </c>
      <c r="Y91" s="529">
        <v>5449052000</v>
      </c>
    </row>
    <row r="92" spans="1:25" ht="30" customHeight="1" x14ac:dyDescent="0.25">
      <c r="A92" s="16"/>
      <c r="B92" s="635" t="s">
        <v>17</v>
      </c>
      <c r="C92" s="626">
        <f t="shared" si="2"/>
        <v>655</v>
      </c>
      <c r="D92" s="620">
        <f t="shared" si="3"/>
        <v>6197.6220000000003</v>
      </c>
      <c r="G92" s="20"/>
      <c r="H92" s="20"/>
      <c r="L92" s="24"/>
      <c r="M92" s="20"/>
      <c r="P92" s="24"/>
      <c r="V92" s="339"/>
      <c r="W92" s="527" t="s">
        <v>18</v>
      </c>
      <c r="X92" s="528">
        <v>518</v>
      </c>
      <c r="Y92" s="529">
        <v>5130337000</v>
      </c>
    </row>
    <row r="93" spans="1:25" x14ac:dyDescent="0.25">
      <c r="A93" s="16"/>
      <c r="B93" s="734" t="s">
        <v>6</v>
      </c>
      <c r="C93" s="615">
        <f>SUM(C86:C92)</f>
        <v>2824</v>
      </c>
      <c r="D93" s="730">
        <f>SUM(D86:D92)</f>
        <v>26639.675999999999</v>
      </c>
      <c r="G93" s="20"/>
      <c r="H93" s="20"/>
      <c r="L93" s="24"/>
      <c r="M93" s="20"/>
      <c r="P93" s="24"/>
      <c r="V93" s="339"/>
      <c r="W93" s="527" t="s">
        <v>17</v>
      </c>
      <c r="X93" s="528">
        <v>655</v>
      </c>
      <c r="Y93" s="529">
        <v>6197622000</v>
      </c>
    </row>
    <row r="94" spans="1:25" x14ac:dyDescent="0.2">
      <c r="A94" s="16"/>
      <c r="G94" s="20"/>
      <c r="H94" s="20"/>
      <c r="W94" s="427"/>
      <c r="X94" s="429">
        <f>SUM(X87:X93)</f>
        <v>2824</v>
      </c>
      <c r="Y94" s="428">
        <f>SUM(Y87:Y93)</f>
        <v>26639676000</v>
      </c>
    </row>
    <row r="95" spans="1:25" x14ac:dyDescent="0.2">
      <c r="A95" s="16"/>
      <c r="G95" s="20"/>
      <c r="H95" s="20"/>
    </row>
    <row r="96" spans="1:25" x14ac:dyDescent="0.2">
      <c r="A96" s="30"/>
      <c r="B96" s="633"/>
      <c r="C96" s="634"/>
      <c r="D96" s="634"/>
      <c r="G96" s="37"/>
      <c r="H96" s="37"/>
      <c r="I96" s="37"/>
      <c r="J96" s="37"/>
    </row>
    <row r="97" spans="1:28" ht="27" customHeight="1" x14ac:dyDescent="0.2">
      <c r="A97" s="30"/>
      <c r="B97" s="1787" t="s">
        <v>198</v>
      </c>
      <c r="C97" s="1787"/>
      <c r="D97" s="1787"/>
      <c r="E97" s="1761"/>
      <c r="G97" s="37"/>
      <c r="H97" s="37"/>
      <c r="I97" s="37"/>
      <c r="J97" s="37"/>
      <c r="W97" s="1817" t="s">
        <v>198</v>
      </c>
      <c r="X97" s="1817"/>
      <c r="Y97" s="1817"/>
      <c r="AA97" s="20"/>
    </row>
    <row r="98" spans="1:28" ht="12.75" customHeight="1" x14ac:dyDescent="0.2">
      <c r="A98" s="30"/>
      <c r="B98" s="633"/>
      <c r="C98" s="634"/>
      <c r="D98" s="1408"/>
      <c r="G98" s="37"/>
      <c r="H98" s="37"/>
      <c r="I98" s="37"/>
      <c r="J98" s="37"/>
      <c r="W98" s="1817"/>
      <c r="X98" s="1817"/>
      <c r="Y98" s="1817"/>
      <c r="AA98" s="20"/>
    </row>
    <row r="99" spans="1:28" ht="31.5" customHeight="1" x14ac:dyDescent="0.2">
      <c r="A99" s="16"/>
      <c r="B99" s="762" t="s">
        <v>132</v>
      </c>
      <c r="C99" s="617" t="s">
        <v>3</v>
      </c>
      <c r="D99" s="729" t="s">
        <v>116</v>
      </c>
      <c r="F99" s="37"/>
      <c r="G99" s="37"/>
      <c r="H99" s="37"/>
      <c r="I99" s="37"/>
      <c r="L99" s="24"/>
      <c r="M99" s="20"/>
      <c r="P99" s="24"/>
      <c r="V99" s="339"/>
      <c r="W99" s="430" t="s">
        <v>10</v>
      </c>
      <c r="X99" s="433" t="s">
        <v>5</v>
      </c>
      <c r="Y99" s="430" t="s">
        <v>4</v>
      </c>
      <c r="AA99" s="20"/>
      <c r="AB99" s="17"/>
    </row>
    <row r="100" spans="1:28" s="43" customFormat="1" ht="30" customHeight="1" x14ac:dyDescent="0.25">
      <c r="A100" s="40"/>
      <c r="B100" s="635" t="s">
        <v>128</v>
      </c>
      <c r="C100" s="626">
        <f t="shared" ref="C100:C106" si="4">+X100</f>
        <v>29</v>
      </c>
      <c r="D100" s="636">
        <f t="shared" ref="D100:D106" si="5">+Y100/1000000</f>
        <v>816.43220080999993</v>
      </c>
      <c r="E100" s="626"/>
      <c r="F100" s="49"/>
      <c r="G100" s="49"/>
      <c r="H100" s="49"/>
      <c r="I100" s="49"/>
      <c r="L100" s="50"/>
      <c r="P100" s="50"/>
      <c r="Q100" s="50"/>
      <c r="R100" s="50"/>
      <c r="S100" s="50"/>
      <c r="T100" s="50"/>
      <c r="U100" s="50"/>
      <c r="V100" s="310"/>
      <c r="W100" s="527" t="s">
        <v>128</v>
      </c>
      <c r="X100" s="528">
        <v>29</v>
      </c>
      <c r="Y100" s="529">
        <v>816432200.80999994</v>
      </c>
      <c r="Z100" s="309"/>
      <c r="AA100" s="20"/>
      <c r="AB100" s="17"/>
    </row>
    <row r="101" spans="1:28" s="43" customFormat="1" ht="30" customHeight="1" x14ac:dyDescent="0.25">
      <c r="A101" s="40"/>
      <c r="B101" s="626" t="s">
        <v>129</v>
      </c>
      <c r="C101" s="626">
        <f t="shared" si="4"/>
        <v>57</v>
      </c>
      <c r="D101" s="636">
        <f>+Y101/1000000</f>
        <v>1193.3556291000002</v>
      </c>
      <c r="E101" s="626"/>
      <c r="F101" s="49"/>
      <c r="G101" s="49"/>
      <c r="H101" s="49"/>
      <c r="I101" s="49"/>
      <c r="L101" s="50"/>
      <c r="P101" s="50"/>
      <c r="Q101" s="50"/>
      <c r="R101" s="50"/>
      <c r="S101" s="50"/>
      <c r="T101" s="50"/>
      <c r="U101" s="50"/>
      <c r="V101" s="310"/>
      <c r="W101" s="527" t="s">
        <v>129</v>
      </c>
      <c r="X101" s="528">
        <v>57</v>
      </c>
      <c r="Y101" s="529">
        <v>1193355629.1000001</v>
      </c>
      <c r="Z101" s="309"/>
      <c r="AA101" s="20"/>
      <c r="AB101" s="17"/>
    </row>
    <row r="102" spans="1:28" s="43" customFormat="1" ht="30" customHeight="1" x14ac:dyDescent="0.25">
      <c r="B102" s="635" t="s">
        <v>14</v>
      </c>
      <c r="C102" s="626">
        <f t="shared" si="4"/>
        <v>145</v>
      </c>
      <c r="D102" s="636">
        <f t="shared" si="5"/>
        <v>4276.5755438099995</v>
      </c>
      <c r="E102" s="626"/>
      <c r="F102" s="49"/>
      <c r="G102" s="49"/>
      <c r="H102" s="49"/>
      <c r="I102" s="49"/>
      <c r="L102" s="50"/>
      <c r="P102" s="50"/>
      <c r="Q102" s="50"/>
      <c r="R102" s="50"/>
      <c r="S102" s="50"/>
      <c r="T102" s="50"/>
      <c r="U102" s="50"/>
      <c r="V102" s="310"/>
      <c r="W102" s="527" t="s">
        <v>14</v>
      </c>
      <c r="X102" s="528">
        <v>145</v>
      </c>
      <c r="Y102" s="529">
        <v>4276575543.8099999</v>
      </c>
      <c r="Z102" s="309"/>
      <c r="AA102" s="20"/>
      <c r="AB102" s="17"/>
    </row>
    <row r="103" spans="1:28" s="43" customFormat="1" ht="30" customHeight="1" x14ac:dyDescent="0.25">
      <c r="A103" s="40"/>
      <c r="B103" s="626" t="s">
        <v>15</v>
      </c>
      <c r="C103" s="626">
        <f t="shared" si="4"/>
        <v>240</v>
      </c>
      <c r="D103" s="636">
        <f t="shared" si="5"/>
        <v>6382.8377273199994</v>
      </c>
      <c r="E103" s="626"/>
      <c r="F103" s="49"/>
      <c r="G103" s="49"/>
      <c r="H103" s="49"/>
      <c r="I103" s="49"/>
      <c r="L103" s="50"/>
      <c r="P103" s="50"/>
      <c r="Q103" s="50"/>
      <c r="R103" s="50"/>
      <c r="S103" s="50"/>
      <c r="T103" s="50"/>
      <c r="U103" s="50"/>
      <c r="V103" s="310"/>
      <c r="W103" s="527" t="s">
        <v>15</v>
      </c>
      <c r="X103" s="528">
        <v>240</v>
      </c>
      <c r="Y103" s="529">
        <v>6382837727.3199997</v>
      </c>
      <c r="Z103" s="309"/>
      <c r="AA103" s="20"/>
      <c r="AB103" s="17"/>
    </row>
    <row r="104" spans="1:28" s="43" customFormat="1" ht="30" customHeight="1" x14ac:dyDescent="0.25">
      <c r="A104" s="40"/>
      <c r="B104" s="635" t="s">
        <v>16</v>
      </c>
      <c r="C104" s="626">
        <f t="shared" si="4"/>
        <v>242</v>
      </c>
      <c r="D104" s="636">
        <f t="shared" si="5"/>
        <v>4536.4496005999999</v>
      </c>
      <c r="E104" s="626"/>
      <c r="F104" s="49"/>
      <c r="G104" s="49"/>
      <c r="H104" s="49"/>
      <c r="I104" s="49"/>
      <c r="L104" s="50"/>
      <c r="P104" s="50"/>
      <c r="Q104" s="50"/>
      <c r="R104" s="50"/>
      <c r="S104" s="50"/>
      <c r="T104" s="50"/>
      <c r="U104" s="50"/>
      <c r="V104" s="310"/>
      <c r="W104" s="527" t="s">
        <v>16</v>
      </c>
      <c r="X104" s="528">
        <v>242</v>
      </c>
      <c r="Y104" s="529">
        <v>4536449600.6000004</v>
      </c>
      <c r="Z104" s="309"/>
      <c r="AA104" s="20"/>
      <c r="AB104" s="17"/>
    </row>
    <row r="105" spans="1:28" s="43" customFormat="1" ht="30" customHeight="1" x14ac:dyDescent="0.25">
      <c r="A105" s="40"/>
      <c r="B105" s="626" t="s">
        <v>18</v>
      </c>
      <c r="C105" s="626">
        <f t="shared" si="4"/>
        <v>353</v>
      </c>
      <c r="D105" s="636">
        <f t="shared" si="5"/>
        <v>7031.71624428</v>
      </c>
      <c r="E105" s="626"/>
      <c r="F105" s="49"/>
      <c r="G105" s="49"/>
      <c r="H105" s="49"/>
      <c r="I105" s="49"/>
      <c r="L105" s="50"/>
      <c r="P105" s="50"/>
      <c r="Q105" s="50"/>
      <c r="R105" s="50"/>
      <c r="S105" s="50"/>
      <c r="T105" s="50"/>
      <c r="U105" s="50"/>
      <c r="V105" s="310"/>
      <c r="W105" s="527" t="s">
        <v>18</v>
      </c>
      <c r="X105" s="528">
        <v>353</v>
      </c>
      <c r="Y105" s="529">
        <v>7031716244.2799997</v>
      </c>
      <c r="Z105" s="309"/>
      <c r="AA105" s="20"/>
      <c r="AB105" s="17"/>
    </row>
    <row r="106" spans="1:28" s="43" customFormat="1" ht="30" customHeight="1" x14ac:dyDescent="0.25">
      <c r="A106" s="40"/>
      <c r="B106" s="635" t="s">
        <v>17</v>
      </c>
      <c r="C106" s="626">
        <f t="shared" si="4"/>
        <v>198</v>
      </c>
      <c r="D106" s="636">
        <f t="shared" si="5"/>
        <v>4453.9691550200005</v>
      </c>
      <c r="E106" s="626"/>
      <c r="F106" s="49"/>
      <c r="G106" s="49"/>
      <c r="H106" s="49"/>
      <c r="I106" s="49"/>
      <c r="L106" s="50"/>
      <c r="P106" s="50"/>
      <c r="Q106" s="50"/>
      <c r="R106" s="50"/>
      <c r="S106" s="50"/>
      <c r="T106" s="50"/>
      <c r="U106" s="50"/>
      <c r="V106" s="310"/>
      <c r="W106" s="527" t="s">
        <v>17</v>
      </c>
      <c r="X106" s="528">
        <v>198</v>
      </c>
      <c r="Y106" s="529">
        <v>4453969155.0200005</v>
      </c>
      <c r="Z106" s="309"/>
      <c r="AA106" s="20"/>
      <c r="AB106" s="17"/>
    </row>
    <row r="107" spans="1:28" x14ac:dyDescent="0.2">
      <c r="A107" s="16"/>
      <c r="B107" s="734" t="s">
        <v>6</v>
      </c>
      <c r="C107" s="615">
        <f>SUM(C100:C106)</f>
        <v>1264</v>
      </c>
      <c r="D107" s="730">
        <f>SUM(D100:D106)</f>
        <v>28691.33610094</v>
      </c>
      <c r="F107" s="37"/>
      <c r="G107" s="37"/>
      <c r="H107" s="37"/>
      <c r="I107" s="37"/>
      <c r="L107" s="24"/>
      <c r="M107" s="20"/>
      <c r="P107" s="24"/>
      <c r="V107" s="339"/>
      <c r="W107" s="427" t="s">
        <v>6</v>
      </c>
      <c r="X107" s="431">
        <f>SUM(X100:X106)</f>
        <v>1264</v>
      </c>
      <c r="Y107" s="432">
        <f>SUM(Y100:Y106)</f>
        <v>28691336100.939999</v>
      </c>
      <c r="AA107" s="20"/>
      <c r="AB107" s="17"/>
    </row>
    <row r="108" spans="1:28" x14ac:dyDescent="0.2">
      <c r="A108" s="16"/>
      <c r="C108" s="637"/>
      <c r="D108" s="637"/>
      <c r="E108" s="638"/>
      <c r="G108" s="37"/>
      <c r="H108" s="37"/>
      <c r="I108" s="37"/>
      <c r="J108" s="37"/>
      <c r="Z108" s="339"/>
    </row>
    <row r="109" spans="1:28" x14ac:dyDescent="0.2">
      <c r="A109" s="30"/>
      <c r="B109" s="633"/>
      <c r="C109" s="634"/>
      <c r="D109" s="634"/>
      <c r="E109" s="639"/>
      <c r="G109" s="37"/>
      <c r="H109" s="37"/>
      <c r="I109" s="37"/>
      <c r="J109" s="37"/>
      <c r="Z109" s="339"/>
    </row>
    <row r="110" spans="1:28" ht="12.75" customHeight="1" x14ac:dyDescent="0.2">
      <c r="A110" s="30"/>
      <c r="C110" s="2"/>
      <c r="D110" s="2"/>
      <c r="G110" s="37"/>
      <c r="H110" s="37"/>
      <c r="I110" s="37"/>
      <c r="J110" s="37"/>
      <c r="Z110" s="339"/>
    </row>
    <row r="111" spans="1:28" ht="26.25" customHeight="1" x14ac:dyDescent="0.2">
      <c r="A111" s="30"/>
      <c r="B111" s="1787" t="s">
        <v>199</v>
      </c>
      <c r="C111" s="1787"/>
      <c r="D111" s="1787"/>
      <c r="E111" s="1761"/>
      <c r="G111" s="37"/>
      <c r="H111" s="37"/>
      <c r="I111" s="37"/>
      <c r="J111" s="37"/>
      <c r="Z111" s="339"/>
    </row>
    <row r="112" spans="1:28" x14ac:dyDescent="0.2">
      <c r="A112" s="16"/>
      <c r="B112" s="123"/>
      <c r="G112" s="37"/>
      <c r="H112" s="37"/>
      <c r="I112" s="37"/>
      <c r="J112" s="37"/>
      <c r="Z112" s="339"/>
    </row>
    <row r="113" spans="1:25" ht="15" customHeight="1" x14ac:dyDescent="0.2">
      <c r="A113" s="16"/>
      <c r="B113" s="735" t="s">
        <v>133</v>
      </c>
      <c r="C113" s="617" t="s">
        <v>3</v>
      </c>
      <c r="D113" s="729" t="s">
        <v>116</v>
      </c>
      <c r="G113" s="37"/>
      <c r="H113" s="37"/>
      <c r="I113" s="37"/>
      <c r="L113" s="24"/>
      <c r="M113" s="20"/>
      <c r="P113" s="24"/>
      <c r="V113" s="339"/>
      <c r="W113" s="316"/>
      <c r="Y113" s="339"/>
    </row>
    <row r="114" spans="1:25" s="43" customFormat="1" ht="30" customHeight="1" x14ac:dyDescent="0.2">
      <c r="A114" s="40"/>
      <c r="B114" s="635" t="s">
        <v>128</v>
      </c>
      <c r="C114" s="626">
        <f>+C86+C100</f>
        <v>321</v>
      </c>
      <c r="D114" s="636">
        <f>+D86+D100</f>
        <v>3254.99120081</v>
      </c>
      <c r="E114" s="626"/>
      <c r="G114" s="49"/>
      <c r="H114" s="49"/>
      <c r="I114" s="49"/>
      <c r="L114" s="50"/>
      <c r="P114" s="50"/>
      <c r="Q114" s="50"/>
      <c r="R114" s="50"/>
      <c r="S114" s="50"/>
      <c r="T114" s="50"/>
      <c r="U114" s="50"/>
      <c r="V114" s="310"/>
      <c r="W114" s="309"/>
      <c r="X114" s="309"/>
      <c r="Y114" s="310"/>
    </row>
    <row r="115" spans="1:25" s="43" customFormat="1" ht="30" customHeight="1" x14ac:dyDescent="0.2">
      <c r="A115" s="40"/>
      <c r="B115" s="626" t="s">
        <v>129</v>
      </c>
      <c r="C115" s="626">
        <f t="shared" ref="C115:C120" si="6">+C87+C101</f>
        <v>352</v>
      </c>
      <c r="D115" s="636">
        <f t="shared" ref="D115:D120" si="7">+D87+D101</f>
        <v>3875.2516291000002</v>
      </c>
      <c r="E115" s="626"/>
      <c r="G115" s="49"/>
      <c r="H115" s="49"/>
      <c r="I115" s="49"/>
      <c r="L115" s="50"/>
      <c r="N115" s="20"/>
      <c r="P115" s="50"/>
      <c r="Q115" s="50"/>
      <c r="R115" s="50"/>
      <c r="S115" s="50"/>
      <c r="T115" s="50"/>
      <c r="U115" s="50"/>
      <c r="V115" s="310"/>
      <c r="W115" s="309"/>
      <c r="X115" s="309"/>
      <c r="Y115" s="310"/>
    </row>
    <row r="116" spans="1:25" s="43" customFormat="1" ht="30" customHeight="1" x14ac:dyDescent="0.2">
      <c r="B116" s="635" t="s">
        <v>14</v>
      </c>
      <c r="C116" s="626">
        <f>+C88+C102</f>
        <v>475</v>
      </c>
      <c r="D116" s="636">
        <f t="shared" si="7"/>
        <v>7358.6025438099996</v>
      </c>
      <c r="E116" s="626"/>
      <c r="G116" s="49"/>
      <c r="H116" s="49"/>
      <c r="I116" s="49"/>
      <c r="L116" s="50"/>
      <c r="N116" s="717"/>
      <c r="P116" s="50"/>
      <c r="Q116" s="50"/>
      <c r="R116" s="50"/>
      <c r="S116" s="50"/>
      <c r="T116" s="50"/>
      <c r="U116" s="50"/>
      <c r="V116" s="310"/>
      <c r="W116" s="309"/>
      <c r="X116" s="309"/>
      <c r="Y116" s="310"/>
    </row>
    <row r="117" spans="1:25" s="43" customFormat="1" ht="30" customHeight="1" x14ac:dyDescent="0.2">
      <c r="A117" s="40"/>
      <c r="B117" s="626" t="s">
        <v>15</v>
      </c>
      <c r="C117" s="626">
        <f t="shared" si="6"/>
        <v>416</v>
      </c>
      <c r="D117" s="636">
        <f t="shared" si="7"/>
        <v>8043.0207273199994</v>
      </c>
      <c r="E117" s="626"/>
      <c r="G117" s="49"/>
      <c r="H117" s="49"/>
      <c r="I117" s="49"/>
      <c r="L117" s="50"/>
      <c r="P117" s="50"/>
      <c r="Q117" s="50"/>
      <c r="R117" s="50"/>
      <c r="S117" s="50"/>
      <c r="T117" s="50"/>
      <c r="U117" s="50"/>
      <c r="V117" s="310"/>
      <c r="W117" s="309"/>
      <c r="X117" s="309"/>
      <c r="Y117" s="310"/>
    </row>
    <row r="118" spans="1:25" s="43" customFormat="1" ht="30" customHeight="1" x14ac:dyDescent="0.2">
      <c r="A118" s="40"/>
      <c r="B118" s="635" t="s">
        <v>16</v>
      </c>
      <c r="C118" s="626">
        <f t="shared" si="6"/>
        <v>800</v>
      </c>
      <c r="D118" s="636">
        <f t="shared" si="7"/>
        <v>9985.5016006000005</v>
      </c>
      <c r="E118" s="626"/>
      <c r="G118" s="49"/>
      <c r="H118" s="49"/>
      <c r="I118" s="49"/>
      <c r="L118" s="50"/>
      <c r="P118" s="50"/>
      <c r="Q118" s="50"/>
      <c r="R118" s="50"/>
      <c r="S118" s="50"/>
      <c r="T118" s="50"/>
      <c r="U118" s="50"/>
      <c r="V118" s="310"/>
      <c r="W118" s="309"/>
      <c r="X118" s="309"/>
      <c r="Y118" s="310"/>
    </row>
    <row r="119" spans="1:25" s="43" customFormat="1" ht="30" customHeight="1" x14ac:dyDescent="0.2">
      <c r="A119" s="40"/>
      <c r="B119" s="626" t="s">
        <v>18</v>
      </c>
      <c r="C119" s="626">
        <f t="shared" si="6"/>
        <v>871</v>
      </c>
      <c r="D119" s="636">
        <f t="shared" si="7"/>
        <v>12162.053244279999</v>
      </c>
      <c r="E119" s="626"/>
      <c r="G119" s="49"/>
      <c r="H119" s="49"/>
      <c r="I119" s="49"/>
      <c r="L119" s="50"/>
      <c r="P119" s="50"/>
      <c r="Q119" s="50"/>
      <c r="R119" s="50"/>
      <c r="S119" s="50"/>
      <c r="T119" s="50"/>
      <c r="U119" s="50"/>
      <c r="V119" s="310"/>
      <c r="W119" s="309"/>
      <c r="X119" s="309"/>
      <c r="Y119" s="310"/>
    </row>
    <row r="120" spans="1:25" s="43" customFormat="1" ht="30" customHeight="1" x14ac:dyDescent="0.2">
      <c r="A120" s="40"/>
      <c r="B120" s="635" t="s">
        <v>17</v>
      </c>
      <c r="C120" s="626">
        <f t="shared" si="6"/>
        <v>853</v>
      </c>
      <c r="D120" s="636">
        <f t="shared" si="7"/>
        <v>10651.59115502</v>
      </c>
      <c r="E120" s="626"/>
      <c r="G120" s="49"/>
      <c r="H120" s="49"/>
      <c r="I120" s="49"/>
      <c r="L120" s="50"/>
      <c r="P120" s="50"/>
      <c r="Q120" s="50"/>
      <c r="R120" s="50"/>
      <c r="S120" s="50"/>
      <c r="T120" s="50"/>
      <c r="U120" s="50"/>
      <c r="V120" s="310"/>
      <c r="W120" s="309"/>
      <c r="X120" s="309"/>
      <c r="Y120" s="310"/>
    </row>
    <row r="121" spans="1:25" s="43" customFormat="1" x14ac:dyDescent="0.2">
      <c r="A121" s="40"/>
      <c r="B121" s="736" t="s">
        <v>6</v>
      </c>
      <c r="C121" s="615">
        <f>SUM(C114:C120)</f>
        <v>4088</v>
      </c>
      <c r="D121" s="730">
        <f>SUM(D114:D120)</f>
        <v>55331.012100940003</v>
      </c>
      <c r="E121" s="626"/>
      <c r="G121" s="49"/>
      <c r="H121" s="49"/>
      <c r="I121" s="49"/>
      <c r="L121" s="50"/>
      <c r="P121" s="50"/>
      <c r="Q121" s="50"/>
      <c r="R121" s="50"/>
      <c r="S121" s="50"/>
      <c r="T121" s="50"/>
      <c r="U121" s="50"/>
      <c r="V121" s="310"/>
      <c r="W121" s="309"/>
      <c r="X121" s="309"/>
      <c r="Y121" s="310"/>
    </row>
    <row r="122" spans="1:25" ht="15" customHeight="1" x14ac:dyDescent="0.2">
      <c r="A122" s="16"/>
      <c r="C122" s="637"/>
      <c r="D122" s="637"/>
      <c r="E122" s="638"/>
      <c r="G122" s="20"/>
      <c r="H122" s="37"/>
      <c r="I122" s="37"/>
      <c r="J122" s="37"/>
      <c r="Q122" s="117"/>
      <c r="R122" s="117"/>
      <c r="S122" s="117"/>
      <c r="T122" s="117"/>
      <c r="U122" s="117"/>
      <c r="V122" s="117"/>
      <c r="W122" s="310"/>
      <c r="X122" s="309"/>
      <c r="Y122" s="309"/>
    </row>
    <row r="123" spans="1:25" ht="15" customHeight="1" x14ac:dyDescent="0.2">
      <c r="A123" s="16"/>
      <c r="B123" s="640"/>
      <c r="C123" s="637"/>
      <c r="D123" s="637"/>
      <c r="E123" s="638"/>
      <c r="G123" s="20"/>
      <c r="H123" s="37"/>
      <c r="I123" s="37"/>
      <c r="J123" s="37"/>
      <c r="Q123" s="117"/>
      <c r="R123" s="117"/>
      <c r="S123" s="117"/>
      <c r="T123" s="117"/>
      <c r="U123" s="117"/>
      <c r="V123" s="117"/>
      <c r="W123" s="310"/>
      <c r="X123" s="309"/>
      <c r="Y123" s="309"/>
    </row>
    <row r="124" spans="1:25" ht="15" customHeight="1" x14ac:dyDescent="0.2">
      <c r="A124" s="16"/>
      <c r="G124" s="20"/>
      <c r="H124" s="37"/>
      <c r="I124" s="37"/>
      <c r="J124" s="37"/>
      <c r="W124" s="310"/>
      <c r="X124" s="309"/>
      <c r="Y124" s="309"/>
    </row>
    <row r="125" spans="1:25" ht="26.25" customHeight="1" x14ac:dyDescent="0.2">
      <c r="A125" s="30"/>
      <c r="B125" s="1787" t="s">
        <v>201</v>
      </c>
      <c r="C125" s="1787"/>
      <c r="D125" s="1787"/>
      <c r="E125" s="1761"/>
      <c r="H125" s="13"/>
      <c r="I125" s="13"/>
      <c r="J125" s="13"/>
      <c r="X125" s="339"/>
      <c r="Y125" s="339"/>
    </row>
    <row r="126" spans="1:25" x14ac:dyDescent="0.2">
      <c r="A126" s="16"/>
      <c r="H126" s="13"/>
      <c r="I126" s="13"/>
      <c r="J126" s="13"/>
      <c r="X126" s="339"/>
      <c r="Y126" s="339"/>
    </row>
    <row r="127" spans="1:25" ht="15" customHeight="1" x14ac:dyDescent="0.25">
      <c r="A127" s="16"/>
      <c r="B127" s="735" t="s">
        <v>19</v>
      </c>
      <c r="C127" s="617" t="s">
        <v>3</v>
      </c>
      <c r="D127" s="729" t="s">
        <v>116</v>
      </c>
      <c r="E127" s="640"/>
      <c r="F127" s="13"/>
      <c r="H127" s="13"/>
      <c r="I127" s="13"/>
      <c r="L127" s="24"/>
      <c r="M127" s="20"/>
      <c r="P127" s="24"/>
      <c r="V127" s="339"/>
      <c r="W127" s="673" t="s">
        <v>145</v>
      </c>
      <c r="X127" s="673" t="s">
        <v>5</v>
      </c>
      <c r="Y127" s="673" t="s">
        <v>49</v>
      </c>
    </row>
    <row r="128" spans="1:25" ht="30" customHeight="1" x14ac:dyDescent="0.25">
      <c r="A128" s="16"/>
      <c r="B128" s="641" t="s">
        <v>20</v>
      </c>
      <c r="C128" s="626">
        <f>X137</f>
        <v>1092</v>
      </c>
      <c r="D128" s="636">
        <f>Y137/1000000</f>
        <v>21519.173616610002</v>
      </c>
      <c r="E128" s="640"/>
      <c r="F128" s="13"/>
      <c r="H128" s="13"/>
      <c r="I128" s="13"/>
      <c r="L128" s="24"/>
      <c r="M128" s="20"/>
      <c r="N128" s="140"/>
      <c r="P128" s="24"/>
      <c r="V128" s="339"/>
      <c r="W128" s="583" t="s">
        <v>144</v>
      </c>
      <c r="X128" s="713">
        <v>270</v>
      </c>
      <c r="Y128" s="714">
        <v>2813034398.4000001</v>
      </c>
    </row>
    <row r="129" spans="1:28" s="43" customFormat="1" ht="30" customHeight="1" x14ac:dyDescent="0.25">
      <c r="A129" s="40"/>
      <c r="B129" s="641" t="s">
        <v>21</v>
      </c>
      <c r="C129" s="626">
        <f>X129</f>
        <v>2333</v>
      </c>
      <c r="D129" s="636">
        <f>Y129/1000000</f>
        <v>26498.511948430001</v>
      </c>
      <c r="E129" s="626"/>
      <c r="L129" s="50"/>
      <c r="N129" s="273"/>
      <c r="P129" s="50"/>
      <c r="Q129" s="50"/>
      <c r="R129" s="50"/>
      <c r="S129" s="50"/>
      <c r="T129" s="50"/>
      <c r="U129" s="50"/>
      <c r="V129" s="342"/>
      <c r="W129" s="583" t="s">
        <v>119</v>
      </c>
      <c r="X129" s="713">
        <v>2333</v>
      </c>
      <c r="Y129" s="714">
        <v>26498511948.43</v>
      </c>
      <c r="Z129" s="316"/>
      <c r="AA129" s="20"/>
      <c r="AB129" s="20"/>
    </row>
    <row r="130" spans="1:28" s="43" customFormat="1" ht="30" customHeight="1" x14ac:dyDescent="0.25">
      <c r="A130" s="40"/>
      <c r="B130" s="641" t="s">
        <v>22</v>
      </c>
      <c r="C130" s="626">
        <f>X132</f>
        <v>286</v>
      </c>
      <c r="D130" s="636">
        <f>Y132/1000000</f>
        <v>3220.8898151500002</v>
      </c>
      <c r="E130" s="626"/>
      <c r="L130" s="50"/>
      <c r="N130" s="273"/>
      <c r="P130" s="50"/>
      <c r="Q130" s="50"/>
      <c r="R130" s="50"/>
      <c r="S130" s="50"/>
      <c r="T130" s="50"/>
      <c r="U130" s="50"/>
      <c r="V130" s="342"/>
      <c r="W130" s="583" t="s">
        <v>309</v>
      </c>
      <c r="X130" s="713">
        <v>30</v>
      </c>
      <c r="Y130" s="714">
        <v>346252000</v>
      </c>
      <c r="Z130" s="316"/>
      <c r="AA130" s="20"/>
      <c r="AB130" s="20"/>
    </row>
    <row r="131" spans="1:28" s="43" customFormat="1" ht="30" customHeight="1" x14ac:dyDescent="0.25">
      <c r="A131" s="40"/>
      <c r="B131" s="641" t="s">
        <v>23</v>
      </c>
      <c r="C131" s="626">
        <f>X128</f>
        <v>270</v>
      </c>
      <c r="D131" s="636">
        <f>Y128/1000000</f>
        <v>2813.0343984000001</v>
      </c>
      <c r="E131" s="626"/>
      <c r="L131" s="50"/>
      <c r="N131" s="273"/>
      <c r="P131" s="50"/>
      <c r="Q131" s="50"/>
      <c r="R131" s="50"/>
      <c r="S131" s="50"/>
      <c r="T131" s="50"/>
      <c r="U131" s="50"/>
      <c r="V131" s="342"/>
      <c r="W131" s="583" t="s">
        <v>146</v>
      </c>
      <c r="X131" s="713">
        <v>75</v>
      </c>
      <c r="Y131" s="714">
        <v>900907000</v>
      </c>
      <c r="Z131" s="316"/>
      <c r="AA131" s="20"/>
      <c r="AB131" s="20"/>
    </row>
    <row r="132" spans="1:28" s="43" customFormat="1" ht="30" customHeight="1" x14ac:dyDescent="0.25">
      <c r="A132" s="40"/>
      <c r="B132" s="641" t="s">
        <v>134</v>
      </c>
      <c r="C132" s="626">
        <f>X130+X131+X133+X134</f>
        <v>107</v>
      </c>
      <c r="D132" s="636">
        <f>(Y130+Y131+Y133+Y134)/1000000</f>
        <v>1279.4023223499998</v>
      </c>
      <c r="E132" s="626"/>
      <c r="L132" s="50"/>
      <c r="N132" s="203"/>
      <c r="P132" s="50"/>
      <c r="Q132" s="50"/>
      <c r="R132" s="50"/>
      <c r="S132" s="50"/>
      <c r="T132" s="50"/>
      <c r="U132" s="50"/>
      <c r="V132" s="342"/>
      <c r="W132" s="583" t="s">
        <v>120</v>
      </c>
      <c r="X132" s="713">
        <v>286</v>
      </c>
      <c r="Y132" s="714">
        <v>3220889815.1500001</v>
      </c>
      <c r="Z132" s="316"/>
      <c r="AA132" s="20"/>
      <c r="AB132" s="20"/>
    </row>
    <row r="133" spans="1:28" s="43" customFormat="1" x14ac:dyDescent="0.25">
      <c r="A133" s="40"/>
      <c r="B133" s="641" t="s">
        <v>1176</v>
      </c>
      <c r="C133" s="626">
        <f>X136</f>
        <v>0</v>
      </c>
      <c r="D133" s="636">
        <f>Y136/1000000</f>
        <v>0</v>
      </c>
      <c r="E133" s="626"/>
      <c r="L133" s="50"/>
      <c r="N133" s="50"/>
      <c r="P133" s="50"/>
      <c r="Q133" s="50"/>
      <c r="R133" s="50"/>
      <c r="S133" s="50"/>
      <c r="T133" s="50"/>
      <c r="U133" s="50"/>
      <c r="V133" s="342"/>
      <c r="W133" s="583" t="s">
        <v>153</v>
      </c>
      <c r="X133" s="713">
        <v>0</v>
      </c>
      <c r="Y133" s="714">
        <v>0</v>
      </c>
      <c r="Z133" s="316"/>
      <c r="AA133" s="20"/>
      <c r="AB133" s="20"/>
    </row>
    <row r="134" spans="1:28" s="43" customFormat="1" ht="30" customHeight="1" x14ac:dyDescent="0.25">
      <c r="A134" s="40"/>
      <c r="B134" s="641" t="s">
        <v>293</v>
      </c>
      <c r="C134" s="626">
        <f>X135</f>
        <v>0</v>
      </c>
      <c r="D134" s="636">
        <f>Y135/1000000</f>
        <v>0</v>
      </c>
      <c r="E134" s="626"/>
      <c r="L134" s="50"/>
      <c r="N134" s="273"/>
      <c r="P134" s="50"/>
      <c r="Q134" s="50"/>
      <c r="R134" s="50"/>
      <c r="S134" s="50"/>
      <c r="T134" s="50"/>
      <c r="U134" s="50"/>
      <c r="V134" s="342"/>
      <c r="W134" s="1375" t="s">
        <v>1040</v>
      </c>
      <c r="X134" s="713">
        <v>2</v>
      </c>
      <c r="Y134" s="714">
        <v>32243322.350000001</v>
      </c>
      <c r="Z134" s="316"/>
      <c r="AA134" s="20"/>
      <c r="AB134" s="20"/>
    </row>
    <row r="135" spans="1:28" s="43" customFormat="1" ht="15" customHeight="1" x14ac:dyDescent="0.25">
      <c r="A135" s="40"/>
      <c r="B135" s="737" t="s">
        <v>6</v>
      </c>
      <c r="C135" s="642">
        <f>C128+C129+C130+C131+C132+C133+C134</f>
        <v>4088</v>
      </c>
      <c r="D135" s="738">
        <f>SUM(D128:D134)</f>
        <v>55331.012100940003</v>
      </c>
      <c r="E135" s="626"/>
      <c r="L135" s="50"/>
      <c r="P135" s="50"/>
      <c r="Q135" s="50"/>
      <c r="R135" s="50"/>
      <c r="S135" s="50"/>
      <c r="T135" s="50"/>
      <c r="U135" s="50"/>
      <c r="V135" s="342"/>
      <c r="W135" s="1375" t="s">
        <v>1041</v>
      </c>
      <c r="X135" s="713">
        <v>0</v>
      </c>
      <c r="Y135" s="714">
        <v>0</v>
      </c>
      <c r="Z135" s="316"/>
      <c r="AA135" s="20"/>
      <c r="AB135" s="20"/>
    </row>
    <row r="136" spans="1:28" ht="15" customHeight="1" x14ac:dyDescent="0.25">
      <c r="A136" s="16"/>
      <c r="E136" s="802"/>
      <c r="F136" s="13"/>
      <c r="H136" s="13"/>
      <c r="I136" s="13"/>
      <c r="J136" s="13"/>
      <c r="W136" s="1411" t="s">
        <v>1176</v>
      </c>
      <c r="X136" s="1412">
        <v>0</v>
      </c>
      <c r="Y136" s="1413">
        <v>0</v>
      </c>
    </row>
    <row r="137" spans="1:28" ht="15" customHeight="1" x14ac:dyDescent="0.25">
      <c r="A137" s="16"/>
      <c r="G137" s="337"/>
      <c r="H137" s="13"/>
      <c r="I137" s="13"/>
      <c r="J137" s="13"/>
      <c r="Q137" s="25"/>
      <c r="R137" s="25"/>
      <c r="S137" s="25"/>
      <c r="T137" s="25"/>
      <c r="U137" s="25"/>
      <c r="V137" s="25"/>
      <c r="W137" s="583" t="s">
        <v>124</v>
      </c>
      <c r="X137" s="713">
        <v>1092</v>
      </c>
      <c r="Y137" s="714">
        <v>21519173616.610001</v>
      </c>
      <c r="Z137" s="355"/>
    </row>
    <row r="138" spans="1:28" ht="15" customHeight="1" x14ac:dyDescent="0.25">
      <c r="A138" s="16"/>
      <c r="H138" s="13"/>
      <c r="I138" s="13"/>
      <c r="J138" s="13"/>
      <c r="W138" s="583" t="s">
        <v>6</v>
      </c>
      <c r="X138" s="713">
        <f>SUM(X128:X137)</f>
        <v>4088</v>
      </c>
      <c r="Y138" s="714">
        <f>SUM(Y128:Y137)</f>
        <v>55331012100.940002</v>
      </c>
      <c r="Z138" s="355"/>
    </row>
    <row r="139" spans="1:28" ht="21" customHeight="1" x14ac:dyDescent="0.2">
      <c r="A139" s="30"/>
      <c r="B139" s="1787" t="s">
        <v>202</v>
      </c>
      <c r="C139" s="1787"/>
      <c r="D139" s="1787"/>
      <c r="E139" s="1761"/>
      <c r="H139" s="13"/>
      <c r="I139" s="13"/>
      <c r="J139" s="13"/>
      <c r="X139" s="339"/>
      <c r="Y139" s="339"/>
      <c r="Z139" s="355"/>
    </row>
    <row r="140" spans="1:28" x14ac:dyDescent="0.2">
      <c r="A140" s="16"/>
      <c r="H140" s="13"/>
      <c r="I140" s="13"/>
      <c r="J140" s="13"/>
      <c r="X140" s="355"/>
      <c r="Y140" s="355"/>
      <c r="Z140" s="355"/>
    </row>
    <row r="141" spans="1:28" ht="15" customHeight="1" x14ac:dyDescent="0.2">
      <c r="A141" s="16"/>
      <c r="B141" s="735" t="s">
        <v>24</v>
      </c>
      <c r="C141" s="617" t="s">
        <v>3</v>
      </c>
      <c r="D141" s="729" t="s">
        <v>116</v>
      </c>
      <c r="F141" s="13"/>
      <c r="H141" s="13"/>
      <c r="I141" s="13"/>
      <c r="L141" s="24"/>
      <c r="M141" s="20"/>
      <c r="P141" s="24"/>
      <c r="V141" s="339"/>
      <c r="X141" s="355"/>
      <c r="Y141" s="355"/>
      <c r="AA141" s="20"/>
      <c r="AB141" s="17"/>
    </row>
    <row r="142" spans="1:28" ht="24.75" customHeight="1" x14ac:dyDescent="0.2">
      <c r="A142" s="16"/>
      <c r="B142" s="643" t="s">
        <v>26</v>
      </c>
      <c r="C142" s="626">
        <f t="shared" ref="C142:D144" si="8">X147</f>
        <v>2630</v>
      </c>
      <c r="D142" s="636">
        <f>Y147</f>
        <v>38078503791.379997</v>
      </c>
      <c r="F142" s="13"/>
      <c r="H142" s="13"/>
      <c r="I142" s="13"/>
      <c r="L142" s="24"/>
      <c r="M142" s="20"/>
      <c r="P142" s="24"/>
      <c r="V142" s="339"/>
      <c r="X142" s="355"/>
      <c r="Y142" s="355"/>
      <c r="AA142" s="20"/>
    </row>
    <row r="143" spans="1:28" ht="23.25" customHeight="1" x14ac:dyDescent="0.2">
      <c r="A143" s="16"/>
      <c r="B143" s="643" t="s">
        <v>505</v>
      </c>
      <c r="C143" s="626">
        <f t="shared" si="8"/>
        <v>37</v>
      </c>
      <c r="D143" s="636">
        <f>Y148</f>
        <v>394934162.00999999</v>
      </c>
      <c r="F143" s="13"/>
      <c r="H143" s="13"/>
      <c r="I143" s="13"/>
      <c r="L143" s="24"/>
      <c r="M143" s="20"/>
      <c r="O143" s="6"/>
      <c r="P143" s="24"/>
      <c r="V143" s="339"/>
      <c r="X143" s="355"/>
      <c r="Y143" s="355"/>
      <c r="AA143" s="20"/>
    </row>
    <row r="144" spans="1:28" ht="23.25" customHeight="1" x14ac:dyDescent="0.2">
      <c r="A144" s="16"/>
      <c r="B144" s="643" t="s">
        <v>27</v>
      </c>
      <c r="C144" s="626">
        <f t="shared" si="8"/>
        <v>1421</v>
      </c>
      <c r="D144" s="636">
        <f t="shared" si="8"/>
        <v>16857574147.549999</v>
      </c>
      <c r="F144" s="13"/>
      <c r="H144" s="13"/>
      <c r="I144" s="13"/>
      <c r="L144" s="24"/>
      <c r="M144" s="20"/>
      <c r="O144" s="24"/>
      <c r="P144" s="18"/>
      <c r="Q144" s="18"/>
      <c r="R144" s="18"/>
      <c r="S144" s="18"/>
      <c r="T144" s="18"/>
      <c r="U144" s="18"/>
      <c r="V144" s="342"/>
      <c r="W144" s="316"/>
      <c r="Y144" s="339"/>
      <c r="AA144" s="20"/>
    </row>
    <row r="145" spans="1:28" hidden="1" x14ac:dyDescent="0.2">
      <c r="A145" s="16"/>
      <c r="B145" s="643" t="s">
        <v>203</v>
      </c>
      <c r="C145" s="626">
        <v>0</v>
      </c>
      <c r="D145" s="636">
        <v>0</v>
      </c>
      <c r="F145" s="13"/>
      <c r="H145" s="13"/>
      <c r="I145" s="13"/>
      <c r="L145" s="24"/>
      <c r="M145" s="20"/>
      <c r="O145" s="133"/>
      <c r="P145" s="18"/>
      <c r="Q145" s="18"/>
      <c r="R145" s="18"/>
      <c r="S145" s="18"/>
      <c r="T145" s="18"/>
      <c r="U145" s="18"/>
      <c r="V145" s="342"/>
      <c r="W145" s="355"/>
      <c r="X145" s="355"/>
      <c r="Y145" s="355"/>
      <c r="AA145" s="20"/>
      <c r="AB145" s="6"/>
    </row>
    <row r="146" spans="1:28" ht="15" customHeight="1" x14ac:dyDescent="0.25">
      <c r="A146" s="16"/>
      <c r="B146" s="735" t="s">
        <v>6</v>
      </c>
      <c r="C146" s="642">
        <f>SUM(C142:C145)</f>
        <v>4088</v>
      </c>
      <c r="D146" s="738">
        <f>SUM(D142:D145)</f>
        <v>55331012100.940002</v>
      </c>
      <c r="F146" s="13"/>
      <c r="H146" s="13"/>
      <c r="I146" s="13"/>
      <c r="L146" s="24"/>
      <c r="M146" s="20"/>
      <c r="O146" s="133"/>
      <c r="P146" s="18"/>
      <c r="Q146" s="18"/>
      <c r="R146" s="18"/>
      <c r="S146" s="18"/>
      <c r="T146" s="18"/>
      <c r="U146" s="18"/>
      <c r="V146" s="342"/>
      <c r="W146" s="673" t="s">
        <v>25</v>
      </c>
      <c r="X146" s="673" t="s">
        <v>328</v>
      </c>
      <c r="Y146" s="673" t="s">
        <v>49</v>
      </c>
      <c r="AA146" s="20"/>
      <c r="AB146" s="6"/>
    </row>
    <row r="147" spans="1:28" ht="15" customHeight="1" x14ac:dyDescent="0.25">
      <c r="A147" s="16"/>
      <c r="B147" s="889" t="s">
        <v>519</v>
      </c>
      <c r="C147" s="644"/>
      <c r="D147" s="644"/>
      <c r="E147" s="645"/>
      <c r="H147" s="13"/>
      <c r="I147" s="13"/>
      <c r="J147" s="13"/>
      <c r="W147" s="583" t="s">
        <v>115</v>
      </c>
      <c r="X147">
        <v>2630</v>
      </c>
      <c r="Y147" s="712">
        <v>38078503791.379997</v>
      </c>
      <c r="AB147" s="6"/>
    </row>
    <row r="148" spans="1:28" ht="15" customHeight="1" x14ac:dyDescent="0.25">
      <c r="A148" s="16"/>
      <c r="B148" s="1819"/>
      <c r="C148" s="1819"/>
      <c r="D148" s="1819"/>
      <c r="E148" s="1819"/>
      <c r="H148" s="13"/>
      <c r="I148" s="13"/>
      <c r="J148" s="13"/>
      <c r="W148" s="583" t="s">
        <v>483</v>
      </c>
      <c r="X148" s="713">
        <v>37</v>
      </c>
      <c r="Y148" s="714">
        <v>394934162.00999999</v>
      </c>
      <c r="Z148" s="339"/>
    </row>
    <row r="149" spans="1:28" ht="29.1" customHeight="1" x14ac:dyDescent="0.2">
      <c r="A149" s="16"/>
      <c r="B149" s="1819"/>
      <c r="C149" s="1819"/>
      <c r="D149" s="1819"/>
      <c r="E149" s="1819"/>
      <c r="G149" s="136"/>
      <c r="H149" s="13"/>
      <c r="I149" s="13"/>
      <c r="J149" s="13"/>
      <c r="W149" s="418" t="s">
        <v>114</v>
      </c>
      <c r="X149" s="715">
        <v>1421</v>
      </c>
      <c r="Y149" s="716">
        <v>16857574147.549999</v>
      </c>
      <c r="AA149" s="321"/>
    </row>
    <row r="150" spans="1:28" ht="18" customHeight="1" x14ac:dyDescent="0.2">
      <c r="A150" s="16"/>
      <c r="B150" s="1819"/>
      <c r="C150" s="1819"/>
      <c r="D150" s="1819"/>
      <c r="E150" s="1819"/>
      <c r="H150" s="13"/>
      <c r="I150" s="13"/>
      <c r="J150" s="13"/>
      <c r="W150" s="417" t="s">
        <v>6</v>
      </c>
      <c r="X150" s="419">
        <f>SUM(X147:X149)</f>
        <v>4088</v>
      </c>
      <c r="Y150" s="420">
        <f>SUM(Y147:Y149)</f>
        <v>55331012100.940002</v>
      </c>
    </row>
    <row r="151" spans="1:28" ht="18" customHeight="1" x14ac:dyDescent="0.2">
      <c r="A151" s="16"/>
      <c r="E151" s="771"/>
      <c r="H151" s="13"/>
      <c r="I151" s="13"/>
      <c r="J151" s="13"/>
    </row>
    <row r="152" spans="1:28" ht="18" customHeight="1" x14ac:dyDescent="0.2">
      <c r="A152" s="16"/>
      <c r="B152" s="772"/>
      <c r="C152" s="773"/>
      <c r="D152" s="773"/>
      <c r="E152" s="632"/>
      <c r="I152" s="137"/>
      <c r="J152" s="135"/>
      <c r="W152" s="350"/>
    </row>
    <row r="153" spans="1:28" ht="18" customHeight="1" x14ac:dyDescent="0.2">
      <c r="A153" s="16"/>
      <c r="B153" s="772"/>
      <c r="C153" s="643"/>
      <c r="D153" s="643"/>
      <c r="E153" s="632"/>
      <c r="I153" s="137"/>
      <c r="J153" s="135"/>
    </row>
    <row r="154" spans="1:28" ht="18" customHeight="1" x14ac:dyDescent="0.2">
      <c r="A154" s="16"/>
      <c r="B154" s="772"/>
      <c r="C154" s="643"/>
      <c r="D154" s="643"/>
      <c r="E154" s="632"/>
      <c r="I154" s="137"/>
      <c r="J154" s="135"/>
    </row>
    <row r="155" spans="1:28" ht="18" customHeight="1" x14ac:dyDescent="0.2">
      <c r="A155" s="16"/>
      <c r="B155" s="772"/>
      <c r="C155" s="643"/>
      <c r="D155" s="643"/>
      <c r="E155" s="771"/>
      <c r="I155" s="137"/>
      <c r="J155" s="13"/>
    </row>
    <row r="156" spans="1:28" ht="26.25" customHeight="1" x14ac:dyDescent="0.2">
      <c r="A156" s="30"/>
      <c r="B156" s="1787" t="s">
        <v>279</v>
      </c>
      <c r="C156" s="1787"/>
      <c r="D156" s="1787"/>
      <c r="E156" s="1761"/>
      <c r="J156" s="13"/>
      <c r="Z156" s="339"/>
    </row>
    <row r="157" spans="1:28" ht="15" customHeight="1" x14ac:dyDescent="0.2">
      <c r="A157" s="16"/>
      <c r="E157" s="774"/>
      <c r="J157" s="13"/>
      <c r="Z157" s="448" t="s">
        <v>49</v>
      </c>
    </row>
    <row r="158" spans="1:28" ht="15" customHeight="1" x14ac:dyDescent="0.2">
      <c r="A158" s="30"/>
      <c r="B158" s="775" t="s">
        <v>155</v>
      </c>
      <c r="C158" s="776" t="s">
        <v>3</v>
      </c>
      <c r="D158" s="729" t="s">
        <v>116</v>
      </c>
      <c r="E158" s="2" t="s">
        <v>345</v>
      </c>
      <c r="G158" s="20"/>
      <c r="H158" s="20"/>
      <c r="I158" s="13"/>
      <c r="L158" s="24"/>
      <c r="M158" s="20"/>
      <c r="P158" s="24"/>
      <c r="V158" s="342"/>
      <c r="AA158" s="20"/>
    </row>
    <row r="159" spans="1:28" ht="28.5" customHeight="1" x14ac:dyDescent="0.2">
      <c r="A159" s="16"/>
      <c r="B159" s="777" t="s">
        <v>151</v>
      </c>
      <c r="C159" s="626">
        <v>2137</v>
      </c>
      <c r="D159" s="636">
        <v>28040474287.030014</v>
      </c>
      <c r="G159" s="20"/>
      <c r="H159" s="20"/>
      <c r="I159" s="13"/>
      <c r="L159" s="24"/>
      <c r="M159" s="20"/>
      <c r="P159" s="24"/>
      <c r="V159" s="342"/>
      <c r="W159" s="356"/>
      <c r="X159" s="446" t="s">
        <v>67</v>
      </c>
      <c r="Y159" s="447" t="s">
        <v>68</v>
      </c>
      <c r="AA159" s="20"/>
    </row>
    <row r="160" spans="1:28" s="43" customFormat="1" ht="28.5" customHeight="1" x14ac:dyDescent="0.2">
      <c r="A160" s="40"/>
      <c r="B160" s="777" t="s">
        <v>152</v>
      </c>
      <c r="C160" s="626">
        <v>1573</v>
      </c>
      <c r="D160" s="636">
        <v>21901700132.709988</v>
      </c>
      <c r="E160" s="626"/>
      <c r="L160" s="50"/>
      <c r="P160" s="50"/>
      <c r="Q160" s="50"/>
      <c r="R160" s="50"/>
      <c r="S160" s="50"/>
      <c r="T160" s="50"/>
      <c r="U160" s="50"/>
      <c r="V160" s="342"/>
      <c r="W160" s="513" t="s">
        <v>333</v>
      </c>
      <c r="X160">
        <v>2137</v>
      </c>
      <c r="Y160">
        <v>28040474287.030014</v>
      </c>
      <c r="Z160" s="309"/>
      <c r="AA160" s="20"/>
      <c r="AB160" s="20"/>
    </row>
    <row r="161" spans="1:33" s="43" customFormat="1" ht="29.25" customHeight="1" x14ac:dyDescent="0.2">
      <c r="A161" s="40"/>
      <c r="B161" s="777" t="s">
        <v>150</v>
      </c>
      <c r="C161" s="626">
        <v>378</v>
      </c>
      <c r="D161" s="636">
        <v>5388837681.2000008</v>
      </c>
      <c r="E161" s="626"/>
      <c r="L161" s="50"/>
      <c r="P161" s="50"/>
      <c r="Q161" s="50"/>
      <c r="R161" s="50"/>
      <c r="S161" s="50"/>
      <c r="T161" s="50"/>
      <c r="U161" s="50"/>
      <c r="V161" s="342"/>
      <c r="W161" s="513" t="s">
        <v>334</v>
      </c>
      <c r="X161">
        <v>1573</v>
      </c>
      <c r="Y161">
        <v>21901700132.709988</v>
      </c>
      <c r="Z161" s="309"/>
      <c r="AA161" s="20"/>
      <c r="AB161" s="20"/>
      <c r="AC161" s="20"/>
    </row>
    <row r="162" spans="1:33" s="43" customFormat="1" x14ac:dyDescent="0.2">
      <c r="A162" s="40"/>
      <c r="B162" s="777" t="s">
        <v>204</v>
      </c>
      <c r="C162" s="626">
        <f>+X163</f>
        <v>0</v>
      </c>
      <c r="D162" s="636">
        <f>Y163</f>
        <v>0</v>
      </c>
      <c r="E162" s="626"/>
      <c r="L162" s="50"/>
      <c r="P162" s="50"/>
      <c r="Q162" s="50"/>
      <c r="R162" s="50"/>
      <c r="S162" s="50"/>
      <c r="T162" s="50"/>
      <c r="U162" s="50"/>
      <c r="V162" s="361"/>
      <c r="W162" s="513" t="s">
        <v>335</v>
      </c>
      <c r="X162">
        <v>378</v>
      </c>
      <c r="Y162">
        <v>5388837681.2000008</v>
      </c>
      <c r="Z162" s="309"/>
      <c r="AA162" s="20"/>
      <c r="AB162" s="20"/>
      <c r="AC162" s="20"/>
    </row>
    <row r="163" spans="1:33" s="43" customFormat="1" x14ac:dyDescent="0.2">
      <c r="A163" s="40"/>
      <c r="B163" s="778" t="s">
        <v>6</v>
      </c>
      <c r="C163" s="779">
        <f>SUM(C159:C162)</f>
        <v>4088</v>
      </c>
      <c r="D163" s="738">
        <f>SUM(D159:D162)</f>
        <v>55331012100.940002</v>
      </c>
      <c r="E163" s="626"/>
      <c r="L163" s="50"/>
      <c r="P163" s="171"/>
      <c r="Q163" s="171"/>
      <c r="R163" s="171"/>
      <c r="S163" s="171"/>
      <c r="T163" s="171"/>
      <c r="U163" s="171"/>
      <c r="V163" s="361"/>
      <c r="W163" s="360" t="s">
        <v>204</v>
      </c>
      <c r="X163" s="452">
        <v>0</v>
      </c>
      <c r="Y163" s="362">
        <v>0</v>
      </c>
      <c r="Z163" s="309"/>
      <c r="AA163" s="20"/>
      <c r="AB163" s="20"/>
      <c r="AC163" s="20"/>
    </row>
    <row r="164" spans="1:33" ht="15" customHeight="1" x14ac:dyDescent="0.2">
      <c r="A164" s="16"/>
      <c r="C164" s="780"/>
      <c r="D164" s="780"/>
      <c r="E164" s="780"/>
      <c r="F164" s="102"/>
      <c r="G164" s="20"/>
      <c r="H164" s="20"/>
      <c r="J164" s="13"/>
      <c r="V164" s="361"/>
      <c r="W164" s="449" t="s">
        <v>6</v>
      </c>
      <c r="X164" s="450">
        <f>SUM(X160:X163)</f>
        <v>4088</v>
      </c>
      <c r="Y164" s="451">
        <f>SUM(Y160:Y163)</f>
        <v>55331012100.940002</v>
      </c>
      <c r="Z164" s="339"/>
    </row>
    <row r="165" spans="1:33" ht="15" customHeight="1" x14ac:dyDescent="0.2">
      <c r="A165" s="16"/>
      <c r="B165" s="1787" t="s">
        <v>518</v>
      </c>
      <c r="C165" s="1787"/>
      <c r="D165" s="1787"/>
      <c r="E165" s="1761"/>
      <c r="F165" s="102"/>
      <c r="G165" s="20"/>
      <c r="H165" s="20"/>
      <c r="J165" s="13"/>
      <c r="Z165" s="361"/>
    </row>
    <row r="166" spans="1:33" s="441" customFormat="1" ht="25.5" customHeight="1" x14ac:dyDescent="0.2">
      <c r="A166" s="439"/>
      <c r="F166" s="440"/>
      <c r="G166" s="440"/>
      <c r="H166" s="440"/>
      <c r="I166" s="440"/>
      <c r="J166" s="440"/>
      <c r="M166" s="442"/>
      <c r="Q166" s="442"/>
      <c r="R166" s="442"/>
      <c r="S166" s="442"/>
      <c r="T166" s="442"/>
      <c r="U166" s="442"/>
      <c r="V166" s="442"/>
      <c r="W166" s="361"/>
      <c r="X166" s="361"/>
      <c r="Y166" s="361"/>
      <c r="Z166" s="361"/>
      <c r="AA166" s="437"/>
    </row>
    <row r="167" spans="1:33" s="13" customFormat="1" ht="54" customHeight="1" x14ac:dyDescent="0.2">
      <c r="A167" s="434"/>
      <c r="B167" s="1818"/>
      <c r="C167" s="1818"/>
      <c r="D167" s="1818"/>
      <c r="E167" s="1818"/>
      <c r="F167" s="338"/>
      <c r="G167" s="338"/>
      <c r="H167" s="338"/>
      <c r="I167" s="338"/>
      <c r="J167" s="338"/>
      <c r="K167" s="338"/>
      <c r="L167" s="338"/>
      <c r="M167" s="455"/>
      <c r="Q167" s="435"/>
      <c r="R167" s="435"/>
      <c r="S167" s="435"/>
      <c r="T167" s="435"/>
      <c r="U167" s="435"/>
      <c r="V167" s="435"/>
      <c r="W167" s="361"/>
      <c r="X167" s="361"/>
      <c r="Y167" s="361"/>
      <c r="Z167" s="445"/>
      <c r="AA167" s="438"/>
    </row>
    <row r="168" spans="1:33" ht="23.25" customHeight="1" x14ac:dyDescent="0.2">
      <c r="A168" s="16"/>
      <c r="B168" s="780"/>
      <c r="C168" s="780"/>
      <c r="D168" s="780"/>
      <c r="E168" s="780"/>
      <c r="F168" s="444"/>
      <c r="G168" s="102"/>
      <c r="H168" s="338"/>
      <c r="I168" s="338"/>
      <c r="J168" s="338"/>
      <c r="K168" s="338"/>
      <c r="L168" s="338"/>
      <c r="M168" s="455"/>
      <c r="W168" s="356"/>
      <c r="X168" s="357"/>
      <c r="Y168" s="358"/>
      <c r="Z168" s="363"/>
    </row>
    <row r="169" spans="1:33" ht="26.25" customHeight="1" x14ac:dyDescent="0.2">
      <c r="A169" s="30"/>
      <c r="B169" s="1764" t="s">
        <v>280</v>
      </c>
      <c r="C169" s="1764"/>
      <c r="D169" s="1764"/>
      <c r="E169" s="1764"/>
      <c r="J169" s="15"/>
      <c r="W169" s="443"/>
      <c r="X169" s="437"/>
      <c r="Y169" s="437"/>
      <c r="Z169" s="364"/>
    </row>
    <row r="170" spans="1:33" ht="15" customHeight="1" x14ac:dyDescent="0.2">
      <c r="A170" s="16"/>
      <c r="E170" s="774"/>
      <c r="J170" s="15"/>
      <c r="W170" s="436"/>
      <c r="X170" s="438"/>
      <c r="Y170" s="438"/>
      <c r="Z170" s="364"/>
    </row>
    <row r="171" spans="1:33" ht="32.25" customHeight="1" x14ac:dyDescent="0.2">
      <c r="A171" s="16"/>
      <c r="B171" s="1379" t="s">
        <v>180</v>
      </c>
      <c r="C171" s="1805" t="s">
        <v>151</v>
      </c>
      <c r="D171" s="1805"/>
      <c r="E171" s="1805" t="s">
        <v>152</v>
      </c>
      <c r="F171" s="1805"/>
      <c r="G171" s="1805" t="s">
        <v>150</v>
      </c>
      <c r="H171" s="1805"/>
      <c r="I171" s="1805" t="s">
        <v>154</v>
      </c>
      <c r="J171" s="1805"/>
      <c r="K171" s="1805" t="s">
        <v>6</v>
      </c>
      <c r="L171" s="1805"/>
      <c r="M171" s="34"/>
      <c r="W171" s="356"/>
      <c r="X171" s="333"/>
      <c r="Y171" s="333"/>
      <c r="Z171" s="1800"/>
      <c r="AA171" s="1800"/>
      <c r="AB171" s="1794"/>
      <c r="AC171" s="1794"/>
      <c r="AD171" s="1794"/>
      <c r="AE171" s="1794"/>
      <c r="AF171" s="1799"/>
      <c r="AG171" s="1799"/>
    </row>
    <row r="172" spans="1:33" ht="15" customHeight="1" x14ac:dyDescent="0.2">
      <c r="A172" s="16"/>
      <c r="B172" s="1380" t="s">
        <v>19</v>
      </c>
      <c r="C172" s="1380" t="s">
        <v>68</v>
      </c>
      <c r="D172" s="1381" t="s">
        <v>49</v>
      </c>
      <c r="E172" s="1380" t="s">
        <v>68</v>
      </c>
      <c r="F172" s="1381" t="s">
        <v>49</v>
      </c>
      <c r="G172" s="1380" t="s">
        <v>68</v>
      </c>
      <c r="H172" s="1381" t="s">
        <v>49</v>
      </c>
      <c r="I172" s="1380" t="s">
        <v>68</v>
      </c>
      <c r="J172" s="1381" t="s">
        <v>49</v>
      </c>
      <c r="K172" s="1382" t="s">
        <v>68</v>
      </c>
      <c r="L172" s="1383" t="s">
        <v>367</v>
      </c>
      <c r="M172" s="20"/>
      <c r="P172" s="24"/>
      <c r="V172" s="366"/>
      <c r="W172" s="356"/>
      <c r="X172" s="364"/>
      <c r="Y172" s="364"/>
      <c r="Z172" s="367"/>
      <c r="AA172" s="224"/>
      <c r="AB172" s="225"/>
      <c r="AC172" s="224"/>
      <c r="AD172" s="225"/>
      <c r="AE172" s="226"/>
      <c r="AF172" s="227"/>
    </row>
    <row r="173" spans="1:33" s="34" customFormat="1" ht="31.5" customHeight="1" x14ac:dyDescent="0.2">
      <c r="A173" s="48"/>
      <c r="B173" s="1384" t="s">
        <v>181</v>
      </c>
      <c r="C173" s="1385">
        <v>70</v>
      </c>
      <c r="D173" s="1386">
        <v>806.90332396999997</v>
      </c>
      <c r="E173" s="1387">
        <v>147</v>
      </c>
      <c r="F173" s="1388">
        <v>1516.6250744299996</v>
      </c>
      <c r="G173" s="1387">
        <v>53</v>
      </c>
      <c r="H173" s="1388">
        <v>489.50599999999997</v>
      </c>
      <c r="I173" s="1387">
        <v>0</v>
      </c>
      <c r="J173" s="1389">
        <v>0</v>
      </c>
      <c r="K173" s="1385">
        <v>270</v>
      </c>
      <c r="L173" s="1390">
        <v>2813.0343983999996</v>
      </c>
      <c r="P173" s="139"/>
      <c r="Q173" s="139"/>
      <c r="R173" s="139"/>
      <c r="S173" s="139"/>
      <c r="T173" s="139"/>
      <c r="U173" s="139"/>
      <c r="V173" s="368"/>
      <c r="W173" s="356"/>
      <c r="X173" s="364"/>
      <c r="Y173" s="364"/>
      <c r="Z173" s="370"/>
      <c r="AA173" s="228"/>
      <c r="AB173" s="229"/>
      <c r="AC173" s="228"/>
      <c r="AD173" s="230"/>
      <c r="AE173" s="230"/>
      <c r="AF173" s="116"/>
      <c r="AG173" s="116"/>
    </row>
    <row r="174" spans="1:33" s="34" customFormat="1" ht="30" customHeight="1" x14ac:dyDescent="0.2">
      <c r="A174" s="48"/>
      <c r="B174" s="1384" t="s">
        <v>182</v>
      </c>
      <c r="C174" s="1385">
        <v>602</v>
      </c>
      <c r="D174" s="1386">
        <v>10792.230500409987</v>
      </c>
      <c r="E174" s="1387">
        <v>436</v>
      </c>
      <c r="F174" s="1388">
        <v>9475.8955707199912</v>
      </c>
      <c r="G174" s="1387">
        <v>54</v>
      </c>
      <c r="H174" s="1388">
        <v>1251.0475454799998</v>
      </c>
      <c r="I174" s="1387">
        <v>0</v>
      </c>
      <c r="J174" s="1389">
        <v>0</v>
      </c>
      <c r="K174" s="1385">
        <v>1092</v>
      </c>
      <c r="L174" s="1390">
        <v>21519.173616609976</v>
      </c>
      <c r="P174" s="139"/>
      <c r="Q174" s="139"/>
      <c r="R174" s="139"/>
      <c r="S174" s="139"/>
      <c r="T174" s="139"/>
      <c r="U174" s="139"/>
      <c r="V174" s="368"/>
      <c r="W174" s="365"/>
      <c r="X174" s="1800"/>
      <c r="Y174" s="1800"/>
      <c r="Z174" s="370"/>
      <c r="AA174" s="228"/>
      <c r="AB174" s="229"/>
      <c r="AC174" s="228"/>
      <c r="AD174" s="230"/>
      <c r="AE174" s="230"/>
      <c r="AF174" s="116"/>
      <c r="AG174" s="116"/>
    </row>
    <row r="175" spans="1:33" s="34" customFormat="1" ht="45" customHeight="1" x14ac:dyDescent="0.2">
      <c r="A175" s="48"/>
      <c r="B175" s="1384" t="s">
        <v>302</v>
      </c>
      <c r="C175" s="1385">
        <v>0</v>
      </c>
      <c r="D175" s="1386">
        <v>0</v>
      </c>
      <c r="E175" s="1387">
        <v>0</v>
      </c>
      <c r="F175" s="1388">
        <v>0</v>
      </c>
      <c r="G175" s="1387">
        <v>0</v>
      </c>
      <c r="H175" s="1388">
        <v>0</v>
      </c>
      <c r="I175" s="1387">
        <v>0</v>
      </c>
      <c r="J175" s="1389">
        <v>0</v>
      </c>
      <c r="K175" s="1385">
        <v>0</v>
      </c>
      <c r="L175" s="1390">
        <v>0</v>
      </c>
      <c r="N175" s="202"/>
      <c r="P175" s="139"/>
      <c r="Q175" s="139"/>
      <c r="R175" s="139"/>
      <c r="S175" s="139"/>
      <c r="T175" s="139"/>
      <c r="U175" s="139"/>
      <c r="V175" s="368"/>
      <c r="W175" s="366"/>
      <c r="X175" s="367"/>
      <c r="Y175" s="366"/>
      <c r="Z175" s="370"/>
      <c r="AA175" s="228"/>
      <c r="AB175" s="229"/>
      <c r="AC175" s="228"/>
      <c r="AD175" s="230"/>
      <c r="AE175" s="230"/>
      <c r="AF175" s="116"/>
      <c r="AG175" s="116"/>
    </row>
    <row r="176" spans="1:33" s="34" customFormat="1" ht="21" customHeight="1" x14ac:dyDescent="0.2">
      <c r="A176" s="48"/>
      <c r="B176" s="1384" t="s">
        <v>183</v>
      </c>
      <c r="C176" s="1385">
        <v>152</v>
      </c>
      <c r="D176" s="1386">
        <v>1476.4829246299998</v>
      </c>
      <c r="E176" s="1387">
        <v>133</v>
      </c>
      <c r="F176" s="1388">
        <v>1721.10048714</v>
      </c>
      <c r="G176" s="1387">
        <v>1</v>
      </c>
      <c r="H176" s="1388">
        <v>23.306403379999999</v>
      </c>
      <c r="I176" s="1387">
        <v>0</v>
      </c>
      <c r="J176" s="1389">
        <v>0</v>
      </c>
      <c r="K176" s="1385">
        <v>286</v>
      </c>
      <c r="L176" s="1390">
        <v>3220.8898151499998</v>
      </c>
      <c r="P176" s="139"/>
      <c r="Q176" s="139"/>
      <c r="R176" s="139"/>
      <c r="S176" s="139"/>
      <c r="T176" s="139"/>
      <c r="U176" s="139"/>
      <c r="V176" s="368"/>
      <c r="W176" s="369"/>
      <c r="X176" s="370"/>
      <c r="Y176" s="369"/>
      <c r="Z176" s="370"/>
      <c r="AA176" s="228"/>
      <c r="AB176" s="229"/>
      <c r="AC176" s="228"/>
      <c r="AD176" s="230"/>
      <c r="AE176" s="230"/>
      <c r="AF176" s="116"/>
      <c r="AG176" s="116"/>
    </row>
    <row r="177" spans="1:27" s="34" customFormat="1" ht="22.5" customHeight="1" x14ac:dyDescent="0.2">
      <c r="A177" s="48"/>
      <c r="B177" s="1384" t="s">
        <v>184</v>
      </c>
      <c r="C177" s="1385">
        <v>1245</v>
      </c>
      <c r="D177" s="1386">
        <v>14127.277215670003</v>
      </c>
      <c r="E177" s="1387">
        <v>825</v>
      </c>
      <c r="F177" s="1388">
        <v>8834.6070004200046</v>
      </c>
      <c r="G177" s="1387">
        <v>263</v>
      </c>
      <c r="H177" s="1388">
        <v>3536.6277323400004</v>
      </c>
      <c r="I177" s="1387">
        <v>0</v>
      </c>
      <c r="J177" s="1389">
        <v>0</v>
      </c>
      <c r="K177" s="1385">
        <v>2333</v>
      </c>
      <c r="L177" s="1390">
        <v>26498.511948430008</v>
      </c>
      <c r="P177" s="139"/>
      <c r="Q177" s="139"/>
      <c r="W177" s="369"/>
      <c r="X177" s="370"/>
      <c r="Y177" s="369"/>
    </row>
    <row r="178" spans="1:27" s="34" customFormat="1" ht="31.5" customHeight="1" x14ac:dyDescent="0.2">
      <c r="A178" s="48"/>
      <c r="B178" s="1384" t="s">
        <v>185</v>
      </c>
      <c r="C178" s="1385">
        <v>18</v>
      </c>
      <c r="D178" s="1386">
        <v>220.54400000000001</v>
      </c>
      <c r="E178" s="1387">
        <v>10</v>
      </c>
      <c r="F178" s="1388">
        <v>97.808000000000007</v>
      </c>
      <c r="G178" s="1387">
        <v>2</v>
      </c>
      <c r="H178" s="1388">
        <v>27.9</v>
      </c>
      <c r="I178" s="1387">
        <v>0</v>
      </c>
      <c r="J178" s="1389">
        <v>0</v>
      </c>
      <c r="K178" s="1385">
        <v>30</v>
      </c>
      <c r="L178" s="1390">
        <v>346.25200000000001</v>
      </c>
      <c r="N178" s="202"/>
      <c r="P178" s="139"/>
      <c r="Q178" s="139"/>
      <c r="W178" s="369"/>
      <c r="X178" s="370"/>
      <c r="Y178" s="369"/>
    </row>
    <row r="179" spans="1:27" s="34" customFormat="1" ht="39" customHeight="1" x14ac:dyDescent="0.2">
      <c r="A179" s="48"/>
      <c r="B179" s="1384" t="s">
        <v>186</v>
      </c>
      <c r="C179" s="1385">
        <v>48</v>
      </c>
      <c r="D179" s="1386">
        <v>584.79300000000001</v>
      </c>
      <c r="E179" s="1385">
        <v>22</v>
      </c>
      <c r="F179" s="1388">
        <v>255.66399999999999</v>
      </c>
      <c r="G179" s="1387">
        <v>5</v>
      </c>
      <c r="H179" s="1386">
        <v>60.45</v>
      </c>
      <c r="I179" s="1387">
        <v>0</v>
      </c>
      <c r="J179" s="1389">
        <v>0</v>
      </c>
      <c r="K179" s="1385">
        <v>75</v>
      </c>
      <c r="L179" s="1390">
        <v>900.90700000000004</v>
      </c>
      <c r="N179" s="202"/>
      <c r="P179" s="139"/>
      <c r="Q179" s="139"/>
      <c r="W179" s="369"/>
      <c r="X179" s="370"/>
      <c r="Y179" s="369"/>
    </row>
    <row r="180" spans="1:27" s="34" customFormat="1" ht="30" customHeight="1" x14ac:dyDescent="0.2">
      <c r="A180" s="48"/>
      <c r="B180" s="1384" t="s">
        <v>337</v>
      </c>
      <c r="C180" s="1385">
        <v>2</v>
      </c>
      <c r="D180" s="1386">
        <v>32.24332235</v>
      </c>
      <c r="E180" s="1385">
        <v>0</v>
      </c>
      <c r="F180" s="1388">
        <v>0</v>
      </c>
      <c r="G180" s="1387">
        <v>0</v>
      </c>
      <c r="H180" s="1386">
        <v>0</v>
      </c>
      <c r="I180" s="1387">
        <v>0</v>
      </c>
      <c r="J180" s="1389">
        <v>0</v>
      </c>
      <c r="K180" s="1385">
        <v>2</v>
      </c>
      <c r="L180" s="1390">
        <v>32.24332235</v>
      </c>
      <c r="N180" s="202"/>
      <c r="P180" s="139"/>
      <c r="Q180" s="139"/>
    </row>
    <row r="181" spans="1:27" s="34" customFormat="1" ht="30" customHeight="1" x14ac:dyDescent="0.2">
      <c r="A181" s="48"/>
      <c r="B181" s="1415" t="s">
        <v>303</v>
      </c>
      <c r="C181" s="1416">
        <v>0</v>
      </c>
      <c r="D181" s="1417">
        <v>0</v>
      </c>
      <c r="E181" s="1416">
        <v>0</v>
      </c>
      <c r="F181" s="1418">
        <v>0</v>
      </c>
      <c r="G181" s="1419">
        <v>0</v>
      </c>
      <c r="H181" s="1417">
        <v>0</v>
      </c>
      <c r="I181" s="1419">
        <v>0</v>
      </c>
      <c r="J181" s="1420">
        <v>0</v>
      </c>
      <c r="K181" s="1416">
        <v>0</v>
      </c>
      <c r="L181" s="1421">
        <v>0</v>
      </c>
      <c r="N181" s="202"/>
      <c r="P181" s="139"/>
      <c r="Q181" s="139"/>
    </row>
    <row r="182" spans="1:27" s="34" customFormat="1" ht="12.75" x14ac:dyDescent="0.2">
      <c r="A182" s="48"/>
      <c r="B182" s="1391" t="s">
        <v>478</v>
      </c>
      <c r="C182" s="1392">
        <v>2137</v>
      </c>
      <c r="D182" s="1393">
        <v>28040.474287029996</v>
      </c>
      <c r="E182" s="1392">
        <v>1573</v>
      </c>
      <c r="F182" s="1393">
        <v>21901.700132709997</v>
      </c>
      <c r="G182" s="1392">
        <v>378</v>
      </c>
      <c r="H182" s="1393">
        <v>5388.8376811999997</v>
      </c>
      <c r="I182" s="1392">
        <v>0</v>
      </c>
      <c r="J182" s="1394">
        <v>0</v>
      </c>
      <c r="K182" s="1395">
        <v>4088</v>
      </c>
      <c r="L182" s="1394">
        <v>55331.012100939981</v>
      </c>
      <c r="P182" s="139"/>
      <c r="Q182" s="139"/>
    </row>
    <row r="183" spans="1:27" x14ac:dyDescent="0.2">
      <c r="A183" s="16"/>
      <c r="C183" s="643"/>
      <c r="D183" s="643"/>
      <c r="E183" s="771"/>
      <c r="I183" s="137"/>
      <c r="J183" s="135"/>
      <c r="W183" s="34"/>
      <c r="X183" s="34"/>
      <c r="Y183" s="34"/>
    </row>
    <row r="184" spans="1:27" ht="18" customHeight="1" x14ac:dyDescent="0.2">
      <c r="A184" s="16"/>
      <c r="B184" s="772"/>
      <c r="C184" s="618"/>
      <c r="D184" s="618"/>
      <c r="E184" s="771"/>
      <c r="F184" s="140"/>
      <c r="H184" s="1524"/>
      <c r="I184" s="137"/>
      <c r="J184" s="135"/>
      <c r="L184" s="702"/>
      <c r="W184" s="34"/>
      <c r="X184" s="34"/>
      <c r="Y184" s="34"/>
    </row>
    <row r="185" spans="1:27" s="564" customFormat="1" ht="26.25" customHeight="1" x14ac:dyDescent="0.2">
      <c r="A185" s="1293"/>
      <c r="B185" s="1764" t="s">
        <v>304</v>
      </c>
      <c r="C185" s="1764"/>
      <c r="D185" s="1764"/>
      <c r="E185" s="1764"/>
      <c r="F185" s="1174" t="s">
        <v>529</v>
      </c>
      <c r="G185" s="1174"/>
      <c r="H185" s="1174"/>
      <c r="I185" s="219"/>
      <c r="J185" s="219"/>
      <c r="K185" s="580"/>
      <c r="L185" s="580"/>
      <c r="M185" s="1294"/>
      <c r="Q185" s="1294"/>
      <c r="R185" s="1294"/>
      <c r="S185" s="1294"/>
      <c r="T185" s="1294"/>
      <c r="U185" s="1294"/>
      <c r="V185" s="1294"/>
      <c r="W185" s="34"/>
      <c r="X185" s="34"/>
      <c r="Y185" s="34"/>
      <c r="Z185" s="325"/>
      <c r="AA185" s="325"/>
    </row>
    <row r="186" spans="1:27" ht="10.5" customHeight="1" x14ac:dyDescent="0.2">
      <c r="A186" s="30"/>
      <c r="B186" s="633"/>
      <c r="C186" s="634"/>
      <c r="D186" s="634"/>
      <c r="G186" s="27"/>
      <c r="H186" s="31"/>
      <c r="J186" s="47"/>
      <c r="K186" s="140"/>
      <c r="L186" s="140"/>
    </row>
    <row r="187" spans="1:27" ht="25.5" x14ac:dyDescent="0.2">
      <c r="A187" s="16"/>
      <c r="B187" s="784" t="s">
        <v>28</v>
      </c>
      <c r="C187" s="785" t="s">
        <v>3</v>
      </c>
      <c r="D187" s="786" t="s">
        <v>116</v>
      </c>
      <c r="F187" s="302" t="s">
        <v>28</v>
      </c>
      <c r="G187" s="42" t="s">
        <v>267</v>
      </c>
      <c r="H187" s="301" t="s">
        <v>268</v>
      </c>
      <c r="I187" s="47"/>
      <c r="J187" s="194"/>
      <c r="K187" s="140"/>
      <c r="L187" s="24"/>
      <c r="M187" s="20"/>
      <c r="P187" s="24"/>
    </row>
    <row r="188" spans="1:27" x14ac:dyDescent="0.2">
      <c r="A188" s="16"/>
      <c r="B188" s="643" t="s">
        <v>69</v>
      </c>
      <c r="C188" s="626">
        <v>0</v>
      </c>
      <c r="D188" s="636">
        <v>0</v>
      </c>
      <c r="F188" s="44" t="s">
        <v>69</v>
      </c>
      <c r="G188" s="43">
        <v>27</v>
      </c>
      <c r="H188" s="43">
        <v>0</v>
      </c>
      <c r="I188" s="47"/>
      <c r="J188" s="140"/>
      <c r="L188" s="24"/>
      <c r="M188" s="20"/>
      <c r="P188" s="24"/>
      <c r="W188" s="326"/>
      <c r="X188" s="325"/>
      <c r="Y188" s="325"/>
    </row>
    <row r="189" spans="1:27" x14ac:dyDescent="0.2">
      <c r="A189" s="16"/>
      <c r="B189" s="643" t="s">
        <v>32</v>
      </c>
      <c r="C189" s="626">
        <v>0</v>
      </c>
      <c r="D189" s="636">
        <v>0</v>
      </c>
      <c r="F189" s="44" t="s">
        <v>32</v>
      </c>
      <c r="G189" s="43">
        <v>27</v>
      </c>
      <c r="H189" s="43">
        <v>2</v>
      </c>
      <c r="I189" s="47"/>
      <c r="L189" s="24"/>
      <c r="M189" s="20"/>
      <c r="P189" s="24"/>
    </row>
    <row r="190" spans="1:27" x14ac:dyDescent="0.2">
      <c r="A190" s="16"/>
      <c r="B190" s="643" t="s">
        <v>33</v>
      </c>
      <c r="C190" s="626">
        <v>0</v>
      </c>
      <c r="D190" s="636">
        <v>0</v>
      </c>
      <c r="F190" s="44" t="s">
        <v>33</v>
      </c>
      <c r="G190" s="43">
        <v>26</v>
      </c>
      <c r="H190" s="43">
        <v>0</v>
      </c>
      <c r="I190" s="47"/>
      <c r="L190" s="24"/>
      <c r="M190" s="20"/>
      <c r="P190" s="24"/>
    </row>
    <row r="191" spans="1:27" x14ac:dyDescent="0.2">
      <c r="A191" s="16"/>
      <c r="B191" s="643" t="s">
        <v>34</v>
      </c>
      <c r="C191" s="626">
        <v>0</v>
      </c>
      <c r="D191" s="636">
        <v>0</v>
      </c>
      <c r="F191" s="44" t="s">
        <v>34</v>
      </c>
      <c r="G191" s="43">
        <v>17</v>
      </c>
      <c r="H191" s="43">
        <v>0</v>
      </c>
      <c r="I191" s="47"/>
      <c r="L191" s="24"/>
      <c r="M191" s="20"/>
      <c r="P191" s="24"/>
    </row>
    <row r="192" spans="1:27" x14ac:dyDescent="0.2">
      <c r="A192" s="16"/>
      <c r="B192" s="643" t="s">
        <v>35</v>
      </c>
      <c r="C192" s="626">
        <v>0</v>
      </c>
      <c r="D192" s="636">
        <v>0</v>
      </c>
      <c r="F192" s="44" t="s">
        <v>35</v>
      </c>
      <c r="G192" s="43">
        <v>8</v>
      </c>
      <c r="H192" s="43">
        <v>0</v>
      </c>
      <c r="I192" s="47"/>
      <c r="L192" s="24"/>
      <c r="M192" s="20"/>
      <c r="P192" s="24"/>
    </row>
    <row r="193" spans="1:40" hidden="1" x14ac:dyDescent="0.2">
      <c r="A193" s="16"/>
      <c r="B193" s="643" t="s">
        <v>31</v>
      </c>
      <c r="C193" s="626">
        <v>0</v>
      </c>
      <c r="D193" s="636">
        <v>0</v>
      </c>
      <c r="F193" s="44" t="s">
        <v>31</v>
      </c>
      <c r="G193" s="43">
        <v>0</v>
      </c>
      <c r="H193" s="43">
        <v>0</v>
      </c>
      <c r="I193" s="47"/>
      <c r="L193" s="24"/>
      <c r="M193" s="20"/>
      <c r="P193" s="24"/>
      <c r="V193" s="339"/>
      <c r="AA193" s="20"/>
      <c r="AB193" s="17"/>
    </row>
    <row r="194" spans="1:40" hidden="1" x14ac:dyDescent="0.2">
      <c r="A194" s="16"/>
      <c r="B194" s="643" t="s">
        <v>36</v>
      </c>
      <c r="C194" s="626">
        <v>0</v>
      </c>
      <c r="D194" s="636">
        <v>0</v>
      </c>
      <c r="F194" s="44" t="s">
        <v>36</v>
      </c>
      <c r="G194" s="43">
        <v>0</v>
      </c>
      <c r="H194" s="43">
        <v>0</v>
      </c>
      <c r="I194" s="47"/>
      <c r="L194" s="24"/>
      <c r="M194" s="20"/>
      <c r="P194" s="24"/>
      <c r="V194" s="339"/>
      <c r="AA194" s="20"/>
      <c r="AB194" s="17"/>
    </row>
    <row r="195" spans="1:40" hidden="1" x14ac:dyDescent="0.2">
      <c r="A195" s="16"/>
      <c r="B195" s="643" t="s">
        <v>37</v>
      </c>
      <c r="C195" s="626">
        <v>0</v>
      </c>
      <c r="D195" s="636">
        <v>0</v>
      </c>
      <c r="F195" s="44" t="s">
        <v>37</v>
      </c>
      <c r="G195" s="43">
        <v>0</v>
      </c>
      <c r="H195" s="43">
        <v>0</v>
      </c>
      <c r="I195" s="47"/>
      <c r="L195" s="24"/>
      <c r="M195" s="20"/>
      <c r="P195" s="24"/>
      <c r="V195" s="339"/>
      <c r="AA195" s="20"/>
      <c r="AB195" s="17"/>
    </row>
    <row r="196" spans="1:40" hidden="1" x14ac:dyDescent="0.2">
      <c r="A196" s="16"/>
      <c r="B196" s="643" t="s">
        <v>41</v>
      </c>
      <c r="C196" s="787">
        <v>0</v>
      </c>
      <c r="D196" s="777">
        <v>0</v>
      </c>
      <c r="F196" s="44" t="s">
        <v>41</v>
      </c>
      <c r="G196" s="43">
        <v>0</v>
      </c>
      <c r="H196" s="43">
        <v>0</v>
      </c>
      <c r="I196" s="47"/>
      <c r="L196" s="24"/>
      <c r="M196" s="20"/>
      <c r="P196" s="24"/>
      <c r="V196" s="339"/>
      <c r="W196" s="316"/>
      <c r="AA196" s="20"/>
      <c r="AB196" s="17"/>
    </row>
    <row r="197" spans="1:40" hidden="1" x14ac:dyDescent="0.2">
      <c r="A197" s="16"/>
      <c r="B197" s="643" t="s">
        <v>39</v>
      </c>
      <c r="C197" s="787">
        <v>0</v>
      </c>
      <c r="D197" s="777">
        <v>0</v>
      </c>
      <c r="F197" s="44" t="s">
        <v>39</v>
      </c>
      <c r="G197" s="43">
        <v>0</v>
      </c>
      <c r="H197" s="43">
        <v>0</v>
      </c>
      <c r="I197" s="47"/>
      <c r="J197" s="198"/>
      <c r="L197" s="24"/>
      <c r="M197" s="20"/>
      <c r="P197" s="24"/>
      <c r="V197" s="339"/>
      <c r="W197" s="316"/>
      <c r="AA197" s="20"/>
      <c r="AB197" s="17"/>
    </row>
    <row r="198" spans="1:40" hidden="1" x14ac:dyDescent="0.25">
      <c r="A198" s="16"/>
      <c r="B198" s="44" t="s">
        <v>40</v>
      </c>
      <c r="C198" s="787">
        <v>0</v>
      </c>
      <c r="D198" s="777">
        <v>0</v>
      </c>
      <c r="F198" s="44" t="s">
        <v>40</v>
      </c>
      <c r="G198" s="43">
        <v>0</v>
      </c>
      <c r="H198" s="43">
        <v>0</v>
      </c>
      <c r="I198" s="47"/>
      <c r="L198" s="24"/>
      <c r="M198" s="20"/>
      <c r="P198" s="24"/>
      <c r="V198" s="339"/>
      <c r="W198" s="584"/>
      <c r="X198" s="584"/>
      <c r="Y198" s="584"/>
      <c r="AA198" s="20"/>
      <c r="AB198" s="17"/>
    </row>
    <row r="199" spans="1:40" hidden="1" x14ac:dyDescent="0.25">
      <c r="A199" s="16"/>
      <c r="B199" s="643" t="s">
        <v>70</v>
      </c>
      <c r="C199" s="787">
        <v>0</v>
      </c>
      <c r="D199" s="777">
        <v>0</v>
      </c>
      <c r="F199" s="44" t="s">
        <v>70</v>
      </c>
      <c r="G199" s="43">
        <v>0</v>
      </c>
      <c r="H199" s="43">
        <v>0</v>
      </c>
      <c r="I199" s="47"/>
      <c r="L199" s="25"/>
      <c r="M199" s="20"/>
      <c r="P199" s="24"/>
      <c r="V199" s="339"/>
      <c r="W199" s="585"/>
      <c r="X199" s="586"/>
      <c r="Y199" s="586"/>
      <c r="AA199" s="20"/>
      <c r="AB199" s="17"/>
    </row>
    <row r="200" spans="1:40" x14ac:dyDescent="0.2">
      <c r="A200" s="16"/>
      <c r="B200" s="784" t="s">
        <v>29</v>
      </c>
      <c r="C200" s="615">
        <f>SUM(C188:C199)</f>
        <v>0</v>
      </c>
      <c r="D200" s="1349">
        <f>SUM(D188:D199)</f>
        <v>0</v>
      </c>
      <c r="F200" s="302" t="s">
        <v>29</v>
      </c>
      <c r="G200" s="42">
        <f>SUM(G188:G199)</f>
        <v>105</v>
      </c>
      <c r="H200" s="42">
        <f>SUM(H188:H199)</f>
        <v>2</v>
      </c>
      <c r="I200" s="47"/>
      <c r="J200" s="140"/>
      <c r="K200" s="198"/>
      <c r="L200" s="24"/>
      <c r="M200" s="20"/>
      <c r="P200" s="24"/>
      <c r="V200" s="339"/>
      <c r="W200" s="316"/>
      <c r="AA200" s="20"/>
      <c r="AB200" s="17"/>
    </row>
    <row r="201" spans="1:40" ht="18" customHeight="1" x14ac:dyDescent="0.25">
      <c r="A201" s="16"/>
      <c r="H201" s="47"/>
      <c r="I201" s="47"/>
      <c r="J201" s="47"/>
      <c r="W201" s="585"/>
      <c r="X201" s="586"/>
      <c r="Y201" s="586"/>
      <c r="AC201" s="17"/>
    </row>
    <row r="202" spans="1:40" ht="18" customHeight="1" x14ac:dyDescent="0.25">
      <c r="A202" s="16"/>
      <c r="H202" s="47"/>
      <c r="I202" s="47"/>
      <c r="J202" s="47"/>
      <c r="W202" s="585"/>
      <c r="X202" s="586"/>
      <c r="Y202" s="586"/>
      <c r="AC202" s="17"/>
    </row>
    <row r="203" spans="1:40" ht="18" customHeight="1" x14ac:dyDescent="0.2">
      <c r="A203" s="16"/>
      <c r="B203" s="772"/>
      <c r="C203" s="643"/>
      <c r="D203" s="643"/>
      <c r="E203" s="771"/>
      <c r="H203" s="47"/>
      <c r="I203" s="47"/>
      <c r="J203" s="47"/>
      <c r="W203" s="316"/>
      <c r="AC203" s="17"/>
    </row>
    <row r="204" spans="1:40" ht="18" customHeight="1" x14ac:dyDescent="0.2">
      <c r="A204" s="16"/>
      <c r="B204" s="772"/>
      <c r="C204" s="643"/>
      <c r="D204" s="643"/>
      <c r="E204" s="771"/>
      <c r="H204" s="47"/>
      <c r="I204" s="47"/>
      <c r="J204" s="47"/>
      <c r="AC204" s="17"/>
    </row>
    <row r="205" spans="1:40" s="564" customFormat="1" ht="27.75" customHeight="1" x14ac:dyDescent="0.2">
      <c r="A205" s="1293"/>
      <c r="B205" s="1764" t="s">
        <v>370</v>
      </c>
      <c r="C205" s="1764"/>
      <c r="D205" s="1764"/>
      <c r="E205" s="1764"/>
      <c r="G205" s="1295"/>
      <c r="H205" s="1295"/>
      <c r="I205" s="1295"/>
      <c r="J205" s="1295"/>
      <c r="L205" s="1296"/>
      <c r="M205" s="1294"/>
      <c r="Q205" s="1297"/>
      <c r="R205" s="1297"/>
      <c r="S205" s="1297"/>
      <c r="T205" s="1297"/>
      <c r="U205" s="1297"/>
      <c r="V205" s="1297"/>
      <c r="W205" s="339"/>
      <c r="X205" s="316"/>
      <c r="Y205" s="316"/>
      <c r="Z205" s="1299"/>
      <c r="AA205" s="1300"/>
      <c r="AB205" s="573"/>
      <c r="AC205" s="1301"/>
      <c r="AD205" s="573"/>
      <c r="AE205" s="1301"/>
      <c r="AF205" s="1301"/>
    </row>
    <row r="206" spans="1:40" ht="18" customHeight="1" x14ac:dyDescent="0.2">
      <c r="A206" s="30"/>
      <c r="B206" s="633"/>
      <c r="C206" s="626"/>
      <c r="D206" s="1370"/>
      <c r="E206" s="788"/>
      <c r="J206" s="19"/>
    </row>
    <row r="207" spans="1:40" ht="15" customHeight="1" x14ac:dyDescent="0.2">
      <c r="A207" s="16"/>
      <c r="B207" s="788"/>
      <c r="C207" s="1806" t="s">
        <v>191</v>
      </c>
      <c r="D207" s="1807"/>
      <c r="E207" s="1801" t="s">
        <v>191</v>
      </c>
      <c r="F207" s="1802"/>
      <c r="G207" s="1808"/>
      <c r="H207" s="1809"/>
      <c r="K207" s="1801" t="s">
        <v>188</v>
      </c>
      <c r="L207" s="1802"/>
      <c r="M207" s="1801" t="s">
        <v>188</v>
      </c>
      <c r="N207" s="1802"/>
      <c r="P207" s="24"/>
      <c r="Q207" s="20"/>
    </row>
    <row r="208" spans="1:40" x14ac:dyDescent="0.2">
      <c r="A208" s="16"/>
      <c r="B208" s="789"/>
      <c r="C208" s="1788" t="s">
        <v>1902</v>
      </c>
      <c r="D208" s="1789"/>
      <c r="E208" s="1788" t="s">
        <v>1901</v>
      </c>
      <c r="F208" s="1789"/>
      <c r="G208" s="1791" t="s">
        <v>377</v>
      </c>
      <c r="H208" s="1792"/>
      <c r="I208" s="140"/>
      <c r="K208" s="1788" t="s">
        <v>1902</v>
      </c>
      <c r="L208" s="1789"/>
      <c r="M208" s="1788" t="s">
        <v>1901</v>
      </c>
      <c r="N208" s="1789"/>
      <c r="O208" s="1803" t="s">
        <v>377</v>
      </c>
      <c r="P208" s="1804"/>
      <c r="W208" s="326"/>
      <c r="X208" s="325"/>
      <c r="Y208" s="1298"/>
      <c r="Z208" s="563"/>
      <c r="AA208" s="563"/>
      <c r="AB208" s="564"/>
      <c r="AC208" s="565"/>
      <c r="AD208" s="565"/>
      <c r="AE208" s="565"/>
      <c r="AG208" s="316"/>
      <c r="AH208" s="1780" t="s">
        <v>191</v>
      </c>
      <c r="AI208" s="1780"/>
      <c r="AJ208" s="1780"/>
      <c r="AL208" s="1780" t="s">
        <v>188</v>
      </c>
      <c r="AM208" s="1780"/>
      <c r="AN208" s="1780"/>
    </row>
    <row r="209" spans="1:40" ht="15" customHeight="1" x14ac:dyDescent="0.2">
      <c r="A209" s="16"/>
      <c r="B209" s="790" t="s">
        <v>187</v>
      </c>
      <c r="C209" s="791" t="s">
        <v>68</v>
      </c>
      <c r="D209" s="792" t="s">
        <v>189</v>
      </c>
      <c r="E209" s="791" t="s">
        <v>68</v>
      </c>
      <c r="F209" s="313" t="s">
        <v>189</v>
      </c>
      <c r="G209" s="516" t="s">
        <v>1238</v>
      </c>
      <c r="H209" s="313" t="s">
        <v>1239</v>
      </c>
      <c r="I209" s="140"/>
      <c r="J209" s="156" t="s">
        <v>187</v>
      </c>
      <c r="K209" s="313" t="s">
        <v>68</v>
      </c>
      <c r="L209" s="313" t="s">
        <v>189</v>
      </c>
      <c r="M209" s="313" t="s">
        <v>68</v>
      </c>
      <c r="N209" s="313" t="s">
        <v>189</v>
      </c>
      <c r="O209" s="516" t="s">
        <v>1238</v>
      </c>
      <c r="P209" s="313" t="s">
        <v>1239</v>
      </c>
      <c r="V209" s="339"/>
      <c r="X209" s="371"/>
      <c r="Z209" s="567"/>
      <c r="AA209" s="564"/>
      <c r="AB209" s="568"/>
      <c r="AC209" s="568"/>
      <c r="AD209" s="568"/>
      <c r="AF209" s="373" t="s">
        <v>346</v>
      </c>
      <c r="AG209" s="470" t="s">
        <v>68</v>
      </c>
      <c r="AH209" s="374" t="s">
        <v>49</v>
      </c>
      <c r="AI209" s="374" t="s">
        <v>189</v>
      </c>
      <c r="AK209" s="470" t="s">
        <v>68</v>
      </c>
      <c r="AL209" s="374" t="s">
        <v>49</v>
      </c>
      <c r="AM209" s="374" t="s">
        <v>189</v>
      </c>
    </row>
    <row r="210" spans="1:40" ht="15" customHeight="1" x14ac:dyDescent="0.2">
      <c r="A210" s="16"/>
      <c r="B210" s="793" t="s">
        <v>170</v>
      </c>
      <c r="C210" s="884">
        <v>2916</v>
      </c>
      <c r="D210" s="300">
        <v>9.9915046287174203</v>
      </c>
      <c r="E210" s="897">
        <v>2368</v>
      </c>
      <c r="F210" s="300">
        <v>9.198480574324325</v>
      </c>
      <c r="G210" s="138">
        <f>C210-E210</f>
        <v>548</v>
      </c>
      <c r="H210" s="613">
        <f>D210-F210</f>
        <v>0.79302405439309531</v>
      </c>
      <c r="I210" s="140"/>
      <c r="J210" s="157" t="s">
        <v>170</v>
      </c>
      <c r="K210" s="884">
        <v>2824</v>
      </c>
      <c r="L210" s="300">
        <v>9.4333130311614735</v>
      </c>
      <c r="M210" s="884">
        <v>3385</v>
      </c>
      <c r="N210" s="300">
        <v>9.247387296898081</v>
      </c>
      <c r="O210" s="138">
        <f>K210-M210</f>
        <v>-561</v>
      </c>
      <c r="P210" s="300">
        <f>L210-N210</f>
        <v>0.18592573426339243</v>
      </c>
      <c r="V210" s="339"/>
      <c r="X210" s="372"/>
      <c r="Z210" s="571"/>
      <c r="AA210" s="564"/>
      <c r="AB210" s="572"/>
      <c r="AC210" s="573"/>
      <c r="AD210" s="573"/>
      <c r="AF210" s="471" t="s">
        <v>170</v>
      </c>
      <c r="AG210" s="376">
        <v>3200</v>
      </c>
      <c r="AH210" s="359">
        <v>21514.3410817</v>
      </c>
      <c r="AI210" s="359">
        <f>+AH210/AG210</f>
        <v>6.7232315880312505</v>
      </c>
      <c r="AK210" s="376">
        <v>2970</v>
      </c>
      <c r="AL210" s="359">
        <v>19460.86</v>
      </c>
      <c r="AM210" s="359">
        <f>+AL210/AK210</f>
        <v>6.5524781144781148</v>
      </c>
    </row>
    <row r="211" spans="1:40" ht="15" customHeight="1" x14ac:dyDescent="0.2">
      <c r="A211" s="16"/>
      <c r="B211" s="793" t="s">
        <v>190</v>
      </c>
      <c r="C211" s="884">
        <v>1258</v>
      </c>
      <c r="D211" s="300">
        <v>21.852765829618445</v>
      </c>
      <c r="E211" s="897">
        <v>965</v>
      </c>
      <c r="F211" s="300">
        <v>21.844563027792745</v>
      </c>
      <c r="G211" s="138">
        <f>C211-E211</f>
        <v>293</v>
      </c>
      <c r="H211" s="613">
        <f>D211-F211</f>
        <v>8.2028018256998791E-3</v>
      </c>
      <c r="I211" s="140"/>
      <c r="J211" s="157" t="s">
        <v>190</v>
      </c>
      <c r="K211" s="884">
        <v>1264</v>
      </c>
      <c r="L211" s="300">
        <v>22.698841852009497</v>
      </c>
      <c r="M211" s="884">
        <v>922</v>
      </c>
      <c r="N211" s="300">
        <v>22.053673444088933</v>
      </c>
      <c r="O211" s="607">
        <f>K211-M211</f>
        <v>342</v>
      </c>
      <c r="P211" s="300">
        <f>L211-N211</f>
        <v>0.64516840792056485</v>
      </c>
      <c r="V211" s="339"/>
      <c r="X211" s="325"/>
      <c r="Y211" s="563"/>
      <c r="Z211" s="571"/>
      <c r="AA211" s="564"/>
      <c r="AB211" s="572"/>
      <c r="AC211" s="573"/>
      <c r="AD211" s="573"/>
      <c r="AF211" s="375" t="s">
        <v>190</v>
      </c>
      <c r="AG211" s="376">
        <v>613</v>
      </c>
      <c r="AH211" s="359">
        <v>11387.261850180001</v>
      </c>
      <c r="AI211" s="359">
        <f>+AH211/AG211</f>
        <v>18.576283605513868</v>
      </c>
      <c r="AK211" s="376">
        <v>698</v>
      </c>
      <c r="AL211" s="359">
        <v>14183.69741406</v>
      </c>
      <c r="AM211" s="359">
        <f>+AL211/AK211</f>
        <v>20.320483401232092</v>
      </c>
    </row>
    <row r="212" spans="1:40" ht="15" customHeight="1" x14ac:dyDescent="0.2">
      <c r="A212" s="16"/>
      <c r="B212" s="794" t="s">
        <v>6</v>
      </c>
      <c r="C212" s="223">
        <f>SUM(C210:C211)</f>
        <v>4174</v>
      </c>
      <c r="D212" s="795"/>
      <c r="E212" s="898">
        <f>SUM(E210:E211)</f>
        <v>3333</v>
      </c>
      <c r="F212" s="13"/>
      <c r="G212" s="4"/>
      <c r="J212" s="45" t="s">
        <v>6</v>
      </c>
      <c r="K212" s="223">
        <f>SUM(K210:K211)</f>
        <v>4088</v>
      </c>
      <c r="L212" s="24"/>
      <c r="M212" s="223">
        <f>SUM(M210:M211)</f>
        <v>4307</v>
      </c>
      <c r="O212" s="685"/>
      <c r="P212" s="24"/>
      <c r="Q212" s="20"/>
      <c r="W212" s="566"/>
      <c r="X212" s="567"/>
      <c r="Y212" s="567"/>
      <c r="Z212" s="576"/>
      <c r="AA212" s="325"/>
      <c r="AB212" s="564"/>
      <c r="AC212" s="577"/>
      <c r="AD212" s="578"/>
      <c r="AE212" s="564"/>
      <c r="AG212" s="377" t="s">
        <v>6</v>
      </c>
      <c r="AH212" s="378">
        <f>SUM(AG210:AG211)</f>
        <v>3813</v>
      </c>
      <c r="AI212" s="379"/>
      <c r="AJ212" s="316"/>
      <c r="AL212" s="378">
        <f>SUM(AK210:AK211)</f>
        <v>3668</v>
      </c>
      <c r="AM212" s="379"/>
      <c r="AN212" s="316"/>
    </row>
    <row r="213" spans="1:40" x14ac:dyDescent="0.2">
      <c r="A213" s="16"/>
      <c r="B213" s="796"/>
      <c r="C213" s="795"/>
      <c r="D213" s="795"/>
      <c r="E213" s="771"/>
      <c r="F213" s="289"/>
      <c r="G213" s="867"/>
      <c r="I213" s="289"/>
      <c r="J213" s="11"/>
      <c r="K213" s="289"/>
      <c r="L213" s="294"/>
      <c r="W213" s="569"/>
      <c r="X213" s="570"/>
      <c r="Y213" s="571"/>
      <c r="Z213" s="325"/>
      <c r="AA213" s="325"/>
      <c r="AB213" s="564"/>
      <c r="AC213" s="579"/>
      <c r="AD213" s="580"/>
      <c r="AE213" s="564"/>
    </row>
    <row r="214" spans="1:40" ht="18" customHeight="1" x14ac:dyDescent="0.2">
      <c r="A214" s="16"/>
      <c r="B214" s="772"/>
      <c r="C214" s="643"/>
      <c r="D214" s="847"/>
      <c r="E214" s="797"/>
      <c r="I214" s="518"/>
      <c r="J214" s="135"/>
      <c r="K214" s="23"/>
      <c r="L214" s="23"/>
      <c r="N214" s="23"/>
      <c r="O214" s="23"/>
      <c r="P214" s="518"/>
      <c r="W214" s="569"/>
      <c r="X214" s="570"/>
      <c r="Y214" s="571"/>
      <c r="Z214" s="325"/>
      <c r="AA214" s="325"/>
      <c r="AB214" s="564"/>
      <c r="AC214" s="579"/>
      <c r="AD214" s="580"/>
      <c r="AE214" s="564"/>
    </row>
    <row r="215" spans="1:40" ht="27.75" customHeight="1" x14ac:dyDescent="0.2">
      <c r="A215" s="30"/>
      <c r="B215" s="1764" t="s">
        <v>207</v>
      </c>
      <c r="C215" s="1764"/>
      <c r="D215" s="1764"/>
      <c r="E215" s="1764"/>
      <c r="H215" s="13"/>
      <c r="I215" s="13"/>
      <c r="J215" s="13"/>
      <c r="L215" s="137"/>
      <c r="N215" s="23"/>
      <c r="Q215" s="4"/>
      <c r="R215" s="4"/>
      <c r="S215" s="4"/>
      <c r="T215" s="4"/>
      <c r="U215" s="4"/>
      <c r="V215" s="4"/>
      <c r="X215" s="574"/>
      <c r="Y215" s="575"/>
      <c r="Z215" s="381"/>
      <c r="AA215" s="358"/>
      <c r="AB215" s="19"/>
      <c r="AC215" s="23"/>
      <c r="AD215" s="19"/>
      <c r="AE215" s="23"/>
      <c r="AF215" s="23"/>
    </row>
    <row r="216" spans="1:40" ht="15" customHeight="1" x14ac:dyDescent="0.2">
      <c r="A216" s="16"/>
      <c r="D216" s="1688"/>
      <c r="H216" s="13"/>
      <c r="I216" s="13"/>
      <c r="J216" s="13"/>
      <c r="L216" s="23"/>
      <c r="N216" s="23"/>
      <c r="P216" s="4"/>
      <c r="X216" s="325"/>
      <c r="Y216" s="325"/>
      <c r="Z216" s="381"/>
      <c r="AA216" s="358"/>
      <c r="AB216" s="19"/>
      <c r="AC216" s="23"/>
      <c r="AD216" s="19"/>
      <c r="AE216" s="23"/>
      <c r="AF216" s="23"/>
    </row>
    <row r="217" spans="1:40" ht="15" customHeight="1" x14ac:dyDescent="0.2">
      <c r="A217" s="16"/>
      <c r="B217" s="784" t="s">
        <v>28</v>
      </c>
      <c r="C217" s="791" t="s">
        <v>3</v>
      </c>
      <c r="D217" s="798" t="s">
        <v>116</v>
      </c>
      <c r="F217" s="13"/>
      <c r="H217" s="13"/>
      <c r="I217" s="13"/>
      <c r="L217" s="24"/>
      <c r="M217" s="20"/>
      <c r="O217" s="23"/>
      <c r="P217" s="24"/>
      <c r="V217" s="339"/>
      <c r="X217" s="325"/>
      <c r="Y217" s="325"/>
      <c r="AA217" s="19"/>
      <c r="AB217" s="17"/>
      <c r="AC217" s="140"/>
    </row>
    <row r="218" spans="1:40" x14ac:dyDescent="0.2">
      <c r="A218" s="16"/>
      <c r="B218" s="643" t="s">
        <v>69</v>
      </c>
      <c r="C218" s="787">
        <v>904</v>
      </c>
      <c r="D218" s="636">
        <v>11918.790463060001</v>
      </c>
      <c r="F218" s="13"/>
      <c r="H218" s="13"/>
      <c r="I218" s="13"/>
      <c r="L218" s="24"/>
      <c r="M218" s="20"/>
      <c r="P218" s="23"/>
      <c r="Q218" s="23"/>
      <c r="R218" s="23"/>
      <c r="S218" s="23"/>
      <c r="T218" s="23"/>
      <c r="U218" s="23"/>
      <c r="V218" s="339"/>
      <c r="Y218" s="380"/>
      <c r="Z218" s="384"/>
      <c r="AA218" s="23"/>
      <c r="AB218" s="23"/>
      <c r="AC218" s="23"/>
      <c r="AD218" s="23"/>
      <c r="AE218" s="158"/>
    </row>
    <row r="219" spans="1:40" x14ac:dyDescent="0.2">
      <c r="A219" s="16"/>
      <c r="B219" s="643" t="s">
        <v>32</v>
      </c>
      <c r="C219" s="787">
        <v>987</v>
      </c>
      <c r="D219" s="636">
        <v>12425.716104560001</v>
      </c>
      <c r="F219" s="13"/>
      <c r="H219" s="13"/>
      <c r="I219" s="13"/>
      <c r="L219" s="24"/>
      <c r="M219" s="20"/>
      <c r="N219" s="23"/>
      <c r="P219" s="4"/>
      <c r="Q219" s="4"/>
      <c r="R219" s="4"/>
      <c r="S219" s="4"/>
      <c r="T219" s="4"/>
      <c r="U219" s="4"/>
      <c r="V219" s="385"/>
      <c r="W219" s="322"/>
      <c r="Y219" s="380"/>
      <c r="Z219" s="384"/>
      <c r="AA219" s="23"/>
      <c r="AB219" s="23"/>
      <c r="AC219" s="23"/>
      <c r="AD219" s="23"/>
      <c r="AE219" s="159"/>
      <c r="AH219" s="1781"/>
      <c r="AI219" s="1781"/>
    </row>
    <row r="220" spans="1:40" x14ac:dyDescent="0.2">
      <c r="A220" s="16"/>
      <c r="B220" s="643" t="s">
        <v>33</v>
      </c>
      <c r="C220" s="787">
        <v>907</v>
      </c>
      <c r="D220" s="636">
        <v>10713.105094</v>
      </c>
      <c r="F220" s="13"/>
      <c r="H220" s="13"/>
      <c r="I220" s="13"/>
      <c r="L220" s="1119"/>
      <c r="M220" s="20"/>
      <c r="O220" s="867"/>
      <c r="P220" s="23"/>
      <c r="Q220" s="23"/>
      <c r="R220" s="23"/>
      <c r="S220" s="23"/>
      <c r="T220" s="23"/>
      <c r="U220" s="23"/>
      <c r="V220" s="386"/>
      <c r="W220" s="316"/>
      <c r="X220" s="380"/>
      <c r="Z220" s="358"/>
      <c r="AA220" s="19"/>
      <c r="AB220" s="23"/>
      <c r="AC220" s="23"/>
      <c r="AD220" s="23"/>
      <c r="AE220" s="288"/>
      <c r="AH220" s="141"/>
      <c r="AI220" s="141"/>
    </row>
    <row r="221" spans="1:40" x14ac:dyDescent="0.2">
      <c r="A221" s="16"/>
      <c r="B221" s="643" t="s">
        <v>34</v>
      </c>
      <c r="C221" s="787">
        <v>794</v>
      </c>
      <c r="D221" s="636">
        <v>11827.27525789</v>
      </c>
      <c r="F221" s="13"/>
      <c r="H221" s="13"/>
      <c r="I221" s="13"/>
      <c r="L221" s="24"/>
      <c r="M221" s="20"/>
      <c r="P221" s="23"/>
      <c r="Q221" s="23"/>
      <c r="R221" s="23"/>
      <c r="S221" s="23"/>
      <c r="T221" s="23"/>
      <c r="U221" s="23"/>
      <c r="V221" s="339"/>
      <c r="W221" s="316"/>
      <c r="X221" s="358"/>
      <c r="Y221" s="357"/>
      <c r="Z221" s="384"/>
      <c r="AA221" s="23"/>
      <c r="AB221" s="23"/>
      <c r="AC221" s="23"/>
      <c r="AD221" s="23"/>
      <c r="AE221" s="158"/>
    </row>
    <row r="222" spans="1:40" x14ac:dyDescent="0.2">
      <c r="A222" s="16"/>
      <c r="B222" s="643" t="s">
        <v>35</v>
      </c>
      <c r="C222" s="787">
        <v>496</v>
      </c>
      <c r="D222" s="636">
        <v>8446.1251814300012</v>
      </c>
      <c r="F222" s="13"/>
      <c r="H222" s="13"/>
      <c r="I222" s="13"/>
      <c r="L222" s="24"/>
      <c r="M222" s="20"/>
      <c r="P222" s="4"/>
      <c r="Q222" s="4"/>
      <c r="R222" s="4"/>
      <c r="S222" s="4"/>
      <c r="T222" s="4"/>
      <c r="U222" s="4"/>
      <c r="V222" s="385"/>
      <c r="W222" s="316"/>
      <c r="X222" s="358">
        <v>1421</v>
      </c>
      <c r="Y222" s="357">
        <v>12252.63411767688</v>
      </c>
      <c r="Z222" s="384"/>
      <c r="AA222" s="23"/>
      <c r="AB222" s="23"/>
      <c r="AC222" s="23"/>
      <c r="AD222" s="23"/>
      <c r="AE222" s="159"/>
      <c r="AH222" s="1781"/>
      <c r="AI222" s="1781"/>
    </row>
    <row r="223" spans="1:40" hidden="1" x14ac:dyDescent="0.2">
      <c r="A223" s="16"/>
      <c r="B223" s="643" t="s">
        <v>31</v>
      </c>
      <c r="C223" s="787">
        <v>0</v>
      </c>
      <c r="D223" s="636">
        <v>0</v>
      </c>
      <c r="F223" s="13"/>
      <c r="H223" s="13"/>
      <c r="I223" s="13"/>
      <c r="L223" s="24"/>
      <c r="M223" s="20"/>
      <c r="O223" s="4"/>
      <c r="P223" s="23"/>
      <c r="Q223" s="23"/>
      <c r="R223" s="23"/>
      <c r="S223" s="23"/>
      <c r="T223" s="23"/>
      <c r="U223" s="23"/>
      <c r="V223" s="386"/>
      <c r="W223" s="316"/>
      <c r="X223" s="358">
        <v>1041</v>
      </c>
      <c r="Y223" s="357">
        <v>8292.7401420099995</v>
      </c>
      <c r="Z223" s="358"/>
      <c r="AA223" s="19"/>
      <c r="AB223" s="23"/>
      <c r="AC223" s="23"/>
      <c r="AD223" s="23"/>
      <c r="AE223" s="288"/>
      <c r="AH223" s="141"/>
      <c r="AI223" s="141"/>
    </row>
    <row r="224" spans="1:40" hidden="1" x14ac:dyDescent="0.2">
      <c r="A224" s="16"/>
      <c r="B224" s="643" t="s">
        <v>36</v>
      </c>
      <c r="C224" s="787">
        <v>0</v>
      </c>
      <c r="D224" s="636">
        <v>0</v>
      </c>
      <c r="F224" s="13"/>
      <c r="H224" s="13"/>
      <c r="I224" s="13"/>
      <c r="L224" s="24"/>
      <c r="M224" s="20"/>
      <c r="P224" s="23"/>
      <c r="Q224" s="23"/>
      <c r="R224" s="23"/>
      <c r="S224" s="23"/>
      <c r="T224" s="23"/>
      <c r="U224" s="23"/>
      <c r="V224" s="339"/>
      <c r="W224" s="316"/>
      <c r="X224" s="358">
        <v>770</v>
      </c>
      <c r="Y224" s="357">
        <v>6038.1425611800005</v>
      </c>
      <c r="Z224" s="384"/>
      <c r="AA224" s="23"/>
      <c r="AB224" s="23"/>
      <c r="AC224" s="23"/>
      <c r="AD224" s="23"/>
      <c r="AE224" s="158"/>
    </row>
    <row r="225" spans="1:35" hidden="1" x14ac:dyDescent="0.2">
      <c r="A225" s="16"/>
      <c r="B225" s="643" t="s">
        <v>37</v>
      </c>
      <c r="C225" s="787">
        <v>0</v>
      </c>
      <c r="D225" s="636">
        <v>0</v>
      </c>
      <c r="F225" s="13"/>
      <c r="H225" s="13"/>
      <c r="I225" s="13"/>
      <c r="L225" s="24"/>
      <c r="M225" s="20"/>
      <c r="P225" s="4"/>
      <c r="Q225" s="4"/>
      <c r="R225" s="4"/>
      <c r="S225" s="4"/>
      <c r="T225" s="4"/>
      <c r="U225" s="4"/>
      <c r="V225" s="385"/>
      <c r="W225" s="316"/>
      <c r="X225" s="358">
        <v>1043</v>
      </c>
      <c r="Y225" s="357">
        <v>10247.784376600001</v>
      </c>
      <c r="Z225" s="384"/>
      <c r="AA225" s="23"/>
      <c r="AB225" s="23"/>
      <c r="AC225" s="23"/>
      <c r="AD225" s="23"/>
      <c r="AE225" s="159"/>
      <c r="AH225" s="1781"/>
      <c r="AI225" s="1781"/>
    </row>
    <row r="226" spans="1:35" hidden="1" x14ac:dyDescent="0.2">
      <c r="A226" s="16"/>
      <c r="B226" s="643" t="s">
        <v>41</v>
      </c>
      <c r="C226" s="787">
        <v>0</v>
      </c>
      <c r="D226" s="636">
        <v>0</v>
      </c>
      <c r="F226" s="13"/>
      <c r="H226" s="13"/>
      <c r="I226" s="13"/>
      <c r="L226" s="24"/>
      <c r="M226" s="20"/>
      <c r="O226" s="4"/>
      <c r="P226" s="23"/>
      <c r="Q226" s="23"/>
      <c r="R226" s="23"/>
      <c r="S226" s="23"/>
      <c r="T226" s="23"/>
      <c r="U226" s="23"/>
      <c r="V226" s="386"/>
      <c r="W226" s="316"/>
      <c r="X226" s="358">
        <v>1349</v>
      </c>
      <c r="Y226" s="357">
        <v>13272.00041705</v>
      </c>
      <c r="Z226" s="358"/>
      <c r="AA226" s="19"/>
      <c r="AB226" s="23"/>
      <c r="AC226" s="23"/>
      <c r="AD226" s="23"/>
      <c r="AE226" s="288"/>
      <c r="AH226" s="141"/>
      <c r="AI226" s="141"/>
    </row>
    <row r="227" spans="1:35" hidden="1" x14ac:dyDescent="0.2">
      <c r="A227" s="16"/>
      <c r="B227" s="643" t="s">
        <v>39</v>
      </c>
      <c r="C227" s="787">
        <v>0</v>
      </c>
      <c r="D227" s="636">
        <v>0</v>
      </c>
      <c r="F227" s="13"/>
      <c r="H227" s="13"/>
      <c r="I227" s="13"/>
      <c r="L227" s="24"/>
      <c r="M227" s="20"/>
      <c r="P227" s="23"/>
      <c r="Q227" s="23"/>
      <c r="R227" s="23"/>
      <c r="S227" s="23"/>
      <c r="T227" s="23"/>
      <c r="U227" s="23"/>
      <c r="V227" s="339"/>
      <c r="W227" s="316"/>
      <c r="X227" s="358">
        <v>1296</v>
      </c>
      <c r="Y227" s="357">
        <v>12990.21725528</v>
      </c>
      <c r="Z227" s="384"/>
      <c r="AA227" s="23"/>
      <c r="AB227" s="23"/>
      <c r="AC227" s="23"/>
      <c r="AD227" s="23"/>
      <c r="AE227" s="158"/>
    </row>
    <row r="228" spans="1:35" hidden="1" x14ac:dyDescent="0.2">
      <c r="A228" s="16"/>
      <c r="B228" s="643" t="s">
        <v>40</v>
      </c>
      <c r="C228" s="787">
        <v>0</v>
      </c>
      <c r="D228" s="636">
        <v>0</v>
      </c>
      <c r="F228" s="13"/>
      <c r="H228" s="13"/>
      <c r="I228" s="13"/>
      <c r="L228" s="24"/>
      <c r="M228" s="20"/>
      <c r="P228" s="4"/>
      <c r="Q228" s="4"/>
      <c r="R228" s="4"/>
      <c r="S228" s="4"/>
      <c r="T228" s="4"/>
      <c r="U228" s="4"/>
      <c r="V228" s="385"/>
      <c r="W228" s="316"/>
      <c r="X228" s="358">
        <v>1345</v>
      </c>
      <c r="Y228" s="357">
        <v>11734.405629929999</v>
      </c>
      <c r="Z228" s="384"/>
      <c r="AA228" s="23"/>
      <c r="AB228" s="23"/>
      <c r="AC228" s="23"/>
      <c r="AD228" s="23"/>
      <c r="AE228" s="159"/>
      <c r="AH228" s="1781"/>
      <c r="AI228" s="1781"/>
    </row>
    <row r="229" spans="1:35" hidden="1" x14ac:dyDescent="0.2">
      <c r="A229" s="16"/>
      <c r="B229" s="643" t="s">
        <v>70</v>
      </c>
      <c r="C229" s="787">
        <v>0</v>
      </c>
      <c r="D229" s="636">
        <v>0</v>
      </c>
      <c r="F229" s="13"/>
      <c r="H229" s="13"/>
      <c r="I229" s="13"/>
      <c r="L229" s="24"/>
      <c r="M229" s="20"/>
      <c r="O229" s="4"/>
      <c r="P229" s="23"/>
      <c r="Q229" s="23"/>
      <c r="R229" s="23"/>
      <c r="S229" s="23"/>
      <c r="T229" s="23"/>
      <c r="U229" s="23"/>
      <c r="V229" s="386"/>
      <c r="W229" s="316"/>
      <c r="X229" s="382"/>
      <c r="Y229" s="381"/>
      <c r="Z229" s="358"/>
      <c r="AA229" s="19"/>
      <c r="AB229" s="23"/>
      <c r="AC229" s="23"/>
      <c r="AD229" s="23"/>
      <c r="AE229" s="288"/>
      <c r="AH229" s="141"/>
      <c r="AI229" s="141"/>
    </row>
    <row r="230" spans="1:35" x14ac:dyDescent="0.2">
      <c r="A230" s="16"/>
      <c r="B230" s="799" t="s">
        <v>29</v>
      </c>
      <c r="C230" s="800">
        <f>SUM(C218:C229)</f>
        <v>4088</v>
      </c>
      <c r="D230" s="801">
        <f>D218+D219+D220+D221+D222+D223+D224+D225+D226+D227+D228+D229</f>
        <v>55331.012100940003</v>
      </c>
      <c r="F230" s="13"/>
      <c r="H230" s="13"/>
      <c r="I230" s="13"/>
      <c r="L230" s="24"/>
      <c r="M230" s="20"/>
      <c r="P230" s="117"/>
      <c r="Q230" s="117"/>
      <c r="R230" s="117"/>
      <c r="S230" s="117"/>
      <c r="T230" s="117"/>
      <c r="U230" s="117"/>
      <c r="V230" s="358"/>
      <c r="W230" s="316"/>
      <c r="X230" s="382"/>
      <c r="Y230" s="383"/>
      <c r="Z230" s="358"/>
      <c r="AA230" s="19"/>
      <c r="AB230" s="23"/>
      <c r="AC230" s="23"/>
      <c r="AD230" s="23"/>
      <c r="AH230" s="23"/>
      <c r="AI230" s="19"/>
    </row>
    <row r="231" spans="1:35" ht="15" customHeight="1" x14ac:dyDescent="0.2">
      <c r="A231" s="16"/>
      <c r="C231" s="646"/>
      <c r="D231" s="646"/>
      <c r="F231" s="13"/>
      <c r="H231" s="13"/>
      <c r="I231" s="13"/>
      <c r="J231" s="13"/>
      <c r="W231" s="316"/>
      <c r="X231" s="382"/>
      <c r="Y231" s="383"/>
      <c r="Z231" s="383"/>
      <c r="AA231" s="384"/>
      <c r="AC231" s="23"/>
      <c r="AD231" s="23"/>
      <c r="AE231" s="23"/>
      <c r="AI231" s="23"/>
    </row>
    <row r="232" spans="1:35" ht="15" customHeight="1" x14ac:dyDescent="0.2">
      <c r="A232" s="16"/>
      <c r="F232" s="13"/>
      <c r="H232" s="13"/>
      <c r="I232" s="13"/>
      <c r="J232" s="13"/>
      <c r="W232" s="316"/>
      <c r="X232" s="382"/>
      <c r="Y232" s="381"/>
      <c r="Z232" s="387"/>
      <c r="AA232" s="388"/>
      <c r="AC232" s="23"/>
      <c r="AD232" s="23"/>
      <c r="AE232" s="19"/>
      <c r="AI232" s="23"/>
    </row>
    <row r="233" spans="1:35" ht="15" customHeight="1" x14ac:dyDescent="0.2">
      <c r="A233" s="16"/>
      <c r="E233" s="802"/>
      <c r="F233" s="13"/>
      <c r="H233" s="13"/>
      <c r="I233" s="13"/>
      <c r="J233" s="13"/>
      <c r="W233" s="357"/>
      <c r="X233" s="382"/>
      <c r="Y233" s="381"/>
      <c r="AC233" s="23"/>
      <c r="AD233" s="23"/>
      <c r="AE233" s="19"/>
      <c r="AI233" s="23"/>
    </row>
    <row r="234" spans="1:35" ht="15" customHeight="1" x14ac:dyDescent="0.2">
      <c r="A234" s="16"/>
      <c r="C234" s="646"/>
      <c r="D234" s="646"/>
      <c r="F234" s="13"/>
      <c r="H234" s="13"/>
      <c r="I234" s="13"/>
      <c r="J234" s="13"/>
      <c r="X234" s="357"/>
      <c r="Y234" s="382"/>
      <c r="Z234" s="387"/>
      <c r="AA234" s="388"/>
      <c r="AC234" s="23"/>
      <c r="AD234" s="23"/>
      <c r="AE234" s="19"/>
      <c r="AI234" s="23"/>
    </row>
    <row r="235" spans="1:35" ht="15" customHeight="1" x14ac:dyDescent="0.2">
      <c r="A235" s="16"/>
      <c r="F235" s="13"/>
      <c r="H235" s="13"/>
      <c r="I235" s="13"/>
      <c r="J235" s="13"/>
      <c r="X235" s="357"/>
      <c r="Y235" s="387"/>
      <c r="Z235" s="387"/>
      <c r="AA235" s="388"/>
      <c r="AC235" s="23"/>
      <c r="AD235" s="23"/>
      <c r="AE235" s="19"/>
      <c r="AI235" s="23"/>
    </row>
    <row r="236" spans="1:35" ht="15" customHeight="1" x14ac:dyDescent="0.2">
      <c r="A236" s="16"/>
      <c r="F236" s="13"/>
      <c r="H236" s="13"/>
      <c r="I236" s="13"/>
      <c r="J236" s="13"/>
      <c r="X236" s="357"/>
      <c r="Z236" s="387"/>
      <c r="AA236" s="388"/>
      <c r="AC236" s="23"/>
      <c r="AD236" s="23"/>
      <c r="AE236" s="19"/>
      <c r="AI236" s="23"/>
    </row>
    <row r="237" spans="1:35" ht="15" customHeight="1" x14ac:dyDescent="0.2">
      <c r="A237" s="16"/>
      <c r="F237" s="13"/>
      <c r="H237" s="13"/>
      <c r="I237" s="13"/>
      <c r="J237" s="13"/>
      <c r="X237" s="357"/>
      <c r="Y237" s="387"/>
      <c r="Z237" s="387"/>
      <c r="AA237" s="388"/>
      <c r="AC237" s="23"/>
      <c r="AD237" s="23"/>
      <c r="AE237" s="19"/>
      <c r="AI237" s="23"/>
    </row>
    <row r="238" spans="1:35" ht="15" customHeight="1" x14ac:dyDescent="0.2">
      <c r="A238" s="16"/>
      <c r="F238" s="13"/>
      <c r="H238" s="13"/>
      <c r="I238" s="13"/>
      <c r="J238" s="13"/>
      <c r="X238" s="357"/>
      <c r="Y238" s="387"/>
      <c r="Z238" s="387"/>
      <c r="AA238" s="388"/>
      <c r="AC238" s="23"/>
      <c r="AD238" s="23"/>
      <c r="AE238" s="19"/>
      <c r="AI238" s="23"/>
    </row>
    <row r="239" spans="1:35" ht="15" customHeight="1" x14ac:dyDescent="0.2">
      <c r="A239" s="16"/>
      <c r="F239" s="13"/>
      <c r="H239" s="13"/>
      <c r="I239" s="13"/>
      <c r="J239" s="13"/>
      <c r="X239" s="357"/>
      <c r="Y239" s="387"/>
      <c r="Z239" s="387"/>
      <c r="AA239" s="388"/>
      <c r="AC239" s="23"/>
      <c r="AD239" s="23"/>
      <c r="AE239" s="19"/>
      <c r="AI239" s="23"/>
    </row>
    <row r="240" spans="1:35" ht="15" customHeight="1" x14ac:dyDescent="0.2">
      <c r="A240" s="16"/>
      <c r="B240" s="796"/>
      <c r="C240" s="803"/>
      <c r="D240" s="803"/>
      <c r="E240" s="804"/>
      <c r="G240" s="38"/>
      <c r="H240" s="13"/>
      <c r="I240" s="13"/>
      <c r="J240" s="13"/>
      <c r="X240" s="357"/>
      <c r="Y240" s="387"/>
      <c r="AC240" s="23"/>
      <c r="AD240" s="23"/>
      <c r="AE240" s="19"/>
      <c r="AI240" s="23"/>
    </row>
    <row r="241" spans="1:32" ht="23.45" customHeight="1" x14ac:dyDescent="0.2">
      <c r="A241" s="30"/>
      <c r="B241" s="1787" t="s">
        <v>344</v>
      </c>
      <c r="C241" s="1787"/>
      <c r="D241" s="1787"/>
      <c r="E241" s="1787"/>
      <c r="F241" s="1790"/>
      <c r="G241" s="1790"/>
      <c r="H241" s="1790"/>
      <c r="I241" s="13"/>
      <c r="J241" s="13"/>
      <c r="K241" s="13"/>
      <c r="L241" s="13"/>
      <c r="M241" s="435"/>
      <c r="X241" s="357"/>
      <c r="Y241" s="387"/>
      <c r="Z241" s="358"/>
      <c r="AA241" s="357"/>
      <c r="AC241" s="17"/>
    </row>
    <row r="242" spans="1:32" ht="15.75" customHeight="1" x14ac:dyDescent="0.2">
      <c r="A242" s="16"/>
      <c r="E242" s="622"/>
      <c r="H242" s="13"/>
      <c r="I242" s="13"/>
      <c r="J242" s="13"/>
      <c r="K242" s="13"/>
      <c r="L242" s="13"/>
      <c r="M242" s="435"/>
      <c r="X242" s="357"/>
      <c r="Y242" s="387"/>
      <c r="Z242" s="358"/>
      <c r="AA242" s="357"/>
      <c r="AC242" s="33"/>
      <c r="AE242" s="27"/>
    </row>
    <row r="243" spans="1:32" ht="30.75" customHeight="1" x14ac:dyDescent="0.2">
      <c r="A243" s="16"/>
      <c r="B243" s="805"/>
      <c r="C243" s="1785" t="s">
        <v>1903</v>
      </c>
      <c r="D243" s="1786"/>
      <c r="E243" s="1783" t="s">
        <v>1904</v>
      </c>
      <c r="F243" s="1784"/>
      <c r="G243" s="20"/>
      <c r="X243" s="357"/>
      <c r="Z243" s="1371"/>
      <c r="AA243" s="1371"/>
      <c r="AB243" s="53"/>
      <c r="AC243" s="1782" t="s">
        <v>481</v>
      </c>
      <c r="AD243" s="1782"/>
      <c r="AE243" s="1782"/>
      <c r="AF243" s="1782"/>
    </row>
    <row r="244" spans="1:32" ht="26.25" customHeight="1" x14ac:dyDescent="0.2">
      <c r="A244" s="16"/>
      <c r="B244" s="806" t="s">
        <v>187</v>
      </c>
      <c r="C244" s="998" t="s">
        <v>68</v>
      </c>
      <c r="D244" s="807" t="s">
        <v>172</v>
      </c>
      <c r="E244" s="808" t="s">
        <v>68</v>
      </c>
      <c r="F244" s="710" t="s">
        <v>172</v>
      </c>
      <c r="G244" s="20"/>
      <c r="H244" s="20"/>
      <c r="L244" s="24"/>
      <c r="M244" s="20"/>
      <c r="P244" s="160"/>
      <c r="Q244" s="160"/>
      <c r="R244" s="160"/>
      <c r="S244" s="160"/>
      <c r="T244" s="160"/>
      <c r="U244" s="160"/>
      <c r="V244" s="389"/>
      <c r="Y244" s="387"/>
      <c r="Z244" s="391" t="s">
        <v>172</v>
      </c>
      <c r="AA244" s="295"/>
      <c r="AB244" s="390" t="s">
        <v>187</v>
      </c>
      <c r="AC244" s="391" t="s">
        <v>68</v>
      </c>
      <c r="AD244" s="391" t="s">
        <v>342</v>
      </c>
      <c r="AE244" s="391" t="s">
        <v>172</v>
      </c>
    </row>
    <row r="245" spans="1:32" ht="21" customHeight="1" x14ac:dyDescent="0.2">
      <c r="A245" s="16"/>
      <c r="B245" s="809" t="s">
        <v>170</v>
      </c>
      <c r="C245" s="999">
        <v>263</v>
      </c>
      <c r="D245" s="620">
        <v>9.5947186311787078</v>
      </c>
      <c r="E245" s="787">
        <v>618</v>
      </c>
      <c r="F245" s="620">
        <v>9.236624595469257</v>
      </c>
      <c r="G245" s="20"/>
      <c r="H245" s="20"/>
      <c r="L245" s="24"/>
      <c r="M245" s="20"/>
      <c r="O245" s="160"/>
      <c r="P245" s="161"/>
      <c r="Q245" s="161"/>
      <c r="R245" s="161"/>
      <c r="S245" s="161"/>
      <c r="T245" s="161"/>
      <c r="U245" s="161"/>
      <c r="V245" s="339"/>
      <c r="Y245" s="387"/>
      <c r="Z245" s="1043">
        <f>+Y248/X248</f>
        <v>8.7789680851063832</v>
      </c>
      <c r="AA245" s="51"/>
      <c r="AB245" s="392" t="s">
        <v>170</v>
      </c>
      <c r="AC245" s="376">
        <v>830</v>
      </c>
      <c r="AD245" s="359">
        <v>5428.8249999999998</v>
      </c>
      <c r="AE245" s="359">
        <f>+AD245/AC245</f>
        <v>6.5407530120481923</v>
      </c>
    </row>
    <row r="246" spans="1:32" ht="21" customHeight="1" x14ac:dyDescent="0.2">
      <c r="A246" s="16"/>
      <c r="B246" s="810" t="s">
        <v>171</v>
      </c>
      <c r="C246" s="999">
        <v>233</v>
      </c>
      <c r="D246" s="620">
        <v>25.419374169227471</v>
      </c>
      <c r="E246" s="787">
        <v>220</v>
      </c>
      <c r="F246" s="620">
        <v>23.118357920954544</v>
      </c>
      <c r="G246" s="20"/>
      <c r="H246" s="20"/>
      <c r="L246" s="24"/>
      <c r="M246" s="20"/>
      <c r="P246" s="24"/>
      <c r="V246" s="339"/>
      <c r="X246" s="1371" t="s">
        <v>495</v>
      </c>
      <c r="Y246" s="1371"/>
      <c r="Z246" s="1043">
        <f>+Y249/X249</f>
        <v>19.096080081830987</v>
      </c>
      <c r="AA246" s="51"/>
      <c r="AB246" s="392" t="s">
        <v>171</v>
      </c>
      <c r="AC246" s="376">
        <v>43</v>
      </c>
      <c r="AD246" s="359">
        <v>686.34394599000007</v>
      </c>
      <c r="AE246" s="359">
        <f>+AD246/AC246</f>
        <v>15.961487116046513</v>
      </c>
    </row>
    <row r="247" spans="1:32" ht="15" customHeight="1" x14ac:dyDescent="0.2">
      <c r="A247" s="16"/>
      <c r="B247" s="811" t="s">
        <v>29</v>
      </c>
      <c r="C247" s="1000">
        <f>SUM(C245:C246)</f>
        <v>496</v>
      </c>
      <c r="D247" s="812"/>
      <c r="E247" s="813">
        <f>+E246+E245</f>
        <v>838</v>
      </c>
      <c r="F247" s="711"/>
      <c r="G247" s="20"/>
      <c r="H247" s="20"/>
      <c r="K247" s="26"/>
      <c r="L247" s="24"/>
      <c r="M247" s="20"/>
      <c r="P247" s="24"/>
      <c r="V247" s="339"/>
      <c r="W247" s="390" t="s">
        <v>187</v>
      </c>
      <c r="X247" s="391" t="s">
        <v>68</v>
      </c>
      <c r="Y247" s="391" t="s">
        <v>342</v>
      </c>
      <c r="Z247" s="396"/>
      <c r="AA247" s="296"/>
      <c r="AB247" s="393" t="s">
        <v>29</v>
      </c>
      <c r="AC247" s="394">
        <f>SUM(AC245:AC246)</f>
        <v>873</v>
      </c>
      <c r="AD247" s="395"/>
      <c r="AE247" s="396"/>
    </row>
    <row r="248" spans="1:32" ht="15.75" customHeight="1" x14ac:dyDescent="0.2">
      <c r="A248" s="16"/>
      <c r="B248" s="814"/>
      <c r="C248" s="815"/>
      <c r="D248" s="815"/>
      <c r="E248" s="815"/>
      <c r="F248" s="296"/>
      <c r="G248" s="297"/>
      <c r="H248" s="20"/>
      <c r="L248" s="26"/>
      <c r="W248" s="392" t="s">
        <v>170</v>
      </c>
      <c r="X248" s="421">
        <v>658</v>
      </c>
      <c r="Y248" s="422">
        <v>5776.5609999999997</v>
      </c>
      <c r="Z248" s="396"/>
      <c r="AA248" s="396"/>
      <c r="AB248" s="296"/>
      <c r="AC248" s="297"/>
      <c r="AE248" s="27"/>
    </row>
    <row r="249" spans="1:32" ht="15.75" customHeight="1" x14ac:dyDescent="0.2">
      <c r="A249" s="16"/>
      <c r="G249" s="20"/>
      <c r="H249" s="20"/>
      <c r="P249" s="160"/>
      <c r="Q249" s="160"/>
      <c r="R249" s="160"/>
      <c r="S249" s="160"/>
      <c r="T249" s="160"/>
      <c r="U249" s="160"/>
      <c r="V249" s="160"/>
      <c r="W249" s="392" t="s">
        <v>171</v>
      </c>
      <c r="X249" s="683">
        <v>71</v>
      </c>
      <c r="Y249" s="684">
        <v>1355.82168581</v>
      </c>
      <c r="Z249" s="381"/>
      <c r="AA249" s="357"/>
      <c r="AC249" s="17"/>
    </row>
    <row r="250" spans="1:32" ht="15.75" customHeight="1" x14ac:dyDescent="0.2">
      <c r="A250" s="16"/>
      <c r="E250" s="622"/>
      <c r="P250" s="160"/>
      <c r="Q250" s="160"/>
      <c r="R250" s="160"/>
      <c r="S250" s="160"/>
      <c r="T250" s="160"/>
      <c r="U250" s="160"/>
      <c r="V250" s="160"/>
      <c r="W250" s="393" t="s">
        <v>29</v>
      </c>
      <c r="X250" s="394">
        <f>SUM(X248:X249)</f>
        <v>729</v>
      </c>
      <c r="Y250" s="395"/>
      <c r="Z250" s="381"/>
      <c r="AA250" s="357"/>
      <c r="AC250" s="17"/>
    </row>
    <row r="251" spans="1:32" ht="15.75" customHeight="1" x14ac:dyDescent="0.2">
      <c r="A251" s="16"/>
      <c r="E251" s="622"/>
      <c r="H251" s="143"/>
      <c r="I251" s="144"/>
      <c r="J251" s="143"/>
      <c r="P251" s="160"/>
      <c r="Q251" s="160"/>
      <c r="R251" s="160"/>
      <c r="S251" s="160"/>
      <c r="T251" s="160"/>
      <c r="U251" s="160"/>
      <c r="V251" s="160"/>
      <c r="Y251" s="397"/>
      <c r="Z251" s="358"/>
      <c r="AA251" s="357"/>
      <c r="AC251" s="17"/>
    </row>
    <row r="252" spans="1:32" ht="15.75" customHeight="1" x14ac:dyDescent="0.2">
      <c r="A252" s="16"/>
      <c r="E252" s="622"/>
      <c r="H252" s="144"/>
      <c r="I252" s="145"/>
      <c r="J252" s="26"/>
      <c r="P252" s="160"/>
      <c r="Q252" s="160"/>
      <c r="R252" s="160"/>
      <c r="S252" s="160"/>
      <c r="T252" s="160"/>
      <c r="U252" s="160"/>
      <c r="V252" s="160"/>
      <c r="W252" s="398"/>
      <c r="Y252" s="387"/>
      <c r="Z252" s="358"/>
      <c r="AA252" s="357"/>
      <c r="AC252" s="17"/>
    </row>
    <row r="253" spans="1:32" ht="15.75" customHeight="1" x14ac:dyDescent="0.2">
      <c r="A253" s="16"/>
      <c r="E253" s="622"/>
      <c r="G253" s="20"/>
      <c r="H253" s="20"/>
      <c r="P253" s="160"/>
      <c r="Q253" s="161"/>
      <c r="R253" s="161"/>
      <c r="S253" s="161"/>
      <c r="T253" s="161"/>
      <c r="U253" s="161"/>
      <c r="V253" s="161"/>
      <c r="W253" s="398"/>
      <c r="Y253" s="387"/>
      <c r="Z253" s="358"/>
      <c r="AA253" s="357"/>
      <c r="AC253" s="17"/>
    </row>
    <row r="254" spans="1:32" ht="15.75" customHeight="1" x14ac:dyDescent="0.2">
      <c r="A254" s="16"/>
      <c r="E254" s="622"/>
      <c r="G254" s="26"/>
      <c r="H254" s="26"/>
      <c r="Q254" s="160"/>
      <c r="R254" s="160"/>
      <c r="S254" s="160"/>
      <c r="T254" s="160"/>
      <c r="U254" s="160"/>
      <c r="V254" s="160"/>
      <c r="W254" s="398"/>
      <c r="Y254" s="387"/>
      <c r="Z254" s="358"/>
      <c r="AA254" s="357"/>
      <c r="AC254" s="17"/>
    </row>
    <row r="255" spans="1:32" ht="15.75" customHeight="1" x14ac:dyDescent="0.2">
      <c r="A255" s="16"/>
      <c r="E255" s="622"/>
      <c r="Q255" s="160"/>
      <c r="R255" s="160"/>
      <c r="S255" s="160"/>
      <c r="T255" s="160"/>
      <c r="U255" s="160"/>
      <c r="V255" s="160"/>
      <c r="W255" s="398"/>
      <c r="Y255" s="387"/>
      <c r="Z255" s="358"/>
      <c r="AA255" s="357"/>
      <c r="AC255" s="17"/>
    </row>
    <row r="256" spans="1:32" ht="15.75" customHeight="1" x14ac:dyDescent="0.2">
      <c r="A256" s="16"/>
      <c r="E256" s="622"/>
      <c r="Q256" s="160"/>
      <c r="R256" s="160"/>
      <c r="S256" s="160"/>
      <c r="T256" s="160"/>
      <c r="U256" s="160"/>
      <c r="V256" s="160"/>
      <c r="W256" s="398"/>
      <c r="Y256" s="387"/>
      <c r="Z256" s="358"/>
      <c r="AA256" s="357"/>
      <c r="AC256" s="17"/>
    </row>
    <row r="257" spans="1:26" ht="15.75" customHeight="1" x14ac:dyDescent="0.2">
      <c r="A257" s="16"/>
      <c r="E257" s="622"/>
      <c r="Q257" s="160"/>
      <c r="R257" s="160"/>
      <c r="S257" s="160"/>
      <c r="T257" s="160"/>
      <c r="U257" s="160"/>
      <c r="V257" s="160"/>
      <c r="W257" s="398"/>
      <c r="Y257" s="387"/>
      <c r="Z257" s="358"/>
    </row>
    <row r="258" spans="1:26" ht="15.75" customHeight="1" x14ac:dyDescent="0.2">
      <c r="A258" s="16"/>
      <c r="E258" s="622"/>
      <c r="Q258" s="160"/>
      <c r="R258" s="160"/>
      <c r="S258" s="160"/>
      <c r="T258" s="160"/>
      <c r="U258" s="160"/>
      <c r="V258" s="160"/>
      <c r="W258" s="398"/>
      <c r="Y258" s="387"/>
      <c r="Z258" s="358"/>
    </row>
    <row r="259" spans="1:26" ht="15.75" customHeight="1" x14ac:dyDescent="0.2">
      <c r="A259" s="16"/>
      <c r="E259" s="622"/>
      <c r="Q259" s="160"/>
      <c r="R259" s="160"/>
      <c r="S259" s="160"/>
      <c r="T259" s="160"/>
      <c r="U259" s="160"/>
      <c r="V259" s="160"/>
      <c r="W259" s="398"/>
      <c r="Y259" s="387"/>
      <c r="Z259" s="358"/>
    </row>
    <row r="260" spans="1:26" ht="15.75" customHeight="1" x14ac:dyDescent="0.2">
      <c r="A260" s="16"/>
      <c r="E260" s="622"/>
      <c r="Q260" s="160"/>
      <c r="R260" s="160"/>
      <c r="S260" s="160"/>
      <c r="T260" s="160"/>
      <c r="U260" s="160"/>
      <c r="V260" s="160"/>
      <c r="W260" s="398"/>
      <c r="Y260" s="387"/>
      <c r="Z260" s="358"/>
    </row>
    <row r="261" spans="1:26" ht="15.75" customHeight="1" x14ac:dyDescent="0.2">
      <c r="A261" s="16"/>
      <c r="E261" s="622"/>
      <c r="Q261" s="160"/>
      <c r="R261" s="160"/>
      <c r="S261" s="160"/>
      <c r="T261" s="160"/>
      <c r="U261" s="160"/>
      <c r="V261" s="160"/>
      <c r="W261" s="398"/>
      <c r="Y261" s="387"/>
      <c r="Z261" s="358"/>
    </row>
    <row r="262" spans="1:26" ht="15.75" customHeight="1" x14ac:dyDescent="0.2">
      <c r="A262" s="16"/>
      <c r="E262" s="622"/>
      <c r="Q262" s="160"/>
      <c r="R262" s="160"/>
      <c r="S262" s="160"/>
      <c r="T262" s="160"/>
      <c r="U262" s="160"/>
      <c r="V262" s="160"/>
      <c r="W262" s="398"/>
      <c r="Y262" s="387"/>
      <c r="Z262" s="358"/>
    </row>
    <row r="263" spans="1:26" ht="15.75" customHeight="1" x14ac:dyDescent="0.2">
      <c r="A263" s="16"/>
      <c r="E263" s="622"/>
      <c r="Q263" s="160"/>
      <c r="R263" s="160"/>
      <c r="S263" s="160"/>
      <c r="T263" s="160"/>
      <c r="U263" s="160"/>
      <c r="V263" s="160"/>
      <c r="W263" s="398"/>
      <c r="Y263" s="387"/>
      <c r="Z263" s="358"/>
    </row>
    <row r="264" spans="1:26" ht="15.75" customHeight="1" x14ac:dyDescent="0.2">
      <c r="A264" s="16"/>
      <c r="E264" s="622"/>
      <c r="Q264" s="160"/>
      <c r="R264" s="160"/>
      <c r="S264" s="160"/>
      <c r="T264" s="160"/>
      <c r="U264" s="160"/>
      <c r="V264" s="160"/>
      <c r="W264" s="398"/>
      <c r="Y264" s="387"/>
      <c r="Z264" s="358"/>
    </row>
    <row r="265" spans="1:26" ht="15.75" customHeight="1" x14ac:dyDescent="0.2">
      <c r="A265" s="16"/>
      <c r="E265" s="622"/>
      <c r="Q265" s="160"/>
      <c r="R265" s="160"/>
      <c r="S265" s="160"/>
      <c r="T265" s="160"/>
      <c r="U265" s="160"/>
      <c r="V265" s="160"/>
      <c r="W265" s="398"/>
      <c r="Y265" s="387"/>
      <c r="Z265" s="358"/>
    </row>
    <row r="266" spans="1:26" ht="26.25" customHeight="1" x14ac:dyDescent="0.2">
      <c r="A266" s="30"/>
      <c r="B266" s="1764" t="s">
        <v>408</v>
      </c>
      <c r="C266" s="1764"/>
      <c r="D266" s="1764"/>
      <c r="E266" s="1764"/>
      <c r="F266" s="1764"/>
      <c r="G266" s="1764"/>
      <c r="H266" s="20"/>
      <c r="I266" s="27"/>
      <c r="J266" s="27"/>
      <c r="K266" s="27"/>
      <c r="L266" s="27"/>
      <c r="Q266" s="160"/>
      <c r="R266" s="160"/>
      <c r="S266" s="160"/>
      <c r="T266" s="160"/>
      <c r="U266" s="160"/>
      <c r="V266" s="160"/>
      <c r="W266" s="398"/>
      <c r="Y266" s="387"/>
      <c r="Z266" s="358"/>
    </row>
    <row r="267" spans="1:26" ht="15.75" customHeight="1" x14ac:dyDescent="0.2">
      <c r="A267" s="16"/>
      <c r="E267" s="622"/>
      <c r="Q267" s="160"/>
      <c r="R267" s="160"/>
      <c r="S267" s="160"/>
      <c r="T267" s="160"/>
      <c r="U267" s="160"/>
      <c r="V267" s="160"/>
      <c r="W267" s="398"/>
      <c r="Y267" s="387"/>
      <c r="Z267" s="358"/>
    </row>
    <row r="268" spans="1:26" ht="15.75" customHeight="1" x14ac:dyDescent="0.2">
      <c r="A268" s="16"/>
      <c r="E268" s="622"/>
      <c r="Q268" s="160"/>
      <c r="R268" s="160"/>
      <c r="S268" s="160"/>
      <c r="T268" s="160"/>
      <c r="U268" s="160"/>
      <c r="V268" s="160"/>
      <c r="W268" s="398"/>
      <c r="Y268" s="387"/>
    </row>
    <row r="269" spans="1:26" ht="15.75" customHeight="1" x14ac:dyDescent="0.2">
      <c r="A269" s="16"/>
      <c r="E269" s="622"/>
      <c r="Q269" s="160"/>
      <c r="R269" s="160"/>
      <c r="S269" s="160"/>
      <c r="T269" s="160"/>
      <c r="U269" s="160"/>
      <c r="V269" s="160"/>
      <c r="W269" s="398"/>
      <c r="Y269" s="387"/>
      <c r="Z269" s="399"/>
    </row>
    <row r="270" spans="1:26" ht="24" customHeight="1" x14ac:dyDescent="0.2">
      <c r="A270" s="16"/>
      <c r="B270" s="762" t="s">
        <v>127</v>
      </c>
      <c r="C270" s="807" t="s">
        <v>68</v>
      </c>
      <c r="D270" s="816" t="s">
        <v>172</v>
      </c>
      <c r="F270" s="13"/>
      <c r="G270" s="4"/>
      <c r="H270" s="20"/>
      <c r="L270" s="24"/>
      <c r="M270" s="20"/>
      <c r="P270" s="160"/>
      <c r="Q270" s="160"/>
      <c r="R270" s="160"/>
      <c r="S270" s="160"/>
      <c r="T270" s="160"/>
      <c r="U270" s="160"/>
      <c r="V270" s="316"/>
      <c r="W270" s="389"/>
      <c r="Y270" s="387"/>
    </row>
    <row r="271" spans="1:26" s="4" customFormat="1" ht="21" customHeight="1" x14ac:dyDescent="0.2">
      <c r="A271" s="99"/>
      <c r="B271" s="626" t="s">
        <v>173</v>
      </c>
      <c r="C271" s="616">
        <f>+X274</f>
        <v>19</v>
      </c>
      <c r="D271" s="620">
        <f>+Y274</f>
        <v>20.653709258421053</v>
      </c>
      <c r="E271" s="616"/>
      <c r="L271" s="456"/>
      <c r="P271" s="162"/>
      <c r="Q271" s="162"/>
      <c r="R271" s="162"/>
      <c r="S271" s="162"/>
      <c r="T271" s="162"/>
      <c r="U271" s="162"/>
      <c r="V271" s="322"/>
      <c r="W271" s="389"/>
      <c r="X271" s="316"/>
      <c r="Y271" s="316"/>
    </row>
    <row r="272" spans="1:26" s="4" customFormat="1" ht="21" customHeight="1" x14ac:dyDescent="0.2">
      <c r="A272" s="99"/>
      <c r="B272" s="626" t="s">
        <v>174</v>
      </c>
      <c r="C272" s="616">
        <f>+X275</f>
        <v>144</v>
      </c>
      <c r="D272" s="620">
        <f t="shared" ref="D272:D273" si="9">+Y275</f>
        <v>28.879684366319417</v>
      </c>
      <c r="E272" s="616"/>
      <c r="L272" s="456"/>
      <c r="P272" s="162"/>
      <c r="Q272" s="162"/>
      <c r="R272" s="162"/>
      <c r="S272" s="162"/>
      <c r="T272" s="162"/>
      <c r="U272" s="162"/>
      <c r="V272" s="322"/>
      <c r="W272" s="316"/>
      <c r="X272" s="316"/>
      <c r="Y272" s="322"/>
    </row>
    <row r="273" spans="1:32" s="4" customFormat="1" ht="21" customHeight="1" x14ac:dyDescent="0.2">
      <c r="A273" s="99"/>
      <c r="B273" s="626" t="s">
        <v>175</v>
      </c>
      <c r="C273" s="616">
        <f>+X276</f>
        <v>70</v>
      </c>
      <c r="D273" s="620">
        <f t="shared" si="9"/>
        <v>19.594559382638547</v>
      </c>
      <c r="E273" s="616"/>
      <c r="L273" s="456"/>
      <c r="P273" s="162"/>
      <c r="Q273" s="162"/>
      <c r="R273" s="162"/>
      <c r="S273" s="162"/>
      <c r="T273" s="162"/>
      <c r="U273" s="162"/>
      <c r="V273" s="402"/>
      <c r="W273" s="400" t="s">
        <v>127</v>
      </c>
      <c r="X273" s="391" t="s">
        <v>68</v>
      </c>
      <c r="Y273" s="391" t="s">
        <v>368</v>
      </c>
      <c r="Z273" s="391" t="s">
        <v>367</v>
      </c>
    </row>
    <row r="274" spans="1:32" ht="15.75" customHeight="1" x14ac:dyDescent="0.2">
      <c r="A274" s="16"/>
      <c r="B274" s="817" t="s">
        <v>29</v>
      </c>
      <c r="C274" s="617">
        <f>SUM(C271:C273)</f>
        <v>233</v>
      </c>
      <c r="D274" s="738">
        <f>SUM(D271:D273)</f>
        <v>69.12795300737902</v>
      </c>
      <c r="F274" s="13"/>
      <c r="G274" s="4"/>
      <c r="H274" s="20"/>
      <c r="L274" s="24"/>
      <c r="M274" s="20"/>
      <c r="P274" s="160"/>
      <c r="Q274" s="160"/>
      <c r="R274" s="160"/>
      <c r="S274" s="160"/>
      <c r="T274" s="160"/>
      <c r="U274" s="160"/>
      <c r="V274" s="389"/>
      <c r="W274" s="309" t="s">
        <v>173</v>
      </c>
      <c r="X274" s="322">
        <v>19</v>
      </c>
      <c r="Y274" s="401">
        <f>(Z274/X274)/1000000</f>
        <v>20.653709258421053</v>
      </c>
      <c r="Z274" s="401">
        <v>392420475.90999997</v>
      </c>
    </row>
    <row r="275" spans="1:32" ht="15.75" customHeight="1" x14ac:dyDescent="0.2">
      <c r="A275" s="16"/>
      <c r="E275" s="616"/>
      <c r="Q275" s="160"/>
      <c r="R275" s="160"/>
      <c r="S275" s="160"/>
      <c r="T275" s="160"/>
      <c r="U275" s="160"/>
      <c r="V275" s="160"/>
      <c r="W275" s="309" t="s">
        <v>174</v>
      </c>
      <c r="X275" s="322">
        <v>144</v>
      </c>
      <c r="Y275" s="401">
        <f>(Z275/X275)/1000000</f>
        <v>28.879684366319417</v>
      </c>
      <c r="Z275" s="401">
        <v>4158674548.7499962</v>
      </c>
    </row>
    <row r="276" spans="1:32" ht="15.75" customHeight="1" x14ac:dyDescent="0.2">
      <c r="A276" s="16"/>
      <c r="Q276" s="160"/>
      <c r="R276" s="160"/>
      <c r="S276" s="160"/>
      <c r="T276" s="160"/>
      <c r="U276" s="160"/>
      <c r="V276" s="160"/>
      <c r="W276" s="309" t="s">
        <v>175</v>
      </c>
      <c r="X276" s="322">
        <v>70</v>
      </c>
      <c r="Y276" s="401">
        <f>(Z276/X276)/1000000</f>
        <v>19.594559382638547</v>
      </c>
      <c r="Z276" s="401">
        <v>1371619156.7846982</v>
      </c>
    </row>
    <row r="277" spans="1:32" ht="15.75" customHeight="1" x14ac:dyDescent="0.2">
      <c r="A277" s="16"/>
      <c r="E277" s="622"/>
      <c r="Q277" s="160"/>
      <c r="R277" s="160"/>
      <c r="S277" s="160"/>
      <c r="T277" s="160"/>
      <c r="U277" s="160"/>
      <c r="V277" s="160"/>
      <c r="W277" s="393" t="s">
        <v>29</v>
      </c>
      <c r="X277" s="403">
        <f>SUM(X274:X276)</f>
        <v>233</v>
      </c>
      <c r="Y277" s="404">
        <f>SUM(Y274:Y276)</f>
        <v>69.12795300737902</v>
      </c>
      <c r="Z277" s="404">
        <f>SUM(Z274:Z276)</f>
        <v>5922714181.4446945</v>
      </c>
    </row>
    <row r="278" spans="1:32" ht="15.75" customHeight="1" x14ac:dyDescent="0.2">
      <c r="E278" s="771"/>
      <c r="J278" s="146"/>
      <c r="W278" s="389"/>
      <c r="Y278" s="387"/>
      <c r="Z278" s="358"/>
    </row>
    <row r="279" spans="1:32" ht="15.75" customHeight="1" x14ac:dyDescent="0.2">
      <c r="B279" s="788"/>
      <c r="C279" s="626"/>
      <c r="D279" s="626"/>
      <c r="E279" s="626"/>
      <c r="J279" s="14"/>
      <c r="W279" s="389"/>
      <c r="Y279" s="387"/>
      <c r="Z279" s="358"/>
    </row>
    <row r="280" spans="1:32" ht="15" customHeight="1" x14ac:dyDescent="0.2">
      <c r="B280" s="788"/>
      <c r="C280" s="626"/>
      <c r="D280" s="626"/>
      <c r="E280" s="626"/>
      <c r="J280" s="14"/>
      <c r="W280" s="398"/>
      <c r="Y280" s="387"/>
      <c r="Z280" s="358"/>
    </row>
    <row r="281" spans="1:32" ht="14.25" customHeight="1" x14ac:dyDescent="0.2">
      <c r="B281" s="788"/>
      <c r="C281" s="626"/>
      <c r="D281" s="626"/>
      <c r="E281" s="626"/>
      <c r="J281" s="14"/>
      <c r="Y281" s="387"/>
      <c r="Z281" s="358"/>
    </row>
    <row r="282" spans="1:32" ht="15" customHeight="1" x14ac:dyDescent="0.2">
      <c r="B282" s="788"/>
      <c r="C282" s="626"/>
      <c r="D282" s="626"/>
      <c r="E282" s="626"/>
      <c r="J282" s="14"/>
      <c r="W282" s="405"/>
      <c r="Y282" s="387"/>
      <c r="Z282" s="358"/>
    </row>
    <row r="283" spans="1:32" x14ac:dyDescent="0.2">
      <c r="B283" s="788"/>
      <c r="C283" s="626"/>
      <c r="D283" s="626"/>
      <c r="E283" s="626"/>
      <c r="J283" s="14"/>
      <c r="W283" s="406"/>
      <c r="Y283" s="387"/>
      <c r="Z283" s="358"/>
    </row>
    <row r="284" spans="1:32" ht="15" customHeight="1" x14ac:dyDescent="0.2">
      <c r="B284" s="788"/>
      <c r="C284" s="787"/>
      <c r="D284" s="787"/>
      <c r="E284" s="626"/>
      <c r="J284" s="14"/>
      <c r="W284" s="406"/>
      <c r="Y284" s="387"/>
      <c r="Z284" s="358"/>
    </row>
    <row r="285" spans="1:32" ht="15" customHeight="1" x14ac:dyDescent="0.2">
      <c r="B285" s="788"/>
      <c r="C285" s="626"/>
      <c r="D285" s="626"/>
      <c r="E285" s="626"/>
      <c r="J285" s="14"/>
      <c r="W285" s="406"/>
      <c r="Y285" s="387"/>
      <c r="Z285" s="358"/>
    </row>
    <row r="286" spans="1:32" ht="15" customHeight="1" x14ac:dyDescent="0.2">
      <c r="B286" s="788"/>
      <c r="C286" s="626"/>
      <c r="D286" s="626"/>
      <c r="E286" s="626"/>
      <c r="J286" s="14"/>
      <c r="W286" s="406"/>
      <c r="Y286" s="387"/>
      <c r="Z286" s="357"/>
    </row>
    <row r="287" spans="1:32" ht="27.75" customHeight="1" x14ac:dyDescent="0.2">
      <c r="A287" s="30"/>
      <c r="B287" s="1764" t="s">
        <v>245</v>
      </c>
      <c r="C287" s="1764"/>
      <c r="D287" s="1764"/>
      <c r="E287" s="1764"/>
      <c r="H287" s="13"/>
      <c r="I287" s="13"/>
      <c r="J287" s="13"/>
      <c r="L287" s="137"/>
      <c r="Q287" s="4"/>
      <c r="R287" s="4"/>
      <c r="S287" s="4"/>
      <c r="T287" s="4"/>
      <c r="U287" s="4"/>
      <c r="V287" s="4"/>
      <c r="W287" s="406"/>
      <c r="Y287" s="387"/>
      <c r="Z287" s="381"/>
      <c r="AA287" s="358"/>
      <c r="AB287" s="19"/>
      <c r="AC287" s="23"/>
      <c r="AD287" s="19"/>
      <c r="AE287" s="23"/>
      <c r="AF287" s="23"/>
    </row>
    <row r="288" spans="1:32" ht="15" customHeight="1" x14ac:dyDescent="0.2">
      <c r="A288" s="30"/>
      <c r="B288" s="633"/>
      <c r="C288" s="634"/>
      <c r="D288" s="634"/>
      <c r="E288" s="616"/>
      <c r="J288" s="4"/>
      <c r="W288" s="406"/>
      <c r="Z288" s="357"/>
    </row>
    <row r="289" spans="1:25" ht="15" customHeight="1" x14ac:dyDescent="0.2">
      <c r="A289" s="30"/>
      <c r="B289" s="633"/>
      <c r="C289" s="1820" t="s">
        <v>60</v>
      </c>
      <c r="D289" s="1820"/>
      <c r="E289" s="1820" t="s">
        <v>233</v>
      </c>
      <c r="F289" s="1820"/>
      <c r="G289" s="1820" t="s">
        <v>635</v>
      </c>
      <c r="H289" s="1820"/>
      <c r="J289" s="4"/>
      <c r="W289" s="406"/>
      <c r="Y289" s="358"/>
    </row>
    <row r="290" spans="1:25" ht="15" customHeight="1" x14ac:dyDescent="0.2">
      <c r="A290" s="16"/>
      <c r="B290" s="1310" t="s">
        <v>28</v>
      </c>
      <c r="C290" s="1310" t="s">
        <v>68</v>
      </c>
      <c r="D290" s="1311" t="s">
        <v>116</v>
      </c>
      <c r="E290" s="1310" t="s">
        <v>68</v>
      </c>
      <c r="F290" s="1311" t="s">
        <v>116</v>
      </c>
      <c r="G290" s="1312" t="s">
        <v>636</v>
      </c>
      <c r="H290" s="1312" t="s">
        <v>637</v>
      </c>
      <c r="I290" s="4"/>
      <c r="L290" s="24"/>
      <c r="M290" s="20"/>
      <c r="Q290" s="20"/>
      <c r="Y290" s="380"/>
    </row>
    <row r="291" spans="1:25" x14ac:dyDescent="0.2">
      <c r="A291" s="16"/>
      <c r="B291" s="1317" t="s">
        <v>69</v>
      </c>
      <c r="C291" s="1313">
        <v>134</v>
      </c>
      <c r="D291" s="1314">
        <v>1247.576</v>
      </c>
      <c r="E291" s="1313">
        <v>122</v>
      </c>
      <c r="F291" s="1314">
        <v>2523.5977263</v>
      </c>
      <c r="G291" s="1313">
        <v>256</v>
      </c>
      <c r="H291" s="1314">
        <v>3771.1737263</v>
      </c>
      <c r="I291" s="4"/>
      <c r="L291" s="24"/>
      <c r="M291" s="20"/>
      <c r="O291" s="13"/>
      <c r="P291" s="13"/>
      <c r="Q291" s="20"/>
      <c r="W291" s="406"/>
      <c r="Y291" s="358"/>
    </row>
    <row r="292" spans="1:25" x14ac:dyDescent="0.2">
      <c r="A292" s="16"/>
      <c r="B292" s="1317" t="s">
        <v>32</v>
      </c>
      <c r="C292" s="1313">
        <v>333</v>
      </c>
      <c r="D292" s="1314">
        <v>3200.3390768000004</v>
      </c>
      <c r="E292" s="1313">
        <v>394</v>
      </c>
      <c r="F292" s="1314">
        <v>8251.825358529999</v>
      </c>
      <c r="G292" s="1313">
        <v>727</v>
      </c>
      <c r="H292" s="1314">
        <v>11452.16443533</v>
      </c>
      <c r="I292" s="4"/>
      <c r="L292" s="24"/>
      <c r="M292" s="20"/>
      <c r="O292" s="13"/>
      <c r="P292" s="13"/>
      <c r="Q292" s="20"/>
    </row>
    <row r="293" spans="1:25" x14ac:dyDescent="0.2">
      <c r="A293" s="16"/>
      <c r="B293" s="1317" t="s">
        <v>33</v>
      </c>
      <c r="C293" s="1313">
        <v>984</v>
      </c>
      <c r="D293" s="1314">
        <v>10065.34</v>
      </c>
      <c r="E293" s="1313">
        <v>203</v>
      </c>
      <c r="F293" s="1314">
        <v>4359.9100803000001</v>
      </c>
      <c r="G293" s="1313">
        <v>1187</v>
      </c>
      <c r="H293" s="1314">
        <v>14425.2500803</v>
      </c>
      <c r="I293" s="4"/>
      <c r="L293" s="24"/>
      <c r="M293" s="20"/>
      <c r="O293" s="13"/>
      <c r="P293" s="13"/>
      <c r="Q293" s="20"/>
    </row>
    <row r="294" spans="1:25" x14ac:dyDescent="0.2">
      <c r="A294" s="16"/>
      <c r="B294" s="1317" t="s">
        <v>34</v>
      </c>
      <c r="C294" s="1313">
        <v>564</v>
      </c>
      <c r="D294" s="1314">
        <v>5565.4264205399995</v>
      </c>
      <c r="E294" s="1313">
        <v>203</v>
      </c>
      <c r="F294" s="1314">
        <v>5392.2148748199997</v>
      </c>
      <c r="G294" s="1313">
        <v>767</v>
      </c>
      <c r="H294" s="1314">
        <v>10957.641295359999</v>
      </c>
      <c r="I294" s="4"/>
      <c r="L294" s="24"/>
      <c r="M294" s="20"/>
      <c r="Q294" s="23"/>
    </row>
    <row r="295" spans="1:25" x14ac:dyDescent="0.2">
      <c r="A295" s="16"/>
      <c r="B295" s="1317" t="s">
        <v>35</v>
      </c>
      <c r="C295" s="1313">
        <v>901</v>
      </c>
      <c r="D295" s="1314">
        <v>9056.5460000000003</v>
      </c>
      <c r="E295" s="1313">
        <v>336</v>
      </c>
      <c r="F295" s="1314">
        <v>6963.2313737100003</v>
      </c>
      <c r="G295" s="1313">
        <v>1237</v>
      </c>
      <c r="H295" s="1314">
        <v>16019.77737371</v>
      </c>
      <c r="I295" s="4"/>
      <c r="L295" s="24"/>
      <c r="M295" s="20"/>
      <c r="Q295" s="23"/>
    </row>
    <row r="296" spans="1:25" hidden="1" x14ac:dyDescent="0.2">
      <c r="A296" s="16"/>
      <c r="B296" s="1317" t="s">
        <v>31</v>
      </c>
      <c r="C296" s="1313">
        <v>0</v>
      </c>
      <c r="D296" s="1314">
        <v>0</v>
      </c>
      <c r="E296" s="1313">
        <v>0</v>
      </c>
      <c r="F296" s="1314">
        <v>0</v>
      </c>
      <c r="G296" s="1313">
        <v>0</v>
      </c>
      <c r="H296" s="1314">
        <v>0</v>
      </c>
      <c r="I296" s="4"/>
      <c r="L296" s="24"/>
      <c r="M296" s="20"/>
      <c r="Q296" s="23"/>
    </row>
    <row r="297" spans="1:25" hidden="1" x14ac:dyDescent="0.2">
      <c r="A297" s="16"/>
      <c r="B297" s="1317" t="s">
        <v>36</v>
      </c>
      <c r="C297" s="1313">
        <v>0</v>
      </c>
      <c r="D297" s="1314">
        <v>0</v>
      </c>
      <c r="E297" s="1313">
        <v>0</v>
      </c>
      <c r="F297" s="1314">
        <v>0</v>
      </c>
      <c r="G297" s="1313">
        <v>0</v>
      </c>
      <c r="H297" s="1314">
        <v>0</v>
      </c>
      <c r="I297" s="4"/>
      <c r="L297" s="24"/>
      <c r="M297" s="20"/>
      <c r="Q297" s="23"/>
    </row>
    <row r="298" spans="1:25" hidden="1" x14ac:dyDescent="0.2">
      <c r="A298" s="16"/>
      <c r="B298" s="1317" t="s">
        <v>37</v>
      </c>
      <c r="C298" s="1313">
        <v>0</v>
      </c>
      <c r="D298" s="1314">
        <v>0</v>
      </c>
      <c r="E298" s="1313">
        <v>0</v>
      </c>
      <c r="F298" s="1314">
        <v>0</v>
      </c>
      <c r="G298" s="1313">
        <v>0</v>
      </c>
      <c r="H298" s="1314">
        <v>0</v>
      </c>
      <c r="I298" s="4"/>
      <c r="L298" s="24"/>
      <c r="M298" s="20"/>
      <c r="Q298" s="23"/>
    </row>
    <row r="299" spans="1:25" hidden="1" x14ac:dyDescent="0.2">
      <c r="A299" s="16"/>
      <c r="B299" s="1317" t="s">
        <v>38</v>
      </c>
      <c r="C299" s="1313">
        <v>0</v>
      </c>
      <c r="D299" s="1314">
        <v>0</v>
      </c>
      <c r="E299" s="1313">
        <v>0</v>
      </c>
      <c r="F299" s="1314">
        <v>0</v>
      </c>
      <c r="G299" s="1313">
        <v>0</v>
      </c>
      <c r="H299" s="1314">
        <v>0</v>
      </c>
      <c r="I299" s="4"/>
      <c r="L299" s="24"/>
      <c r="M299" s="20"/>
      <c r="Q299" s="23"/>
    </row>
    <row r="300" spans="1:25" hidden="1" x14ac:dyDescent="0.2">
      <c r="A300" s="16"/>
      <c r="B300" s="1317" t="s">
        <v>39</v>
      </c>
      <c r="C300" s="1313">
        <v>0</v>
      </c>
      <c r="D300" s="1314">
        <v>0</v>
      </c>
      <c r="E300" s="1313">
        <v>0</v>
      </c>
      <c r="F300" s="1314">
        <v>0</v>
      </c>
      <c r="G300" s="1313">
        <v>0</v>
      </c>
      <c r="H300" s="1314">
        <v>0</v>
      </c>
      <c r="I300" s="4">
        <v>959</v>
      </c>
      <c r="J300" s="20">
        <v>11038.270843050001</v>
      </c>
      <c r="L300" s="24"/>
      <c r="M300" s="20"/>
      <c r="Q300" s="23"/>
    </row>
    <row r="301" spans="1:25" hidden="1" x14ac:dyDescent="0.2">
      <c r="A301" s="16"/>
      <c r="B301" s="1317" t="s">
        <v>40</v>
      </c>
      <c r="C301" s="1313">
        <v>0</v>
      </c>
      <c r="D301" s="1314">
        <v>0</v>
      </c>
      <c r="E301" s="1313">
        <v>0</v>
      </c>
      <c r="F301" s="1314">
        <v>0</v>
      </c>
      <c r="G301" s="1313">
        <v>0</v>
      </c>
      <c r="H301" s="1314">
        <v>0</v>
      </c>
      <c r="I301" s="4"/>
      <c r="L301" s="24"/>
      <c r="M301" s="20"/>
      <c r="Q301" s="20"/>
    </row>
    <row r="302" spans="1:25" hidden="1" x14ac:dyDescent="0.2">
      <c r="A302" s="16"/>
      <c r="B302" s="1317" t="s">
        <v>70</v>
      </c>
      <c r="C302" s="1313">
        <v>0</v>
      </c>
      <c r="D302" s="1314">
        <v>0</v>
      </c>
      <c r="E302" s="1313">
        <v>0</v>
      </c>
      <c r="F302" s="1314">
        <v>0</v>
      </c>
      <c r="G302" s="1313">
        <v>0</v>
      </c>
      <c r="H302" s="1314">
        <v>0</v>
      </c>
      <c r="I302" s="4"/>
      <c r="L302" s="24"/>
      <c r="M302" s="20"/>
      <c r="Q302" s="20"/>
    </row>
    <row r="303" spans="1:25" x14ac:dyDescent="0.2">
      <c r="A303" s="16"/>
      <c r="B303" s="1318" t="s">
        <v>6</v>
      </c>
      <c r="C303" s="1315">
        <f t="shared" ref="C303:H303" si="10">SUM(C291:C302)</f>
        <v>2916</v>
      </c>
      <c r="D303" s="1316">
        <f t="shared" si="10"/>
        <v>29135.227497339998</v>
      </c>
      <c r="E303" s="1315">
        <f t="shared" si="10"/>
        <v>1258</v>
      </c>
      <c r="F303" s="1316">
        <f t="shared" si="10"/>
        <v>27490.779413660002</v>
      </c>
      <c r="G303" s="1315">
        <f t="shared" si="10"/>
        <v>4174</v>
      </c>
      <c r="H303" s="1316">
        <f t="shared" si="10"/>
        <v>56626.006910999997</v>
      </c>
      <c r="I303" s="4"/>
      <c r="L303" s="24"/>
      <c r="M303" s="20"/>
      <c r="O303" s="13"/>
      <c r="P303" s="13"/>
      <c r="Q303" s="20"/>
    </row>
    <row r="304" spans="1:25" ht="37.15" customHeight="1" x14ac:dyDescent="0.2">
      <c r="A304" s="16"/>
      <c r="B304" s="1795" t="s">
        <v>624</v>
      </c>
      <c r="C304" s="1795"/>
      <c r="D304" s="1795"/>
      <c r="E304" s="1795"/>
      <c r="F304" s="34"/>
      <c r="G304" s="14"/>
      <c r="H304" s="43"/>
      <c r="I304" s="34"/>
      <c r="J304" s="4"/>
    </row>
    <row r="305" spans="1:16" ht="15" customHeight="1" x14ac:dyDescent="0.2">
      <c r="A305" s="16"/>
      <c r="B305" s="1795"/>
      <c r="C305" s="1795"/>
      <c r="D305" s="1795"/>
      <c r="E305" s="1795"/>
      <c r="J305" s="4"/>
    </row>
    <row r="306" spans="1:16" ht="45" customHeight="1" x14ac:dyDescent="0.2">
      <c r="A306" s="16"/>
      <c r="B306" s="1795"/>
      <c r="C306" s="1795"/>
      <c r="D306" s="1795"/>
      <c r="E306" s="1795"/>
      <c r="J306" s="15"/>
      <c r="N306" s="24"/>
      <c r="O306" s="24"/>
      <c r="P306" s="24"/>
    </row>
    <row r="307" spans="1:16" ht="17.25" customHeight="1" x14ac:dyDescent="0.2">
      <c r="A307" s="16"/>
      <c r="B307" s="727"/>
      <c r="C307" s="647"/>
      <c r="D307" s="647"/>
      <c r="E307" s="727"/>
      <c r="J307" s="15"/>
      <c r="N307" s="24"/>
      <c r="O307" s="24"/>
      <c r="P307" s="24"/>
    </row>
    <row r="308" spans="1:16" ht="15.75" customHeight="1" x14ac:dyDescent="0.2">
      <c r="A308" s="16"/>
      <c r="B308" s="727"/>
      <c r="C308" s="727"/>
      <c r="D308" s="727"/>
      <c r="E308" s="727"/>
      <c r="J308" s="15"/>
      <c r="N308" s="24"/>
      <c r="O308" s="24"/>
      <c r="P308" s="24"/>
    </row>
    <row r="309" spans="1:16" ht="17.25" hidden="1" customHeight="1" x14ac:dyDescent="0.2">
      <c r="A309" s="16"/>
      <c r="B309" s="727"/>
      <c r="C309" s="727"/>
      <c r="D309" s="727"/>
      <c r="E309" s="727"/>
      <c r="J309" s="15"/>
      <c r="N309" s="24"/>
      <c r="O309" s="24"/>
      <c r="P309" s="24"/>
    </row>
    <row r="310" spans="1:16" ht="17.25" customHeight="1" x14ac:dyDescent="0.2">
      <c r="A310" s="16"/>
      <c r="B310" s="727"/>
      <c r="C310" s="647"/>
      <c r="D310" s="647"/>
      <c r="E310" s="727"/>
      <c r="J310" s="15"/>
      <c r="N310" s="24"/>
      <c r="O310" s="24"/>
      <c r="P310" s="24"/>
    </row>
    <row r="311" spans="1:16" ht="15" customHeight="1" x14ac:dyDescent="0.2">
      <c r="A311" s="16"/>
      <c r="B311" s="648"/>
      <c r="C311" s="1763"/>
      <c r="D311" s="649"/>
      <c r="E311" s="650"/>
      <c r="G311" s="20"/>
      <c r="N311" s="24"/>
      <c r="O311" s="24"/>
      <c r="P311" s="24"/>
    </row>
    <row r="312" spans="1:16" ht="26.25" customHeight="1" x14ac:dyDescent="0.2">
      <c r="A312" s="16"/>
      <c r="B312" s="1764" t="s">
        <v>246</v>
      </c>
      <c r="C312" s="1764"/>
      <c r="D312" s="763"/>
      <c r="E312" s="651"/>
      <c r="G312" s="34"/>
      <c r="M312" s="20"/>
      <c r="N312" s="24"/>
      <c r="O312" s="24"/>
      <c r="P312" s="24"/>
    </row>
    <row r="313" spans="1:16" ht="15" customHeight="1" x14ac:dyDescent="0.2">
      <c r="A313" s="16"/>
      <c r="G313" s="34"/>
      <c r="N313" s="24"/>
      <c r="O313" s="24"/>
      <c r="P313" s="24"/>
    </row>
    <row r="314" spans="1:16" ht="15" customHeight="1" x14ac:dyDescent="0.2">
      <c r="A314" s="16"/>
      <c r="B314" s="731" t="s">
        <v>28</v>
      </c>
      <c r="C314" s="617" t="s">
        <v>3</v>
      </c>
      <c r="D314" s="729" t="s">
        <v>116</v>
      </c>
      <c r="F314" s="34"/>
      <c r="G314" s="4"/>
      <c r="H314" s="20"/>
      <c r="L314" s="24"/>
      <c r="N314" s="24"/>
      <c r="O314" s="24"/>
      <c r="P314" s="24"/>
    </row>
    <row r="315" spans="1:16" x14ac:dyDescent="0.2">
      <c r="A315" s="16"/>
      <c r="B315" s="722" t="s">
        <v>69</v>
      </c>
      <c r="C315" s="616">
        <v>9</v>
      </c>
      <c r="D315" s="620">
        <v>109545128.90000001</v>
      </c>
      <c r="F315" s="34"/>
      <c r="G315" s="4"/>
      <c r="H315" s="20"/>
      <c r="L315" s="24"/>
      <c r="N315" s="24"/>
      <c r="O315" s="24"/>
      <c r="P315" s="24"/>
    </row>
    <row r="316" spans="1:16" x14ac:dyDescent="0.2">
      <c r="A316" s="16"/>
      <c r="B316" s="722" t="s">
        <v>32</v>
      </c>
      <c r="C316" s="616">
        <v>37</v>
      </c>
      <c r="D316" s="620">
        <v>496000868.13</v>
      </c>
      <c r="F316" s="34"/>
      <c r="G316" s="4"/>
      <c r="H316" s="20"/>
      <c r="L316" s="24"/>
      <c r="N316" s="24"/>
      <c r="O316" s="24"/>
      <c r="P316" s="24"/>
    </row>
    <row r="317" spans="1:16" x14ac:dyDescent="0.2">
      <c r="A317" s="16"/>
      <c r="B317" s="722" t="s">
        <v>33</v>
      </c>
      <c r="C317" s="616">
        <v>98</v>
      </c>
      <c r="D317" s="620">
        <v>1047522595.35</v>
      </c>
      <c r="F317" s="34"/>
      <c r="G317" s="4"/>
      <c r="H317" s="20"/>
      <c r="L317" s="24"/>
      <c r="N317" s="24"/>
      <c r="O317" s="24"/>
      <c r="P317" s="24"/>
    </row>
    <row r="318" spans="1:16" x14ac:dyDescent="0.2">
      <c r="A318" s="16"/>
      <c r="B318" s="722" t="s">
        <v>34</v>
      </c>
      <c r="C318" s="616">
        <v>44</v>
      </c>
      <c r="D318" s="620">
        <v>414889420.54000002</v>
      </c>
      <c r="F318" s="34"/>
      <c r="G318" s="4"/>
      <c r="H318" s="20"/>
      <c r="L318" s="24"/>
      <c r="N318" s="24"/>
      <c r="O318" s="24"/>
      <c r="P318" s="24"/>
    </row>
    <row r="319" spans="1:16" x14ac:dyDescent="0.2">
      <c r="A319" s="16"/>
      <c r="B319" s="722" t="s">
        <v>35</v>
      </c>
      <c r="C319" s="616">
        <v>53</v>
      </c>
      <c r="D319" s="620">
        <v>491479000</v>
      </c>
      <c r="F319" s="34"/>
      <c r="G319" s="4"/>
      <c r="H319" s="20"/>
      <c r="L319" s="24"/>
      <c r="N319" s="24"/>
      <c r="O319" s="24"/>
      <c r="P319" s="24"/>
    </row>
    <row r="320" spans="1:16" ht="15" hidden="1" customHeight="1" x14ac:dyDescent="0.2">
      <c r="A320" s="16"/>
      <c r="B320" s="722" t="s">
        <v>31</v>
      </c>
      <c r="C320" s="616">
        <v>0</v>
      </c>
      <c r="D320" s="620">
        <v>0</v>
      </c>
      <c r="F320" s="34"/>
      <c r="G320" s="4"/>
      <c r="H320" s="20"/>
      <c r="L320" s="24"/>
      <c r="N320" s="24"/>
      <c r="O320" s="24"/>
      <c r="P320" s="24"/>
    </row>
    <row r="321" spans="1:17" ht="15" hidden="1" customHeight="1" x14ac:dyDescent="0.2">
      <c r="A321" s="16"/>
      <c r="B321" s="722" t="s">
        <v>36</v>
      </c>
      <c r="C321" s="616">
        <v>0</v>
      </c>
      <c r="D321" s="620">
        <v>0</v>
      </c>
      <c r="F321" s="34"/>
      <c r="G321" s="4"/>
      <c r="H321" s="20"/>
      <c r="L321" s="24"/>
      <c r="N321" s="24"/>
      <c r="O321" s="24"/>
      <c r="P321" s="24"/>
    </row>
    <row r="322" spans="1:17" ht="15" hidden="1" customHeight="1" x14ac:dyDescent="0.2">
      <c r="A322" s="16"/>
      <c r="B322" s="722" t="s">
        <v>37</v>
      </c>
      <c r="C322" s="616">
        <v>0</v>
      </c>
      <c r="D322" s="620">
        <v>0</v>
      </c>
      <c r="F322" s="34"/>
      <c r="G322" s="4"/>
      <c r="H322" s="20"/>
      <c r="L322" s="24"/>
      <c r="N322" s="24"/>
      <c r="O322" s="24"/>
      <c r="P322" s="24"/>
    </row>
    <row r="323" spans="1:17" ht="15" hidden="1" customHeight="1" x14ac:dyDescent="0.2">
      <c r="A323" s="16"/>
      <c r="B323" s="722" t="s">
        <v>38</v>
      </c>
      <c r="C323" s="616">
        <v>0</v>
      </c>
      <c r="D323" s="620">
        <v>0</v>
      </c>
      <c r="E323" s="460"/>
      <c r="F323" s="34"/>
      <c r="G323" s="4"/>
      <c r="H323" s="20"/>
      <c r="L323" s="24"/>
      <c r="N323" s="24"/>
      <c r="O323" s="24"/>
      <c r="P323" s="24"/>
    </row>
    <row r="324" spans="1:17" hidden="1" x14ac:dyDescent="0.2">
      <c r="A324" s="16"/>
      <c r="B324" s="722" t="s">
        <v>39</v>
      </c>
      <c r="C324" s="616">
        <v>0</v>
      </c>
      <c r="D324" s="620">
        <v>0</v>
      </c>
      <c r="E324" s="460"/>
      <c r="F324" s="34"/>
      <c r="G324" s="4"/>
      <c r="H324" s="20"/>
      <c r="L324" s="24"/>
      <c r="N324" s="24"/>
      <c r="O324" s="24"/>
      <c r="P324" s="24"/>
    </row>
    <row r="325" spans="1:17" hidden="1" x14ac:dyDescent="0.2">
      <c r="A325" s="16"/>
      <c r="B325" s="722" t="s">
        <v>40</v>
      </c>
      <c r="C325" s="616">
        <v>0</v>
      </c>
      <c r="D325" s="620">
        <v>0</v>
      </c>
      <c r="E325" s="460"/>
      <c r="F325" s="34"/>
      <c r="G325" s="4"/>
      <c r="H325" s="20"/>
      <c r="L325" s="24"/>
      <c r="N325" s="24"/>
      <c r="O325" s="24"/>
      <c r="P325" s="24"/>
    </row>
    <row r="326" spans="1:17" hidden="1" x14ac:dyDescent="0.2">
      <c r="A326" s="16"/>
      <c r="B326" s="722" t="s">
        <v>70</v>
      </c>
      <c r="C326" s="616">
        <v>0</v>
      </c>
      <c r="D326" s="620">
        <v>0</v>
      </c>
      <c r="E326" s="460"/>
      <c r="F326" s="34"/>
      <c r="G326" s="4"/>
      <c r="H326" s="20"/>
      <c r="L326" s="24"/>
      <c r="N326" s="24"/>
      <c r="O326" s="24"/>
      <c r="P326" s="24"/>
    </row>
    <row r="327" spans="1:17" hidden="1" x14ac:dyDescent="0.2">
      <c r="A327" s="16"/>
      <c r="B327" s="652"/>
      <c r="D327" s="620"/>
      <c r="E327" s="460"/>
      <c r="F327" s="34"/>
      <c r="G327" s="4"/>
      <c r="H327" s="20"/>
      <c r="I327" s="19"/>
      <c r="L327" s="24"/>
      <c r="N327" s="24"/>
      <c r="O327" s="24"/>
      <c r="P327" s="24"/>
    </row>
    <row r="328" spans="1:17" x14ac:dyDescent="0.2">
      <c r="A328" s="16"/>
      <c r="B328" s="735" t="s">
        <v>6</v>
      </c>
      <c r="C328" s="728">
        <f>SUM(C315:C327)</f>
        <v>241</v>
      </c>
      <c r="D328" s="739">
        <f>SUM(D315:D327)</f>
        <v>2559437012.9200001</v>
      </c>
      <c r="F328" s="13"/>
      <c r="G328" s="4"/>
      <c r="H328" s="20"/>
      <c r="I328" s="19"/>
      <c r="L328" s="24"/>
      <c r="N328" s="24"/>
      <c r="O328" s="24"/>
      <c r="P328" s="24"/>
    </row>
    <row r="329" spans="1:17" x14ac:dyDescent="0.2">
      <c r="A329" s="16"/>
      <c r="B329" s="889" t="s">
        <v>519</v>
      </c>
      <c r="C329" s="634"/>
      <c r="D329" s="893"/>
      <c r="F329" s="13"/>
      <c r="G329" s="4"/>
      <c r="H329" s="20"/>
      <c r="I329" s="19"/>
      <c r="L329" s="24"/>
      <c r="N329" s="24"/>
      <c r="O329" s="24"/>
      <c r="P329" s="24"/>
    </row>
    <row r="330" spans="1:17" ht="15.75" customHeight="1" x14ac:dyDescent="0.2">
      <c r="A330" s="16"/>
      <c r="B330" s="1795" t="s">
        <v>113</v>
      </c>
      <c r="C330" s="1795"/>
      <c r="D330" s="1795"/>
      <c r="E330" s="1795"/>
      <c r="J330" s="19"/>
      <c r="N330" s="24"/>
      <c r="O330" s="24"/>
      <c r="P330" s="24"/>
    </row>
    <row r="331" spans="1:17" ht="15" customHeight="1" x14ac:dyDescent="0.2">
      <c r="A331" s="16"/>
      <c r="B331" s="1795"/>
      <c r="C331" s="1795"/>
      <c r="D331" s="1795"/>
      <c r="E331" s="1795"/>
      <c r="J331" s="19"/>
      <c r="N331" s="24"/>
      <c r="O331" s="24"/>
      <c r="P331" s="24"/>
    </row>
    <row r="332" spans="1:17" ht="15.75" customHeight="1" x14ac:dyDescent="0.2">
      <c r="B332" s="1795"/>
      <c r="C332" s="1795"/>
      <c r="D332" s="1795"/>
      <c r="E332" s="1795"/>
      <c r="F332" s="30"/>
      <c r="G332" s="30"/>
      <c r="H332" s="30"/>
      <c r="I332" s="27"/>
      <c r="J332" s="155"/>
      <c r="K332" s="4"/>
      <c r="N332" s="24"/>
      <c r="O332" s="24"/>
      <c r="P332" s="24"/>
    </row>
    <row r="333" spans="1:17" ht="15.75" customHeight="1" x14ac:dyDescent="0.2">
      <c r="B333" s="761"/>
      <c r="C333" s="761"/>
      <c r="D333" s="761"/>
      <c r="E333" s="761"/>
      <c r="F333" s="30"/>
      <c r="G333" s="30"/>
      <c r="H333" s="30"/>
      <c r="I333" s="27"/>
      <c r="J333" s="155"/>
      <c r="K333" s="4"/>
      <c r="P333" s="27"/>
      <c r="Q333" s="25"/>
    </row>
    <row r="334" spans="1:17" ht="15.75" customHeight="1" x14ac:dyDescent="0.2">
      <c r="B334" s="761"/>
      <c r="C334" s="761"/>
      <c r="D334" s="761"/>
      <c r="E334" s="1084"/>
      <c r="F334" s="30"/>
      <c r="G334" s="30"/>
      <c r="H334" s="30"/>
      <c r="I334" s="27"/>
      <c r="J334" s="155"/>
      <c r="K334" s="4"/>
      <c r="P334" s="27"/>
      <c r="Q334" s="25"/>
    </row>
    <row r="335" spans="1:17" ht="15.75" customHeight="1" x14ac:dyDescent="0.2">
      <c r="B335" s="761"/>
      <c r="C335" s="761"/>
      <c r="D335" s="761"/>
      <c r="E335" s="761"/>
      <c r="F335" s="30"/>
      <c r="G335" s="30"/>
      <c r="H335" s="30"/>
      <c r="I335" s="27"/>
      <c r="J335" s="155"/>
      <c r="K335" s="4"/>
      <c r="P335" s="27"/>
      <c r="Q335" s="25"/>
    </row>
    <row r="336" spans="1:17" ht="15.75" customHeight="1" x14ac:dyDescent="0.2">
      <c r="B336" s="761"/>
      <c r="C336" s="761"/>
      <c r="D336" s="761"/>
      <c r="E336" s="761"/>
      <c r="F336" s="30"/>
      <c r="G336" s="30"/>
      <c r="H336" s="30"/>
      <c r="I336" s="27"/>
      <c r="J336" s="155"/>
      <c r="K336" s="4"/>
      <c r="P336" s="27"/>
      <c r="Q336" s="25"/>
    </row>
    <row r="337" spans="1:25" ht="26.25" customHeight="1" x14ac:dyDescent="0.2">
      <c r="A337" s="30"/>
      <c r="B337" s="1764" t="s">
        <v>281</v>
      </c>
      <c r="C337" s="1764"/>
      <c r="D337" s="1764"/>
      <c r="E337" s="1764"/>
      <c r="F337" s="27"/>
      <c r="G337" s="155"/>
      <c r="M337" s="457"/>
      <c r="Q337" s="25"/>
      <c r="R337" s="25"/>
      <c r="S337" s="25"/>
      <c r="T337" s="25"/>
      <c r="U337" s="25"/>
      <c r="V337" s="25"/>
    </row>
    <row r="338" spans="1:25" ht="15.75" customHeight="1" x14ac:dyDescent="0.2">
      <c r="A338" s="30"/>
      <c r="B338" s="633"/>
      <c r="C338" s="634"/>
      <c r="D338" s="634"/>
      <c r="M338" s="457"/>
      <c r="Q338" s="1796"/>
      <c r="R338" s="163"/>
      <c r="S338" s="163"/>
      <c r="T338" s="163"/>
      <c r="U338" s="163"/>
      <c r="V338" s="163"/>
    </row>
    <row r="339" spans="1:25" ht="15.75" customHeight="1" x14ac:dyDescent="0.2">
      <c r="A339" s="16"/>
      <c r="C339" s="1785" t="s">
        <v>1905</v>
      </c>
      <c r="D339" s="1798"/>
      <c r="E339" s="1798"/>
      <c r="F339" s="1798"/>
      <c r="G339" s="1798"/>
      <c r="H339" s="1786"/>
      <c r="J339" s="2"/>
      <c r="K339" s="1783" t="s">
        <v>1906</v>
      </c>
      <c r="L339" s="1793"/>
      <c r="M339" s="1793"/>
      <c r="N339" s="1784"/>
      <c r="O339" s="167"/>
      <c r="Q339" s="1796"/>
      <c r="R339" s="163"/>
      <c r="S339" s="163"/>
      <c r="T339" s="163"/>
      <c r="U339" s="163"/>
      <c r="V339" s="163"/>
    </row>
    <row r="340" spans="1:25" s="34" customFormat="1" ht="24.6" customHeight="1" x14ac:dyDescent="0.2">
      <c r="A340" s="48"/>
      <c r="B340" s="460"/>
      <c r="C340" s="1776" t="s">
        <v>1909</v>
      </c>
      <c r="D340" s="1777"/>
      <c r="E340" s="1777"/>
      <c r="F340" s="1765" t="s">
        <v>1910</v>
      </c>
      <c r="G340" s="1766"/>
      <c r="H340" s="1767"/>
      <c r="I340" s="20"/>
      <c r="J340" s="460"/>
      <c r="K340" s="1765" t="s">
        <v>1907</v>
      </c>
      <c r="L340" s="1767"/>
      <c r="M340" s="1765" t="s">
        <v>1908</v>
      </c>
      <c r="N340" s="1767"/>
      <c r="O340" s="167"/>
      <c r="Q340" s="163"/>
      <c r="R340" s="163"/>
      <c r="S340" s="163"/>
      <c r="T340" s="163"/>
      <c r="U340" s="163"/>
      <c r="V340" s="163"/>
      <c r="W340" s="356"/>
      <c r="X340" s="316"/>
      <c r="Y340" s="316"/>
    </row>
    <row r="341" spans="1:25" x14ac:dyDescent="0.2">
      <c r="A341" s="16"/>
      <c r="B341" s="615" t="s">
        <v>48</v>
      </c>
      <c r="C341" s="615" t="s">
        <v>379</v>
      </c>
      <c r="D341" s="615" t="s">
        <v>49</v>
      </c>
      <c r="E341" s="791" t="s">
        <v>378</v>
      </c>
      <c r="F341" s="42" t="s">
        <v>30</v>
      </c>
      <c r="G341" s="42" t="s">
        <v>49</v>
      </c>
      <c r="H341" s="313" t="s">
        <v>378</v>
      </c>
      <c r="J341" s="615" t="s">
        <v>48</v>
      </c>
      <c r="K341" s="615" t="s">
        <v>248</v>
      </c>
      <c r="L341" s="615" t="s">
        <v>49</v>
      </c>
      <c r="M341" s="615" t="s">
        <v>30</v>
      </c>
      <c r="N341" s="899" t="s">
        <v>49</v>
      </c>
      <c r="O341" s="167"/>
      <c r="P341" s="164"/>
      <c r="Q341" s="164"/>
      <c r="R341" s="164"/>
      <c r="S341" s="164"/>
      <c r="T341" s="164"/>
      <c r="U341" s="164"/>
      <c r="V341" s="411"/>
      <c r="W341" s="356"/>
      <c r="X341" s="1797"/>
      <c r="Y341" s="1797"/>
    </row>
    <row r="342" spans="1:25" s="43" customFormat="1" x14ac:dyDescent="0.2">
      <c r="A342" s="40"/>
      <c r="B342" s="818" t="s">
        <v>50</v>
      </c>
      <c r="C342" s="1565">
        <v>1214</v>
      </c>
      <c r="D342" s="1566">
        <v>15086365318.82</v>
      </c>
      <c r="E342" s="820">
        <f>C342/$C$368</f>
        <v>0.29084810733109728</v>
      </c>
      <c r="F342" s="1565">
        <v>751</v>
      </c>
      <c r="G342" s="1566">
        <v>7432450613.9200001</v>
      </c>
      <c r="H342" s="820">
        <f>F342/$F$368</f>
        <v>0.18370841487279843</v>
      </c>
      <c r="J342" s="1546" t="s">
        <v>50</v>
      </c>
      <c r="K342" s="819">
        <v>875</v>
      </c>
      <c r="L342" s="1219">
        <v>8822.3544045199997</v>
      </c>
      <c r="M342" s="819">
        <v>1065</v>
      </c>
      <c r="N342" s="1219">
        <v>10326.9460963</v>
      </c>
      <c r="P342" s="165"/>
      <c r="Q342" s="165"/>
      <c r="R342" s="165"/>
      <c r="S342" s="165"/>
      <c r="T342" s="165"/>
      <c r="U342" s="165"/>
      <c r="V342" s="414"/>
      <c r="W342" s="407"/>
      <c r="X342" s="408"/>
      <c r="Y342" s="408"/>
    </row>
    <row r="343" spans="1:25" s="43" customFormat="1" x14ac:dyDescent="0.2">
      <c r="A343" s="40"/>
      <c r="B343" s="818" t="s">
        <v>51</v>
      </c>
      <c r="C343" s="1565">
        <v>863</v>
      </c>
      <c r="D343" s="1566">
        <v>11584102168.43</v>
      </c>
      <c r="E343" s="820">
        <f>C343/$C$368</f>
        <v>0.206756109247724</v>
      </c>
      <c r="F343" s="1565">
        <v>1042</v>
      </c>
      <c r="G343" s="1566">
        <v>16295781634.26</v>
      </c>
      <c r="H343" s="820">
        <f t="shared" ref="H343:H367" si="11">F343/$F$368</f>
        <v>0.25489236790606656</v>
      </c>
      <c r="J343" s="1546" t="s">
        <v>51</v>
      </c>
      <c r="K343" s="819">
        <v>1059</v>
      </c>
      <c r="L343" s="1219">
        <v>15952.324843190001</v>
      </c>
      <c r="M343" s="819">
        <v>1119</v>
      </c>
      <c r="N343" s="1291">
        <v>15802.70504725</v>
      </c>
      <c r="P343" s="165"/>
      <c r="Q343" s="165"/>
      <c r="R343" s="165"/>
      <c r="S343" s="165"/>
      <c r="T343" s="165"/>
      <c r="U343" s="165"/>
      <c r="V343" s="414"/>
      <c r="W343" s="409"/>
      <c r="X343" s="410"/>
      <c r="Y343" s="410"/>
    </row>
    <row r="344" spans="1:25" s="43" customFormat="1" x14ac:dyDescent="0.2">
      <c r="A344" s="40"/>
      <c r="B344" s="818" t="s">
        <v>52</v>
      </c>
      <c r="C344" s="1565">
        <v>21</v>
      </c>
      <c r="D344" s="1566">
        <v>477470863.92000002</v>
      </c>
      <c r="E344" s="820">
        <f t="shared" ref="E344:E367" si="12">C344/$C$368</f>
        <v>5.0311451844753238E-3</v>
      </c>
      <c r="F344" s="1565">
        <v>17</v>
      </c>
      <c r="G344" s="1566">
        <v>376714109.5</v>
      </c>
      <c r="H344" s="820">
        <f t="shared" si="11"/>
        <v>4.1585127201565555E-3</v>
      </c>
      <c r="J344" s="1546" t="s">
        <v>52</v>
      </c>
      <c r="K344" s="819">
        <v>22</v>
      </c>
      <c r="L344" s="1219">
        <v>405.42225547000004</v>
      </c>
      <c r="M344" s="819">
        <v>14</v>
      </c>
      <c r="N344" s="1291">
        <v>289.64932239000001</v>
      </c>
      <c r="O344" s="165"/>
      <c r="P344" s="165"/>
      <c r="Q344" s="165"/>
      <c r="R344" s="165"/>
      <c r="S344" s="165"/>
      <c r="T344" s="165"/>
      <c r="U344" s="165"/>
      <c r="V344" s="414"/>
      <c r="W344" s="412"/>
      <c r="X344" s="413"/>
      <c r="Y344" s="316"/>
    </row>
    <row r="345" spans="1:25" s="43" customFormat="1" x14ac:dyDescent="0.2">
      <c r="A345" s="40"/>
      <c r="B345" s="818" t="s">
        <v>53</v>
      </c>
      <c r="C345" s="1565">
        <v>219</v>
      </c>
      <c r="D345" s="1566">
        <v>3332033389.5799999</v>
      </c>
      <c r="E345" s="820">
        <f t="shared" si="12"/>
        <v>5.2467656923814089E-2</v>
      </c>
      <c r="F345" s="1565">
        <v>163</v>
      </c>
      <c r="G345" s="1566">
        <v>2198452408.8199997</v>
      </c>
      <c r="H345" s="820">
        <f t="shared" si="11"/>
        <v>3.9872798434442268E-2</v>
      </c>
      <c r="J345" s="1546" t="s">
        <v>53</v>
      </c>
      <c r="K345" s="819">
        <v>128</v>
      </c>
      <c r="L345" s="1219">
        <v>2034.3238634700001</v>
      </c>
      <c r="M345" s="819">
        <v>163</v>
      </c>
      <c r="N345" s="1291">
        <v>2350.0530768000003</v>
      </c>
      <c r="O345" s="167"/>
      <c r="P345" s="167"/>
      <c r="Q345" s="167"/>
      <c r="R345" s="167"/>
      <c r="S345" s="167"/>
      <c r="T345" s="167"/>
      <c r="U345" s="167"/>
      <c r="V345" s="414"/>
      <c r="W345" s="415"/>
      <c r="X345" s="416"/>
      <c r="Y345" s="309"/>
    </row>
    <row r="346" spans="1:25" s="43" customFormat="1" x14ac:dyDescent="0.2">
      <c r="A346" s="40"/>
      <c r="B346" s="818" t="s">
        <v>54</v>
      </c>
      <c r="C346" s="1565">
        <v>12</v>
      </c>
      <c r="D346" s="1566">
        <v>91967000</v>
      </c>
      <c r="E346" s="820">
        <f t="shared" si="12"/>
        <v>2.8749401054144704E-3</v>
      </c>
      <c r="F346" s="1565">
        <v>13</v>
      </c>
      <c r="G346" s="1566">
        <v>107525000</v>
      </c>
      <c r="H346" s="820">
        <f t="shared" si="11"/>
        <v>3.1800391389432484E-3</v>
      </c>
      <c r="J346" s="1546" t="s">
        <v>54</v>
      </c>
      <c r="K346" s="819">
        <v>12</v>
      </c>
      <c r="L346" s="1219">
        <v>100.94499999999999</v>
      </c>
      <c r="M346" s="819">
        <v>14</v>
      </c>
      <c r="N346" s="1291">
        <v>112.155</v>
      </c>
      <c r="O346" s="167"/>
      <c r="P346" s="167"/>
      <c r="Q346" s="167"/>
      <c r="R346" s="167"/>
      <c r="S346" s="167"/>
      <c r="T346" s="167"/>
      <c r="U346" s="167"/>
      <c r="V346" s="414"/>
      <c r="W346" s="415"/>
      <c r="X346" s="416"/>
      <c r="Y346" s="309"/>
    </row>
    <row r="347" spans="1:25" s="43" customFormat="1" x14ac:dyDescent="0.2">
      <c r="A347" s="40"/>
      <c r="B347" s="818" t="s">
        <v>55</v>
      </c>
      <c r="C347" s="1565">
        <v>200</v>
      </c>
      <c r="D347" s="1566">
        <v>1712577650.4200001</v>
      </c>
      <c r="E347" s="820">
        <f t="shared" si="12"/>
        <v>4.791566842357451E-2</v>
      </c>
      <c r="F347" s="1565">
        <v>141</v>
      </c>
      <c r="G347" s="1566">
        <v>1162959060.6600001</v>
      </c>
      <c r="H347" s="820">
        <f t="shared" si="11"/>
        <v>3.4491193737769078E-2</v>
      </c>
      <c r="J347" s="1546" t="s">
        <v>55</v>
      </c>
      <c r="K347" s="819">
        <v>117</v>
      </c>
      <c r="L347" s="1219">
        <v>950.11199999999997</v>
      </c>
      <c r="M347" s="819">
        <v>125</v>
      </c>
      <c r="N347" s="1291">
        <v>1129.63083194</v>
      </c>
      <c r="O347" s="165"/>
      <c r="P347" s="165"/>
      <c r="Q347" s="165"/>
      <c r="R347" s="165"/>
      <c r="S347" s="165"/>
      <c r="T347" s="165"/>
      <c r="U347" s="165"/>
      <c r="V347" s="414"/>
      <c r="W347" s="415"/>
      <c r="X347" s="416"/>
      <c r="Y347" s="309"/>
    </row>
    <row r="348" spans="1:25" s="43" customFormat="1" x14ac:dyDescent="0.2">
      <c r="A348" s="40"/>
      <c r="B348" s="818" t="s">
        <v>112</v>
      </c>
      <c r="C348" s="1565">
        <v>293</v>
      </c>
      <c r="D348" s="1566">
        <v>3058257293.4099998</v>
      </c>
      <c r="E348" s="820">
        <f t="shared" si="12"/>
        <v>7.0196454240536652E-2</v>
      </c>
      <c r="F348" s="1565">
        <v>262</v>
      </c>
      <c r="G348" s="1566">
        <v>2842211169.4899998</v>
      </c>
      <c r="H348" s="820">
        <f t="shared" si="11"/>
        <v>6.4090019569471621E-2</v>
      </c>
      <c r="J348" s="1546" t="s">
        <v>112</v>
      </c>
      <c r="K348" s="819">
        <v>271</v>
      </c>
      <c r="L348" s="1219">
        <v>2810.7837442399996</v>
      </c>
      <c r="M348" s="819">
        <v>324</v>
      </c>
      <c r="N348" s="1291">
        <v>3379.6970143499998</v>
      </c>
      <c r="O348" s="165"/>
      <c r="P348" s="165"/>
      <c r="Q348" s="165"/>
      <c r="R348" s="165"/>
      <c r="S348" s="165"/>
      <c r="T348" s="165"/>
      <c r="U348" s="165"/>
      <c r="V348" s="414"/>
      <c r="W348" s="415"/>
      <c r="X348" s="416"/>
      <c r="Y348" s="309"/>
    </row>
    <row r="349" spans="1:25" s="43" customFormat="1" x14ac:dyDescent="0.2">
      <c r="A349" s="40"/>
      <c r="B349" s="818" t="s">
        <v>282</v>
      </c>
      <c r="C349" s="1565">
        <v>453</v>
      </c>
      <c r="D349" s="1566">
        <v>9095716180.6499996</v>
      </c>
      <c r="E349" s="820">
        <f t="shared" si="12"/>
        <v>0.10852898897939627</v>
      </c>
      <c r="F349" s="1565">
        <v>593</v>
      </c>
      <c r="G349" s="1566">
        <v>11877789622.18</v>
      </c>
      <c r="H349" s="820">
        <f t="shared" si="11"/>
        <v>0.14505870841487281</v>
      </c>
      <c r="J349" s="1546" t="s">
        <v>282</v>
      </c>
      <c r="K349" s="819">
        <v>208</v>
      </c>
      <c r="L349" s="1219">
        <v>3413.6979734699999</v>
      </c>
      <c r="M349" s="819">
        <v>252</v>
      </c>
      <c r="N349" s="1291">
        <v>4233.4243219800001</v>
      </c>
      <c r="O349" s="165"/>
      <c r="P349" s="165"/>
      <c r="Q349" s="165"/>
      <c r="R349" s="165"/>
      <c r="S349" s="165"/>
      <c r="T349" s="165"/>
      <c r="U349" s="165"/>
      <c r="V349" s="414"/>
      <c r="W349" s="415"/>
      <c r="X349" s="416"/>
      <c r="Y349" s="309"/>
    </row>
    <row r="350" spans="1:25" s="43" customFormat="1" x14ac:dyDescent="0.2">
      <c r="A350" s="40"/>
      <c r="B350" s="818" t="s">
        <v>56</v>
      </c>
      <c r="C350" s="1565">
        <v>210</v>
      </c>
      <c r="D350" s="1566">
        <v>3204128440.1099997</v>
      </c>
      <c r="E350" s="820">
        <f t="shared" si="12"/>
        <v>5.0311451844753233E-2</v>
      </c>
      <c r="F350" s="1565">
        <v>224</v>
      </c>
      <c r="G350" s="1566">
        <v>2958843168.8499999</v>
      </c>
      <c r="H350" s="820">
        <f t="shared" si="11"/>
        <v>5.4794520547945202E-2</v>
      </c>
      <c r="J350" s="1546" t="s">
        <v>56</v>
      </c>
      <c r="K350" s="819">
        <v>157</v>
      </c>
      <c r="L350" s="1219">
        <v>2882.9812295400002</v>
      </c>
      <c r="M350" s="819">
        <v>252</v>
      </c>
      <c r="N350" s="1291">
        <v>3691.7583865500001</v>
      </c>
      <c r="O350" s="165"/>
      <c r="P350" s="165"/>
      <c r="Q350" s="165"/>
      <c r="R350" s="165"/>
      <c r="S350" s="165"/>
      <c r="T350" s="165"/>
      <c r="U350" s="165"/>
      <c r="V350" s="414"/>
      <c r="W350" s="415"/>
      <c r="X350" s="416"/>
      <c r="Y350" s="309"/>
    </row>
    <row r="351" spans="1:25" s="43" customFormat="1" x14ac:dyDescent="0.2">
      <c r="A351" s="40"/>
      <c r="B351" s="818" t="s">
        <v>283</v>
      </c>
      <c r="C351" s="1565">
        <v>122</v>
      </c>
      <c r="D351" s="1566">
        <v>1863952856.3499999</v>
      </c>
      <c r="E351" s="820">
        <f t="shared" si="12"/>
        <v>2.9228557738380449E-2</v>
      </c>
      <c r="F351" s="1565">
        <v>189</v>
      </c>
      <c r="G351" s="1566">
        <v>2440666445.75</v>
      </c>
      <c r="H351" s="820">
        <f t="shared" si="11"/>
        <v>4.6232876712328765E-2</v>
      </c>
      <c r="J351" s="1546" t="s">
        <v>283</v>
      </c>
      <c r="K351" s="819">
        <v>103</v>
      </c>
      <c r="L351" s="1219">
        <v>1334.6850033199999</v>
      </c>
      <c r="M351" s="819">
        <v>156</v>
      </c>
      <c r="N351" s="1291">
        <v>1817.3016178399998</v>
      </c>
      <c r="O351" s="165"/>
      <c r="P351" s="165"/>
      <c r="Q351" s="165"/>
      <c r="R351" s="165"/>
      <c r="S351" s="165"/>
      <c r="T351" s="165"/>
      <c r="U351" s="165"/>
      <c r="V351" s="414"/>
      <c r="W351" s="415"/>
      <c r="X351" s="416"/>
      <c r="Y351" s="309"/>
    </row>
    <row r="352" spans="1:25" s="43" customFormat="1" x14ac:dyDescent="0.2">
      <c r="A352" s="40"/>
      <c r="B352" s="818" t="s">
        <v>284</v>
      </c>
      <c r="C352" s="1565">
        <v>0</v>
      </c>
      <c r="D352" s="1566">
        <v>0</v>
      </c>
      <c r="E352" s="820">
        <f t="shared" si="12"/>
        <v>0</v>
      </c>
      <c r="F352" s="1565">
        <v>0</v>
      </c>
      <c r="G352" s="1566">
        <v>0</v>
      </c>
      <c r="H352" s="820">
        <f t="shared" si="11"/>
        <v>0</v>
      </c>
      <c r="J352" s="1546" t="s">
        <v>284</v>
      </c>
      <c r="K352" s="819">
        <v>0</v>
      </c>
      <c r="L352" s="1219">
        <v>0</v>
      </c>
      <c r="M352" s="819">
        <v>0</v>
      </c>
      <c r="N352" s="1291">
        <v>0</v>
      </c>
      <c r="O352" s="165"/>
      <c r="P352" s="165"/>
      <c r="Q352" s="165"/>
      <c r="R352" s="165"/>
      <c r="S352" s="165"/>
      <c r="T352" s="165"/>
      <c r="U352" s="165"/>
      <c r="V352" s="414"/>
      <c r="W352" s="415"/>
      <c r="X352" s="416"/>
      <c r="Y352" s="309"/>
    </row>
    <row r="353" spans="1:25" s="43" customFormat="1" x14ac:dyDescent="0.2">
      <c r="A353" s="40"/>
      <c r="B353" s="818" t="s">
        <v>71</v>
      </c>
      <c r="C353" s="1565">
        <v>3</v>
      </c>
      <c r="D353" s="1566">
        <v>21263000</v>
      </c>
      <c r="E353" s="820">
        <f t="shared" si="12"/>
        <v>7.1873502635361761E-4</v>
      </c>
      <c r="F353" s="1565">
        <v>7</v>
      </c>
      <c r="G353" s="1566">
        <v>66000000</v>
      </c>
      <c r="H353" s="820">
        <f t="shared" si="11"/>
        <v>1.7123287671232876E-3</v>
      </c>
      <c r="J353" s="1546" t="s">
        <v>71</v>
      </c>
      <c r="K353" s="819">
        <v>11</v>
      </c>
      <c r="L353" s="1219">
        <v>102.58199999999999</v>
      </c>
      <c r="M353" s="819">
        <v>13</v>
      </c>
      <c r="N353" s="1291">
        <v>161.78218143999999</v>
      </c>
      <c r="O353" s="165"/>
      <c r="P353" s="165"/>
      <c r="Q353" s="165"/>
      <c r="W353" s="415"/>
      <c r="X353" s="416"/>
      <c r="Y353" s="309"/>
    </row>
    <row r="354" spans="1:25" s="43" customFormat="1" x14ac:dyDescent="0.2">
      <c r="A354" s="40"/>
      <c r="B354" s="818" t="s">
        <v>285</v>
      </c>
      <c r="C354" s="1565">
        <v>14</v>
      </c>
      <c r="D354" s="1566">
        <v>189422893</v>
      </c>
      <c r="E354" s="820">
        <f t="shared" si="12"/>
        <v>3.3540967896502154E-3</v>
      </c>
      <c r="F354" s="1565">
        <v>14</v>
      </c>
      <c r="G354" s="1566">
        <v>178490343</v>
      </c>
      <c r="H354" s="820">
        <f t="shared" si="11"/>
        <v>3.4246575342465752E-3</v>
      </c>
      <c r="J354" s="1546" t="s">
        <v>285</v>
      </c>
      <c r="K354" s="819">
        <v>6</v>
      </c>
      <c r="L354" s="1219">
        <v>54.527999999999999</v>
      </c>
      <c r="M354" s="819">
        <v>14</v>
      </c>
      <c r="N354" s="1291">
        <v>138.43600000000001</v>
      </c>
      <c r="O354" s="165"/>
      <c r="P354" s="603"/>
      <c r="Q354" s="165"/>
      <c r="W354" s="415"/>
      <c r="X354" s="416"/>
      <c r="Y354" s="309"/>
    </row>
    <row r="355" spans="1:25" s="43" customFormat="1" x14ac:dyDescent="0.2">
      <c r="A355" s="40"/>
      <c r="B355" s="818" t="s">
        <v>286</v>
      </c>
      <c r="C355" s="1565">
        <v>61</v>
      </c>
      <c r="D355" s="1566">
        <v>681512139.44000006</v>
      </c>
      <c r="E355" s="820">
        <f t="shared" si="12"/>
        <v>1.4614278869190225E-2</v>
      </c>
      <c r="F355" s="1565">
        <v>113</v>
      </c>
      <c r="G355" s="1566">
        <v>1210256200.3299999</v>
      </c>
      <c r="H355" s="820">
        <f t="shared" si="11"/>
        <v>2.7641878669275928E-2</v>
      </c>
      <c r="J355" s="1546" t="s">
        <v>286</v>
      </c>
      <c r="K355" s="819">
        <v>54</v>
      </c>
      <c r="L355" s="1219">
        <v>555.51330374999998</v>
      </c>
      <c r="M355" s="819">
        <v>164</v>
      </c>
      <c r="N355" s="1291">
        <v>1642.2805379700001</v>
      </c>
      <c r="O355" s="165"/>
      <c r="P355" s="603"/>
      <c r="Q355" s="165"/>
      <c r="W355" s="415"/>
      <c r="X355" s="416"/>
      <c r="Y355" s="309"/>
    </row>
    <row r="356" spans="1:25" s="43" customFormat="1" x14ac:dyDescent="0.2">
      <c r="A356" s="40"/>
      <c r="B356" s="818" t="s">
        <v>123</v>
      </c>
      <c r="C356" s="1565">
        <v>103</v>
      </c>
      <c r="D356" s="1566">
        <v>1199935424.5699999</v>
      </c>
      <c r="E356" s="820">
        <f t="shared" si="12"/>
        <v>2.467656923814087E-2</v>
      </c>
      <c r="F356" s="1565">
        <v>90</v>
      </c>
      <c r="G356" s="1566">
        <v>990575989.33000004</v>
      </c>
      <c r="H356" s="820">
        <f t="shared" si="11"/>
        <v>2.2015655577299412E-2</v>
      </c>
      <c r="J356" s="1546" t="s">
        <v>123</v>
      </c>
      <c r="K356" s="819">
        <v>56</v>
      </c>
      <c r="L356" s="1219">
        <v>639.52150340999992</v>
      </c>
      <c r="M356" s="819">
        <v>173</v>
      </c>
      <c r="N356" s="1291">
        <v>1725.9498462000001</v>
      </c>
      <c r="O356" s="165"/>
      <c r="P356" s="165"/>
      <c r="Q356" s="165"/>
    </row>
    <row r="357" spans="1:25" s="43" customFormat="1" x14ac:dyDescent="0.2">
      <c r="A357" s="40"/>
      <c r="B357" s="818" t="s">
        <v>715</v>
      </c>
      <c r="C357" s="1565">
        <v>56</v>
      </c>
      <c r="D357" s="1566">
        <v>719896985.54999995</v>
      </c>
      <c r="E357" s="820">
        <f t="shared" si="12"/>
        <v>1.3416387158600862E-2</v>
      </c>
      <c r="F357" s="1565">
        <v>118</v>
      </c>
      <c r="G357" s="1566">
        <v>1289402813.8499999</v>
      </c>
      <c r="H357" s="820">
        <f t="shared" si="11"/>
        <v>2.8864970645792562E-2</v>
      </c>
      <c r="J357" s="1546" t="s">
        <v>715</v>
      </c>
      <c r="K357" s="819">
        <v>54</v>
      </c>
      <c r="L357" s="1291">
        <v>637.16908046000003</v>
      </c>
      <c r="M357" s="819">
        <v>173</v>
      </c>
      <c r="N357" s="1291">
        <v>1759.14086019</v>
      </c>
      <c r="O357" s="165"/>
      <c r="P357" s="165"/>
      <c r="Q357" s="165"/>
    </row>
    <row r="358" spans="1:25" s="43" customFormat="1" x14ac:dyDescent="0.2">
      <c r="A358" s="40"/>
      <c r="B358" s="818" t="s">
        <v>323</v>
      </c>
      <c r="C358" s="1565">
        <v>11</v>
      </c>
      <c r="D358" s="1566">
        <v>104391000</v>
      </c>
      <c r="E358" s="820">
        <f t="shared" si="12"/>
        <v>2.6353617632965979E-3</v>
      </c>
      <c r="F358" s="1565">
        <v>33</v>
      </c>
      <c r="G358" s="1566">
        <v>298660000</v>
      </c>
      <c r="H358" s="820">
        <f t="shared" si="11"/>
        <v>8.0724070450097843E-3</v>
      </c>
      <c r="J358" s="1546" t="s">
        <v>323</v>
      </c>
      <c r="K358" s="819">
        <v>3</v>
      </c>
      <c r="L358" s="900">
        <v>27.821000000000002</v>
      </c>
      <c r="M358" s="819">
        <v>5</v>
      </c>
      <c r="N358" s="1291">
        <v>45.701000000000001</v>
      </c>
      <c r="P358" s="147"/>
      <c r="Q358" s="147"/>
    </row>
    <row r="359" spans="1:25" s="43" customFormat="1" x14ac:dyDescent="0.2">
      <c r="A359" s="40"/>
      <c r="B359" s="1009" t="s">
        <v>707</v>
      </c>
      <c r="C359" s="1565">
        <v>8</v>
      </c>
      <c r="D359" s="1566">
        <v>118948821.86</v>
      </c>
      <c r="E359" s="820">
        <f t="shared" si="12"/>
        <v>1.9166267369429804E-3</v>
      </c>
      <c r="F359" s="1565">
        <v>10</v>
      </c>
      <c r="G359" s="1566">
        <v>113016459.28</v>
      </c>
      <c r="H359" s="820">
        <f t="shared" si="11"/>
        <v>2.446183953033268E-3</v>
      </c>
      <c r="J359" s="1546" t="s">
        <v>707</v>
      </c>
      <c r="K359" s="1010">
        <v>2</v>
      </c>
      <c r="L359" s="1011">
        <v>17.922999999999998</v>
      </c>
      <c r="M359" s="1010">
        <v>4</v>
      </c>
      <c r="N359" s="1292">
        <v>36.280999999999999</v>
      </c>
      <c r="P359" s="147"/>
      <c r="Q359" s="147"/>
    </row>
    <row r="360" spans="1:25" s="43" customFormat="1" x14ac:dyDescent="0.2">
      <c r="A360" s="40"/>
      <c r="B360" s="818" t="s">
        <v>117</v>
      </c>
      <c r="C360" s="1565">
        <v>0</v>
      </c>
      <c r="D360" s="1566">
        <v>0</v>
      </c>
      <c r="E360" s="820">
        <f t="shared" si="12"/>
        <v>0</v>
      </c>
      <c r="F360" s="1565">
        <v>0</v>
      </c>
      <c r="G360" s="1566">
        <v>0</v>
      </c>
      <c r="H360" s="820">
        <f t="shared" si="11"/>
        <v>0</v>
      </c>
      <c r="J360" s="1546" t="s">
        <v>117</v>
      </c>
      <c r="K360" s="819">
        <v>0</v>
      </c>
      <c r="L360" s="1219">
        <v>0</v>
      </c>
      <c r="M360" s="819">
        <v>0</v>
      </c>
      <c r="N360" s="1291">
        <v>0</v>
      </c>
      <c r="P360" s="147"/>
      <c r="Q360" s="147"/>
    </row>
    <row r="361" spans="1:25" s="43" customFormat="1" x14ac:dyDescent="0.2">
      <c r="A361" s="40"/>
      <c r="B361" s="818" t="s">
        <v>240</v>
      </c>
      <c r="C361" s="1565">
        <v>0</v>
      </c>
      <c r="D361" s="1566">
        <v>0</v>
      </c>
      <c r="E361" s="820">
        <f t="shared" si="12"/>
        <v>0</v>
      </c>
      <c r="F361" s="1565">
        <v>0</v>
      </c>
      <c r="G361" s="1566">
        <v>0</v>
      </c>
      <c r="H361" s="820">
        <f t="shared" si="11"/>
        <v>0</v>
      </c>
      <c r="J361" s="1546" t="s">
        <v>240</v>
      </c>
      <c r="K361" s="819">
        <v>0</v>
      </c>
      <c r="L361" s="901">
        <v>0</v>
      </c>
      <c r="M361" s="819">
        <v>0</v>
      </c>
      <c r="N361" s="1291">
        <v>0</v>
      </c>
      <c r="P361" s="147"/>
      <c r="Q361" s="147"/>
    </row>
    <row r="362" spans="1:25" s="43" customFormat="1" x14ac:dyDescent="0.2">
      <c r="A362" s="40"/>
      <c r="B362" s="818" t="s">
        <v>313</v>
      </c>
      <c r="C362" s="1565">
        <v>0</v>
      </c>
      <c r="D362" s="1566">
        <v>0</v>
      </c>
      <c r="E362" s="820">
        <f t="shared" si="12"/>
        <v>0</v>
      </c>
      <c r="F362" s="1565">
        <v>0</v>
      </c>
      <c r="G362" s="1566">
        <v>0</v>
      </c>
      <c r="H362" s="820">
        <f t="shared" si="11"/>
        <v>0</v>
      </c>
      <c r="J362" s="1546" t="s">
        <v>313</v>
      </c>
      <c r="K362" s="819">
        <v>0</v>
      </c>
      <c r="L362" s="900">
        <v>0</v>
      </c>
      <c r="M362" s="819">
        <v>0</v>
      </c>
      <c r="N362" s="901">
        <v>0</v>
      </c>
      <c r="P362" s="166"/>
      <c r="Q362" s="166"/>
    </row>
    <row r="363" spans="1:25" s="43" customFormat="1" x14ac:dyDescent="0.2">
      <c r="A363" s="40"/>
      <c r="B363" s="818" t="s">
        <v>716</v>
      </c>
      <c r="C363" s="1565">
        <v>0</v>
      </c>
      <c r="D363" s="1566">
        <v>0</v>
      </c>
      <c r="E363" s="820">
        <f t="shared" si="12"/>
        <v>0</v>
      </c>
      <c r="F363" s="1565">
        <v>0</v>
      </c>
      <c r="G363" s="1566">
        <v>0</v>
      </c>
      <c r="H363" s="820">
        <f t="shared" si="11"/>
        <v>0</v>
      </c>
      <c r="J363" s="1546" t="s">
        <v>716</v>
      </c>
      <c r="K363" s="819">
        <v>0</v>
      </c>
      <c r="L363" s="900">
        <v>0</v>
      </c>
      <c r="M363" s="819">
        <v>0</v>
      </c>
      <c r="N363" s="901">
        <v>0</v>
      </c>
      <c r="P363" s="166"/>
      <c r="Q363" s="166"/>
    </row>
    <row r="364" spans="1:25" s="43" customFormat="1" x14ac:dyDescent="0.2">
      <c r="A364" s="40"/>
      <c r="B364" s="818" t="s">
        <v>312</v>
      </c>
      <c r="C364" s="1565">
        <v>81</v>
      </c>
      <c r="D364" s="1566">
        <v>1197668968.3699999</v>
      </c>
      <c r="E364" s="820">
        <f t="shared" si="12"/>
        <v>1.9405845711547676E-2</v>
      </c>
      <c r="F364" s="1565">
        <v>122</v>
      </c>
      <c r="G364" s="1566">
        <v>1512741306.3899999</v>
      </c>
      <c r="H364" s="820">
        <f t="shared" si="11"/>
        <v>2.9843444227005869E-2</v>
      </c>
      <c r="J364" s="1546" t="s">
        <v>312</v>
      </c>
      <c r="K364" s="819">
        <v>77</v>
      </c>
      <c r="L364" s="1219">
        <v>813.78315904999999</v>
      </c>
      <c r="M364" s="819">
        <v>75</v>
      </c>
      <c r="N364" s="1291">
        <v>828.21430180999994</v>
      </c>
      <c r="P364" s="166"/>
      <c r="Q364" s="166"/>
    </row>
    <row r="365" spans="1:25" s="43" customFormat="1" x14ac:dyDescent="0.2">
      <c r="A365" s="40"/>
      <c r="B365" s="818" t="s">
        <v>369</v>
      </c>
      <c r="C365" s="1565">
        <v>66</v>
      </c>
      <c r="D365" s="1566">
        <v>750359816.46000004</v>
      </c>
      <c r="E365" s="820">
        <f t="shared" si="12"/>
        <v>1.5812170579779589E-2</v>
      </c>
      <c r="F365" s="1565">
        <v>97</v>
      </c>
      <c r="G365" s="1566">
        <v>991912502.72000003</v>
      </c>
      <c r="H365" s="820">
        <f t="shared" si="11"/>
        <v>2.3727984344422699E-2</v>
      </c>
      <c r="J365" s="1546" t="s">
        <v>369</v>
      </c>
      <c r="K365" s="819">
        <v>59</v>
      </c>
      <c r="L365" s="1291">
        <v>609.00864745000001</v>
      </c>
      <c r="M365" s="819">
        <v>86</v>
      </c>
      <c r="N365" s="1291">
        <v>928.27144396000006</v>
      </c>
      <c r="P365" s="166"/>
      <c r="Q365" s="166"/>
    </row>
    <row r="366" spans="1:25" s="43" customFormat="1" x14ac:dyDescent="0.2">
      <c r="A366" s="40"/>
      <c r="B366" s="1414" t="s">
        <v>714</v>
      </c>
      <c r="C366" s="1565">
        <v>137</v>
      </c>
      <c r="D366" s="1566">
        <v>1916850700.0599999</v>
      </c>
      <c r="E366" s="820">
        <f t="shared" si="12"/>
        <v>3.2822232870148536E-2</v>
      </c>
      <c r="F366" s="1565">
        <v>70</v>
      </c>
      <c r="G366" s="1566">
        <v>831281252.61000001</v>
      </c>
      <c r="H366" s="820">
        <f t="shared" si="11"/>
        <v>1.7123287671232876E-2</v>
      </c>
      <c r="J366" s="1546" t="s">
        <v>714</v>
      </c>
      <c r="K366" s="1422">
        <v>59</v>
      </c>
      <c r="L366" s="1423">
        <v>696.52531048000003</v>
      </c>
      <c r="M366" s="1422">
        <v>116</v>
      </c>
      <c r="N366" s="1423">
        <v>1236.51502848</v>
      </c>
      <c r="P366" s="166"/>
      <c r="Q366" s="166"/>
    </row>
    <row r="367" spans="1:25" s="43" customFormat="1" x14ac:dyDescent="0.2">
      <c r="A367" s="40"/>
      <c r="B367" s="818" t="s">
        <v>711</v>
      </c>
      <c r="C367" s="1565">
        <v>27</v>
      </c>
      <c r="D367" s="1566">
        <v>219186000</v>
      </c>
      <c r="E367" s="820">
        <f t="shared" si="12"/>
        <v>6.4686152371825588E-3</v>
      </c>
      <c r="F367" s="1565">
        <v>19</v>
      </c>
      <c r="G367" s="1566">
        <v>155282000</v>
      </c>
      <c r="H367" s="820">
        <f t="shared" si="11"/>
        <v>4.6477495107632091E-3</v>
      </c>
      <c r="J367" s="1426" t="s">
        <v>57</v>
      </c>
      <c r="K367" s="1427">
        <f>SUM(K341:K366)</f>
        <v>3333</v>
      </c>
      <c r="L367" s="1428">
        <f>SUM(L341:L366)</f>
        <v>42862.005321819997</v>
      </c>
      <c r="M367" s="1427">
        <f>SUM(M341:M366)</f>
        <v>4307</v>
      </c>
      <c r="N367" s="1428">
        <f>SUM(N341:N366)</f>
        <v>51635.892915449993</v>
      </c>
      <c r="P367" s="166"/>
      <c r="Q367" s="166"/>
    </row>
    <row r="368" spans="1:25" s="43" customFormat="1" ht="17.100000000000001" customHeight="1" x14ac:dyDescent="0.2">
      <c r="A368" s="40"/>
      <c r="B368" s="821" t="s">
        <v>57</v>
      </c>
      <c r="C368" s="822">
        <f>SUM(C342:C367)</f>
        <v>4174</v>
      </c>
      <c r="D368" s="1567">
        <f>SUM(D342:D367)</f>
        <v>56626006911.000008</v>
      </c>
      <c r="E368" s="823">
        <f t="shared" ref="E368:H368" si="13">SUM(E342:E367)</f>
        <v>0.99999999999999989</v>
      </c>
      <c r="F368" s="822">
        <f>SUM(F342:F367)</f>
        <v>4088</v>
      </c>
      <c r="G368" s="1568">
        <f>SUM(G342:G367)</f>
        <v>55331012100.940002</v>
      </c>
      <c r="H368" s="823">
        <f t="shared" si="13"/>
        <v>0.99999999999999989</v>
      </c>
      <c r="J368" s="1424"/>
      <c r="K368" s="1425"/>
      <c r="L368" s="890"/>
      <c r="M368" s="1425"/>
      <c r="N368" s="890"/>
      <c r="P368" s="147"/>
      <c r="Q368" s="147"/>
    </row>
    <row r="369" spans="1:25" ht="18.75" customHeight="1" x14ac:dyDescent="0.2">
      <c r="A369" s="16"/>
      <c r="B369" s="466" t="s">
        <v>121</v>
      </c>
      <c r="C369" s="815"/>
      <c r="D369" s="815"/>
      <c r="E369" s="815"/>
      <c r="F369" s="168"/>
      <c r="G369" s="168"/>
      <c r="H369" s="20"/>
      <c r="K369" s="140"/>
      <c r="L369" s="140"/>
      <c r="M369" s="25"/>
      <c r="N369" s="140"/>
      <c r="Q369" s="100"/>
      <c r="W369" s="43"/>
      <c r="X369" s="43"/>
      <c r="Y369" s="43"/>
    </row>
    <row r="370" spans="1:25" x14ac:dyDescent="0.2">
      <c r="A370" s="16"/>
      <c r="C370" s="2"/>
      <c r="D370" s="2"/>
      <c r="G370" s="20"/>
      <c r="H370" s="20"/>
      <c r="Q370" s="20"/>
      <c r="W370" s="43"/>
      <c r="X370" s="43"/>
      <c r="Y370" s="43"/>
    </row>
    <row r="371" spans="1:25" x14ac:dyDescent="0.2">
      <c r="A371" s="16"/>
      <c r="C371" s="2"/>
      <c r="D371" s="2"/>
      <c r="G371" s="20"/>
      <c r="H371" s="20"/>
      <c r="Q371" s="22"/>
      <c r="W371" s="43"/>
      <c r="X371" s="43"/>
      <c r="Y371" s="43"/>
    </row>
    <row r="372" spans="1:25" x14ac:dyDescent="0.2">
      <c r="A372" s="16"/>
      <c r="B372" s="763"/>
      <c r="C372" s="815"/>
      <c r="D372" s="815"/>
      <c r="E372" s="815"/>
      <c r="F372" s="148"/>
      <c r="G372" s="148"/>
      <c r="H372" s="20"/>
      <c r="Q372" s="22"/>
    </row>
    <row r="373" spans="1:25" x14ac:dyDescent="0.2">
      <c r="A373" s="16"/>
      <c r="B373" s="763"/>
      <c r="C373" s="634"/>
      <c r="D373" s="634"/>
      <c r="E373" s="763"/>
      <c r="F373" s="15"/>
      <c r="G373" s="149"/>
      <c r="H373" s="20"/>
      <c r="O373" s="140"/>
      <c r="Q373" s="22"/>
    </row>
    <row r="374" spans="1:25" x14ac:dyDescent="0.2">
      <c r="A374" s="16"/>
      <c r="B374" s="763"/>
      <c r="C374" s="634"/>
      <c r="D374" s="634"/>
      <c r="E374" s="763"/>
      <c r="F374" s="15"/>
      <c r="G374" s="150"/>
      <c r="I374" s="15"/>
      <c r="J374" s="151"/>
      <c r="N374" s="23"/>
      <c r="O374" s="23"/>
      <c r="P374" s="5"/>
      <c r="Q374" s="22"/>
    </row>
    <row r="375" spans="1:25" x14ac:dyDescent="0.2">
      <c r="A375" s="16"/>
      <c r="B375" s="763"/>
      <c r="C375" s="634"/>
      <c r="D375" s="634"/>
      <c r="E375" s="763"/>
      <c r="F375" s="15"/>
      <c r="G375" s="150"/>
      <c r="I375" s="15"/>
      <c r="J375" s="151"/>
      <c r="L375" s="100"/>
      <c r="M375" s="25"/>
      <c r="N375" s="135"/>
      <c r="O375" s="135"/>
      <c r="P375" s="5"/>
      <c r="Q375" s="22"/>
    </row>
    <row r="376" spans="1:25" x14ac:dyDescent="0.2">
      <c r="A376" s="16"/>
      <c r="B376" s="763"/>
      <c r="C376" s="634"/>
      <c r="D376" s="634"/>
      <c r="E376" s="763"/>
      <c r="F376" s="15"/>
      <c r="G376" s="150"/>
      <c r="I376" s="15"/>
      <c r="L376" s="17"/>
      <c r="M376" s="25"/>
      <c r="N376" s="135"/>
      <c r="O376" s="135"/>
      <c r="P376" s="5"/>
      <c r="Q376" s="22"/>
    </row>
    <row r="377" spans="1:25" ht="12.75" customHeight="1" x14ac:dyDescent="0.2">
      <c r="A377" s="16"/>
      <c r="B377" s="763"/>
      <c r="C377" s="634"/>
      <c r="D377" s="634"/>
      <c r="E377" s="763"/>
      <c r="F377" s="15"/>
      <c r="G377" s="150"/>
      <c r="I377" s="15"/>
      <c r="L377" s="17"/>
      <c r="M377" s="25"/>
      <c r="N377" s="135"/>
      <c r="O377" s="135"/>
      <c r="P377" s="5"/>
      <c r="Q377" s="22"/>
    </row>
    <row r="378" spans="1:25" ht="12.75" customHeight="1" x14ac:dyDescent="0.2">
      <c r="A378" s="16"/>
      <c r="B378" s="804"/>
      <c r="C378" s="634"/>
      <c r="D378" s="634"/>
      <c r="F378" s="152"/>
      <c r="G378" s="153"/>
      <c r="L378" s="17"/>
      <c r="M378" s="25"/>
      <c r="N378" s="135"/>
      <c r="O378" s="135"/>
      <c r="P378" s="5"/>
      <c r="Q378" s="22"/>
    </row>
    <row r="379" spans="1:25" ht="15" customHeight="1" x14ac:dyDescent="0.2">
      <c r="A379" s="16"/>
      <c r="L379" s="17"/>
      <c r="M379" s="25"/>
      <c r="N379" s="135"/>
      <c r="O379" s="135"/>
      <c r="P379" s="5"/>
      <c r="Q379" s="22"/>
    </row>
    <row r="380" spans="1:25" ht="15" customHeight="1" x14ac:dyDescent="0.2">
      <c r="A380" s="16"/>
      <c r="L380" s="17"/>
      <c r="M380" s="25"/>
      <c r="N380" s="135"/>
      <c r="O380" s="135"/>
      <c r="P380" s="5"/>
      <c r="Q380" s="22"/>
    </row>
    <row r="381" spans="1:25" ht="14.25" customHeight="1" x14ac:dyDescent="0.2">
      <c r="A381" s="16"/>
      <c r="L381" s="17"/>
      <c r="M381" s="25"/>
      <c r="N381" s="135"/>
      <c r="O381" s="135"/>
      <c r="Q381" s="22"/>
    </row>
    <row r="382" spans="1:25" ht="12.75" customHeight="1" x14ac:dyDescent="0.2">
      <c r="A382" s="16"/>
      <c r="L382" s="17"/>
      <c r="M382" s="25"/>
      <c r="N382" s="135"/>
      <c r="O382" s="135"/>
      <c r="Q382" s="25"/>
    </row>
    <row r="383" spans="1:25" x14ac:dyDescent="0.2">
      <c r="A383" s="16"/>
      <c r="L383" s="17"/>
      <c r="M383" s="25"/>
      <c r="N383" s="135"/>
      <c r="O383" s="135"/>
      <c r="Q383" s="25"/>
    </row>
    <row r="384" spans="1:25" x14ac:dyDescent="0.2">
      <c r="A384" s="16"/>
      <c r="L384" s="17"/>
      <c r="M384" s="25"/>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N387" s="135"/>
      <c r="O387" s="135"/>
      <c r="Q387" s="25"/>
    </row>
    <row r="388" spans="1:17"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L392" s="17"/>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ht="12.75" customHeight="1"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Q418" s="25"/>
    </row>
    <row r="419" spans="1:17" x14ac:dyDescent="0.2">
      <c r="A419" s="16"/>
      <c r="C419" s="2"/>
      <c r="D419" s="2"/>
      <c r="Q419" s="25"/>
    </row>
    <row r="420" spans="1:17" x14ac:dyDescent="0.2">
      <c r="A420" s="16"/>
      <c r="C420" s="2"/>
      <c r="D420" s="2"/>
      <c r="Q420" s="25"/>
    </row>
    <row r="421" spans="1:17" x14ac:dyDescent="0.2">
      <c r="A421" s="16"/>
      <c r="C421" s="2"/>
      <c r="D421" s="2"/>
      <c r="Q421" s="25"/>
    </row>
    <row r="422" spans="1:17" ht="26.25" customHeight="1" x14ac:dyDescent="0.2">
      <c r="A422" s="1764" t="s">
        <v>291</v>
      </c>
      <c r="B422" s="1764"/>
      <c r="C422" s="1764"/>
      <c r="D422" s="1764"/>
      <c r="E422" s="1764"/>
      <c r="F422" s="27"/>
      <c r="Q422" s="25"/>
    </row>
    <row r="423" spans="1:17" x14ac:dyDescent="0.2">
      <c r="A423" s="16"/>
      <c r="K423" s="24"/>
      <c r="Q423" s="25"/>
    </row>
    <row r="424" spans="1:17" ht="15" customHeight="1" x14ac:dyDescent="0.25">
      <c r="A424" s="16"/>
      <c r="B424" s="1776" t="s">
        <v>289</v>
      </c>
      <c r="C424" s="1777"/>
      <c r="D424" s="1777"/>
      <c r="E424" s="1778"/>
      <c r="F424" s="181"/>
      <c r="G424" s="1765" t="s">
        <v>289</v>
      </c>
      <c r="H424" s="1766"/>
      <c r="I424" s="1766"/>
      <c r="J424" s="1767"/>
      <c r="K424" s="24"/>
      <c r="Q424" s="25"/>
    </row>
    <row r="425" spans="1:17" ht="15" customHeight="1" x14ac:dyDescent="0.25">
      <c r="A425" s="16"/>
      <c r="B425" s="1776" t="s">
        <v>1912</v>
      </c>
      <c r="C425" s="1777"/>
      <c r="D425" s="1777"/>
      <c r="E425" s="1778"/>
      <c r="F425" s="181"/>
      <c r="G425" s="1765" t="s">
        <v>1913</v>
      </c>
      <c r="H425" s="1766"/>
      <c r="I425" s="1766"/>
      <c r="J425" s="1767"/>
      <c r="K425" s="24"/>
      <c r="Q425" s="25"/>
    </row>
    <row r="426" spans="1:17" x14ac:dyDescent="0.25">
      <c r="A426" s="16"/>
      <c r="B426" s="1773" t="s">
        <v>48</v>
      </c>
      <c r="C426" s="1773" t="s">
        <v>60</v>
      </c>
      <c r="D426" s="1770" t="s">
        <v>239</v>
      </c>
      <c r="E426" s="1772" t="s">
        <v>29</v>
      </c>
      <c r="F426" s="181"/>
      <c r="G426" s="1768" t="s">
        <v>48</v>
      </c>
      <c r="H426" s="1768" t="s">
        <v>60</v>
      </c>
      <c r="I426" s="1768" t="s">
        <v>239</v>
      </c>
      <c r="J426" s="1768" t="s">
        <v>29</v>
      </c>
      <c r="K426" s="24"/>
      <c r="L426" s="24"/>
      <c r="M426" s="20"/>
      <c r="P426" s="25"/>
      <c r="Q426" s="25"/>
    </row>
    <row r="427" spans="1:17" ht="10.5" hidden="1" customHeight="1" x14ac:dyDescent="0.25">
      <c r="A427" s="16"/>
      <c r="B427" s="1771"/>
      <c r="C427" s="1771"/>
      <c r="D427" s="1771"/>
      <c r="E427" s="1771"/>
      <c r="F427" s="181"/>
      <c r="G427" s="1769"/>
      <c r="H427" s="1769"/>
      <c r="I427" s="1769"/>
      <c r="J427" s="1769"/>
      <c r="L427" s="24"/>
      <c r="M427" s="20"/>
      <c r="P427" s="25"/>
      <c r="Q427" s="25"/>
    </row>
    <row r="428" spans="1:17" x14ac:dyDescent="0.25">
      <c r="A428" s="16"/>
      <c r="B428" s="1530" t="s">
        <v>1340</v>
      </c>
      <c r="C428" s="825">
        <v>975</v>
      </c>
      <c r="D428" s="825">
        <v>239</v>
      </c>
      <c r="E428" s="825">
        <v>1214</v>
      </c>
      <c r="F428" s="181"/>
      <c r="G428" s="885" t="s">
        <v>50</v>
      </c>
      <c r="H428" s="825">
        <v>807</v>
      </c>
      <c r="I428" s="825">
        <v>68</v>
      </c>
      <c r="J428" s="825">
        <v>875</v>
      </c>
      <c r="L428" s="24"/>
      <c r="M428" s="20"/>
      <c r="P428" s="25"/>
      <c r="Q428" s="25"/>
    </row>
    <row r="429" spans="1:17" x14ac:dyDescent="0.25">
      <c r="A429" s="16"/>
      <c r="B429" s="1530" t="s">
        <v>1341</v>
      </c>
      <c r="C429" s="825">
        <v>589</v>
      </c>
      <c r="D429" s="825">
        <v>274</v>
      </c>
      <c r="E429" s="825">
        <v>863</v>
      </c>
      <c r="F429" s="181"/>
      <c r="G429" s="885" t="s">
        <v>51</v>
      </c>
      <c r="H429" s="825">
        <v>588</v>
      </c>
      <c r="I429" s="825">
        <v>471</v>
      </c>
      <c r="J429" s="825">
        <v>1059</v>
      </c>
      <c r="L429" s="24"/>
      <c r="M429" s="20"/>
      <c r="P429" s="25"/>
      <c r="Q429" s="25"/>
    </row>
    <row r="430" spans="1:17" x14ac:dyDescent="0.25">
      <c r="A430" s="16"/>
      <c r="B430" s="1530" t="s">
        <v>136</v>
      </c>
      <c r="C430" s="825">
        <v>0</v>
      </c>
      <c r="D430" s="825">
        <v>21</v>
      </c>
      <c r="E430" s="825">
        <v>21</v>
      </c>
      <c r="F430" s="181"/>
      <c r="G430" s="885" t="s">
        <v>52</v>
      </c>
      <c r="H430" s="825">
        <v>7</v>
      </c>
      <c r="I430" s="825">
        <v>15</v>
      </c>
      <c r="J430" s="825">
        <v>22</v>
      </c>
      <c r="L430" s="24"/>
      <c r="M430" s="20"/>
      <c r="P430" s="25"/>
      <c r="Q430" s="25"/>
    </row>
    <row r="431" spans="1:17" x14ac:dyDescent="0.25">
      <c r="A431" s="16"/>
      <c r="B431" s="1530" t="s">
        <v>884</v>
      </c>
      <c r="C431" s="825">
        <v>100</v>
      </c>
      <c r="D431" s="825">
        <v>119</v>
      </c>
      <c r="E431" s="825">
        <v>219</v>
      </c>
      <c r="F431" s="181"/>
      <c r="G431" s="885" t="s">
        <v>53</v>
      </c>
      <c r="H431" s="825">
        <v>53</v>
      </c>
      <c r="I431" s="825">
        <v>75</v>
      </c>
      <c r="J431" s="825">
        <v>128</v>
      </c>
      <c r="L431" s="24"/>
      <c r="M431" s="20"/>
      <c r="P431" s="25"/>
      <c r="Q431" s="25"/>
    </row>
    <row r="432" spans="1:17" x14ac:dyDescent="0.25">
      <c r="A432" s="16"/>
      <c r="B432" s="1530" t="s">
        <v>1342</v>
      </c>
      <c r="C432" s="825">
        <v>12</v>
      </c>
      <c r="D432" s="825">
        <v>0</v>
      </c>
      <c r="E432" s="825">
        <v>12</v>
      </c>
      <c r="F432" s="181"/>
      <c r="G432" s="885" t="s">
        <v>54</v>
      </c>
      <c r="H432" s="825">
        <v>12</v>
      </c>
      <c r="I432" s="825">
        <v>0</v>
      </c>
      <c r="J432" s="825">
        <v>12</v>
      </c>
      <c r="L432" s="24"/>
      <c r="M432" s="20"/>
      <c r="P432" s="25"/>
      <c r="Q432" s="25"/>
    </row>
    <row r="433" spans="1:17" x14ac:dyDescent="0.25">
      <c r="A433" s="16"/>
      <c r="B433" s="1530" t="s">
        <v>885</v>
      </c>
      <c r="C433" s="825">
        <v>196</v>
      </c>
      <c r="D433" s="825">
        <v>4</v>
      </c>
      <c r="E433" s="825">
        <v>200</v>
      </c>
      <c r="F433" s="181"/>
      <c r="G433" s="885" t="s">
        <v>55</v>
      </c>
      <c r="H433" s="825">
        <v>117</v>
      </c>
      <c r="I433" s="825">
        <v>0</v>
      </c>
      <c r="J433" s="825">
        <v>117</v>
      </c>
      <c r="L433" s="24"/>
      <c r="M433" s="20"/>
      <c r="P433" s="25"/>
      <c r="Q433" s="25"/>
    </row>
    <row r="434" spans="1:17" x14ac:dyDescent="0.25">
      <c r="A434" s="16"/>
      <c r="B434" s="1530" t="s">
        <v>1343</v>
      </c>
      <c r="C434" s="825">
        <v>288</v>
      </c>
      <c r="D434" s="825">
        <v>5</v>
      </c>
      <c r="E434" s="825">
        <v>293</v>
      </c>
      <c r="F434" s="181"/>
      <c r="G434" s="885" t="s">
        <v>112</v>
      </c>
      <c r="H434" s="825">
        <v>247</v>
      </c>
      <c r="I434" s="825">
        <v>24</v>
      </c>
      <c r="J434" s="825">
        <v>271</v>
      </c>
      <c r="L434" s="24"/>
      <c r="M434" s="20"/>
      <c r="P434" s="25"/>
      <c r="Q434" s="25"/>
    </row>
    <row r="435" spans="1:17" x14ac:dyDescent="0.25">
      <c r="A435" s="16"/>
      <c r="B435" s="1530" t="s">
        <v>886</v>
      </c>
      <c r="C435" s="825">
        <v>99</v>
      </c>
      <c r="D435" s="825">
        <v>354</v>
      </c>
      <c r="E435" s="825">
        <v>453</v>
      </c>
      <c r="F435" s="181"/>
      <c r="G435" s="885" t="s">
        <v>282</v>
      </c>
      <c r="H435" s="825">
        <v>75</v>
      </c>
      <c r="I435" s="825">
        <v>133</v>
      </c>
      <c r="J435" s="825">
        <v>208</v>
      </c>
      <c r="L435" s="24"/>
      <c r="M435" s="20"/>
      <c r="P435" s="25"/>
      <c r="Q435" s="25"/>
    </row>
    <row r="436" spans="1:17" x14ac:dyDescent="0.25">
      <c r="A436" s="16"/>
      <c r="B436" s="1530" t="s">
        <v>292</v>
      </c>
      <c r="C436" s="825">
        <v>144</v>
      </c>
      <c r="D436" s="825">
        <v>66</v>
      </c>
      <c r="E436" s="825">
        <v>210</v>
      </c>
      <c r="F436" s="181"/>
      <c r="G436" s="885" t="s">
        <v>56</v>
      </c>
      <c r="H436" s="825">
        <v>87</v>
      </c>
      <c r="I436" s="825">
        <v>70</v>
      </c>
      <c r="J436" s="825">
        <v>157</v>
      </c>
      <c r="L436" s="24"/>
      <c r="M436" s="20"/>
      <c r="P436" s="25"/>
      <c r="Q436" s="25"/>
    </row>
    <row r="437" spans="1:17" x14ac:dyDescent="0.25">
      <c r="A437" s="16"/>
      <c r="B437" s="1530" t="s">
        <v>1344</v>
      </c>
      <c r="C437" s="825">
        <v>64</v>
      </c>
      <c r="D437" s="825">
        <v>58</v>
      </c>
      <c r="E437" s="825">
        <v>122</v>
      </c>
      <c r="F437" s="181"/>
      <c r="G437" s="885" t="s">
        <v>283</v>
      </c>
      <c r="H437" s="825">
        <v>62</v>
      </c>
      <c r="I437" s="825">
        <v>41</v>
      </c>
      <c r="J437" s="825">
        <v>103</v>
      </c>
      <c r="L437" s="24"/>
      <c r="M437" s="20"/>
      <c r="P437" s="25"/>
      <c r="Q437" s="25"/>
    </row>
    <row r="438" spans="1:17" x14ac:dyDescent="0.25">
      <c r="A438" s="16"/>
      <c r="B438" s="1530" t="s">
        <v>125</v>
      </c>
      <c r="C438" s="825">
        <v>0</v>
      </c>
      <c r="D438" s="825">
        <v>0</v>
      </c>
      <c r="E438" s="825">
        <v>0</v>
      </c>
      <c r="F438" s="181"/>
      <c r="G438" s="885" t="s">
        <v>284</v>
      </c>
      <c r="H438" s="825">
        <v>0</v>
      </c>
      <c r="I438" s="825">
        <v>0</v>
      </c>
      <c r="J438" s="825">
        <v>0</v>
      </c>
      <c r="L438" s="24"/>
      <c r="M438" s="20"/>
      <c r="P438" s="25"/>
      <c r="Q438" s="25"/>
    </row>
    <row r="439" spans="1:17" x14ac:dyDescent="0.25">
      <c r="A439" s="16"/>
      <c r="B439" s="1530" t="s">
        <v>1345</v>
      </c>
      <c r="C439" s="825">
        <v>3</v>
      </c>
      <c r="D439" s="825">
        <v>0</v>
      </c>
      <c r="E439" s="825">
        <v>3</v>
      </c>
      <c r="F439" s="181"/>
      <c r="G439" s="885" t="s">
        <v>71</v>
      </c>
      <c r="H439" s="825">
        <v>11</v>
      </c>
      <c r="I439" s="825">
        <v>0</v>
      </c>
      <c r="J439" s="825">
        <v>11</v>
      </c>
      <c r="L439" s="24"/>
      <c r="M439" s="20"/>
      <c r="P439" s="25"/>
      <c r="Q439" s="25"/>
    </row>
    <row r="440" spans="1:17" x14ac:dyDescent="0.25">
      <c r="A440" s="16"/>
      <c r="B440" s="1530" t="s">
        <v>887</v>
      </c>
      <c r="C440" s="825">
        <v>10</v>
      </c>
      <c r="D440" s="825">
        <v>4</v>
      </c>
      <c r="E440" s="825">
        <v>14</v>
      </c>
      <c r="F440" s="181"/>
      <c r="G440" s="885" t="s">
        <v>285</v>
      </c>
      <c r="H440" s="825">
        <v>6</v>
      </c>
      <c r="I440" s="825">
        <v>0</v>
      </c>
      <c r="J440" s="825">
        <v>6</v>
      </c>
      <c r="L440" s="24"/>
      <c r="M440" s="20"/>
      <c r="P440" s="25"/>
      <c r="Q440" s="25"/>
    </row>
    <row r="441" spans="1:17" x14ac:dyDescent="0.25">
      <c r="A441" s="16"/>
      <c r="B441" s="1530" t="s">
        <v>1346</v>
      </c>
      <c r="C441" s="825">
        <v>54</v>
      </c>
      <c r="D441" s="825">
        <v>7</v>
      </c>
      <c r="E441" s="825">
        <v>61</v>
      </c>
      <c r="F441" s="181"/>
      <c r="G441" s="885" t="s">
        <v>286</v>
      </c>
      <c r="H441" s="825">
        <v>48</v>
      </c>
      <c r="I441" s="825">
        <v>6</v>
      </c>
      <c r="J441" s="825">
        <v>54</v>
      </c>
      <c r="L441" s="24"/>
      <c r="M441" s="20"/>
      <c r="P441" s="25"/>
      <c r="Q441" s="25"/>
    </row>
    <row r="442" spans="1:17" x14ac:dyDescent="0.25">
      <c r="A442" s="16"/>
      <c r="B442" s="1530" t="s">
        <v>1347</v>
      </c>
      <c r="C442" s="825">
        <v>94</v>
      </c>
      <c r="D442" s="825">
        <v>9</v>
      </c>
      <c r="E442" s="825">
        <v>103</v>
      </c>
      <c r="F442" s="181"/>
      <c r="G442" s="885" t="s">
        <v>123</v>
      </c>
      <c r="H442" s="825">
        <v>43</v>
      </c>
      <c r="I442" s="825">
        <v>13</v>
      </c>
      <c r="J442" s="825">
        <v>56</v>
      </c>
      <c r="L442" s="24"/>
      <c r="M442" s="20"/>
      <c r="P442" s="25"/>
      <c r="Q442" s="25"/>
    </row>
    <row r="443" spans="1:17" x14ac:dyDescent="0.25">
      <c r="A443" s="16"/>
      <c r="B443" s="1530" t="s">
        <v>1348</v>
      </c>
      <c r="C443" s="825">
        <v>45</v>
      </c>
      <c r="D443" s="825">
        <v>11</v>
      </c>
      <c r="E443" s="825">
        <v>56</v>
      </c>
      <c r="F443" s="181"/>
      <c r="G443" s="1220" t="s">
        <v>715</v>
      </c>
      <c r="H443" s="825">
        <v>42</v>
      </c>
      <c r="I443" s="825">
        <v>12</v>
      </c>
      <c r="J443" s="825">
        <v>54</v>
      </c>
      <c r="L443" s="24"/>
      <c r="M443" s="20"/>
      <c r="P443" s="25"/>
      <c r="Q443" s="25"/>
    </row>
    <row r="444" spans="1:17" x14ac:dyDescent="0.25">
      <c r="A444" s="16"/>
      <c r="B444" s="1530" t="s">
        <v>1349</v>
      </c>
      <c r="C444" s="825">
        <v>11</v>
      </c>
      <c r="D444" s="825">
        <v>0</v>
      </c>
      <c r="E444" s="825">
        <v>11</v>
      </c>
      <c r="F444" s="181"/>
      <c r="G444" s="885" t="s">
        <v>323</v>
      </c>
      <c r="H444" s="825">
        <v>3</v>
      </c>
      <c r="I444" s="825">
        <v>0</v>
      </c>
      <c r="J444" s="825">
        <v>3</v>
      </c>
      <c r="L444" s="24"/>
      <c r="M444" s="20"/>
      <c r="P444" s="25"/>
      <c r="Q444" s="25"/>
    </row>
    <row r="445" spans="1:17" x14ac:dyDescent="0.25">
      <c r="A445" s="16"/>
      <c r="B445" s="1530" t="s">
        <v>1350</v>
      </c>
      <c r="C445" s="1013">
        <v>3</v>
      </c>
      <c r="D445" s="1013">
        <v>5</v>
      </c>
      <c r="E445" s="825">
        <v>8</v>
      </c>
      <c r="F445" s="181"/>
      <c r="G445" s="885" t="s">
        <v>707</v>
      </c>
      <c r="H445" s="1013">
        <v>2</v>
      </c>
      <c r="I445" s="1013">
        <v>0</v>
      </c>
      <c r="J445" s="1013">
        <v>2</v>
      </c>
      <c r="L445" s="24"/>
      <c r="M445" s="20"/>
      <c r="P445" s="25"/>
      <c r="Q445" s="25"/>
    </row>
    <row r="446" spans="1:17" x14ac:dyDescent="0.25">
      <c r="A446" s="16"/>
      <c r="B446" s="1530" t="s">
        <v>1351</v>
      </c>
      <c r="C446" s="825">
        <v>0</v>
      </c>
      <c r="D446" s="825">
        <v>0</v>
      </c>
      <c r="E446" s="825">
        <v>0</v>
      </c>
      <c r="F446" s="181"/>
      <c r="G446" s="885" t="s">
        <v>117</v>
      </c>
      <c r="H446" s="825">
        <v>0</v>
      </c>
      <c r="I446" s="825">
        <v>0</v>
      </c>
      <c r="J446" s="825">
        <v>0</v>
      </c>
      <c r="L446" s="24"/>
      <c r="M446" s="20"/>
      <c r="P446" s="25"/>
      <c r="Q446" s="25"/>
    </row>
    <row r="447" spans="1:17" x14ac:dyDescent="0.25">
      <c r="A447" s="16"/>
      <c r="B447" s="1530" t="s">
        <v>166</v>
      </c>
      <c r="C447" s="825">
        <v>0</v>
      </c>
      <c r="D447" s="825">
        <v>0</v>
      </c>
      <c r="E447" s="825">
        <v>0</v>
      </c>
      <c r="F447" s="181"/>
      <c r="G447" s="885" t="s">
        <v>240</v>
      </c>
      <c r="H447" s="825">
        <v>0</v>
      </c>
      <c r="I447" s="825">
        <v>0</v>
      </c>
      <c r="J447" s="825">
        <v>0</v>
      </c>
      <c r="L447" s="24"/>
      <c r="M447" s="20"/>
      <c r="P447" s="25"/>
      <c r="Q447" s="25"/>
    </row>
    <row r="448" spans="1:17" x14ac:dyDescent="0.25">
      <c r="A448" s="16"/>
      <c r="B448" s="1530" t="s">
        <v>277</v>
      </c>
      <c r="C448" s="825">
        <v>0</v>
      </c>
      <c r="D448" s="825">
        <v>0</v>
      </c>
      <c r="E448" s="825">
        <v>0</v>
      </c>
      <c r="F448" s="181"/>
      <c r="G448" s="885" t="s">
        <v>313</v>
      </c>
      <c r="H448" s="825">
        <v>0</v>
      </c>
      <c r="I448" s="825">
        <v>0</v>
      </c>
      <c r="J448" s="825">
        <v>0</v>
      </c>
      <c r="L448" s="24"/>
      <c r="M448" s="20"/>
      <c r="P448" s="25"/>
      <c r="Q448" s="25"/>
    </row>
    <row r="449" spans="1:17" x14ac:dyDescent="0.25">
      <c r="A449" s="16"/>
      <c r="B449" s="1530" t="s">
        <v>1352</v>
      </c>
      <c r="C449" s="825">
        <v>0</v>
      </c>
      <c r="D449" s="825">
        <v>0</v>
      </c>
      <c r="E449" s="825">
        <v>0</v>
      </c>
      <c r="F449" s="181"/>
      <c r="G449" s="1220" t="s">
        <v>716</v>
      </c>
      <c r="H449" s="825">
        <v>0</v>
      </c>
      <c r="I449" s="825">
        <v>0</v>
      </c>
      <c r="J449" s="825">
        <v>0</v>
      </c>
      <c r="L449" s="24"/>
      <c r="M449" s="20"/>
      <c r="P449" s="25"/>
      <c r="Q449" s="25"/>
    </row>
    <row r="450" spans="1:17" x14ac:dyDescent="0.25">
      <c r="A450" s="16"/>
      <c r="B450" s="1530" t="s">
        <v>1353</v>
      </c>
      <c r="C450" s="825">
        <v>48</v>
      </c>
      <c r="D450" s="825">
        <v>33</v>
      </c>
      <c r="E450" s="825">
        <v>81</v>
      </c>
      <c r="F450" s="181"/>
      <c r="G450" s="1220" t="s">
        <v>312</v>
      </c>
      <c r="H450" s="825">
        <v>63</v>
      </c>
      <c r="I450" s="825">
        <v>14</v>
      </c>
      <c r="J450" s="825">
        <v>77</v>
      </c>
      <c r="L450" s="24"/>
      <c r="M450" s="20"/>
      <c r="P450" s="25"/>
      <c r="Q450" s="25"/>
    </row>
    <row r="451" spans="1:17" x14ac:dyDescent="0.25">
      <c r="A451" s="16"/>
      <c r="B451" s="1530" t="s">
        <v>278</v>
      </c>
      <c r="C451" s="825">
        <v>64</v>
      </c>
      <c r="D451" s="825">
        <v>2</v>
      </c>
      <c r="E451" s="825">
        <v>66</v>
      </c>
      <c r="F451" s="181"/>
      <c r="G451" s="885" t="s">
        <v>369</v>
      </c>
      <c r="H451" s="825">
        <v>51</v>
      </c>
      <c r="I451" s="825">
        <v>8</v>
      </c>
      <c r="J451" s="825">
        <v>59</v>
      </c>
      <c r="L451" s="24"/>
      <c r="M451" s="20"/>
      <c r="P451" s="25"/>
      <c r="Q451" s="25"/>
    </row>
    <row r="452" spans="1:17" x14ac:dyDescent="0.25">
      <c r="A452" s="16"/>
      <c r="B452" s="1530" t="s">
        <v>1354</v>
      </c>
      <c r="C452" s="1429">
        <v>90</v>
      </c>
      <c r="D452" s="1429">
        <v>47</v>
      </c>
      <c r="E452" s="1429">
        <v>137</v>
      </c>
      <c r="F452" s="181"/>
      <c r="G452" s="1430" t="s">
        <v>714</v>
      </c>
      <c r="H452" s="1429">
        <v>44</v>
      </c>
      <c r="I452" s="1429">
        <v>15</v>
      </c>
      <c r="J452" s="1429">
        <v>59</v>
      </c>
      <c r="L452" s="24"/>
      <c r="M452" s="20"/>
      <c r="P452" s="25"/>
      <c r="Q452" s="25"/>
    </row>
    <row r="453" spans="1:17" x14ac:dyDescent="0.25">
      <c r="A453" s="16"/>
      <c r="B453" s="1531" t="s">
        <v>1911</v>
      </c>
      <c r="C453" s="825">
        <v>27</v>
      </c>
      <c r="D453" s="825">
        <v>0</v>
      </c>
      <c r="E453" s="825">
        <v>27</v>
      </c>
      <c r="F453" s="181"/>
      <c r="G453" s="1433" t="s">
        <v>57</v>
      </c>
      <c r="H453" s="1434">
        <f>SUM(H428:H452)</f>
        <v>2368</v>
      </c>
      <c r="I453" s="1434">
        <f>SUM(I428:I452)</f>
        <v>965</v>
      </c>
      <c r="J453" s="1434">
        <f>SUM(J428:J452)</f>
        <v>3333</v>
      </c>
      <c r="L453" s="24"/>
      <c r="M453" s="20"/>
      <c r="P453" s="25"/>
      <c r="Q453" s="25"/>
    </row>
    <row r="454" spans="1:17" x14ac:dyDescent="0.25">
      <c r="A454" s="16"/>
      <c r="B454" s="826" t="s">
        <v>57</v>
      </c>
      <c r="C454" s="827">
        <f>SUM(C428:C453)</f>
        <v>2916</v>
      </c>
      <c r="D454" s="827">
        <f>SUM(D428:D453)</f>
        <v>1258</v>
      </c>
      <c r="E454" s="827">
        <f>SUM(E428:E453)</f>
        <v>4174</v>
      </c>
      <c r="F454" s="181"/>
      <c r="G454" s="828" t="s">
        <v>288</v>
      </c>
      <c r="H454" s="1431"/>
      <c r="I454" s="1431"/>
      <c r="J454" s="1432"/>
      <c r="K454" s="140"/>
      <c r="L454" s="24"/>
      <c r="M454" s="20"/>
      <c r="P454" s="25"/>
      <c r="Q454" s="25"/>
    </row>
    <row r="455" spans="1:17" x14ac:dyDescent="0.2">
      <c r="A455" s="16"/>
      <c r="B455" s="828" t="s">
        <v>288</v>
      </c>
      <c r="C455" s="828"/>
      <c r="D455" s="828"/>
      <c r="E455" s="828"/>
      <c r="F455" s="183"/>
      <c r="H455" s="616"/>
      <c r="I455" s="886"/>
      <c r="J455" s="886"/>
      <c r="K455" s="182"/>
      <c r="Q455" s="25"/>
    </row>
    <row r="456" spans="1:17" x14ac:dyDescent="0.2">
      <c r="A456" s="16"/>
      <c r="B456" s="176"/>
      <c r="C456" s="177"/>
      <c r="D456" s="177"/>
      <c r="E456" s="178"/>
      <c r="F456" s="179"/>
      <c r="H456" s="178"/>
      <c r="I456" s="179"/>
      <c r="K456" s="24"/>
      <c r="Q456" s="25"/>
    </row>
    <row r="457" spans="1:17" x14ac:dyDescent="0.2">
      <c r="A457" s="16"/>
      <c r="B457" s="1776" t="s">
        <v>290</v>
      </c>
      <c r="C457" s="1777"/>
      <c r="D457" s="1777"/>
      <c r="E457" s="1778"/>
      <c r="F457" s="177"/>
      <c r="G457" s="1765" t="s">
        <v>290</v>
      </c>
      <c r="H457" s="1766"/>
      <c r="I457" s="1766"/>
      <c r="J457" s="1767"/>
      <c r="K457" s="24"/>
      <c r="Q457" s="25"/>
    </row>
    <row r="458" spans="1:17" ht="15" customHeight="1" x14ac:dyDescent="0.2">
      <c r="A458" s="16"/>
      <c r="B458" s="1776" t="s">
        <v>1912</v>
      </c>
      <c r="C458" s="1777"/>
      <c r="D458" s="1777"/>
      <c r="E458" s="1778"/>
      <c r="F458" s="177"/>
      <c r="G458" s="1765" t="s">
        <v>1913</v>
      </c>
      <c r="H458" s="1766"/>
      <c r="I458" s="1766"/>
      <c r="J458" s="1767"/>
      <c r="K458" s="24"/>
      <c r="Q458" s="25"/>
    </row>
    <row r="459" spans="1:17" ht="12" customHeight="1" x14ac:dyDescent="0.2">
      <c r="A459" s="16"/>
      <c r="B459" s="1773" t="s">
        <v>48</v>
      </c>
      <c r="C459" s="1773" t="s">
        <v>60</v>
      </c>
      <c r="D459" s="1770" t="s">
        <v>239</v>
      </c>
      <c r="E459" s="1772" t="s">
        <v>29</v>
      </c>
      <c r="F459" s="177"/>
      <c r="G459" s="1768" t="s">
        <v>48</v>
      </c>
      <c r="H459" s="1768" t="s">
        <v>60</v>
      </c>
      <c r="I459" s="1768" t="s">
        <v>239</v>
      </c>
      <c r="J459" s="1768" t="s">
        <v>29</v>
      </c>
      <c r="K459" s="24"/>
      <c r="L459" s="24"/>
      <c r="M459" s="20"/>
      <c r="P459" s="25"/>
      <c r="Q459" s="25"/>
    </row>
    <row r="460" spans="1:17" ht="2.4500000000000002" customHeight="1" x14ac:dyDescent="0.2">
      <c r="A460" s="16"/>
      <c r="B460" s="1771"/>
      <c r="C460" s="1771"/>
      <c r="D460" s="1771"/>
      <c r="E460" s="1771"/>
      <c r="F460" s="177"/>
      <c r="G460" s="1769"/>
      <c r="H460" s="1769"/>
      <c r="I460" s="1769"/>
      <c r="J460" s="1769"/>
      <c r="L460" s="24"/>
      <c r="M460" s="20"/>
      <c r="P460" s="25"/>
      <c r="Q460" s="25"/>
    </row>
    <row r="461" spans="1:17" x14ac:dyDescent="0.2">
      <c r="A461" s="16"/>
      <c r="B461" s="824" t="s">
        <v>1340</v>
      </c>
      <c r="C461" s="825">
        <v>722</v>
      </c>
      <c r="D461" s="825">
        <v>29</v>
      </c>
      <c r="E461" s="825">
        <v>751</v>
      </c>
      <c r="F461" s="177"/>
      <c r="G461" s="1319" t="s">
        <v>1340</v>
      </c>
      <c r="H461" s="887">
        <v>1030</v>
      </c>
      <c r="I461" s="887">
        <v>35</v>
      </c>
      <c r="J461" s="825">
        <v>1065</v>
      </c>
      <c r="L461" s="24"/>
      <c r="M461" s="20"/>
      <c r="P461" s="25"/>
      <c r="Q461" s="25"/>
    </row>
    <row r="462" spans="1:17" x14ac:dyDescent="0.2">
      <c r="A462" s="16"/>
      <c r="B462" s="824" t="s">
        <v>1341</v>
      </c>
      <c r="C462" s="825">
        <v>613</v>
      </c>
      <c r="D462" s="825">
        <v>429</v>
      </c>
      <c r="E462" s="825">
        <v>1042</v>
      </c>
      <c r="F462" s="177"/>
      <c r="G462" s="1319" t="s">
        <v>1341</v>
      </c>
      <c r="H462" s="887">
        <v>729</v>
      </c>
      <c r="I462" s="887">
        <v>390</v>
      </c>
      <c r="J462" s="825">
        <v>1119</v>
      </c>
      <c r="L462" s="24"/>
      <c r="M462" s="20"/>
      <c r="P462" s="25"/>
      <c r="Q462" s="25"/>
    </row>
    <row r="463" spans="1:17" x14ac:dyDescent="0.2">
      <c r="A463" s="16"/>
      <c r="B463" s="824" t="s">
        <v>136</v>
      </c>
      <c r="C463" s="825">
        <v>0</v>
      </c>
      <c r="D463" s="825">
        <v>17</v>
      </c>
      <c r="E463" s="825">
        <v>17</v>
      </c>
      <c r="F463" s="177"/>
      <c r="G463" s="1319" t="s">
        <v>136</v>
      </c>
      <c r="H463" s="887">
        <v>3</v>
      </c>
      <c r="I463" s="887">
        <v>11</v>
      </c>
      <c r="J463" s="825">
        <v>14</v>
      </c>
      <c r="L463" s="24"/>
      <c r="M463" s="20"/>
      <c r="P463" s="25"/>
      <c r="Q463" s="25"/>
    </row>
    <row r="464" spans="1:17" x14ac:dyDescent="0.2">
      <c r="A464" s="16"/>
      <c r="B464" s="824" t="s">
        <v>884</v>
      </c>
      <c r="C464" s="825">
        <v>104</v>
      </c>
      <c r="D464" s="825">
        <v>59</v>
      </c>
      <c r="E464" s="825">
        <v>163</v>
      </c>
      <c r="F464" s="177"/>
      <c r="G464" s="1319" t="s">
        <v>884</v>
      </c>
      <c r="H464" s="887">
        <v>86</v>
      </c>
      <c r="I464" s="887">
        <v>77</v>
      </c>
      <c r="J464" s="825">
        <v>163</v>
      </c>
      <c r="L464" s="24"/>
      <c r="M464" s="20"/>
      <c r="P464" s="25"/>
      <c r="Q464" s="25"/>
    </row>
    <row r="465" spans="1:17" x14ac:dyDescent="0.2">
      <c r="A465" s="16"/>
      <c r="B465" s="824" t="s">
        <v>1342</v>
      </c>
      <c r="C465" s="825">
        <v>13</v>
      </c>
      <c r="D465" s="825">
        <v>0</v>
      </c>
      <c r="E465" s="825">
        <v>13</v>
      </c>
      <c r="F465" s="177"/>
      <c r="G465" s="1319" t="s">
        <v>1342</v>
      </c>
      <c r="H465" s="887">
        <v>14</v>
      </c>
      <c r="I465" s="887">
        <v>0</v>
      </c>
      <c r="J465" s="825">
        <v>14</v>
      </c>
      <c r="L465" s="24"/>
      <c r="M465" s="20"/>
      <c r="P465" s="25"/>
      <c r="Q465" s="25"/>
    </row>
    <row r="466" spans="1:17" x14ac:dyDescent="0.2">
      <c r="A466" s="16"/>
      <c r="B466" s="824" t="s">
        <v>885</v>
      </c>
      <c r="C466" s="825">
        <v>140</v>
      </c>
      <c r="D466" s="825">
        <v>1</v>
      </c>
      <c r="E466" s="825">
        <v>141</v>
      </c>
      <c r="F466" s="177"/>
      <c r="G466" s="1319" t="s">
        <v>885</v>
      </c>
      <c r="H466" s="887">
        <v>117</v>
      </c>
      <c r="I466" s="887">
        <v>8</v>
      </c>
      <c r="J466" s="825">
        <v>125</v>
      </c>
      <c r="L466" s="24"/>
      <c r="M466" s="20"/>
      <c r="P466" s="25"/>
      <c r="Q466" s="25"/>
    </row>
    <row r="467" spans="1:17" x14ac:dyDescent="0.2">
      <c r="A467" s="16"/>
      <c r="B467" s="824" t="s">
        <v>1343</v>
      </c>
      <c r="C467" s="825">
        <v>221</v>
      </c>
      <c r="D467" s="825">
        <v>41</v>
      </c>
      <c r="E467" s="825">
        <v>262</v>
      </c>
      <c r="F467" s="177"/>
      <c r="G467" s="1319" t="s">
        <v>1343</v>
      </c>
      <c r="H467" s="887">
        <v>287</v>
      </c>
      <c r="I467" s="887">
        <v>37</v>
      </c>
      <c r="J467" s="825">
        <v>324</v>
      </c>
      <c r="L467" s="24"/>
      <c r="M467" s="20"/>
      <c r="P467" s="25"/>
      <c r="Q467" s="25"/>
    </row>
    <row r="468" spans="1:17" x14ac:dyDescent="0.2">
      <c r="A468" s="16"/>
      <c r="B468" s="824" t="s">
        <v>886</v>
      </c>
      <c r="C468" s="825">
        <v>94</v>
      </c>
      <c r="D468" s="825">
        <v>499</v>
      </c>
      <c r="E468" s="825">
        <v>593</v>
      </c>
      <c r="F468" s="177"/>
      <c r="G468" s="1319" t="s">
        <v>886</v>
      </c>
      <c r="H468" s="887">
        <v>78</v>
      </c>
      <c r="I468" s="887">
        <v>174</v>
      </c>
      <c r="J468" s="825">
        <v>252</v>
      </c>
      <c r="L468" s="24"/>
      <c r="M468" s="20"/>
      <c r="P468" s="25"/>
      <c r="Q468" s="25"/>
    </row>
    <row r="469" spans="1:17" x14ac:dyDescent="0.2">
      <c r="A469" s="16"/>
      <c r="B469" s="824" t="s">
        <v>292</v>
      </c>
      <c r="C469" s="825">
        <v>178</v>
      </c>
      <c r="D469" s="825">
        <v>46</v>
      </c>
      <c r="E469" s="825">
        <v>224</v>
      </c>
      <c r="F469" s="177"/>
      <c r="G469" s="1319" t="s">
        <v>292</v>
      </c>
      <c r="H469" s="887">
        <v>183</v>
      </c>
      <c r="I469" s="887">
        <v>69</v>
      </c>
      <c r="J469" s="825">
        <v>252</v>
      </c>
      <c r="L469" s="24"/>
      <c r="M469" s="20"/>
      <c r="P469" s="25"/>
      <c r="Q469" s="25"/>
    </row>
    <row r="470" spans="1:17" x14ac:dyDescent="0.2">
      <c r="A470" s="16"/>
      <c r="B470" s="1354" t="s">
        <v>1344</v>
      </c>
      <c r="C470" s="825">
        <v>134</v>
      </c>
      <c r="D470" s="825">
        <v>55</v>
      </c>
      <c r="E470" s="825">
        <v>189</v>
      </c>
      <c r="F470" s="177"/>
      <c r="G470" s="1319" t="s">
        <v>1344</v>
      </c>
      <c r="H470" s="887">
        <v>114</v>
      </c>
      <c r="I470" s="887">
        <v>42</v>
      </c>
      <c r="J470" s="825">
        <v>156</v>
      </c>
      <c r="L470" s="24"/>
      <c r="M470" s="20"/>
      <c r="P470" s="25"/>
      <c r="Q470" s="25"/>
    </row>
    <row r="471" spans="1:17" x14ac:dyDescent="0.2">
      <c r="A471" s="16"/>
      <c r="B471" s="824" t="s">
        <v>125</v>
      </c>
      <c r="C471" s="825">
        <v>0</v>
      </c>
      <c r="D471" s="825">
        <v>0</v>
      </c>
      <c r="E471" s="825">
        <v>0</v>
      </c>
      <c r="F471" s="177"/>
      <c r="G471" s="1319" t="s">
        <v>125</v>
      </c>
      <c r="H471" s="887">
        <v>0</v>
      </c>
      <c r="I471" s="887">
        <v>0</v>
      </c>
      <c r="J471" s="825">
        <v>0</v>
      </c>
      <c r="L471" s="24"/>
      <c r="M471" s="20"/>
      <c r="P471" s="25"/>
      <c r="Q471" s="25"/>
    </row>
    <row r="472" spans="1:17" x14ac:dyDescent="0.2">
      <c r="A472" s="16"/>
      <c r="B472" s="1354" t="s">
        <v>1345</v>
      </c>
      <c r="C472" s="825">
        <v>7</v>
      </c>
      <c r="D472" s="825">
        <v>0</v>
      </c>
      <c r="E472" s="825">
        <v>7</v>
      </c>
      <c r="F472" s="177"/>
      <c r="G472" s="1319" t="s">
        <v>1345</v>
      </c>
      <c r="H472" s="887">
        <v>9</v>
      </c>
      <c r="I472" s="887">
        <v>4</v>
      </c>
      <c r="J472" s="825">
        <v>13</v>
      </c>
      <c r="L472" s="24"/>
      <c r="M472" s="20"/>
      <c r="P472" s="25"/>
      <c r="Q472" s="25"/>
    </row>
    <row r="473" spans="1:17" x14ac:dyDescent="0.2">
      <c r="A473" s="16"/>
      <c r="B473" s="824" t="s">
        <v>887</v>
      </c>
      <c r="C473" s="825">
        <v>11</v>
      </c>
      <c r="D473" s="825">
        <v>3</v>
      </c>
      <c r="E473" s="825">
        <v>14</v>
      </c>
      <c r="F473" s="177"/>
      <c r="G473" s="1319" t="s">
        <v>887</v>
      </c>
      <c r="H473" s="887">
        <v>14</v>
      </c>
      <c r="I473" s="887">
        <v>0</v>
      </c>
      <c r="J473" s="825">
        <v>14</v>
      </c>
      <c r="L473" s="24"/>
      <c r="M473" s="20"/>
      <c r="P473" s="25"/>
      <c r="Q473" s="25"/>
    </row>
    <row r="474" spans="1:17" x14ac:dyDescent="0.2">
      <c r="A474" s="16"/>
      <c r="B474" s="824" t="s">
        <v>1346</v>
      </c>
      <c r="C474" s="825">
        <v>86</v>
      </c>
      <c r="D474" s="825">
        <v>27</v>
      </c>
      <c r="E474" s="825">
        <v>113</v>
      </c>
      <c r="F474" s="177"/>
      <c r="G474" s="1319" t="s">
        <v>1346</v>
      </c>
      <c r="H474" s="887">
        <v>152</v>
      </c>
      <c r="I474" s="887">
        <v>12</v>
      </c>
      <c r="J474" s="825">
        <v>164</v>
      </c>
      <c r="L474" s="24"/>
      <c r="M474" s="20"/>
      <c r="P474" s="25"/>
      <c r="Q474" s="25"/>
    </row>
    <row r="475" spans="1:17" x14ac:dyDescent="0.2">
      <c r="A475" s="16"/>
      <c r="B475" s="824" t="s">
        <v>1347</v>
      </c>
      <c r="C475" s="825">
        <v>82</v>
      </c>
      <c r="D475" s="825">
        <v>8</v>
      </c>
      <c r="E475" s="825">
        <v>90</v>
      </c>
      <c r="F475" s="177"/>
      <c r="G475" s="1319" t="s">
        <v>1347</v>
      </c>
      <c r="H475" s="887">
        <v>160</v>
      </c>
      <c r="I475" s="887">
        <v>13</v>
      </c>
      <c r="J475" s="825">
        <v>173</v>
      </c>
      <c r="L475" s="24"/>
      <c r="M475" s="20"/>
      <c r="P475" s="25"/>
      <c r="Q475" s="25"/>
    </row>
    <row r="476" spans="1:17" x14ac:dyDescent="0.2">
      <c r="A476" s="16"/>
      <c r="B476" s="1354" t="s">
        <v>1348</v>
      </c>
      <c r="C476" s="825">
        <v>102</v>
      </c>
      <c r="D476" s="825">
        <v>16</v>
      </c>
      <c r="E476" s="825">
        <v>118</v>
      </c>
      <c r="F476" s="177"/>
      <c r="G476" s="1319" t="s">
        <v>1348</v>
      </c>
      <c r="H476" s="887">
        <v>159</v>
      </c>
      <c r="I476" s="887">
        <v>14</v>
      </c>
      <c r="J476" s="825">
        <v>173</v>
      </c>
      <c r="L476" s="24"/>
      <c r="M476" s="20"/>
      <c r="P476" s="25"/>
      <c r="Q476" s="25"/>
    </row>
    <row r="477" spans="1:17" x14ac:dyDescent="0.2">
      <c r="A477" s="16"/>
      <c r="B477" s="1354" t="s">
        <v>1349</v>
      </c>
      <c r="C477" s="825">
        <v>33</v>
      </c>
      <c r="D477" s="825">
        <v>0</v>
      </c>
      <c r="E477" s="825">
        <v>33</v>
      </c>
      <c r="F477" s="177"/>
      <c r="G477" s="885" t="s">
        <v>1349</v>
      </c>
      <c r="H477" s="887">
        <v>5</v>
      </c>
      <c r="I477" s="887">
        <v>0</v>
      </c>
      <c r="J477" s="825">
        <v>5</v>
      </c>
      <c r="L477" s="24"/>
      <c r="M477" s="20"/>
      <c r="P477" s="25"/>
      <c r="Q477" s="25"/>
    </row>
    <row r="478" spans="1:17" x14ac:dyDescent="0.2">
      <c r="A478" s="16"/>
      <c r="B478" s="1012" t="s">
        <v>1350</v>
      </c>
      <c r="C478" s="1013">
        <v>8</v>
      </c>
      <c r="D478" s="1013">
        <v>2</v>
      </c>
      <c r="E478" s="825">
        <v>10</v>
      </c>
      <c r="F478" s="177"/>
      <c r="G478" s="1014" t="s">
        <v>1350</v>
      </c>
      <c r="H478" s="1013">
        <v>4</v>
      </c>
      <c r="I478" s="1013">
        <v>0</v>
      </c>
      <c r="J478" s="825">
        <v>4</v>
      </c>
      <c r="L478" s="24"/>
      <c r="M478" s="20"/>
      <c r="P478" s="25"/>
      <c r="Q478" s="25"/>
    </row>
    <row r="479" spans="1:17" x14ac:dyDescent="0.2">
      <c r="A479" s="16"/>
      <c r="B479" s="824" t="s">
        <v>1351</v>
      </c>
      <c r="C479" s="825">
        <v>0</v>
      </c>
      <c r="D479" s="825">
        <v>0</v>
      </c>
      <c r="E479" s="825">
        <v>0</v>
      </c>
      <c r="F479" s="177"/>
      <c r="G479" s="1320" t="s">
        <v>1351</v>
      </c>
      <c r="H479" s="887">
        <v>0</v>
      </c>
      <c r="I479" s="887">
        <v>0</v>
      </c>
      <c r="J479" s="825">
        <v>0</v>
      </c>
      <c r="L479" s="24"/>
      <c r="M479" s="20"/>
      <c r="P479" s="25"/>
      <c r="Q479" s="25"/>
    </row>
    <row r="480" spans="1:17" x14ac:dyDescent="0.2">
      <c r="A480" s="16"/>
      <c r="B480" s="824" t="s">
        <v>166</v>
      </c>
      <c r="C480" s="825">
        <v>0</v>
      </c>
      <c r="D480" s="825">
        <v>0</v>
      </c>
      <c r="E480" s="825">
        <v>0</v>
      </c>
      <c r="F480" s="177"/>
      <c r="G480" s="1320" t="s">
        <v>166</v>
      </c>
      <c r="H480" s="887">
        <v>0</v>
      </c>
      <c r="I480" s="887">
        <v>0</v>
      </c>
      <c r="J480" s="825">
        <v>0</v>
      </c>
      <c r="L480" s="24"/>
      <c r="M480" s="20"/>
      <c r="P480" s="25"/>
      <c r="Q480" s="25"/>
    </row>
    <row r="481" spans="1:25" x14ac:dyDescent="0.2">
      <c r="A481" s="16"/>
      <c r="B481" s="824" t="s">
        <v>277</v>
      </c>
      <c r="C481" s="829">
        <v>0</v>
      </c>
      <c r="D481" s="829">
        <v>0</v>
      </c>
      <c r="E481" s="825">
        <v>0</v>
      </c>
      <c r="F481" s="177"/>
      <c r="G481" s="1319" t="s">
        <v>277</v>
      </c>
      <c r="H481" s="888">
        <v>0</v>
      </c>
      <c r="I481" s="888">
        <v>0</v>
      </c>
      <c r="J481" s="825">
        <v>0</v>
      </c>
      <c r="L481" s="24"/>
      <c r="M481" s="20"/>
      <c r="P481" s="25"/>
      <c r="Q481" s="25"/>
    </row>
    <row r="482" spans="1:25" x14ac:dyDescent="0.2">
      <c r="A482" s="16"/>
      <c r="B482" s="824" t="s">
        <v>1352</v>
      </c>
      <c r="C482" s="829">
        <v>0</v>
      </c>
      <c r="D482" s="825">
        <v>0</v>
      </c>
      <c r="E482" s="825">
        <v>0</v>
      </c>
      <c r="F482" s="177"/>
      <c r="G482" s="1319" t="s">
        <v>1352</v>
      </c>
      <c r="H482" s="888">
        <v>0</v>
      </c>
      <c r="I482" s="887">
        <v>0</v>
      </c>
      <c r="J482" s="825">
        <v>0</v>
      </c>
      <c r="L482" s="24"/>
      <c r="M482" s="20"/>
      <c r="P482" s="25"/>
      <c r="Q482" s="25"/>
    </row>
    <row r="483" spans="1:25" x14ac:dyDescent="0.2">
      <c r="A483" s="16"/>
      <c r="B483" s="1354" t="s">
        <v>1353</v>
      </c>
      <c r="C483" s="829">
        <v>105</v>
      </c>
      <c r="D483" s="825">
        <v>17</v>
      </c>
      <c r="E483" s="825">
        <v>122</v>
      </c>
      <c r="F483" s="177"/>
      <c r="G483" s="1319" t="s">
        <v>1353</v>
      </c>
      <c r="H483" s="888">
        <v>63</v>
      </c>
      <c r="I483" s="887">
        <v>12</v>
      </c>
      <c r="J483" s="825">
        <v>75</v>
      </c>
      <c r="L483" s="24"/>
      <c r="M483" s="20"/>
      <c r="P483" s="25"/>
      <c r="Q483" s="25"/>
    </row>
    <row r="484" spans="1:25" x14ac:dyDescent="0.2">
      <c r="A484" s="16"/>
      <c r="B484" s="824" t="s">
        <v>278</v>
      </c>
      <c r="C484" s="829">
        <v>96</v>
      </c>
      <c r="D484" s="825">
        <v>1</v>
      </c>
      <c r="E484" s="825">
        <v>97</v>
      </c>
      <c r="F484" s="177"/>
      <c r="G484" s="1588" t="s">
        <v>278</v>
      </c>
      <c r="H484" s="888">
        <v>74</v>
      </c>
      <c r="I484" s="887">
        <v>12</v>
      </c>
      <c r="J484" s="825">
        <v>86</v>
      </c>
      <c r="L484" s="24"/>
      <c r="M484" s="20"/>
      <c r="P484" s="25"/>
      <c r="Q484" s="25"/>
    </row>
    <row r="485" spans="1:25" x14ac:dyDescent="0.2">
      <c r="A485" s="16"/>
      <c r="B485" s="1376" t="s">
        <v>1354</v>
      </c>
      <c r="C485" s="829">
        <v>56</v>
      </c>
      <c r="D485" s="825">
        <v>14</v>
      </c>
      <c r="E485" s="825">
        <v>70</v>
      </c>
      <c r="F485" s="177"/>
      <c r="G485" s="1319" t="s">
        <v>1354</v>
      </c>
      <c r="H485" s="888">
        <v>104</v>
      </c>
      <c r="I485" s="887">
        <v>12</v>
      </c>
      <c r="J485" s="825">
        <v>116</v>
      </c>
      <c r="L485" s="24"/>
      <c r="M485" s="20"/>
      <c r="O485" s="23"/>
      <c r="P485" s="25"/>
      <c r="Q485" s="25"/>
    </row>
    <row r="486" spans="1:25" x14ac:dyDescent="0.2">
      <c r="A486" s="16"/>
      <c r="B486" s="1532" t="s">
        <v>1911</v>
      </c>
      <c r="C486" s="1533">
        <v>19</v>
      </c>
      <c r="D486" s="1534">
        <v>0</v>
      </c>
      <c r="E486" s="1534">
        <v>19</v>
      </c>
      <c r="F486" s="177"/>
      <c r="G486" s="830" t="s">
        <v>57</v>
      </c>
      <c r="H486" s="827">
        <f>SUM(H461:H485)</f>
        <v>3385</v>
      </c>
      <c r="I486" s="827">
        <f>SUM(I461:I485)</f>
        <v>922</v>
      </c>
      <c r="J486" s="827">
        <f>SUM(J461:J485)</f>
        <v>4307</v>
      </c>
      <c r="L486" s="24"/>
      <c r="M486" s="20"/>
      <c r="O486" s="23"/>
      <c r="P486" s="25"/>
      <c r="Q486" s="25"/>
    </row>
    <row r="487" spans="1:25" x14ac:dyDescent="0.2">
      <c r="A487" s="16"/>
      <c r="B487" s="830" t="s">
        <v>57</v>
      </c>
      <c r="C487" s="827">
        <f>SUM(C461:C486)</f>
        <v>2824</v>
      </c>
      <c r="D487" s="827">
        <f>SUM(D461:D486)</f>
        <v>1264</v>
      </c>
      <c r="E487" s="827">
        <f>SUM(E461:E486)</f>
        <v>4088</v>
      </c>
      <c r="F487" s="177"/>
      <c r="G487" s="20"/>
      <c r="H487" s="20"/>
      <c r="L487" s="24"/>
      <c r="M487" s="20"/>
      <c r="O487" s="23"/>
      <c r="P487" s="25"/>
      <c r="Q487" s="25"/>
    </row>
    <row r="488" spans="1:25" s="27" customFormat="1" ht="14.25" customHeight="1" x14ac:dyDescent="0.2">
      <c r="A488" s="30"/>
      <c r="F488" s="184"/>
      <c r="K488" s="195"/>
      <c r="L488" s="458"/>
      <c r="P488" s="142"/>
      <c r="Q488" s="142"/>
      <c r="W488" s="339"/>
      <c r="X488" s="316"/>
      <c r="Y488" s="316"/>
    </row>
    <row r="489" spans="1:25" x14ac:dyDescent="0.2">
      <c r="A489" s="16"/>
      <c r="B489" s="831"/>
      <c r="C489" s="832"/>
      <c r="D489" s="832"/>
      <c r="E489" s="833"/>
      <c r="F489" s="180"/>
      <c r="G489" s="175"/>
      <c r="Q489" s="25"/>
    </row>
    <row r="490" spans="1:25" x14ac:dyDescent="0.2">
      <c r="A490" s="16"/>
      <c r="H490" s="35"/>
      <c r="I490" s="9"/>
      <c r="K490" s="6"/>
      <c r="Q490" s="25"/>
    </row>
    <row r="491" spans="1:25" ht="20.25" customHeight="1" x14ac:dyDescent="0.2">
      <c r="A491" s="30"/>
      <c r="B491" s="1764" t="s">
        <v>1214</v>
      </c>
      <c r="C491" s="1764"/>
      <c r="D491" s="1764"/>
      <c r="E491" s="1764"/>
      <c r="F491" s="1764"/>
      <c r="G491" s="509"/>
      <c r="H491" s="510"/>
      <c r="I491" s="7"/>
      <c r="K491" s="6"/>
      <c r="L491" s="8"/>
      <c r="M491" s="25"/>
      <c r="N491" s="9"/>
      <c r="O491" s="6"/>
      <c r="P491" s="6"/>
      <c r="Q491" s="4"/>
      <c r="W491" s="27"/>
      <c r="X491" s="27"/>
      <c r="Y491" s="27"/>
    </row>
    <row r="492" spans="1:25" x14ac:dyDescent="0.2">
      <c r="B492" s="1525"/>
      <c r="C492" s="835"/>
      <c r="D492" s="835"/>
      <c r="E492" s="834"/>
      <c r="F492" s="6"/>
      <c r="G492" s="509"/>
      <c r="H492" s="511"/>
      <c r="I492" s="511"/>
      <c r="J492" s="511"/>
      <c r="K492" s="511"/>
      <c r="L492" s="8"/>
      <c r="M492" s="1044"/>
      <c r="N492" s="7"/>
      <c r="O492" s="6"/>
      <c r="P492" s="6"/>
      <c r="Q492" s="4"/>
    </row>
    <row r="493" spans="1:25" s="34" customFormat="1" x14ac:dyDescent="0.2">
      <c r="B493" s="1211" t="s">
        <v>695</v>
      </c>
      <c r="C493" s="1211" t="s">
        <v>157</v>
      </c>
      <c r="D493" s="1211" t="s">
        <v>9</v>
      </c>
      <c r="E493" s="1211" t="s">
        <v>158</v>
      </c>
      <c r="F493" s="1212" t="s">
        <v>159</v>
      </c>
      <c r="G493" s="35"/>
      <c r="H493" s="1213" t="s">
        <v>700</v>
      </c>
      <c r="I493" s="1213" t="s">
        <v>157</v>
      </c>
      <c r="J493" s="1214" t="s">
        <v>9</v>
      </c>
      <c r="K493" s="1213" t="s">
        <v>158</v>
      </c>
      <c r="L493" s="1213" t="s">
        <v>159</v>
      </c>
      <c r="M493" s="154"/>
      <c r="N493" s="103"/>
      <c r="O493" s="103"/>
      <c r="P493" s="43"/>
      <c r="Q493" s="43"/>
      <c r="W493" s="339"/>
      <c r="X493" s="316"/>
      <c r="Y493" s="316"/>
    </row>
    <row r="494" spans="1:25" ht="28.5" customHeight="1" x14ac:dyDescent="0.2">
      <c r="B494" s="1571" t="s">
        <v>696</v>
      </c>
      <c r="C494" s="1570">
        <v>12000</v>
      </c>
      <c r="D494" s="1570">
        <v>3620.9459999999999</v>
      </c>
      <c r="E494" s="1570">
        <v>8379.0540000000001</v>
      </c>
      <c r="F494" s="1572">
        <v>0.3017455</v>
      </c>
      <c r="G494" s="35"/>
      <c r="H494" s="1575" t="s">
        <v>160</v>
      </c>
      <c r="I494" s="1569">
        <v>12000</v>
      </c>
      <c r="J494" s="1569">
        <v>5724.7030175499995</v>
      </c>
      <c r="K494" s="1576">
        <v>6275.2969824500005</v>
      </c>
      <c r="L494" s="1536">
        <v>0.4770585847958333</v>
      </c>
      <c r="M494" s="7"/>
      <c r="N494" s="6"/>
      <c r="O494" s="6"/>
      <c r="P494" s="4"/>
      <c r="Q494" s="4"/>
    </row>
    <row r="495" spans="1:25" ht="24" customHeight="1" x14ac:dyDescent="0.2">
      <c r="B495" s="1571" t="s">
        <v>697</v>
      </c>
      <c r="C495" s="1570">
        <v>73331.617811886797</v>
      </c>
      <c r="D495" s="1570">
        <v>20590.049999999996</v>
      </c>
      <c r="E495" s="1570">
        <v>52741.567811886802</v>
      </c>
      <c r="F495" s="1572">
        <v>0.28077997751008871</v>
      </c>
      <c r="G495" s="35"/>
      <c r="H495" s="1575" t="s">
        <v>701</v>
      </c>
      <c r="I495" s="1569">
        <v>6000</v>
      </c>
      <c r="J495" s="1569">
        <v>2349.0085841100004</v>
      </c>
      <c r="K495" s="1576">
        <v>3650.9914158899996</v>
      </c>
      <c r="L495" s="1536">
        <v>0.39150143068500004</v>
      </c>
      <c r="M495" s="7"/>
      <c r="N495" s="6"/>
      <c r="O495" s="6"/>
      <c r="P495" s="4"/>
      <c r="Q495" s="4"/>
    </row>
    <row r="496" spans="1:25" ht="36.75" customHeight="1" x14ac:dyDescent="0.2">
      <c r="B496" s="1571" t="s">
        <v>698</v>
      </c>
      <c r="C496" s="1570">
        <v>6000</v>
      </c>
      <c r="D496" s="1570">
        <v>2003.1569999999999</v>
      </c>
      <c r="E496" s="1570">
        <v>3996.8429999999998</v>
      </c>
      <c r="F496" s="1572">
        <v>0.33385949999999998</v>
      </c>
      <c r="G496" s="35"/>
      <c r="H496" s="1577" t="s">
        <v>702</v>
      </c>
      <c r="I496" s="1569">
        <v>500</v>
      </c>
      <c r="J496" s="1569">
        <v>0</v>
      </c>
      <c r="K496" s="1576">
        <v>500</v>
      </c>
      <c r="L496" s="1536">
        <v>0</v>
      </c>
      <c r="M496" s="7"/>
      <c r="N496" s="6"/>
      <c r="O496" s="6"/>
      <c r="P496" s="4"/>
      <c r="Q496" s="4"/>
      <c r="W496" s="34"/>
      <c r="X496" s="34"/>
      <c r="Y496" s="34"/>
    </row>
    <row r="497" spans="2:17" ht="24" customHeight="1" x14ac:dyDescent="0.2">
      <c r="B497" s="1571" t="s">
        <v>134</v>
      </c>
      <c r="C497" s="1570">
        <v>5000</v>
      </c>
      <c r="D497" s="1570">
        <v>1281.3689999999999</v>
      </c>
      <c r="E497" s="1570">
        <v>3718.6310000000003</v>
      </c>
      <c r="F497" s="1572">
        <v>0.2562738</v>
      </c>
      <c r="G497" s="35"/>
      <c r="H497" s="1575" t="s">
        <v>703</v>
      </c>
      <c r="I497" s="1569">
        <v>500</v>
      </c>
      <c r="J497" s="1569">
        <v>0</v>
      </c>
      <c r="K497" s="1576">
        <v>500</v>
      </c>
      <c r="L497" s="1536">
        <v>0</v>
      </c>
      <c r="M497" s="7"/>
      <c r="N497" s="6"/>
      <c r="O497" s="6"/>
      <c r="P497" s="4"/>
      <c r="Q497" s="4"/>
    </row>
    <row r="498" spans="2:17" ht="29.25" customHeight="1" x14ac:dyDescent="0.2">
      <c r="B498" s="1571" t="s">
        <v>699</v>
      </c>
      <c r="C498" s="1570">
        <v>9000</v>
      </c>
      <c r="D498" s="1570">
        <v>1900.2149999999999</v>
      </c>
      <c r="E498" s="1570">
        <v>7099.7849999999999</v>
      </c>
      <c r="F498" s="1572">
        <v>0.21113499999999999</v>
      </c>
      <c r="G498" s="35"/>
      <c r="H498" s="1577" t="s">
        <v>704</v>
      </c>
      <c r="I498" s="1569">
        <v>1500</v>
      </c>
      <c r="J498" s="1569">
        <v>586.27008888</v>
      </c>
      <c r="K498" s="1576">
        <v>913.72991112</v>
      </c>
      <c r="L498" s="1536">
        <v>0.39084672592000003</v>
      </c>
      <c r="M498" s="7"/>
      <c r="N498" s="6"/>
      <c r="O498" s="6"/>
      <c r="P498" s="4"/>
      <c r="Q498" s="4"/>
    </row>
    <row r="499" spans="2:17" ht="29.25" customHeight="1" x14ac:dyDescent="0.2">
      <c r="B499" s="1571" t="s">
        <v>303</v>
      </c>
      <c r="C499" s="1570">
        <v>100</v>
      </c>
      <c r="D499" s="1570">
        <v>0</v>
      </c>
      <c r="E499" s="1570">
        <v>100</v>
      </c>
      <c r="F499" s="1572">
        <v>0</v>
      </c>
      <c r="G499" s="35"/>
      <c r="H499" s="1577" t="s">
        <v>705</v>
      </c>
      <c r="I499" s="1569">
        <v>49787.75</v>
      </c>
      <c r="J499" s="1569">
        <v>34179.692536310002</v>
      </c>
      <c r="K499" s="1576">
        <v>15608.057463689998</v>
      </c>
      <c r="L499" s="1536">
        <v>0.68650807751525234</v>
      </c>
      <c r="M499" s="7"/>
      <c r="N499" s="6"/>
      <c r="O499" s="6"/>
      <c r="P499" s="4"/>
      <c r="Q499" s="4"/>
    </row>
    <row r="500" spans="2:17" ht="24" customHeight="1" x14ac:dyDescent="0.2">
      <c r="B500" s="1573" t="s">
        <v>6</v>
      </c>
      <c r="C500" s="1573">
        <v>105431.6178118868</v>
      </c>
      <c r="D500" s="1573">
        <v>29395.736999999994</v>
      </c>
      <c r="E500" s="1573">
        <v>104119.75181188679</v>
      </c>
      <c r="F500" s="1574">
        <v>0.27881329728287446</v>
      </c>
      <c r="G500" s="35"/>
      <c r="H500" s="1578" t="s">
        <v>6</v>
      </c>
      <c r="I500" s="1579">
        <v>70287.75</v>
      </c>
      <c r="J500" s="1580">
        <v>42839.674226850002</v>
      </c>
      <c r="K500" s="1579">
        <v>27448.075773149998</v>
      </c>
      <c r="L500" s="1581">
        <v>0.60948990722921137</v>
      </c>
      <c r="M500" s="7"/>
      <c r="N500" s="6"/>
      <c r="O500" s="6"/>
      <c r="P500" s="4"/>
      <c r="Q500" s="4"/>
    </row>
    <row r="501" spans="2:17" x14ac:dyDescent="0.2">
      <c r="B501" s="20"/>
      <c r="C501" s="20"/>
      <c r="E501" s="837"/>
      <c r="H501" s="20"/>
      <c r="M501" s="25"/>
      <c r="N501" s="25"/>
      <c r="O501" s="6"/>
      <c r="P501" s="6"/>
      <c r="Q501" s="4"/>
    </row>
    <row r="502" spans="2:17" ht="21" customHeight="1" x14ac:dyDescent="0.2">
      <c r="B502" s="836" t="s">
        <v>625</v>
      </c>
      <c r="D502" s="838"/>
      <c r="E502" s="839"/>
      <c r="F502" s="459"/>
      <c r="G502" s="558"/>
      <c r="H502" s="559"/>
      <c r="I502" s="560"/>
      <c r="J502" s="561"/>
      <c r="K502" s="562"/>
      <c r="L502" s="8"/>
      <c r="M502" s="25"/>
      <c r="N502" s="7"/>
      <c r="O502" s="6"/>
      <c r="P502" s="6"/>
      <c r="Q502" s="4"/>
    </row>
    <row r="503" spans="2:17" x14ac:dyDescent="0.2">
      <c r="G503" s="20"/>
      <c r="H503" s="35"/>
      <c r="I503" s="25"/>
      <c r="J503" s="33"/>
      <c r="K503" s="6"/>
      <c r="L503" s="8"/>
      <c r="M503" s="25"/>
      <c r="N503" s="7"/>
      <c r="O503" s="6"/>
      <c r="P503" s="6"/>
      <c r="Q503" s="4"/>
    </row>
    <row r="504" spans="2:17" x14ac:dyDescent="0.2">
      <c r="G504" s="20"/>
      <c r="H504" s="35"/>
      <c r="I504" s="25"/>
      <c r="J504" s="33"/>
      <c r="K504" s="6"/>
      <c r="L504" s="8"/>
      <c r="M504" s="25"/>
      <c r="N504" s="7"/>
      <c r="O504" s="6"/>
      <c r="P504" s="6"/>
      <c r="Q504" s="4"/>
    </row>
    <row r="505" spans="2:17" x14ac:dyDescent="0.2">
      <c r="G505" s="20"/>
      <c r="H505" s="35"/>
      <c r="I505" s="25"/>
      <c r="J505" s="33"/>
      <c r="K505" s="6"/>
      <c r="L505" s="8"/>
      <c r="M505" s="25"/>
      <c r="N505" s="7"/>
      <c r="O505" s="6"/>
      <c r="P505" s="6"/>
      <c r="Q505" s="4"/>
    </row>
    <row r="506" spans="2:17" ht="71.25" customHeight="1" x14ac:dyDescent="0.2">
      <c r="G506" s="20"/>
      <c r="H506" s="35"/>
      <c r="I506" s="25"/>
      <c r="J506" s="33"/>
      <c r="K506" s="6"/>
      <c r="L506" s="8"/>
      <c r="M506" s="25"/>
      <c r="N506" s="7"/>
      <c r="O506" s="6"/>
      <c r="P506" s="6"/>
      <c r="Q506" s="4"/>
    </row>
    <row r="507" spans="2:17" ht="16.5" customHeight="1" x14ac:dyDescent="0.2">
      <c r="G507" s="20"/>
      <c r="H507" s="35"/>
      <c r="I507" s="25"/>
      <c r="J507" s="33"/>
      <c r="K507" s="6"/>
      <c r="L507" s="8"/>
      <c r="M507" s="25"/>
      <c r="N507" s="7"/>
      <c r="O507" s="6"/>
      <c r="P507" s="6"/>
      <c r="Q507" s="4"/>
    </row>
    <row r="508" spans="2:17" x14ac:dyDescent="0.2">
      <c r="G508" s="20"/>
      <c r="H508" s="35"/>
      <c r="I508" s="7"/>
      <c r="K508" s="6"/>
      <c r="L508" s="8"/>
      <c r="M508" s="25"/>
      <c r="N508" s="7"/>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x14ac:dyDescent="0.2">
      <c r="G515" s="20"/>
      <c r="H515" s="35"/>
      <c r="I515" s="7"/>
      <c r="K515" s="6"/>
      <c r="L515" s="8"/>
      <c r="M515" s="25"/>
      <c r="N515" s="25"/>
      <c r="O515" s="6"/>
      <c r="P515" s="6"/>
      <c r="Q515" s="4"/>
    </row>
    <row r="516" spans="2:17" x14ac:dyDescent="0.2">
      <c r="G516" s="20"/>
      <c r="H516" s="35"/>
      <c r="I516" s="7"/>
      <c r="K516" s="6"/>
      <c r="L516" s="8"/>
      <c r="M516" s="25"/>
      <c r="N516" s="25"/>
      <c r="O516" s="6"/>
      <c r="P516" s="6"/>
      <c r="Q516" s="4"/>
    </row>
    <row r="517" spans="2:17" x14ac:dyDescent="0.2">
      <c r="G517" s="20"/>
      <c r="H517" s="35"/>
      <c r="I517" s="7"/>
      <c r="K517" s="6"/>
      <c r="L517" s="8"/>
      <c r="M517" s="25"/>
      <c r="N517" s="25"/>
      <c r="O517" s="6"/>
      <c r="P517" s="6"/>
      <c r="Q517" s="4"/>
    </row>
    <row r="518" spans="2:17" x14ac:dyDescent="0.2">
      <c r="G518" s="20"/>
      <c r="H518" s="35"/>
      <c r="I518" s="7"/>
      <c r="K518" s="6"/>
      <c r="L518" s="8"/>
      <c r="M518" s="25"/>
      <c r="N518" s="25"/>
      <c r="O518" s="6"/>
      <c r="P518" s="6"/>
      <c r="Q518" s="4"/>
    </row>
    <row r="519" spans="2:17" x14ac:dyDescent="0.2">
      <c r="G519" s="20"/>
      <c r="H519" s="35"/>
      <c r="I519" s="7"/>
      <c r="K519" s="6"/>
      <c r="L519" s="8"/>
      <c r="M519" s="25"/>
      <c r="N519" s="25"/>
      <c r="O519" s="6"/>
      <c r="P519" s="6"/>
      <c r="Q519" s="4"/>
    </row>
    <row r="520" spans="2:17" ht="3" customHeight="1" x14ac:dyDescent="0.2">
      <c r="G520" s="20"/>
      <c r="H520" s="35"/>
      <c r="I520" s="7"/>
      <c r="K520" s="6"/>
      <c r="L520" s="8"/>
      <c r="M520" s="25"/>
      <c r="N520" s="25"/>
      <c r="O520" s="6"/>
      <c r="P520" s="6"/>
      <c r="Q520" s="4"/>
    </row>
    <row r="521" spans="2:17" ht="3.75" customHeight="1" x14ac:dyDescent="0.2">
      <c r="C521" s="2"/>
      <c r="D521" s="2"/>
      <c r="G521" s="20"/>
      <c r="H521" s="35"/>
      <c r="I521" s="7"/>
      <c r="K521" s="6"/>
      <c r="L521" s="8"/>
      <c r="M521" s="25"/>
      <c r="N521" s="25"/>
      <c r="O521" s="6"/>
      <c r="P521" s="6"/>
      <c r="Q521" s="4"/>
    </row>
    <row r="522" spans="2:17" ht="12.75" x14ac:dyDescent="0.2">
      <c r="B522" s="1764" t="s">
        <v>1915</v>
      </c>
      <c r="C522" s="1764"/>
      <c r="D522" s="1764"/>
      <c r="E522" s="1764"/>
      <c r="F522" s="1779"/>
    </row>
    <row r="523" spans="2:17" ht="5.0999999999999996" customHeight="1" x14ac:dyDescent="0.2">
      <c r="B523" s="1764"/>
      <c r="C523" s="1764"/>
      <c r="D523" s="1764"/>
      <c r="E523" s="1764"/>
      <c r="F523" s="1779"/>
      <c r="G523" s="155"/>
    </row>
    <row r="525" spans="2:17" ht="15" customHeight="1" x14ac:dyDescent="0.2">
      <c r="B525" s="1774" t="s">
        <v>374</v>
      </c>
      <c r="C525" s="1776" t="s">
        <v>373</v>
      </c>
      <c r="D525" s="1777"/>
      <c r="E525" s="1766" t="s">
        <v>239</v>
      </c>
      <c r="F525" s="1767"/>
      <c r="G525" s="4"/>
    </row>
    <row r="526" spans="2:17" x14ac:dyDescent="0.2">
      <c r="B526" s="1775"/>
      <c r="C526" s="791" t="s">
        <v>68</v>
      </c>
      <c r="D526" s="840" t="s">
        <v>49</v>
      </c>
      <c r="E526" s="791" t="s">
        <v>68</v>
      </c>
      <c r="F526" s="516" t="s">
        <v>49</v>
      </c>
      <c r="G526" s="4"/>
      <c r="H526" s="20"/>
      <c r="L526" s="24"/>
      <c r="M526" s="20"/>
      <c r="P526" s="24"/>
    </row>
    <row r="527" spans="2:17" ht="14.1" customHeight="1" x14ac:dyDescent="0.2">
      <c r="B527" s="841" t="s">
        <v>181</v>
      </c>
      <c r="C527" s="781">
        <v>0</v>
      </c>
      <c r="D527" s="782">
        <v>0</v>
      </c>
      <c r="E527" s="783">
        <v>0</v>
      </c>
      <c r="F527" s="274">
        <v>0</v>
      </c>
      <c r="G527" s="4"/>
      <c r="H527" s="20"/>
      <c r="L527" s="24"/>
      <c r="M527" s="20"/>
      <c r="P527" s="24"/>
    </row>
    <row r="528" spans="2:17" ht="14.1" customHeight="1" x14ac:dyDescent="0.2">
      <c r="B528" s="841" t="s">
        <v>182</v>
      </c>
      <c r="C528" s="781">
        <v>1</v>
      </c>
      <c r="D528" s="782">
        <v>7406000</v>
      </c>
      <c r="E528" s="783">
        <v>0</v>
      </c>
      <c r="F528" s="274">
        <v>0</v>
      </c>
      <c r="G528" s="4"/>
      <c r="H528" s="20"/>
      <c r="L528" s="24"/>
      <c r="M528" s="20"/>
      <c r="P528" s="24"/>
    </row>
    <row r="529" spans="2:29" ht="45" hidden="1" x14ac:dyDescent="0.2">
      <c r="B529" s="841" t="s">
        <v>302</v>
      </c>
      <c r="C529" s="781">
        <v>0</v>
      </c>
      <c r="D529" s="782">
        <v>0</v>
      </c>
      <c r="E529" s="783">
        <v>0</v>
      </c>
      <c r="F529" s="274">
        <v>0</v>
      </c>
      <c r="G529" s="4"/>
      <c r="H529" s="20"/>
      <c r="L529" s="24"/>
      <c r="M529" s="20"/>
      <c r="P529" s="24"/>
    </row>
    <row r="530" spans="2:29" x14ac:dyDescent="0.2">
      <c r="B530" s="841" t="s">
        <v>183</v>
      </c>
      <c r="C530" s="781">
        <v>0</v>
      </c>
      <c r="D530" s="1377">
        <v>0</v>
      </c>
      <c r="E530" s="783">
        <v>0</v>
      </c>
      <c r="F530" s="274">
        <v>0</v>
      </c>
      <c r="G530" s="4"/>
      <c r="H530" s="20"/>
      <c r="L530" s="24"/>
      <c r="M530" s="20"/>
      <c r="P530" s="24"/>
    </row>
    <row r="531" spans="2:29" x14ac:dyDescent="0.2">
      <c r="B531" s="841" t="s">
        <v>375</v>
      </c>
      <c r="C531" s="781">
        <v>0</v>
      </c>
      <c r="D531" s="1357">
        <v>0</v>
      </c>
      <c r="E531" s="783">
        <v>0</v>
      </c>
      <c r="F531" s="274">
        <v>0</v>
      </c>
      <c r="G531" s="4"/>
      <c r="H531" s="20"/>
      <c r="L531" s="24"/>
      <c r="M531" s="20"/>
      <c r="P531" s="24"/>
    </row>
    <row r="532" spans="2:29" ht="30" hidden="1" x14ac:dyDescent="0.2">
      <c r="B532" s="841" t="s">
        <v>185</v>
      </c>
      <c r="C532" s="781">
        <v>0</v>
      </c>
      <c r="D532" s="782">
        <v>0</v>
      </c>
      <c r="E532" s="783">
        <v>0</v>
      </c>
      <c r="F532" s="274">
        <v>0</v>
      </c>
      <c r="G532" s="4"/>
      <c r="H532" s="20"/>
      <c r="L532" s="24"/>
      <c r="M532" s="20"/>
      <c r="P532" s="24"/>
    </row>
    <row r="533" spans="2:29" ht="30" hidden="1" x14ac:dyDescent="0.2">
      <c r="B533" s="841" t="s">
        <v>186</v>
      </c>
      <c r="C533" s="781">
        <v>0</v>
      </c>
      <c r="D533" s="782">
        <v>0</v>
      </c>
      <c r="E533" s="783">
        <v>0</v>
      </c>
      <c r="F533" s="274">
        <v>0</v>
      </c>
      <c r="G533" s="4"/>
      <c r="H533" s="20"/>
      <c r="L533" s="24"/>
      <c r="M533" s="20"/>
      <c r="P533" s="24"/>
    </row>
    <row r="534" spans="2:29" ht="30" hidden="1" x14ac:dyDescent="0.2">
      <c r="B534" s="841" t="s">
        <v>337</v>
      </c>
      <c r="C534" s="781">
        <v>0</v>
      </c>
      <c r="D534" s="782">
        <v>0</v>
      </c>
      <c r="E534" s="783">
        <v>0</v>
      </c>
      <c r="F534" s="274">
        <v>0</v>
      </c>
      <c r="G534" s="4"/>
      <c r="H534" s="20"/>
      <c r="L534" s="24"/>
      <c r="M534" s="20"/>
      <c r="P534" s="24"/>
    </row>
    <row r="535" spans="2:29" hidden="1" x14ac:dyDescent="0.2">
      <c r="B535" s="841" t="s">
        <v>303</v>
      </c>
      <c r="C535" s="781">
        <v>0</v>
      </c>
      <c r="D535" s="782">
        <v>0</v>
      </c>
      <c r="E535" s="783">
        <v>0</v>
      </c>
      <c r="F535" s="274">
        <v>0</v>
      </c>
      <c r="G535" s="4"/>
      <c r="H535" s="20"/>
      <c r="L535" s="24"/>
      <c r="M535" s="20"/>
      <c r="P535" s="24"/>
      <c r="V535" s="339"/>
      <c r="AA535" s="20"/>
    </row>
    <row r="536" spans="2:29" x14ac:dyDescent="0.2">
      <c r="B536" s="842" t="s">
        <v>300</v>
      </c>
      <c r="C536" s="843">
        <f>SUM(C527:C535)</f>
        <v>1</v>
      </c>
      <c r="D536" s="844">
        <f>SUM(D527:D535)</f>
        <v>7406000</v>
      </c>
      <c r="E536" s="843">
        <f>SUM(E527:E535)</f>
        <v>0</v>
      </c>
      <c r="F536" s="1305">
        <f>SUM(F527:F535)</f>
        <v>0</v>
      </c>
      <c r="G536" s="4"/>
      <c r="H536" s="512"/>
      <c r="L536" s="24"/>
      <c r="M536" s="20"/>
      <c r="P536" s="24"/>
      <c r="V536" s="339"/>
      <c r="AA536" s="20"/>
    </row>
    <row r="537" spans="2:29" x14ac:dyDescent="0.2">
      <c r="H537" s="852"/>
    </row>
    <row r="538" spans="2:29" x14ac:dyDescent="0.2">
      <c r="D538" s="940"/>
      <c r="E538" s="894"/>
      <c r="F538" s="512"/>
      <c r="G538" s="902"/>
      <c r="H538" s="852"/>
      <c r="W538" s="316"/>
    </row>
    <row r="539" spans="2:29" ht="19.5" customHeight="1" x14ac:dyDescent="0.2">
      <c r="B539" s="1764" t="s">
        <v>451</v>
      </c>
      <c r="C539" s="1764"/>
      <c r="D539" s="1764"/>
      <c r="E539" s="1764"/>
      <c r="F539" s="1764"/>
      <c r="G539" s="1021"/>
      <c r="H539" s="1049"/>
      <c r="W539" s="316"/>
    </row>
    <row r="540" spans="2:29" x14ac:dyDescent="0.2">
      <c r="G540" s="902"/>
      <c r="H540" s="852"/>
    </row>
    <row r="541" spans="2:29" x14ac:dyDescent="0.2">
      <c r="B541" s="845" t="s">
        <v>28</v>
      </c>
      <c r="C541" s="846" t="s">
        <v>450</v>
      </c>
      <c r="D541" s="846" t="s">
        <v>49</v>
      </c>
      <c r="E541" s="846" t="s">
        <v>171</v>
      </c>
      <c r="F541" s="740" t="s">
        <v>49</v>
      </c>
      <c r="G541" s="4"/>
      <c r="H541" s="20"/>
      <c r="L541" s="24"/>
      <c r="M541" s="20"/>
      <c r="P541" s="24"/>
      <c r="V541" s="339"/>
      <c r="Z541" s="316" t="s">
        <v>450</v>
      </c>
      <c r="AA541" s="20" t="s">
        <v>49</v>
      </c>
      <c r="AB541" s="20" t="s">
        <v>171</v>
      </c>
      <c r="AC541" s="20" t="s">
        <v>49</v>
      </c>
    </row>
    <row r="542" spans="2:29" x14ac:dyDescent="0.2">
      <c r="B542" s="2" t="s">
        <v>69</v>
      </c>
      <c r="C542" s="616">
        <v>1</v>
      </c>
      <c r="D542" s="847">
        <v>9.2210000000000001</v>
      </c>
      <c r="E542" s="616">
        <v>0</v>
      </c>
      <c r="F542" s="614">
        <v>0</v>
      </c>
      <c r="G542" s="852"/>
      <c r="H542" s="20"/>
      <c r="L542" s="24"/>
      <c r="M542" s="20"/>
      <c r="P542" s="24"/>
      <c r="V542" s="339"/>
      <c r="Z542" s="316">
        <v>1</v>
      </c>
      <c r="AA542" s="20">
        <v>5.3659999999999997</v>
      </c>
      <c r="AB542" s="20">
        <v>0</v>
      </c>
      <c r="AC542" s="20">
        <v>0</v>
      </c>
    </row>
    <row r="543" spans="2:29" x14ac:dyDescent="0.2">
      <c r="B543" s="2" t="s">
        <v>32</v>
      </c>
      <c r="C543" s="616">
        <v>2</v>
      </c>
      <c r="D543" s="847">
        <v>17.454000000000001</v>
      </c>
      <c r="E543" s="616">
        <v>0</v>
      </c>
      <c r="F543" s="614">
        <v>0</v>
      </c>
      <c r="G543" s="4"/>
      <c r="H543" s="20"/>
      <c r="L543" s="24"/>
      <c r="M543" s="20"/>
      <c r="P543" s="24"/>
      <c r="V543" s="339"/>
      <c r="Z543" s="316">
        <v>1</v>
      </c>
      <c r="AA543" s="20">
        <v>5.0449999999999999</v>
      </c>
      <c r="AB543" s="20">
        <v>0</v>
      </c>
      <c r="AC543" s="20">
        <v>0</v>
      </c>
    </row>
    <row r="544" spans="2:29" x14ac:dyDescent="0.2">
      <c r="B544" s="2" t="s">
        <v>33</v>
      </c>
      <c r="C544" s="616">
        <v>3</v>
      </c>
      <c r="D544" s="847">
        <v>27.169</v>
      </c>
      <c r="E544" s="616">
        <v>1</v>
      </c>
      <c r="F544" s="614">
        <v>20.220175999999999</v>
      </c>
      <c r="G544" s="4"/>
      <c r="H544" s="512"/>
      <c r="L544" s="24"/>
      <c r="M544" s="20"/>
      <c r="P544" s="24"/>
      <c r="V544" s="339"/>
      <c r="W544" s="316"/>
      <c r="Y544" s="316" t="s">
        <v>28</v>
      </c>
      <c r="Z544" s="316">
        <v>1</v>
      </c>
      <c r="AA544" s="20">
        <v>4.9169999999999998</v>
      </c>
      <c r="AB544" s="20">
        <v>0</v>
      </c>
      <c r="AC544" s="20">
        <v>0</v>
      </c>
    </row>
    <row r="545" spans="2:29" x14ac:dyDescent="0.2">
      <c r="B545" s="2" t="s">
        <v>34</v>
      </c>
      <c r="C545" s="616">
        <v>4</v>
      </c>
      <c r="D545" s="847">
        <v>29.628</v>
      </c>
      <c r="E545" s="616">
        <v>0</v>
      </c>
      <c r="F545" s="614">
        <v>0</v>
      </c>
      <c r="G545" s="4"/>
      <c r="H545" s="20"/>
      <c r="L545" s="24"/>
      <c r="M545" s="20"/>
      <c r="P545" s="24"/>
      <c r="V545" s="339"/>
      <c r="W545" s="316"/>
      <c r="Y545" s="316" t="s">
        <v>69</v>
      </c>
      <c r="Z545" s="316">
        <v>1</v>
      </c>
      <c r="AA545" s="20">
        <v>5.0640000000000001</v>
      </c>
      <c r="AB545" s="20">
        <v>0</v>
      </c>
      <c r="AC545" s="20">
        <v>0</v>
      </c>
    </row>
    <row r="546" spans="2:29" x14ac:dyDescent="0.2">
      <c r="B546" s="2" t="s">
        <v>35</v>
      </c>
      <c r="C546" s="616">
        <v>1</v>
      </c>
      <c r="D546" s="847">
        <v>7.4059999999999997</v>
      </c>
      <c r="E546" s="616">
        <v>0</v>
      </c>
      <c r="F546" s="614">
        <v>0</v>
      </c>
      <c r="G546" s="4"/>
      <c r="H546" s="20"/>
      <c r="L546" s="24"/>
      <c r="M546" s="20"/>
      <c r="P546" s="24"/>
      <c r="V546" s="339"/>
      <c r="W546" s="316"/>
      <c r="Y546" s="316" t="s">
        <v>32</v>
      </c>
      <c r="Z546" s="316">
        <v>2</v>
      </c>
      <c r="AA546" s="20">
        <v>12.92</v>
      </c>
      <c r="AB546" s="20">
        <v>1</v>
      </c>
      <c r="AC546" s="20">
        <v>25.288903999999999</v>
      </c>
    </row>
    <row r="547" spans="2:29" hidden="1" x14ac:dyDescent="0.2">
      <c r="B547" s="2" t="s">
        <v>31</v>
      </c>
      <c r="C547" s="616">
        <v>0</v>
      </c>
      <c r="D547" s="847">
        <v>0</v>
      </c>
      <c r="E547" s="616">
        <v>0</v>
      </c>
      <c r="F547" s="614">
        <v>0</v>
      </c>
      <c r="G547" s="4"/>
      <c r="H547" s="20"/>
      <c r="L547" s="24"/>
      <c r="M547" s="20"/>
      <c r="P547" s="24"/>
      <c r="V547" s="339"/>
      <c r="W547" s="316"/>
      <c r="Y547" s="316" t="s">
        <v>33</v>
      </c>
      <c r="Z547" s="316">
        <v>0</v>
      </c>
      <c r="AA547" s="20">
        <v>0</v>
      </c>
      <c r="AB547" s="20">
        <v>0</v>
      </c>
      <c r="AC547" s="20">
        <v>0</v>
      </c>
    </row>
    <row r="548" spans="2:29" hidden="1" x14ac:dyDescent="0.2">
      <c r="B548" s="2" t="s">
        <v>36</v>
      </c>
      <c r="C548" s="616">
        <v>0</v>
      </c>
      <c r="D548" s="847">
        <v>0</v>
      </c>
      <c r="E548" s="616">
        <v>0</v>
      </c>
      <c r="F548" s="614">
        <v>0</v>
      </c>
      <c r="G548" s="4"/>
      <c r="H548" s="20"/>
      <c r="L548" s="24"/>
      <c r="M548" s="20"/>
      <c r="P548" s="24"/>
      <c r="V548" s="339"/>
      <c r="W548" s="316"/>
      <c r="Y548" s="316" t="s">
        <v>34</v>
      </c>
      <c r="Z548" s="316">
        <v>0</v>
      </c>
      <c r="AA548" s="20">
        <v>0</v>
      </c>
      <c r="AB548" s="20">
        <v>0</v>
      </c>
      <c r="AC548" s="20">
        <v>0</v>
      </c>
    </row>
    <row r="549" spans="2:29" hidden="1" x14ac:dyDescent="0.2">
      <c r="B549" s="2" t="s">
        <v>37</v>
      </c>
      <c r="C549" s="616">
        <v>0</v>
      </c>
      <c r="D549" s="847">
        <v>0</v>
      </c>
      <c r="E549" s="616">
        <v>0</v>
      </c>
      <c r="F549" s="614">
        <v>0</v>
      </c>
      <c r="G549" s="4"/>
      <c r="H549" s="20"/>
      <c r="L549" s="24"/>
      <c r="M549" s="20"/>
      <c r="P549" s="24"/>
      <c r="V549" s="339"/>
      <c r="W549" s="316"/>
      <c r="Y549" s="316" t="s">
        <v>35</v>
      </c>
      <c r="Z549" s="316">
        <v>0</v>
      </c>
      <c r="AA549" s="20">
        <v>0</v>
      </c>
      <c r="AB549" s="20">
        <v>0</v>
      </c>
      <c r="AC549" s="20">
        <v>0</v>
      </c>
    </row>
    <row r="550" spans="2:29" hidden="1" x14ac:dyDescent="0.2">
      <c r="B550" s="2" t="s">
        <v>38</v>
      </c>
      <c r="C550" s="616">
        <v>0</v>
      </c>
      <c r="D550" s="847">
        <v>0</v>
      </c>
      <c r="E550" s="616">
        <v>0</v>
      </c>
      <c r="F550" s="614">
        <v>0</v>
      </c>
      <c r="G550" s="4"/>
      <c r="H550" s="20"/>
      <c r="L550" s="24"/>
      <c r="M550" s="20"/>
      <c r="P550" s="24"/>
      <c r="V550" s="339"/>
      <c r="W550" s="316"/>
      <c r="Y550" s="316" t="s">
        <v>31</v>
      </c>
      <c r="Z550" s="316">
        <v>0</v>
      </c>
      <c r="AA550" s="20">
        <v>0</v>
      </c>
      <c r="AB550" s="20">
        <v>0</v>
      </c>
      <c r="AC550" s="20">
        <v>0</v>
      </c>
    </row>
    <row r="551" spans="2:29" hidden="1" x14ac:dyDescent="0.2">
      <c r="B551" s="2" t="s">
        <v>39</v>
      </c>
      <c r="C551" s="616">
        <v>0</v>
      </c>
      <c r="D551" s="847">
        <v>0</v>
      </c>
      <c r="E551" s="616">
        <v>0</v>
      </c>
      <c r="F551" s="614">
        <v>0</v>
      </c>
      <c r="G551" s="4"/>
      <c r="H551" s="20"/>
      <c r="L551" s="24"/>
      <c r="M551" s="20"/>
      <c r="P551" s="24"/>
      <c r="V551" s="339"/>
      <c r="W551" s="316"/>
      <c r="Y551" s="316" t="s">
        <v>36</v>
      </c>
      <c r="Z551" s="316">
        <v>0</v>
      </c>
      <c r="AA551" s="20">
        <v>0</v>
      </c>
      <c r="AB551" s="20">
        <v>0</v>
      </c>
      <c r="AC551" s="20">
        <v>0</v>
      </c>
    </row>
    <row r="552" spans="2:29" hidden="1" x14ac:dyDescent="0.2">
      <c r="B552" s="2" t="s">
        <v>40</v>
      </c>
      <c r="C552" s="616">
        <v>0</v>
      </c>
      <c r="D552" s="847">
        <v>0</v>
      </c>
      <c r="E552" s="616">
        <v>0</v>
      </c>
      <c r="F552" s="614">
        <v>0</v>
      </c>
      <c r="G552" s="4"/>
      <c r="H552" s="20"/>
      <c r="L552" s="24"/>
      <c r="M552" s="20"/>
      <c r="P552" s="24"/>
      <c r="V552" s="339"/>
      <c r="W552" s="316"/>
      <c r="Y552" s="316" t="s">
        <v>37</v>
      </c>
      <c r="Z552" s="316">
        <v>0</v>
      </c>
      <c r="AA552" s="20">
        <v>18022000</v>
      </c>
      <c r="AB552" s="20">
        <v>0</v>
      </c>
      <c r="AC552" s="20">
        <v>0</v>
      </c>
    </row>
    <row r="553" spans="2:29" hidden="1" x14ac:dyDescent="0.2">
      <c r="B553" s="2" t="s">
        <v>70</v>
      </c>
      <c r="C553" s="616">
        <v>0</v>
      </c>
      <c r="D553" s="847">
        <v>0</v>
      </c>
      <c r="E553" s="616">
        <v>0</v>
      </c>
      <c r="F553" s="614">
        <v>0</v>
      </c>
      <c r="G553" s="4"/>
      <c r="H553" s="20"/>
      <c r="L553" s="24"/>
      <c r="M553" s="20"/>
      <c r="P553" s="24"/>
      <c r="V553" s="339"/>
      <c r="W553" s="316"/>
      <c r="Y553" s="316" t="s">
        <v>38</v>
      </c>
      <c r="Z553" s="316">
        <v>0</v>
      </c>
      <c r="AA553" s="20">
        <v>0</v>
      </c>
      <c r="AB553" s="20">
        <v>0</v>
      </c>
      <c r="AC553" s="20">
        <v>0</v>
      </c>
    </row>
    <row r="554" spans="2:29" hidden="1" x14ac:dyDescent="0.2">
      <c r="D554" s="847"/>
      <c r="F554" s="13"/>
      <c r="G554" s="4"/>
      <c r="H554" s="20"/>
      <c r="L554" s="24"/>
      <c r="M554" s="20"/>
      <c r="P554" s="24"/>
      <c r="V554" s="339"/>
      <c r="W554" s="316"/>
      <c r="Y554" s="316" t="s">
        <v>39</v>
      </c>
      <c r="AA554" s="20"/>
    </row>
    <row r="555" spans="2:29" x14ac:dyDescent="0.2">
      <c r="B555" s="845" t="s">
        <v>6</v>
      </c>
      <c r="C555" s="846">
        <f>SUM(C542:C554)</f>
        <v>11</v>
      </c>
      <c r="D555" s="848">
        <f>SUM(D542:D553)</f>
        <v>90.878000000000014</v>
      </c>
      <c r="E555" s="846">
        <f>SUM(E542:E553)</f>
        <v>1</v>
      </c>
      <c r="F555" s="741">
        <f>SUM(F542:F553)</f>
        <v>20.220175999999999</v>
      </c>
      <c r="G555" s="4"/>
      <c r="H555" s="20"/>
      <c r="L555" s="24"/>
      <c r="M555" s="20"/>
      <c r="P555" s="24"/>
      <c r="V555" s="339"/>
      <c r="W555" s="316"/>
      <c r="Y555" s="316" t="s">
        <v>40</v>
      </c>
      <c r="Z555" s="316">
        <v>6</v>
      </c>
      <c r="AA555" s="20">
        <v>33.311999999999998</v>
      </c>
      <c r="AB555" s="20">
        <v>1</v>
      </c>
      <c r="AC555" s="20">
        <v>25.288903999999999</v>
      </c>
    </row>
    <row r="556" spans="2:29" x14ac:dyDescent="0.2">
      <c r="W556" s="316"/>
      <c r="Y556" s="316" t="s">
        <v>70</v>
      </c>
    </row>
    <row r="557" spans="2:29" x14ac:dyDescent="0.2">
      <c r="W557" s="316"/>
    </row>
    <row r="558" spans="2:29" x14ac:dyDescent="0.2">
      <c r="W558" s="316"/>
      <c r="Y558" s="316" t="s">
        <v>6</v>
      </c>
    </row>
    <row r="559" spans="2:29" ht="23.45" customHeight="1" x14ac:dyDescent="0.2">
      <c r="B559" s="1764" t="s">
        <v>439</v>
      </c>
      <c r="C559" s="1764"/>
      <c r="D559" s="1764"/>
      <c r="E559" s="1764"/>
      <c r="F559" s="1764"/>
      <c r="G559" s="1174"/>
      <c r="H559" s="1297"/>
      <c r="I559" s="564"/>
      <c r="J559" s="564"/>
    </row>
    <row r="560" spans="2:29" ht="12.75" x14ac:dyDescent="0.2">
      <c r="B560" s="1811" t="s">
        <v>1917</v>
      </c>
      <c r="C560" s="1812"/>
      <c r="D560" s="1812"/>
      <c r="E560" s="1812"/>
      <c r="F560" s="1812"/>
      <c r="G560" s="1812"/>
      <c r="H560" s="1812"/>
      <c r="I560" s="219"/>
      <c r="J560" s="219"/>
      <c r="K560" s="219"/>
      <c r="L560" s="219"/>
      <c r="M560" s="219"/>
      <c r="N560" s="219"/>
      <c r="O560" s="219"/>
      <c r="P560" s="24"/>
    </row>
    <row r="561" spans="1:27" ht="21.6" customHeight="1" x14ac:dyDescent="0.2">
      <c r="B561" s="1811"/>
      <c r="C561" s="1812"/>
      <c r="D561" s="1812"/>
      <c r="E561" s="1812"/>
      <c r="F561" s="1812"/>
      <c r="G561" s="1812"/>
      <c r="H561" s="1812"/>
      <c r="I561" s="219"/>
      <c r="J561" s="219"/>
      <c r="K561" s="219"/>
      <c r="L561" s="219"/>
      <c r="M561" s="219"/>
      <c r="N561" s="219"/>
      <c r="O561" s="219"/>
      <c r="P561" s="24"/>
    </row>
    <row r="562" spans="1:27" ht="6.75" customHeight="1" thickBot="1" x14ac:dyDescent="0.25">
      <c r="B562" s="1813"/>
      <c r="C562" s="1814"/>
      <c r="D562" s="1814"/>
      <c r="E562" s="1814"/>
      <c r="F562" s="1814"/>
      <c r="G562" s="1814"/>
      <c r="H562" s="1814"/>
      <c r="I562" s="219"/>
      <c r="J562" s="219"/>
      <c r="K562" s="219"/>
      <c r="L562" s="219"/>
      <c r="M562" s="219"/>
      <c r="N562" s="219"/>
      <c r="O562" s="219"/>
      <c r="P562" s="24"/>
    </row>
    <row r="563" spans="1:27" ht="25.5" customHeight="1" thickBot="1" x14ac:dyDescent="0.25">
      <c r="A563" s="1471"/>
      <c r="B563" s="1590" t="s">
        <v>48</v>
      </c>
      <c r="C563" s="1591" t="s">
        <v>436</v>
      </c>
      <c r="D563" s="1591" t="s">
        <v>1274</v>
      </c>
      <c r="E563" s="1592" t="s">
        <v>1314</v>
      </c>
      <c r="F563" s="1591" t="s">
        <v>1375</v>
      </c>
      <c r="G563" s="1591" t="s">
        <v>1916</v>
      </c>
      <c r="H563" s="1597" t="s">
        <v>437</v>
      </c>
      <c r="I563" s="101"/>
      <c r="J563" s="101"/>
      <c r="K563" s="101"/>
      <c r="L563" s="101"/>
      <c r="M563" s="101"/>
      <c r="N563" s="31"/>
      <c r="Q563" s="20"/>
      <c r="R563" s="20"/>
      <c r="S563" s="20"/>
      <c r="T563" s="20"/>
      <c r="U563" s="20"/>
      <c r="V563" s="20"/>
      <c r="Z563" s="20"/>
      <c r="AA563" s="20"/>
    </row>
    <row r="564" spans="1:27" ht="15.95" customHeight="1" x14ac:dyDescent="0.2">
      <c r="A564" s="1471"/>
      <c r="B564" s="1593" t="s">
        <v>50</v>
      </c>
      <c r="C564" s="1594">
        <v>34</v>
      </c>
      <c r="D564" s="1594">
        <v>30</v>
      </c>
      <c r="E564" s="1594">
        <v>464</v>
      </c>
      <c r="F564" s="1594">
        <v>284</v>
      </c>
      <c r="G564" s="1594">
        <v>285</v>
      </c>
      <c r="H564" s="1598">
        <v>1097</v>
      </c>
      <c r="I564" s="1468"/>
      <c r="J564" s="1468"/>
      <c r="K564" s="1468"/>
      <c r="L564" s="1468"/>
      <c r="M564" s="1468"/>
      <c r="N564" s="1468"/>
      <c r="Q564" s="20"/>
      <c r="R564" s="20"/>
      <c r="S564" s="20"/>
      <c r="T564" s="20"/>
      <c r="U564" s="20"/>
      <c r="V564" s="20"/>
      <c r="Z564" s="20"/>
      <c r="AA564" s="20"/>
    </row>
    <row r="565" spans="1:27" ht="15.95" customHeight="1" x14ac:dyDescent="0.2">
      <c r="A565" s="1471"/>
      <c r="B565" s="1470" t="s">
        <v>51</v>
      </c>
      <c r="C565" s="1469">
        <v>66</v>
      </c>
      <c r="D565" s="1469">
        <v>92</v>
      </c>
      <c r="E565" s="1469">
        <v>247</v>
      </c>
      <c r="F565" s="1469">
        <v>129</v>
      </c>
      <c r="G565" s="1469">
        <v>230</v>
      </c>
      <c r="H565" s="1598">
        <v>764</v>
      </c>
      <c r="I565" s="1468"/>
      <c r="J565" s="1468"/>
      <c r="K565" s="1468"/>
      <c r="L565" s="1468"/>
      <c r="M565" s="1468"/>
      <c r="N565" s="1468"/>
      <c r="Q565" s="20"/>
      <c r="R565" s="20"/>
      <c r="S565" s="20"/>
      <c r="T565" s="20"/>
      <c r="U565" s="20"/>
      <c r="V565" s="20"/>
      <c r="Z565" s="20"/>
      <c r="AA565" s="20"/>
    </row>
    <row r="566" spans="1:27" ht="15.95" customHeight="1" x14ac:dyDescent="0.2">
      <c r="A566" s="1471"/>
      <c r="B566" s="1470" t="s">
        <v>52</v>
      </c>
      <c r="C566" s="1469">
        <v>0</v>
      </c>
      <c r="D566" s="1469">
        <v>0</v>
      </c>
      <c r="E566" s="1469">
        <v>0</v>
      </c>
      <c r="F566" s="1469">
        <v>1</v>
      </c>
      <c r="G566" s="1469">
        <v>1</v>
      </c>
      <c r="H566" s="1598">
        <v>2</v>
      </c>
      <c r="I566" s="1468"/>
      <c r="J566" s="1468"/>
      <c r="K566" s="1468"/>
      <c r="L566" s="1468"/>
      <c r="M566" s="1468"/>
      <c r="N566" s="1468"/>
      <c r="Q566" s="20"/>
      <c r="R566" s="20"/>
      <c r="S566" s="20"/>
      <c r="T566" s="20"/>
      <c r="U566" s="20"/>
      <c r="V566" s="20"/>
      <c r="W566" s="20"/>
      <c r="X566" s="20"/>
      <c r="Y566" s="20"/>
      <c r="Z566" s="20"/>
      <c r="AA566" s="20"/>
    </row>
    <row r="567" spans="1:27" ht="15.95" customHeight="1" x14ac:dyDescent="0.2">
      <c r="A567" s="1471"/>
      <c r="B567" s="1470" t="s">
        <v>53</v>
      </c>
      <c r="C567" s="1469">
        <v>9</v>
      </c>
      <c r="D567" s="1469">
        <v>25</v>
      </c>
      <c r="E567" s="1469">
        <v>34</v>
      </c>
      <c r="F567" s="1469">
        <v>11</v>
      </c>
      <c r="G567" s="1469">
        <v>26</v>
      </c>
      <c r="H567" s="1598">
        <v>105</v>
      </c>
      <c r="I567" s="1468"/>
      <c r="J567" s="1468"/>
      <c r="K567" s="1468"/>
      <c r="L567" s="1468"/>
      <c r="M567" s="1468"/>
      <c r="N567" s="1468"/>
      <c r="Q567" s="20"/>
      <c r="W567" s="20"/>
      <c r="X567" s="20"/>
      <c r="Y567" s="20"/>
    </row>
    <row r="568" spans="1:27" ht="15.95" customHeight="1" x14ac:dyDescent="0.2">
      <c r="A568" s="1471"/>
      <c r="B568" s="1470" t="s">
        <v>54</v>
      </c>
      <c r="C568" s="1469">
        <v>2</v>
      </c>
      <c r="D568" s="1469">
        <v>2</v>
      </c>
      <c r="E568" s="1469">
        <v>4</v>
      </c>
      <c r="F568" s="1469">
        <v>2</v>
      </c>
      <c r="G568" s="1469">
        <v>4</v>
      </c>
      <c r="H568" s="1598">
        <v>14</v>
      </c>
      <c r="I568" s="1468"/>
      <c r="J568" s="1468"/>
      <c r="K568" s="1468"/>
      <c r="L568" s="1468"/>
      <c r="M568" s="1468"/>
      <c r="N568" s="1468"/>
      <c r="Q568" s="20"/>
      <c r="W568" s="20"/>
      <c r="X568" s="20"/>
      <c r="Y568" s="20"/>
    </row>
    <row r="569" spans="1:27" ht="15.95" customHeight="1" x14ac:dyDescent="0.2">
      <c r="A569" s="1471"/>
      <c r="B569" s="1470" t="s">
        <v>55</v>
      </c>
      <c r="C569" s="1469">
        <v>10</v>
      </c>
      <c r="D569" s="1469">
        <v>51</v>
      </c>
      <c r="E569" s="1469">
        <v>24</v>
      </c>
      <c r="F569" s="1469">
        <v>72</v>
      </c>
      <c r="G569" s="1469">
        <v>50</v>
      </c>
      <c r="H569" s="1598">
        <v>207</v>
      </c>
      <c r="I569" s="1468"/>
      <c r="J569" s="1468"/>
      <c r="K569" s="1468"/>
      <c r="L569" s="1468"/>
      <c r="M569" s="1468"/>
      <c r="N569" s="1468"/>
      <c r="Q569" s="20"/>
      <c r="W569" s="20"/>
      <c r="X569" s="20"/>
      <c r="Y569" s="20"/>
    </row>
    <row r="570" spans="1:27" ht="15.95" customHeight="1" x14ac:dyDescent="0.2">
      <c r="A570" s="1471"/>
      <c r="B570" s="1470" t="s">
        <v>112</v>
      </c>
      <c r="C570" s="1469">
        <v>4</v>
      </c>
      <c r="D570" s="1469">
        <v>62</v>
      </c>
      <c r="E570" s="1469">
        <v>115</v>
      </c>
      <c r="F570" s="1469">
        <v>1</v>
      </c>
      <c r="G570" s="1469">
        <v>149</v>
      </c>
      <c r="H570" s="1598">
        <v>331</v>
      </c>
      <c r="I570" s="1468"/>
      <c r="J570" s="1468"/>
      <c r="K570" s="1468"/>
      <c r="L570" s="1468"/>
      <c r="M570" s="1468"/>
      <c r="N570" s="1468"/>
      <c r="Q570" s="20"/>
    </row>
    <row r="571" spans="1:27" ht="15.95" customHeight="1" x14ac:dyDescent="0.2">
      <c r="A571" s="1471"/>
      <c r="B571" s="1470" t="s">
        <v>282</v>
      </c>
      <c r="C571" s="1469">
        <v>0</v>
      </c>
      <c r="D571" s="1469">
        <v>35</v>
      </c>
      <c r="E571" s="1469">
        <v>39</v>
      </c>
      <c r="F571" s="1469">
        <v>7</v>
      </c>
      <c r="G571" s="1469">
        <v>55</v>
      </c>
      <c r="H571" s="1598">
        <v>136</v>
      </c>
      <c r="I571" s="1468"/>
      <c r="J571" s="1468"/>
      <c r="K571" s="1468"/>
      <c r="L571" s="1468"/>
      <c r="M571" s="1468"/>
      <c r="N571" s="1468"/>
      <c r="Q571" s="20"/>
    </row>
    <row r="572" spans="1:27" ht="15.95" customHeight="1" x14ac:dyDescent="0.2">
      <c r="A572" s="1471"/>
      <c r="B572" s="1470" t="s">
        <v>56</v>
      </c>
      <c r="C572" s="1469">
        <v>5</v>
      </c>
      <c r="D572" s="1469">
        <v>1</v>
      </c>
      <c r="E572" s="1469">
        <v>54</v>
      </c>
      <c r="F572" s="1469">
        <v>5</v>
      </c>
      <c r="G572" s="1469">
        <v>103</v>
      </c>
      <c r="H572" s="1598">
        <v>168</v>
      </c>
      <c r="I572" s="1468"/>
      <c r="J572" s="1468"/>
      <c r="K572" s="1468"/>
      <c r="L572" s="1468"/>
      <c r="M572" s="1468"/>
      <c r="N572" s="1468"/>
      <c r="Q572" s="20"/>
    </row>
    <row r="573" spans="1:27" ht="15.95" customHeight="1" x14ac:dyDescent="0.2">
      <c r="A573" s="1471"/>
      <c r="B573" s="1470" t="s">
        <v>283</v>
      </c>
      <c r="C573" s="1469">
        <v>0</v>
      </c>
      <c r="D573" s="1469">
        <v>2</v>
      </c>
      <c r="E573" s="1469">
        <v>27</v>
      </c>
      <c r="F573" s="1469">
        <v>37</v>
      </c>
      <c r="G573" s="1469">
        <v>6</v>
      </c>
      <c r="H573" s="1598">
        <v>72</v>
      </c>
      <c r="I573" s="1468"/>
      <c r="J573" s="1468"/>
      <c r="K573" s="1468"/>
      <c r="L573" s="1468"/>
      <c r="M573" s="1468"/>
      <c r="N573" s="1468"/>
      <c r="Q573" s="20"/>
    </row>
    <row r="574" spans="1:27" ht="15.95" customHeight="1" x14ac:dyDescent="0.2">
      <c r="A574" s="1471"/>
      <c r="B574" s="1470" t="s">
        <v>284</v>
      </c>
      <c r="C574" s="1469">
        <v>0</v>
      </c>
      <c r="D574" s="1469">
        <v>0</v>
      </c>
      <c r="E574" s="1469">
        <v>0</v>
      </c>
      <c r="F574" s="1469">
        <v>0</v>
      </c>
      <c r="G574" s="1469">
        <v>0</v>
      </c>
      <c r="H574" s="1598">
        <v>0</v>
      </c>
      <c r="I574" s="1468"/>
      <c r="J574" s="1468"/>
      <c r="K574" s="1468"/>
      <c r="L574" s="1468"/>
      <c r="M574" s="1468"/>
      <c r="N574" s="1468"/>
      <c r="Q574" s="20"/>
    </row>
    <row r="575" spans="1:27" ht="15.95" customHeight="1" x14ac:dyDescent="0.2">
      <c r="A575" s="1471"/>
      <c r="B575" s="1470" t="s">
        <v>71</v>
      </c>
      <c r="C575" s="1469">
        <v>1</v>
      </c>
      <c r="D575" s="1469">
        <v>0</v>
      </c>
      <c r="E575" s="1469">
        <v>1</v>
      </c>
      <c r="F575" s="1469">
        <v>0</v>
      </c>
      <c r="G575" s="1469">
        <v>1</v>
      </c>
      <c r="H575" s="1598">
        <v>3</v>
      </c>
      <c r="I575" s="1468"/>
      <c r="J575" s="1468"/>
      <c r="K575" s="1468"/>
      <c r="L575" s="1468"/>
      <c r="M575" s="1468"/>
      <c r="N575" s="1468"/>
      <c r="Q575" s="20"/>
    </row>
    <row r="576" spans="1:27" ht="15.95" customHeight="1" x14ac:dyDescent="0.2">
      <c r="A576" s="1471"/>
      <c r="B576" s="1470" t="s">
        <v>285</v>
      </c>
      <c r="C576" s="1469">
        <v>1</v>
      </c>
      <c r="D576" s="1469">
        <v>0</v>
      </c>
      <c r="E576" s="1469">
        <v>0</v>
      </c>
      <c r="F576" s="1469">
        <v>11</v>
      </c>
      <c r="G576" s="1469">
        <v>6</v>
      </c>
      <c r="H576" s="1598">
        <v>18</v>
      </c>
      <c r="I576" s="1468"/>
      <c r="J576" s="1468"/>
      <c r="K576" s="1468"/>
      <c r="L576" s="1468"/>
      <c r="M576" s="1468"/>
      <c r="N576" s="1468"/>
      <c r="Q576" s="20"/>
    </row>
    <row r="577" spans="1:27" ht="15.95" customHeight="1" x14ac:dyDescent="0.2">
      <c r="A577" s="1471"/>
      <c r="B577" s="1470" t="s">
        <v>286</v>
      </c>
      <c r="C577" s="1469">
        <v>0</v>
      </c>
      <c r="D577" s="1469">
        <v>13</v>
      </c>
      <c r="E577" s="1469">
        <v>18</v>
      </c>
      <c r="F577" s="1469">
        <v>19</v>
      </c>
      <c r="G577" s="1469">
        <v>16</v>
      </c>
      <c r="H577" s="1598">
        <v>66</v>
      </c>
      <c r="I577" s="1468"/>
      <c r="J577" s="1468"/>
      <c r="K577" s="1468"/>
      <c r="L577" s="1468"/>
      <c r="M577" s="1468"/>
      <c r="N577" s="1468"/>
      <c r="Q577" s="20"/>
    </row>
    <row r="578" spans="1:27" ht="15.95" customHeight="1" x14ac:dyDescent="0.2">
      <c r="A578" s="1471"/>
      <c r="B578" s="1470" t="s">
        <v>123</v>
      </c>
      <c r="C578" s="1469">
        <v>0</v>
      </c>
      <c r="D578" s="1469">
        <v>45</v>
      </c>
      <c r="E578" s="1469">
        <v>17</v>
      </c>
      <c r="F578" s="1469">
        <v>29</v>
      </c>
      <c r="G578" s="1469">
        <v>26</v>
      </c>
      <c r="H578" s="1598">
        <v>117</v>
      </c>
      <c r="I578" s="1468"/>
      <c r="J578" s="1468"/>
      <c r="K578" s="1468"/>
      <c r="L578" s="1468"/>
      <c r="M578" s="1468"/>
      <c r="N578" s="1468"/>
      <c r="Q578" s="20"/>
    </row>
    <row r="579" spans="1:27" ht="15.95" customHeight="1" x14ac:dyDescent="0.2">
      <c r="A579" s="1471"/>
      <c r="B579" s="1470" t="s">
        <v>148</v>
      </c>
      <c r="C579" s="1469">
        <v>0</v>
      </c>
      <c r="D579" s="1469">
        <v>0</v>
      </c>
      <c r="E579" s="1469">
        <v>0</v>
      </c>
      <c r="F579" s="1469">
        <v>0</v>
      </c>
      <c r="G579" s="1469">
        <v>0</v>
      </c>
      <c r="H579" s="1598">
        <v>0</v>
      </c>
      <c r="I579" s="1468"/>
      <c r="J579" s="1468"/>
      <c r="K579" s="1468"/>
      <c r="L579" s="1468"/>
      <c r="M579" s="1468"/>
      <c r="N579" s="1468"/>
      <c r="Q579" s="20"/>
    </row>
    <row r="580" spans="1:27" ht="15.95" customHeight="1" x14ac:dyDescent="0.2">
      <c r="A580" s="1471"/>
      <c r="B580" s="1470" t="s">
        <v>336</v>
      </c>
      <c r="C580" s="1469">
        <v>4</v>
      </c>
      <c r="D580" s="1469">
        <v>7</v>
      </c>
      <c r="E580" s="1469">
        <v>9</v>
      </c>
      <c r="F580" s="1469">
        <v>1</v>
      </c>
      <c r="G580" s="1469">
        <v>40</v>
      </c>
      <c r="H580" s="1598">
        <v>61</v>
      </c>
      <c r="I580" s="1468"/>
      <c r="J580" s="1468"/>
      <c r="K580" s="1468"/>
      <c r="L580" s="1468"/>
      <c r="M580" s="1468"/>
      <c r="N580" s="1468"/>
      <c r="Q580" s="20"/>
    </row>
    <row r="581" spans="1:27" ht="15.95" customHeight="1" x14ac:dyDescent="0.2">
      <c r="A581" s="1471"/>
      <c r="B581" s="1470" t="s">
        <v>287</v>
      </c>
      <c r="C581" s="1469">
        <v>0</v>
      </c>
      <c r="D581" s="1469">
        <v>0</v>
      </c>
      <c r="E581" s="1469">
        <v>11</v>
      </c>
      <c r="F581" s="1469">
        <v>0</v>
      </c>
      <c r="G581" s="1469">
        <v>11</v>
      </c>
      <c r="H581" s="1598">
        <v>22</v>
      </c>
      <c r="I581" s="1468"/>
      <c r="J581" s="1468"/>
      <c r="K581" s="1468"/>
      <c r="L581" s="1468"/>
      <c r="M581" s="1468"/>
      <c r="N581" s="1468"/>
      <c r="Q581" s="20"/>
    </row>
    <row r="582" spans="1:27" ht="15.95" customHeight="1" x14ac:dyDescent="0.2">
      <c r="A582" s="1471"/>
      <c r="B582" s="1470" t="s">
        <v>117</v>
      </c>
      <c r="C582" s="1469">
        <v>0</v>
      </c>
      <c r="D582" s="1469">
        <v>0</v>
      </c>
      <c r="E582" s="1469">
        <v>0</v>
      </c>
      <c r="F582" s="1469">
        <v>0</v>
      </c>
      <c r="G582" s="1469">
        <v>0</v>
      </c>
      <c r="H582" s="1598">
        <v>0</v>
      </c>
      <c r="I582" s="1468"/>
      <c r="J582" s="1468"/>
      <c r="K582" s="1468"/>
      <c r="L582" s="1468"/>
      <c r="M582" s="1468"/>
      <c r="N582" s="1468"/>
      <c r="Q582" s="20"/>
    </row>
    <row r="583" spans="1:27" ht="15.95" customHeight="1" x14ac:dyDescent="0.2">
      <c r="A583" s="1471"/>
      <c r="B583" s="1470" t="s">
        <v>240</v>
      </c>
      <c r="C583" s="1469">
        <v>0</v>
      </c>
      <c r="D583" s="1469">
        <v>0</v>
      </c>
      <c r="E583" s="1469">
        <v>0</v>
      </c>
      <c r="F583" s="1469">
        <v>0</v>
      </c>
      <c r="G583" s="1469">
        <v>0</v>
      </c>
      <c r="H583" s="1598">
        <v>0</v>
      </c>
      <c r="I583" s="1468"/>
      <c r="J583" s="1468"/>
      <c r="K583" s="1468"/>
      <c r="L583" s="1468"/>
      <c r="M583" s="1468"/>
      <c r="N583" s="1468"/>
      <c r="Q583" s="20"/>
    </row>
    <row r="584" spans="1:27" ht="15.95" customHeight="1" x14ac:dyDescent="0.2">
      <c r="A584" s="1471"/>
      <c r="B584" s="1470" t="s">
        <v>277</v>
      </c>
      <c r="C584" s="1469">
        <v>0</v>
      </c>
      <c r="D584" s="1469">
        <v>0</v>
      </c>
      <c r="E584" s="1469">
        <v>0</v>
      </c>
      <c r="F584" s="1469">
        <v>0</v>
      </c>
      <c r="G584" s="1469">
        <v>0</v>
      </c>
      <c r="H584" s="1598">
        <v>0</v>
      </c>
      <c r="I584" s="1468"/>
      <c r="J584" s="1468"/>
      <c r="K584" s="1468"/>
      <c r="L584" s="1468"/>
      <c r="M584" s="1468"/>
      <c r="N584" s="1468"/>
      <c r="Q584" s="20"/>
    </row>
    <row r="585" spans="1:27" ht="15.95" customHeight="1" x14ac:dyDescent="0.2">
      <c r="A585" s="1471"/>
      <c r="B585" s="1470" t="s">
        <v>322</v>
      </c>
      <c r="C585" s="1469">
        <v>0</v>
      </c>
      <c r="D585" s="1469">
        <v>0</v>
      </c>
      <c r="E585" s="1469">
        <v>0</v>
      </c>
      <c r="F585" s="1469">
        <v>0</v>
      </c>
      <c r="G585" s="1469">
        <v>0</v>
      </c>
      <c r="H585" s="1598">
        <v>0</v>
      </c>
      <c r="I585" s="1468"/>
      <c r="J585" s="1468"/>
      <c r="K585" s="1468"/>
      <c r="L585" s="1468"/>
      <c r="M585" s="1468"/>
      <c r="N585" s="1468"/>
      <c r="Q585" s="20"/>
    </row>
    <row r="586" spans="1:27" ht="15.95" customHeight="1" x14ac:dyDescent="0.2">
      <c r="A586" s="1471"/>
      <c r="B586" s="1470" t="s">
        <v>312</v>
      </c>
      <c r="C586" s="1469">
        <v>7</v>
      </c>
      <c r="D586" s="1469">
        <v>6</v>
      </c>
      <c r="E586" s="1469">
        <v>32</v>
      </c>
      <c r="F586" s="1469">
        <v>13</v>
      </c>
      <c r="G586" s="1469">
        <v>16</v>
      </c>
      <c r="H586" s="1598">
        <v>74</v>
      </c>
      <c r="I586" s="1468"/>
      <c r="J586" s="1468"/>
      <c r="K586" s="1468"/>
      <c r="L586" s="1468"/>
      <c r="M586" s="1468"/>
      <c r="N586" s="1468"/>
      <c r="Q586" s="20"/>
    </row>
    <row r="587" spans="1:27" ht="15.95" customHeight="1" x14ac:dyDescent="0.2">
      <c r="A587" s="1471"/>
      <c r="B587" s="1470" t="s">
        <v>278</v>
      </c>
      <c r="C587" s="1469">
        <v>10</v>
      </c>
      <c r="D587" s="1469">
        <v>0</v>
      </c>
      <c r="E587" s="1469">
        <v>39</v>
      </c>
      <c r="F587" s="1469">
        <v>14</v>
      </c>
      <c r="G587" s="1469">
        <v>14</v>
      </c>
      <c r="H587" s="1598">
        <v>77</v>
      </c>
      <c r="I587" s="1468"/>
      <c r="J587" s="1468"/>
      <c r="K587" s="1468"/>
      <c r="L587" s="1468"/>
      <c r="M587" s="1468"/>
      <c r="N587" s="1468"/>
      <c r="Q587" s="20"/>
    </row>
    <row r="588" spans="1:27" ht="15.95" customHeight="1" x14ac:dyDescent="0.2">
      <c r="A588" s="1471"/>
      <c r="B588" s="1595" t="s">
        <v>598</v>
      </c>
      <c r="C588" s="1469">
        <v>0</v>
      </c>
      <c r="D588" s="1469">
        <v>1</v>
      </c>
      <c r="E588" s="1469">
        <v>4</v>
      </c>
      <c r="F588" s="1469">
        <v>0</v>
      </c>
      <c r="G588" s="1469">
        <v>2</v>
      </c>
      <c r="H588" s="1598">
        <v>7</v>
      </c>
      <c r="I588" s="1468"/>
      <c r="J588" s="1468"/>
      <c r="K588" s="1468"/>
      <c r="L588" s="1468"/>
      <c r="M588" s="1468"/>
      <c r="N588" s="1468"/>
      <c r="Q588" s="20"/>
    </row>
    <row r="589" spans="1:27" ht="15.95" customHeight="1" x14ac:dyDescent="0.2">
      <c r="A589" s="1471"/>
      <c r="B589" s="1595" t="s">
        <v>163</v>
      </c>
      <c r="C589" s="1596">
        <v>0</v>
      </c>
      <c r="D589" s="1596">
        <v>0</v>
      </c>
      <c r="E589" s="1596">
        <v>0</v>
      </c>
      <c r="F589" s="1596">
        <v>0</v>
      </c>
      <c r="G589" s="1596">
        <v>0</v>
      </c>
      <c r="H589" s="1598">
        <v>0</v>
      </c>
      <c r="I589" s="1468"/>
      <c r="J589" s="1468"/>
      <c r="K589" s="1468"/>
      <c r="L589" s="1468"/>
      <c r="M589" s="1468"/>
      <c r="N589" s="1468"/>
      <c r="Q589" s="20"/>
    </row>
    <row r="590" spans="1:27" ht="15.95" customHeight="1" x14ac:dyDescent="0.2">
      <c r="A590" s="1471"/>
      <c r="B590" s="1595" t="s">
        <v>714</v>
      </c>
      <c r="C590" s="1596">
        <v>0</v>
      </c>
      <c r="D590" s="1596">
        <v>0</v>
      </c>
      <c r="E590" s="1596">
        <v>39</v>
      </c>
      <c r="F590" s="1596">
        <v>3</v>
      </c>
      <c r="G590" s="1596">
        <v>60</v>
      </c>
      <c r="H590" s="1598">
        <v>102</v>
      </c>
      <c r="I590" s="1468"/>
      <c r="J590" s="1468"/>
      <c r="K590" s="1468"/>
      <c r="L590" s="1468"/>
      <c r="M590" s="1468"/>
      <c r="N590" s="1468"/>
      <c r="Q590" s="20"/>
    </row>
    <row r="591" spans="1:27" ht="15.95" customHeight="1" x14ac:dyDescent="0.2">
      <c r="A591" s="1471"/>
      <c r="B591" s="1595" t="s">
        <v>1198</v>
      </c>
      <c r="C591" s="1596">
        <v>4</v>
      </c>
      <c r="D591" s="1596">
        <v>4</v>
      </c>
      <c r="E591" s="1596">
        <v>8</v>
      </c>
      <c r="F591" s="1596">
        <v>6</v>
      </c>
      <c r="G591" s="1596">
        <v>5</v>
      </c>
      <c r="H591" s="1598">
        <v>27</v>
      </c>
      <c r="I591" s="1468"/>
      <c r="J591" s="1468"/>
      <c r="K591" s="1468"/>
      <c r="L591" s="1468"/>
      <c r="M591" s="1468"/>
      <c r="N591" s="1468"/>
      <c r="Q591" s="20"/>
    </row>
    <row r="592" spans="1:27" s="27" customFormat="1" ht="15.95" customHeight="1" x14ac:dyDescent="0.2">
      <c r="A592" s="1744"/>
      <c r="B592" s="1467" t="s">
        <v>438</v>
      </c>
      <c r="C592" s="1745">
        <v>157</v>
      </c>
      <c r="D592" s="1745">
        <v>376</v>
      </c>
      <c r="E592" s="1745">
        <v>1186</v>
      </c>
      <c r="F592" s="1745">
        <v>645</v>
      </c>
      <c r="G592" s="1745">
        <v>1106</v>
      </c>
      <c r="H592" s="223">
        <v>3470</v>
      </c>
      <c r="I592" s="1746"/>
      <c r="J592" s="1746"/>
      <c r="K592" s="1746"/>
      <c r="L592" s="1746"/>
      <c r="M592" s="1746"/>
      <c r="N592" s="1746"/>
      <c r="R592" s="458"/>
      <c r="S592" s="458"/>
      <c r="T592" s="458"/>
      <c r="U592" s="458"/>
      <c r="V592" s="458"/>
      <c r="W592" s="1747"/>
      <c r="X592" s="1748"/>
      <c r="Y592" s="1748"/>
      <c r="Z592" s="1748"/>
      <c r="AA592" s="1748"/>
    </row>
    <row r="593" spans="1:25" x14ac:dyDescent="0.2">
      <c r="M593" s="25"/>
    </row>
    <row r="594" spans="1:25" ht="23.1" customHeight="1" x14ac:dyDescent="0.2">
      <c r="A594" s="219"/>
      <c r="B594" s="1812" t="s">
        <v>1918</v>
      </c>
      <c r="C594" s="1812"/>
      <c r="D594" s="1812"/>
      <c r="E594" s="1812"/>
      <c r="F594" s="1812"/>
      <c r="G594" s="1812"/>
      <c r="H594" s="1812"/>
      <c r="I594" s="219"/>
      <c r="J594" s="219"/>
      <c r="K594" s="219"/>
      <c r="L594" s="219"/>
      <c r="M594" s="219"/>
      <c r="N594" s="219"/>
      <c r="O594" s="219"/>
      <c r="P594" s="316"/>
      <c r="W594" s="1361"/>
      <c r="X594" s="385"/>
      <c r="Y594" s="385"/>
    </row>
    <row r="595" spans="1:25" ht="15.75" customHeight="1" thickBot="1" x14ac:dyDescent="0.25">
      <c r="A595" s="219"/>
      <c r="B595" s="1814"/>
      <c r="C595" s="1814"/>
      <c r="D595" s="1814"/>
      <c r="E595" s="1814"/>
      <c r="F595" s="1814"/>
      <c r="G595" s="1814"/>
      <c r="H595" s="1814"/>
      <c r="I595" s="219"/>
      <c r="J595" s="219"/>
      <c r="K595" s="219"/>
      <c r="L595" s="219"/>
      <c r="M595" s="219"/>
      <c r="N595" s="219"/>
      <c r="O595" s="219"/>
      <c r="P595" s="316"/>
    </row>
    <row r="596" spans="1:25" ht="25.5" customHeight="1" thickBot="1" x14ac:dyDescent="0.25">
      <c r="B596" s="1590" t="s">
        <v>48</v>
      </c>
      <c r="C596" s="1591" t="s">
        <v>436</v>
      </c>
      <c r="D596" s="1591" t="s">
        <v>1274</v>
      </c>
      <c r="E596" s="1592" t="s">
        <v>1314</v>
      </c>
      <c r="F596" s="1591" t="s">
        <v>1375</v>
      </c>
      <c r="G596" s="1591" t="s">
        <v>1916</v>
      </c>
      <c r="H596" s="1591" t="s">
        <v>437</v>
      </c>
      <c r="I596" s="101"/>
      <c r="J596" s="101"/>
      <c r="K596" s="101"/>
      <c r="L596" s="101"/>
      <c r="M596" s="101"/>
      <c r="N596" s="101"/>
      <c r="Q596" s="20"/>
    </row>
    <row r="597" spans="1:25" ht="15.95" customHeight="1" x14ac:dyDescent="0.2">
      <c r="B597" s="1593" t="s">
        <v>50</v>
      </c>
      <c r="C597" s="1599">
        <v>47</v>
      </c>
      <c r="D597" s="1599">
        <v>56</v>
      </c>
      <c r="E597" s="1599">
        <v>73</v>
      </c>
      <c r="F597" s="1599">
        <v>49</v>
      </c>
      <c r="G597" s="1599">
        <v>62</v>
      </c>
      <c r="H597" s="1599">
        <v>287</v>
      </c>
      <c r="I597" s="1465"/>
      <c r="J597" s="1465"/>
      <c r="K597" s="1465"/>
      <c r="L597" s="1465"/>
      <c r="M597" s="1465"/>
      <c r="N597" s="1465"/>
      <c r="O597" s="1465"/>
      <c r="Q597" s="20"/>
    </row>
    <row r="598" spans="1:25" ht="15.95" customHeight="1" x14ac:dyDescent="0.2">
      <c r="B598" s="1470" t="s">
        <v>51</v>
      </c>
      <c r="C598" s="1599">
        <v>108</v>
      </c>
      <c r="D598" s="1599">
        <v>171</v>
      </c>
      <c r="E598" s="1599">
        <v>14</v>
      </c>
      <c r="F598" s="1599">
        <v>18</v>
      </c>
      <c r="G598" s="1599">
        <v>4</v>
      </c>
      <c r="H598" s="1599">
        <v>315</v>
      </c>
      <c r="I598" s="1465"/>
      <c r="J598" s="1465"/>
      <c r="K598" s="1465"/>
      <c r="L598" s="1465"/>
      <c r="M598" s="1465"/>
      <c r="N598" s="1465"/>
      <c r="O598" s="1465"/>
      <c r="Q598" s="20"/>
    </row>
    <row r="599" spans="1:25" ht="15.95" customHeight="1" x14ac:dyDescent="0.2">
      <c r="B599" s="1470" t="s">
        <v>52</v>
      </c>
      <c r="C599" s="1599">
        <v>6</v>
      </c>
      <c r="D599" s="1599">
        <v>3</v>
      </c>
      <c r="E599" s="1599">
        <v>1</v>
      </c>
      <c r="F599" s="1599">
        <v>0</v>
      </c>
      <c r="G599" s="1599">
        <v>15</v>
      </c>
      <c r="H599" s="1599">
        <v>25</v>
      </c>
      <c r="I599" s="1465"/>
      <c r="J599" s="1465"/>
      <c r="K599" s="1465"/>
      <c r="L599" s="1465"/>
      <c r="M599" s="1465"/>
      <c r="N599" s="1465"/>
      <c r="O599" s="1465"/>
      <c r="Q599" s="20"/>
    </row>
    <row r="600" spans="1:25" ht="15.95" customHeight="1" x14ac:dyDescent="0.2">
      <c r="B600" s="1470" t="s">
        <v>53</v>
      </c>
      <c r="C600" s="1599">
        <v>15</v>
      </c>
      <c r="D600" s="1599">
        <v>6</v>
      </c>
      <c r="E600" s="1599">
        <v>14</v>
      </c>
      <c r="F600" s="1599">
        <v>84</v>
      </c>
      <c r="G600" s="1599">
        <v>4</v>
      </c>
      <c r="H600" s="1599">
        <v>123</v>
      </c>
      <c r="I600" s="1465"/>
      <c r="J600" s="1465"/>
      <c r="K600" s="1465"/>
      <c r="L600" s="1465"/>
      <c r="M600" s="1465"/>
      <c r="N600" s="1465"/>
      <c r="O600" s="1465"/>
      <c r="Q600" s="20"/>
    </row>
    <row r="601" spans="1:25" ht="15.95" customHeight="1" x14ac:dyDescent="0.2">
      <c r="B601" s="1470" t="s">
        <v>54</v>
      </c>
      <c r="C601" s="1599">
        <v>0</v>
      </c>
      <c r="D601" s="1599">
        <v>0</v>
      </c>
      <c r="E601" s="1599">
        <v>0</v>
      </c>
      <c r="F601" s="1599">
        <v>0</v>
      </c>
      <c r="G601" s="1599">
        <v>0</v>
      </c>
      <c r="H601" s="1599">
        <v>0</v>
      </c>
      <c r="I601" s="1465"/>
      <c r="J601" s="1465"/>
      <c r="K601" s="1465"/>
      <c r="L601" s="1465"/>
      <c r="M601" s="1465"/>
      <c r="N601" s="1465"/>
      <c r="O601" s="1465"/>
      <c r="Q601" s="20"/>
    </row>
    <row r="602" spans="1:25" ht="15.95" customHeight="1" x14ac:dyDescent="0.2">
      <c r="B602" s="1470" t="s">
        <v>55</v>
      </c>
      <c r="C602" s="1599">
        <v>0</v>
      </c>
      <c r="D602" s="1599">
        <v>0</v>
      </c>
      <c r="E602" s="1599">
        <v>3</v>
      </c>
      <c r="F602" s="1599">
        <v>5</v>
      </c>
      <c r="G602" s="1599">
        <v>3</v>
      </c>
      <c r="H602" s="1599">
        <v>11</v>
      </c>
      <c r="I602" s="1465"/>
      <c r="J602" s="1465"/>
      <c r="K602" s="1465"/>
      <c r="L602" s="1465"/>
      <c r="M602" s="1465"/>
      <c r="N602" s="1465"/>
      <c r="O602" s="1465"/>
      <c r="Q602" s="20"/>
    </row>
    <row r="603" spans="1:25" ht="15.95" customHeight="1" x14ac:dyDescent="0.2">
      <c r="B603" s="1470" t="s">
        <v>112</v>
      </c>
      <c r="C603" s="1599">
        <v>113</v>
      </c>
      <c r="D603" s="1599">
        <v>14</v>
      </c>
      <c r="E603" s="1599">
        <v>1</v>
      </c>
      <c r="F603" s="1599">
        <v>2</v>
      </c>
      <c r="G603" s="1599">
        <v>1</v>
      </c>
      <c r="H603" s="1599">
        <v>131</v>
      </c>
      <c r="I603" s="1465"/>
      <c r="J603" s="1465"/>
      <c r="K603" s="1465"/>
      <c r="L603" s="1465"/>
      <c r="M603" s="1465"/>
      <c r="N603" s="1465"/>
      <c r="O603" s="1465"/>
      <c r="Q603" s="20"/>
    </row>
    <row r="604" spans="1:25" ht="15.95" customHeight="1" x14ac:dyDescent="0.2">
      <c r="B604" s="1470" t="s">
        <v>282</v>
      </c>
      <c r="C604" s="1599">
        <v>26</v>
      </c>
      <c r="D604" s="1599">
        <v>20</v>
      </c>
      <c r="E604" s="1599">
        <v>218</v>
      </c>
      <c r="F604" s="1599">
        <v>185</v>
      </c>
      <c r="G604" s="1599">
        <v>18</v>
      </c>
      <c r="H604" s="1599">
        <v>467</v>
      </c>
      <c r="I604" s="1465"/>
      <c r="J604" s="1465"/>
      <c r="K604" s="1465"/>
      <c r="L604" s="1465"/>
      <c r="M604" s="1465"/>
      <c r="N604" s="1465"/>
      <c r="O604" s="1465"/>
      <c r="Q604" s="20"/>
    </row>
    <row r="605" spans="1:25" ht="15.95" customHeight="1" x14ac:dyDescent="0.2">
      <c r="B605" s="1470" t="s">
        <v>56</v>
      </c>
      <c r="C605" s="1599">
        <v>8</v>
      </c>
      <c r="D605" s="1599">
        <v>44</v>
      </c>
      <c r="E605" s="1599">
        <v>35</v>
      </c>
      <c r="F605" s="1599">
        <v>14</v>
      </c>
      <c r="G605" s="1599">
        <v>2</v>
      </c>
      <c r="H605" s="1599">
        <v>103</v>
      </c>
      <c r="I605" s="1465"/>
      <c r="J605" s="1465"/>
      <c r="K605" s="1465"/>
      <c r="L605" s="1465"/>
      <c r="M605" s="1465"/>
      <c r="N605" s="1465"/>
      <c r="O605" s="1465"/>
      <c r="Q605" s="20"/>
    </row>
    <row r="606" spans="1:25" ht="15.95" customHeight="1" x14ac:dyDescent="0.2">
      <c r="B606" s="1470" t="s">
        <v>283</v>
      </c>
      <c r="C606" s="1599">
        <v>8</v>
      </c>
      <c r="D606" s="1599">
        <v>13</v>
      </c>
      <c r="E606" s="1599">
        <v>26</v>
      </c>
      <c r="F606" s="1599">
        <v>39</v>
      </c>
      <c r="G606" s="1599">
        <v>6</v>
      </c>
      <c r="H606" s="1599">
        <v>92</v>
      </c>
      <c r="I606" s="1465"/>
      <c r="J606" s="1465"/>
      <c r="K606" s="1465"/>
      <c r="L606" s="1465"/>
      <c r="M606" s="1465"/>
      <c r="N606" s="1465"/>
      <c r="O606" s="1465"/>
      <c r="Q606" s="20"/>
    </row>
    <row r="607" spans="1:25" ht="15.95" customHeight="1" x14ac:dyDescent="0.2">
      <c r="B607" s="1470" t="s">
        <v>284</v>
      </c>
      <c r="C607" s="1599">
        <v>0</v>
      </c>
      <c r="D607" s="1599">
        <v>0</v>
      </c>
      <c r="E607" s="1599">
        <v>0</v>
      </c>
      <c r="F607" s="1599">
        <v>0</v>
      </c>
      <c r="G607" s="1599">
        <v>0</v>
      </c>
      <c r="H607" s="1599">
        <v>0</v>
      </c>
      <c r="I607" s="1465"/>
      <c r="J607" s="1465"/>
      <c r="K607" s="1465"/>
      <c r="L607" s="1465"/>
      <c r="M607" s="1465"/>
      <c r="N607" s="1465"/>
      <c r="O607" s="1465"/>
      <c r="Q607" s="20"/>
    </row>
    <row r="608" spans="1:25" ht="15.95" customHeight="1" x14ac:dyDescent="0.2">
      <c r="B608" s="1470" t="s">
        <v>71</v>
      </c>
      <c r="C608" s="1599">
        <v>0</v>
      </c>
      <c r="D608" s="1599">
        <v>0</v>
      </c>
      <c r="E608" s="1599">
        <v>0</v>
      </c>
      <c r="F608" s="1599">
        <v>0</v>
      </c>
      <c r="G608" s="1599">
        <v>0</v>
      </c>
      <c r="H608" s="1599">
        <v>0</v>
      </c>
      <c r="I608" s="1465"/>
      <c r="J608" s="1465"/>
      <c r="K608" s="1465"/>
      <c r="L608" s="1465"/>
      <c r="M608" s="1465"/>
      <c r="N608" s="1465"/>
      <c r="O608" s="1465"/>
      <c r="Q608" s="20"/>
    </row>
    <row r="609" spans="1:27" ht="15.95" customHeight="1" x14ac:dyDescent="0.2">
      <c r="B609" s="1470" t="s">
        <v>285</v>
      </c>
      <c r="C609" s="1599">
        <v>4</v>
      </c>
      <c r="D609" s="1599">
        <v>0</v>
      </c>
      <c r="E609" s="1599">
        <v>6</v>
      </c>
      <c r="F609" s="1599">
        <v>0</v>
      </c>
      <c r="G609" s="1599">
        <v>0</v>
      </c>
      <c r="H609" s="1599">
        <v>10</v>
      </c>
      <c r="I609" s="1465"/>
      <c r="J609" s="1465"/>
      <c r="K609" s="1465"/>
      <c r="L609" s="1465"/>
      <c r="M609" s="1465"/>
      <c r="N609" s="1465"/>
      <c r="O609" s="1465"/>
      <c r="Q609" s="20"/>
    </row>
    <row r="610" spans="1:27" ht="15.95" customHeight="1" x14ac:dyDescent="0.2">
      <c r="B610" s="1470" t="s">
        <v>286</v>
      </c>
      <c r="C610" s="1599">
        <v>1</v>
      </c>
      <c r="D610" s="1599">
        <v>2</v>
      </c>
      <c r="E610" s="1599">
        <v>1</v>
      </c>
      <c r="F610" s="1599">
        <v>3</v>
      </c>
      <c r="G610" s="1599">
        <v>3</v>
      </c>
      <c r="H610" s="1599">
        <v>10</v>
      </c>
      <c r="I610" s="1465"/>
      <c r="J610" s="1465"/>
      <c r="K610" s="1465"/>
      <c r="L610" s="1465"/>
      <c r="M610" s="1465"/>
      <c r="N610" s="1465"/>
      <c r="O610" s="1465"/>
      <c r="Q610" s="20"/>
    </row>
    <row r="611" spans="1:27" ht="15.95" customHeight="1" x14ac:dyDescent="0.2">
      <c r="B611" s="1470" t="s">
        <v>123</v>
      </c>
      <c r="C611" s="1599">
        <v>3</v>
      </c>
      <c r="D611" s="1599">
        <v>1</v>
      </c>
      <c r="E611" s="1599">
        <v>9</v>
      </c>
      <c r="F611" s="1599">
        <v>7</v>
      </c>
      <c r="G611" s="1599">
        <v>8</v>
      </c>
      <c r="H611" s="1599">
        <v>28</v>
      </c>
      <c r="I611" s="1465"/>
      <c r="J611" s="1465"/>
      <c r="K611" s="1465"/>
      <c r="L611" s="1465"/>
      <c r="M611" s="1465"/>
      <c r="N611" s="1465"/>
      <c r="O611" s="1465"/>
      <c r="Q611" s="20"/>
    </row>
    <row r="612" spans="1:27" ht="15.95" customHeight="1" x14ac:dyDescent="0.2">
      <c r="B612" s="1470" t="s">
        <v>148</v>
      </c>
      <c r="C612" s="1599">
        <v>0</v>
      </c>
      <c r="D612" s="1599">
        <v>0</v>
      </c>
      <c r="E612" s="1599">
        <v>0</v>
      </c>
      <c r="F612" s="1599">
        <v>0</v>
      </c>
      <c r="G612" s="1599">
        <v>0</v>
      </c>
      <c r="H612" s="1599">
        <v>0</v>
      </c>
      <c r="I612" s="1465"/>
      <c r="J612" s="1465"/>
      <c r="K612" s="1465"/>
      <c r="L612" s="1465"/>
      <c r="M612" s="1465"/>
      <c r="N612" s="1465"/>
      <c r="O612" s="1465"/>
      <c r="Q612" s="20"/>
    </row>
    <row r="613" spans="1:27" ht="15.95" customHeight="1" x14ac:dyDescent="0.2">
      <c r="B613" s="1470" t="s">
        <v>336</v>
      </c>
      <c r="C613" s="1599">
        <v>4</v>
      </c>
      <c r="D613" s="1599">
        <v>7</v>
      </c>
      <c r="E613" s="1599">
        <v>1</v>
      </c>
      <c r="F613" s="1599">
        <v>4</v>
      </c>
      <c r="G613" s="1599">
        <v>7</v>
      </c>
      <c r="H613" s="1599">
        <v>23</v>
      </c>
      <c r="I613" s="1465"/>
      <c r="J613" s="1465"/>
      <c r="K613" s="1465"/>
      <c r="L613" s="1465"/>
      <c r="M613" s="1465"/>
      <c r="N613" s="1465"/>
      <c r="O613" s="1465"/>
      <c r="Q613" s="20"/>
    </row>
    <row r="614" spans="1:27" ht="15.95" customHeight="1" x14ac:dyDescent="0.2">
      <c r="B614" s="1470" t="s">
        <v>287</v>
      </c>
      <c r="C614" s="1599">
        <v>0</v>
      </c>
      <c r="D614" s="1599">
        <v>0</v>
      </c>
      <c r="E614" s="1599">
        <v>0</v>
      </c>
      <c r="F614" s="1599">
        <v>0</v>
      </c>
      <c r="G614" s="1599">
        <v>0</v>
      </c>
      <c r="H614" s="1599">
        <v>0</v>
      </c>
      <c r="I614" s="1465"/>
      <c r="J614" s="1465"/>
      <c r="K614" s="1465"/>
      <c r="L614" s="1465"/>
      <c r="M614" s="1465"/>
      <c r="N614" s="1465"/>
      <c r="O614" s="1465"/>
      <c r="Q614" s="20"/>
    </row>
    <row r="615" spans="1:27" ht="15.95" customHeight="1" x14ac:dyDescent="0.2">
      <c r="B615" s="1470" t="s">
        <v>117</v>
      </c>
      <c r="C615" s="1599">
        <v>0</v>
      </c>
      <c r="D615" s="1599">
        <v>0</v>
      </c>
      <c r="E615" s="1599">
        <v>0</v>
      </c>
      <c r="F615" s="1599">
        <v>0</v>
      </c>
      <c r="G615" s="1599">
        <v>0</v>
      </c>
      <c r="H615" s="1599">
        <v>0</v>
      </c>
      <c r="I615" s="1465"/>
      <c r="J615" s="1465"/>
      <c r="K615" s="1465"/>
      <c r="L615" s="1465"/>
      <c r="M615" s="1465"/>
      <c r="N615" s="1465"/>
      <c r="O615" s="1465"/>
      <c r="Q615" s="20"/>
    </row>
    <row r="616" spans="1:27" ht="15.95" customHeight="1" x14ac:dyDescent="0.2">
      <c r="B616" s="1470" t="s">
        <v>240</v>
      </c>
      <c r="C616" s="1599">
        <v>0</v>
      </c>
      <c r="D616" s="1599">
        <v>0</v>
      </c>
      <c r="E616" s="1599">
        <v>0</v>
      </c>
      <c r="F616" s="1599">
        <v>0</v>
      </c>
      <c r="G616" s="1599">
        <v>0</v>
      </c>
      <c r="H616" s="1599">
        <v>0</v>
      </c>
      <c r="I616" s="1465"/>
      <c r="J616" s="1465"/>
      <c r="K616" s="1465"/>
      <c r="L616" s="1465"/>
      <c r="M616" s="1465"/>
      <c r="N616" s="1465"/>
      <c r="O616" s="1465"/>
      <c r="Q616" s="20"/>
    </row>
    <row r="617" spans="1:27" ht="15.95" customHeight="1" x14ac:dyDescent="0.2">
      <c r="B617" s="1470" t="s">
        <v>277</v>
      </c>
      <c r="C617" s="1599">
        <v>0</v>
      </c>
      <c r="D617" s="1599">
        <v>0</v>
      </c>
      <c r="E617" s="1599">
        <v>0</v>
      </c>
      <c r="F617" s="1599">
        <v>0</v>
      </c>
      <c r="G617" s="1599">
        <v>0</v>
      </c>
      <c r="H617" s="1599">
        <v>0</v>
      </c>
      <c r="I617" s="1465"/>
      <c r="J617" s="1465"/>
      <c r="K617" s="1465"/>
      <c r="L617" s="1465"/>
      <c r="M617" s="1465"/>
      <c r="N617" s="1465"/>
      <c r="O617" s="1465"/>
      <c r="Q617" s="20"/>
      <c r="R617" s="20"/>
      <c r="S617" s="20"/>
      <c r="T617" s="20"/>
      <c r="U617" s="20"/>
      <c r="V617" s="20"/>
      <c r="Z617" s="20"/>
      <c r="AA617" s="20"/>
    </row>
    <row r="618" spans="1:27" ht="15.95" customHeight="1" x14ac:dyDescent="0.2">
      <c r="B618" s="1470" t="s">
        <v>322</v>
      </c>
      <c r="C618" s="1599">
        <v>0</v>
      </c>
      <c r="D618" s="1599">
        <v>0</v>
      </c>
      <c r="E618" s="1599">
        <v>0</v>
      </c>
      <c r="F618" s="1599">
        <v>0</v>
      </c>
      <c r="G618" s="1599">
        <v>0</v>
      </c>
      <c r="H618" s="1599">
        <v>0</v>
      </c>
      <c r="I618" s="1465"/>
      <c r="J618" s="1465"/>
      <c r="K618" s="1465"/>
      <c r="L618" s="1465"/>
      <c r="M618" s="1465"/>
      <c r="N618" s="1465"/>
      <c r="O618" s="1465"/>
      <c r="Q618" s="20"/>
      <c r="R618" s="20"/>
      <c r="S618" s="20"/>
      <c r="T618" s="20"/>
      <c r="U618" s="20"/>
      <c r="V618" s="20"/>
      <c r="Z618" s="20"/>
      <c r="AA618" s="20"/>
    </row>
    <row r="619" spans="1:27" ht="15.95" customHeight="1" x14ac:dyDescent="0.2">
      <c r="B619" s="1470" t="s">
        <v>312</v>
      </c>
      <c r="C619" s="1599">
        <v>8</v>
      </c>
      <c r="D619" s="1599">
        <v>6</v>
      </c>
      <c r="E619" s="1599">
        <v>3</v>
      </c>
      <c r="F619" s="1599">
        <v>15</v>
      </c>
      <c r="G619" s="1599">
        <v>19</v>
      </c>
      <c r="H619" s="1599">
        <v>51</v>
      </c>
      <c r="I619" s="1465"/>
      <c r="J619" s="1465"/>
      <c r="K619" s="1465"/>
      <c r="L619" s="1465"/>
      <c r="M619" s="1465"/>
      <c r="N619" s="1465"/>
      <c r="O619" s="1465"/>
      <c r="Q619" s="20"/>
      <c r="R619" s="20"/>
      <c r="S619" s="20"/>
      <c r="T619" s="20"/>
      <c r="U619" s="20"/>
      <c r="V619" s="20"/>
      <c r="Z619" s="20"/>
      <c r="AA619" s="20"/>
    </row>
    <row r="620" spans="1:27" ht="15.95" customHeight="1" x14ac:dyDescent="0.2">
      <c r="B620" s="1470" t="s">
        <v>278</v>
      </c>
      <c r="C620" s="1599">
        <v>0</v>
      </c>
      <c r="D620" s="1599">
        <v>0</v>
      </c>
      <c r="E620" s="1599">
        <v>2</v>
      </c>
      <c r="F620" s="1599">
        <v>2</v>
      </c>
      <c r="G620" s="1599">
        <v>7</v>
      </c>
      <c r="H620" s="1599">
        <v>11</v>
      </c>
      <c r="I620" s="1465"/>
      <c r="J620" s="1465"/>
      <c r="K620" s="1465"/>
      <c r="L620" s="1465"/>
      <c r="M620" s="1465"/>
      <c r="N620" s="1465"/>
      <c r="O620" s="1465"/>
      <c r="Q620" s="20"/>
      <c r="R620" s="20"/>
      <c r="S620" s="20"/>
      <c r="T620" s="20"/>
      <c r="U620" s="20"/>
      <c r="V620" s="20"/>
      <c r="W620" s="20"/>
      <c r="X620" s="20"/>
      <c r="Y620" s="20"/>
      <c r="Z620" s="20"/>
      <c r="AA620" s="20"/>
    </row>
    <row r="621" spans="1:27" ht="15.95" customHeight="1" x14ac:dyDescent="0.2">
      <c r="B621" s="1470" t="s">
        <v>163</v>
      </c>
      <c r="C621" s="1599">
        <v>0</v>
      </c>
      <c r="D621" s="1599">
        <v>0</v>
      </c>
      <c r="E621" s="1599">
        <v>0</v>
      </c>
      <c r="F621" s="1599">
        <v>0</v>
      </c>
      <c r="G621" s="1599">
        <v>0</v>
      </c>
      <c r="H621" s="1599">
        <v>0</v>
      </c>
      <c r="I621" s="1465"/>
      <c r="J621" s="1465"/>
      <c r="K621" s="1465"/>
      <c r="L621" s="1465"/>
      <c r="M621" s="1465"/>
      <c r="N621" s="1465"/>
      <c r="O621" s="1465"/>
      <c r="Q621" s="20"/>
      <c r="R621" s="20"/>
      <c r="S621" s="20"/>
      <c r="T621" s="20"/>
      <c r="U621" s="20"/>
      <c r="V621" s="20"/>
      <c r="W621" s="20"/>
      <c r="X621" s="20"/>
      <c r="Y621" s="20"/>
      <c r="Z621" s="20"/>
      <c r="AA621" s="20"/>
    </row>
    <row r="622" spans="1:27" ht="15.95" customHeight="1" x14ac:dyDescent="0.2">
      <c r="B622" s="1470" t="s">
        <v>598</v>
      </c>
      <c r="C622" s="1599">
        <v>1</v>
      </c>
      <c r="D622" s="1599">
        <v>5</v>
      </c>
      <c r="E622" s="1599">
        <v>3</v>
      </c>
      <c r="F622" s="1599">
        <v>1</v>
      </c>
      <c r="G622" s="1599">
        <v>2</v>
      </c>
      <c r="H622" s="1599">
        <v>12</v>
      </c>
      <c r="I622" s="1465"/>
      <c r="J622" s="1465"/>
      <c r="K622" s="1465"/>
      <c r="L622" s="1465"/>
      <c r="M622" s="1465"/>
      <c r="N622" s="1465"/>
      <c r="O622" s="1465"/>
      <c r="Q622" s="20"/>
      <c r="R622" s="20"/>
      <c r="S622" s="20"/>
      <c r="T622" s="20"/>
      <c r="U622" s="20"/>
      <c r="V622" s="20"/>
      <c r="W622" s="20"/>
      <c r="X622" s="20"/>
      <c r="Y622" s="20"/>
      <c r="Z622" s="20"/>
      <c r="AA622" s="20"/>
    </row>
    <row r="623" spans="1:27" s="27" customFormat="1" ht="15.95" customHeight="1" x14ac:dyDescent="0.2">
      <c r="B623" s="1470" t="s">
        <v>714</v>
      </c>
      <c r="C623" s="1599">
        <v>2</v>
      </c>
      <c r="D623" s="1599">
        <v>17</v>
      </c>
      <c r="E623" s="1599">
        <v>2</v>
      </c>
      <c r="F623" s="1599">
        <v>8</v>
      </c>
      <c r="G623" s="1599">
        <v>20</v>
      </c>
      <c r="H623" s="1599">
        <v>49</v>
      </c>
      <c r="I623" s="1466"/>
      <c r="J623" s="1466"/>
      <c r="K623" s="1466"/>
      <c r="L623" s="1466"/>
      <c r="M623" s="1466"/>
      <c r="N623" s="1466"/>
      <c r="O623" s="1466"/>
    </row>
    <row r="624" spans="1:27" s="27" customFormat="1" ht="15.95" customHeight="1" x14ac:dyDescent="0.2">
      <c r="A624" s="1744"/>
      <c r="B624" s="1467" t="s">
        <v>438</v>
      </c>
      <c r="C624" s="1745">
        <v>354</v>
      </c>
      <c r="D624" s="1745">
        <v>365</v>
      </c>
      <c r="E624" s="1745">
        <v>412</v>
      </c>
      <c r="F624" s="1745">
        <v>436</v>
      </c>
      <c r="G624" s="1745">
        <v>181</v>
      </c>
      <c r="H624" s="223">
        <v>1748</v>
      </c>
      <c r="I624" s="1746"/>
      <c r="J624" s="1746"/>
      <c r="K624" s="1746"/>
      <c r="L624" s="1746"/>
      <c r="M624" s="1746"/>
      <c r="N624" s="1746"/>
      <c r="R624" s="458"/>
      <c r="S624" s="458"/>
      <c r="T624" s="458"/>
      <c r="U624" s="458"/>
      <c r="V624" s="458"/>
      <c r="W624" s="1747"/>
      <c r="X624" s="1748"/>
      <c r="Y624" s="1748"/>
      <c r="Z624" s="1748"/>
      <c r="AA624" s="1748"/>
    </row>
    <row r="625" spans="2:28" x14ac:dyDescent="0.2">
      <c r="W625" s="20"/>
      <c r="X625" s="20"/>
      <c r="Y625" s="20"/>
    </row>
    <row r="626" spans="2:28" x14ac:dyDescent="0.2">
      <c r="W626" s="27"/>
      <c r="X626" s="27"/>
      <c r="Y626" s="27"/>
    </row>
    <row r="627" spans="2:28" ht="18.600000000000001" customHeight="1" x14ac:dyDescent="0.2">
      <c r="B627" s="1764" t="s">
        <v>472</v>
      </c>
      <c r="C627" s="1764"/>
      <c r="D627" s="1764"/>
      <c r="E627" s="1764"/>
      <c r="F627" s="1764"/>
      <c r="G627" s="1764"/>
    </row>
    <row r="628" spans="2:28" x14ac:dyDescent="0.2">
      <c r="D628" s="2"/>
      <c r="F628" s="13"/>
      <c r="G628" s="4"/>
      <c r="H628" s="20"/>
      <c r="L628" s="24"/>
      <c r="M628" s="20"/>
      <c r="P628" s="24"/>
      <c r="V628" s="339"/>
      <c r="AA628" s="20"/>
    </row>
    <row r="629" spans="2:28" x14ac:dyDescent="0.2">
      <c r="D629" s="2"/>
      <c r="F629" s="13"/>
      <c r="G629" s="4"/>
      <c r="H629" s="20"/>
      <c r="L629" s="24"/>
      <c r="M629" s="20"/>
      <c r="P629" s="24"/>
      <c r="V629" s="339"/>
      <c r="AA629" s="20"/>
    </row>
    <row r="630" spans="2:28" x14ac:dyDescent="0.25">
      <c r="B630" s="731" t="s">
        <v>28</v>
      </c>
      <c r="C630" s="617" t="s">
        <v>440</v>
      </c>
      <c r="D630" s="729" t="s">
        <v>441</v>
      </c>
      <c r="E630" s="634"/>
      <c r="F630" s="13"/>
      <c r="G630" s="4"/>
      <c r="H630" s="20"/>
      <c r="L630" s="24"/>
      <c r="M630" s="20"/>
      <c r="P630" s="24"/>
      <c r="V630" s="339"/>
      <c r="Z630" s="584" t="s">
        <v>28</v>
      </c>
      <c r="AA630" s="584" t="s">
        <v>5</v>
      </c>
      <c r="AB630" s="584" t="s">
        <v>342</v>
      </c>
    </row>
    <row r="631" spans="2:28" x14ac:dyDescent="0.25">
      <c r="B631" s="722" t="s">
        <v>69</v>
      </c>
      <c r="C631" s="616">
        <v>830</v>
      </c>
      <c r="D631" s="616">
        <v>74</v>
      </c>
      <c r="E631" s="623"/>
      <c r="F631" s="337"/>
      <c r="G631" s="4"/>
      <c r="H631" s="20"/>
      <c r="L631" s="24"/>
      <c r="M631" s="20"/>
      <c r="P631" s="24"/>
      <c r="V631" s="339"/>
      <c r="W631" s="316"/>
      <c r="Z631" s="585" t="s">
        <v>419</v>
      </c>
      <c r="AA631" s="4">
        <v>614</v>
      </c>
      <c r="AB631" s="4">
        <v>68</v>
      </c>
    </row>
    <row r="632" spans="2:28" x14ac:dyDescent="0.25">
      <c r="B632" s="722" t="s">
        <v>32</v>
      </c>
      <c r="C632" s="616">
        <v>903</v>
      </c>
      <c r="D632" s="616">
        <v>84</v>
      </c>
      <c r="E632" s="623"/>
      <c r="F632" s="337"/>
      <c r="G632" s="4"/>
      <c r="H632" s="20"/>
      <c r="L632" s="24"/>
      <c r="M632" s="20"/>
      <c r="P632" s="24"/>
      <c r="V632" s="339"/>
      <c r="W632" s="316"/>
      <c r="Z632" s="585" t="s">
        <v>420</v>
      </c>
      <c r="AA632" s="4">
        <v>1296</v>
      </c>
      <c r="AB632" s="4">
        <v>125</v>
      </c>
    </row>
    <row r="633" spans="2:28" x14ac:dyDescent="0.25">
      <c r="B633" s="722" t="s">
        <v>33</v>
      </c>
      <c r="C633" s="616">
        <v>844</v>
      </c>
      <c r="D633" s="616">
        <v>63</v>
      </c>
      <c r="E633" s="623"/>
      <c r="F633" s="337"/>
      <c r="G633" s="4"/>
      <c r="H633" s="20"/>
      <c r="L633" s="24"/>
      <c r="M633" s="20"/>
      <c r="P633" s="24"/>
      <c r="V633" s="339"/>
      <c r="W633" s="316"/>
      <c r="X633" s="610"/>
      <c r="Z633" s="585" t="s">
        <v>431</v>
      </c>
      <c r="AA633" s="4">
        <v>949</v>
      </c>
      <c r="AB633" s="4">
        <v>92</v>
      </c>
    </row>
    <row r="634" spans="2:28" x14ac:dyDescent="0.25">
      <c r="B634" s="722" t="s">
        <v>34</v>
      </c>
      <c r="C634" s="616">
        <v>726</v>
      </c>
      <c r="D634" s="616">
        <v>68</v>
      </c>
      <c r="E634" s="623"/>
      <c r="F634" s="337"/>
      <c r="G634" s="4"/>
      <c r="H634" s="20"/>
      <c r="L634" s="24"/>
      <c r="M634" s="20"/>
      <c r="P634" s="24"/>
      <c r="V634" s="339"/>
      <c r="W634" s="610">
        <f>C631/C645</f>
        <v>0.20303326810176126</v>
      </c>
      <c r="X634" s="610">
        <f>D631/C645</f>
        <v>1.8101761252446183E-2</v>
      </c>
      <c r="Y634" s="340"/>
      <c r="Z634" s="585" t="s">
        <v>432</v>
      </c>
      <c r="AA634" s="4">
        <v>712</v>
      </c>
      <c r="AB634" s="4">
        <v>58</v>
      </c>
    </row>
    <row r="635" spans="2:28" x14ac:dyDescent="0.25">
      <c r="B635" s="722" t="s">
        <v>35</v>
      </c>
      <c r="C635" s="616">
        <v>462</v>
      </c>
      <c r="D635" s="616">
        <v>34</v>
      </c>
      <c r="E635" s="623"/>
      <c r="F635" s="337"/>
      <c r="G635" s="4"/>
      <c r="H635" s="20"/>
      <c r="L635" s="24"/>
      <c r="M635" s="20"/>
      <c r="P635" s="24"/>
      <c r="V635" s="339"/>
      <c r="W635" s="609">
        <f>C632/C645</f>
        <v>0.2208904109589041</v>
      </c>
      <c r="X635" s="610">
        <f>D632/C645</f>
        <v>2.0547945205479451E-2</v>
      </c>
      <c r="Z635" s="608" t="s">
        <v>448</v>
      </c>
      <c r="AA635" s="4">
        <v>955</v>
      </c>
      <c r="AB635" s="4">
        <v>88</v>
      </c>
    </row>
    <row r="636" spans="2:28" hidden="1" x14ac:dyDescent="0.25">
      <c r="B636" s="722" t="s">
        <v>31</v>
      </c>
      <c r="C636" s="616">
        <v>0</v>
      </c>
      <c r="D636" s="616">
        <v>0</v>
      </c>
      <c r="E636" s="648"/>
      <c r="F636" s="13"/>
      <c r="G636" s="4"/>
      <c r="H636" s="20"/>
      <c r="L636" s="24"/>
      <c r="M636" s="20"/>
      <c r="P636" s="24"/>
      <c r="V636" s="339"/>
      <c r="W636" s="609">
        <f>C633/C645</f>
        <v>0.20645792563600782</v>
      </c>
      <c r="X636" s="610">
        <f>D633/C645</f>
        <v>1.5410958904109588E-2</v>
      </c>
      <c r="Z636" s="608" t="s">
        <v>460</v>
      </c>
      <c r="AA636" s="586">
        <v>1224</v>
      </c>
      <c r="AB636" s="587">
        <v>125</v>
      </c>
    </row>
    <row r="637" spans="2:28" hidden="1" x14ac:dyDescent="0.25">
      <c r="B637" s="722" t="s">
        <v>36</v>
      </c>
      <c r="C637" s="616">
        <v>0</v>
      </c>
      <c r="D637" s="616">
        <v>0</v>
      </c>
      <c r="E637" s="648"/>
      <c r="F637" s="13"/>
      <c r="G637" s="4"/>
      <c r="H637" s="20"/>
      <c r="L637" s="24"/>
      <c r="M637" s="20"/>
      <c r="P637" s="24"/>
      <c r="V637" s="339"/>
      <c r="W637" s="609">
        <f>C634/C645</f>
        <v>0.17759295499021527</v>
      </c>
      <c r="X637" s="610">
        <f>D634/C645</f>
        <v>1.6634050880626222E-2</v>
      </c>
      <c r="Z637" s="585" t="s">
        <v>347</v>
      </c>
      <c r="AA637" s="586"/>
      <c r="AB637" s="587"/>
    </row>
    <row r="638" spans="2:28" hidden="1" x14ac:dyDescent="0.25">
      <c r="B638" s="722" t="s">
        <v>37</v>
      </c>
      <c r="C638" s="616">
        <v>0</v>
      </c>
      <c r="D638" s="616">
        <v>0</v>
      </c>
      <c r="E638" s="648"/>
      <c r="F638" s="13"/>
      <c r="G638" s="4"/>
      <c r="H638" s="20"/>
      <c r="L638" s="24"/>
      <c r="M638" s="20"/>
      <c r="P638" s="24"/>
      <c r="V638" s="339"/>
      <c r="W638" s="609">
        <f>C635/C645</f>
        <v>0.11301369863013698</v>
      </c>
      <c r="X638" s="610">
        <f>D635/C645</f>
        <v>8.3170254403131111E-3</v>
      </c>
      <c r="Z638" s="585" t="s">
        <v>348</v>
      </c>
      <c r="AA638" s="586"/>
      <c r="AB638" s="587"/>
    </row>
    <row r="639" spans="2:28" hidden="1" x14ac:dyDescent="0.25">
      <c r="B639" s="722" t="s">
        <v>38</v>
      </c>
      <c r="C639" s="616">
        <v>0</v>
      </c>
      <c r="D639" s="616">
        <v>0</v>
      </c>
      <c r="E639" s="648"/>
      <c r="F639" s="13"/>
      <c r="G639" s="4"/>
      <c r="H639" s="20"/>
      <c r="L639" s="24"/>
      <c r="M639" s="20"/>
      <c r="P639" s="24"/>
      <c r="V639" s="339"/>
      <c r="W639" s="212">
        <f>C636/C645</f>
        <v>0</v>
      </c>
      <c r="X639" s="610">
        <f>D636/C645</f>
        <v>0</v>
      </c>
      <c r="Z639" s="585" t="s">
        <v>349</v>
      </c>
      <c r="AA639" s="586"/>
      <c r="AB639" s="587"/>
    </row>
    <row r="640" spans="2:28" hidden="1" x14ac:dyDescent="0.25">
      <c r="B640" s="722" t="s">
        <v>39</v>
      </c>
      <c r="C640" s="616">
        <v>0</v>
      </c>
      <c r="D640" s="616">
        <v>0</v>
      </c>
      <c r="E640" s="648"/>
      <c r="F640" s="13"/>
      <c r="G640" s="4"/>
      <c r="H640" s="20"/>
      <c r="L640" s="24"/>
      <c r="M640" s="20"/>
      <c r="P640" s="24"/>
      <c r="V640" s="339"/>
      <c r="W640" s="212">
        <f>+C637/C645</f>
        <v>0</v>
      </c>
      <c r="X640" s="610">
        <f>+D637/C645</f>
        <v>0</v>
      </c>
      <c r="Z640" s="585" t="s">
        <v>350</v>
      </c>
      <c r="AA640" s="586"/>
      <c r="AB640" s="587"/>
    </row>
    <row r="641" spans="2:29" hidden="1" x14ac:dyDescent="0.25">
      <c r="B641" s="722" t="s">
        <v>40</v>
      </c>
      <c r="C641" s="616">
        <v>0</v>
      </c>
      <c r="D641" s="616">
        <v>0</v>
      </c>
      <c r="E641" s="648"/>
      <c r="F641" s="13"/>
      <c r="G641" s="4"/>
      <c r="H641" s="20"/>
      <c r="L641" s="24"/>
      <c r="M641" s="20"/>
      <c r="P641" s="24"/>
      <c r="V641" s="339"/>
      <c r="W641" s="212">
        <f>+C638/C645</f>
        <v>0</v>
      </c>
      <c r="X641" s="610">
        <f>+D638/C645</f>
        <v>0</v>
      </c>
      <c r="Z641" s="585" t="s">
        <v>351</v>
      </c>
      <c r="AA641" s="586"/>
      <c r="AB641" s="587"/>
    </row>
    <row r="642" spans="2:29" hidden="1" x14ac:dyDescent="0.25">
      <c r="B642" s="722" t="s">
        <v>70</v>
      </c>
      <c r="C642" s="616">
        <v>0</v>
      </c>
      <c r="D642" s="616">
        <v>0</v>
      </c>
      <c r="E642" s="648"/>
      <c r="F642" s="13"/>
      <c r="G642" s="4"/>
      <c r="H642" s="20"/>
      <c r="L642" s="24"/>
      <c r="M642" s="20"/>
      <c r="P642" s="24"/>
      <c r="V642" s="339"/>
      <c r="W642" s="212">
        <f>+C639/C645</f>
        <v>0</v>
      </c>
      <c r="X642" s="610">
        <f>+D639/C645</f>
        <v>0</v>
      </c>
      <c r="Z642" s="585" t="s">
        <v>352</v>
      </c>
      <c r="AA642" s="586"/>
      <c r="AB642" s="587"/>
    </row>
    <row r="643" spans="2:29" hidden="1" x14ac:dyDescent="0.2">
      <c r="B643" s="652"/>
      <c r="E643" s="652"/>
      <c r="F643" s="13"/>
      <c r="G643" s="4"/>
      <c r="H643" s="20"/>
      <c r="L643" s="24"/>
      <c r="M643" s="20"/>
      <c r="P643" s="24"/>
      <c r="V643" s="339"/>
      <c r="W643" s="212">
        <f>+C640/C645</f>
        <v>0</v>
      </c>
      <c r="X643" s="610">
        <f>+D640/C645</f>
        <v>0</v>
      </c>
      <c r="Z643" s="472"/>
      <c r="AA643" s="473"/>
      <c r="AB643" s="474"/>
    </row>
    <row r="644" spans="2:29" x14ac:dyDescent="0.2">
      <c r="B644" s="735" t="s">
        <v>6</v>
      </c>
      <c r="C644" s="617">
        <f>SUM(C631:C643)</f>
        <v>3765</v>
      </c>
      <c r="D644" s="849">
        <f>SUM(D631:D643)</f>
        <v>323</v>
      </c>
      <c r="E644" s="803"/>
      <c r="F644" s="13"/>
      <c r="G644" s="4"/>
      <c r="H644" s="20"/>
      <c r="L644" s="24"/>
      <c r="M644" s="20"/>
      <c r="P644" s="24"/>
      <c r="V644" s="339"/>
      <c r="W644" s="316"/>
      <c r="X644" s="610"/>
      <c r="Z644" s="472" t="s">
        <v>353</v>
      </c>
      <c r="AA644" s="475"/>
      <c r="AB644" s="476"/>
    </row>
    <row r="645" spans="2:29" x14ac:dyDescent="0.2">
      <c r="B645" s="850" t="s">
        <v>449</v>
      </c>
      <c r="C645" s="851">
        <f>C644+D644</f>
        <v>4088</v>
      </c>
      <c r="D645" s="851"/>
      <c r="W645" s="316"/>
      <c r="X645" s="610"/>
      <c r="AA645" s="345"/>
      <c r="AB645" s="345">
        <f>SUM(AA631:AA644)</f>
        <v>5750</v>
      </c>
      <c r="AC645" s="345">
        <f>SUM(AB631:AB644)</f>
        <v>556</v>
      </c>
    </row>
    <row r="646" spans="2:29" x14ac:dyDescent="0.2">
      <c r="C646" s="623"/>
      <c r="D646" s="623"/>
      <c r="E646" s="632"/>
      <c r="W646" s="316"/>
      <c r="X646" s="610"/>
    </row>
    <row r="647" spans="2:29" x14ac:dyDescent="0.2">
      <c r="W647" s="610"/>
      <c r="X647" s="610"/>
    </row>
    <row r="648" spans="2:29" x14ac:dyDescent="0.2">
      <c r="X648" s="611">
        <f>+C644/C645</f>
        <v>0.92098825831702547</v>
      </c>
      <c r="Y648" s="612">
        <f>+D644/C645</f>
        <v>7.9011741682974562E-2</v>
      </c>
    </row>
  </sheetData>
  <mergeCells count="113">
    <mergeCell ref="B125:D125"/>
    <mergeCell ref="B139:D139"/>
    <mergeCell ref="B156:D156"/>
    <mergeCell ref="B165:D165"/>
    <mergeCell ref="B594:H595"/>
    <mergeCell ref="X67:Z67"/>
    <mergeCell ref="W85:Y85"/>
    <mergeCell ref="W97:Y98"/>
    <mergeCell ref="B167:E167"/>
    <mergeCell ref="B148:E150"/>
    <mergeCell ref="B169:E169"/>
    <mergeCell ref="C426:C427"/>
    <mergeCell ref="F340:H340"/>
    <mergeCell ref="B266:G266"/>
    <mergeCell ref="E289:F289"/>
    <mergeCell ref="C289:D289"/>
    <mergeCell ref="G289:H289"/>
    <mergeCell ref="B287:E287"/>
    <mergeCell ref="B337:E337"/>
    <mergeCell ref="B457:E457"/>
    <mergeCell ref="B330:E332"/>
    <mergeCell ref="E525:F525"/>
    <mergeCell ref="B76:D76"/>
    <mergeCell ref="A1:M1"/>
    <mergeCell ref="A2:M2"/>
    <mergeCell ref="A3:M3"/>
    <mergeCell ref="A4:M4"/>
    <mergeCell ref="B11:D11"/>
    <mergeCell ref="B29:D29"/>
    <mergeCell ref="B49:D49"/>
    <mergeCell ref="B66:D66"/>
    <mergeCell ref="C77:D77"/>
    <mergeCell ref="C78:D78"/>
    <mergeCell ref="C79:D79"/>
    <mergeCell ref="B83:D83"/>
    <mergeCell ref="B97:D97"/>
    <mergeCell ref="B111:D111"/>
    <mergeCell ref="AD171:AE171"/>
    <mergeCell ref="AF171:AG171"/>
    <mergeCell ref="Z171:AA171"/>
    <mergeCell ref="X174:Y174"/>
    <mergeCell ref="B205:E205"/>
    <mergeCell ref="B185:E185"/>
    <mergeCell ref="K208:L208"/>
    <mergeCell ref="M207:N207"/>
    <mergeCell ref="O208:P208"/>
    <mergeCell ref="C171:D171"/>
    <mergeCell ref="E171:F171"/>
    <mergeCell ref="G171:H171"/>
    <mergeCell ref="E207:F207"/>
    <mergeCell ref="K207:L207"/>
    <mergeCell ref="E208:F208"/>
    <mergeCell ref="C208:D208"/>
    <mergeCell ref="I171:J171"/>
    <mergeCell ref="K171:L171"/>
    <mergeCell ref="C207:D207"/>
    <mergeCell ref="G207:H207"/>
    <mergeCell ref="M340:N340"/>
    <mergeCell ref="K339:N339"/>
    <mergeCell ref="AB171:AC171"/>
    <mergeCell ref="B215:E215"/>
    <mergeCell ref="B304:E306"/>
    <mergeCell ref="B312:C312"/>
    <mergeCell ref="Q338:Q339"/>
    <mergeCell ref="X341:Y341"/>
    <mergeCell ref="D426:D427"/>
    <mergeCell ref="E426:E427"/>
    <mergeCell ref="H426:H427"/>
    <mergeCell ref="I426:I427"/>
    <mergeCell ref="J426:J427"/>
    <mergeCell ref="G426:G427"/>
    <mergeCell ref="K340:L340"/>
    <mergeCell ref="C339:H339"/>
    <mergeCell ref="B424:E424"/>
    <mergeCell ref="C340:E340"/>
    <mergeCell ref="A422:E422"/>
    <mergeCell ref="AL208:AN208"/>
    <mergeCell ref="AH222:AI222"/>
    <mergeCell ref="AH225:AI225"/>
    <mergeCell ref="AH228:AI228"/>
    <mergeCell ref="AH219:AI219"/>
    <mergeCell ref="AH208:AJ208"/>
    <mergeCell ref="AC243:AF243"/>
    <mergeCell ref="E243:F243"/>
    <mergeCell ref="C243:D243"/>
    <mergeCell ref="B241:E241"/>
    <mergeCell ref="M208:N208"/>
    <mergeCell ref="F241:H241"/>
    <mergeCell ref="G208:H208"/>
    <mergeCell ref="B627:G627"/>
    <mergeCell ref="G458:J458"/>
    <mergeCell ref="G457:J457"/>
    <mergeCell ref="G424:J424"/>
    <mergeCell ref="G425:J425"/>
    <mergeCell ref="B539:F539"/>
    <mergeCell ref="J459:J460"/>
    <mergeCell ref="D459:D460"/>
    <mergeCell ref="E459:E460"/>
    <mergeCell ref="B459:B460"/>
    <mergeCell ref="C459:C460"/>
    <mergeCell ref="B525:B526"/>
    <mergeCell ref="B491:F491"/>
    <mergeCell ref="B522:E523"/>
    <mergeCell ref="B425:E425"/>
    <mergeCell ref="I459:I460"/>
    <mergeCell ref="H459:H460"/>
    <mergeCell ref="B559:F559"/>
    <mergeCell ref="F522:F523"/>
    <mergeCell ref="B458:E458"/>
    <mergeCell ref="G459:G460"/>
    <mergeCell ref="C525:D525"/>
    <mergeCell ref="B426:B427"/>
    <mergeCell ref="B560:H562"/>
  </mergeCells>
  <phoneticPr fontId="344"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70" max="16" man="1"/>
    <brk id="420" max="16" man="1"/>
    <brk id="490" max="16" man="1"/>
    <brk id="558" max="1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codeName="Hoja20">
    <tabColor theme="0"/>
  </sheetPr>
  <dimension ref="A1:AC26"/>
  <sheetViews>
    <sheetView showGridLines="0" zoomScale="80" zoomScaleNormal="80" workbookViewId="0">
      <selection activeCell="A4" sqref="A4:L4"/>
    </sheetView>
  </sheetViews>
  <sheetFormatPr baseColWidth="10" defaultColWidth="11.42578125" defaultRowHeight="15" x14ac:dyDescent="0.25"/>
  <cols>
    <col min="1" max="1" width="21.140625" style="1207" customWidth="1"/>
    <col min="2" max="2" width="17" style="1207" bestFit="1" customWidth="1"/>
    <col min="3" max="3" width="12" style="1207" customWidth="1"/>
    <col min="4" max="4" width="28.5703125" style="1207" customWidth="1"/>
    <col min="5" max="5" width="19.42578125" style="1207" customWidth="1"/>
    <col min="6" max="6" width="12.85546875" style="1207" customWidth="1"/>
    <col min="7" max="7" width="16.5703125" style="1207" customWidth="1"/>
    <col min="8" max="8" width="23" style="1207" customWidth="1"/>
    <col min="9" max="9" width="21.7109375" style="1207" bestFit="1" customWidth="1"/>
    <col min="10" max="10" width="19.7109375" style="1207" customWidth="1"/>
    <col min="11" max="11" width="17.140625" style="1207" customWidth="1"/>
    <col min="12" max="12" width="9.7109375" style="1207" bestFit="1" customWidth="1"/>
    <col min="13" max="13" width="24.140625" style="1207" hidden="1" customWidth="1"/>
    <col min="14" max="14" width="18" style="1207" hidden="1" customWidth="1"/>
    <col min="15" max="15" width="21.7109375" style="1207" hidden="1" customWidth="1"/>
    <col min="16" max="16" width="19.140625" style="1207" hidden="1" customWidth="1"/>
    <col min="17" max="17" width="23.5703125" style="1207" hidden="1" customWidth="1"/>
    <col min="18" max="18" width="16.85546875" style="1207" hidden="1" customWidth="1"/>
    <col min="19" max="19" width="16.28515625" style="1207" hidden="1" customWidth="1"/>
    <col min="20" max="20" width="19.5703125" style="1207" hidden="1" customWidth="1"/>
    <col min="21" max="21" width="12.85546875" style="1207" hidden="1" customWidth="1"/>
    <col min="22" max="24" width="14.85546875" style="1207" hidden="1" customWidth="1"/>
    <col min="25" max="26" width="15.28515625" style="1207" hidden="1" customWidth="1"/>
    <col min="27" max="27" width="20.7109375" style="1207" hidden="1" customWidth="1"/>
    <col min="28" max="28" width="17.140625" style="1207" hidden="1" customWidth="1"/>
    <col min="29" max="29" width="15.140625" style="1207" hidden="1" customWidth="1"/>
    <col min="30" max="111" width="12.140625" style="1207" customWidth="1"/>
    <col min="112" max="1011" width="13.28515625" style="1207" customWidth="1"/>
    <col min="1012" max="10011" width="14.42578125" style="1207" customWidth="1"/>
    <col min="10012" max="16384" width="15.42578125" style="1207" customWidth="1"/>
  </cols>
  <sheetData>
    <row r="1" spans="1:14" s="1051" customFormat="1" ht="14.1" customHeight="1" x14ac:dyDescent="0.25">
      <c r="A1" s="1898" t="s">
        <v>0</v>
      </c>
      <c r="B1" s="1898"/>
      <c r="C1" s="1898"/>
      <c r="D1" s="1898"/>
      <c r="E1" s="1898"/>
      <c r="F1" s="1898"/>
      <c r="G1" s="1898"/>
      <c r="H1" s="1898"/>
      <c r="I1" s="1898"/>
      <c r="J1" s="1898"/>
      <c r="K1" s="1898"/>
      <c r="L1" s="1898"/>
    </row>
    <row r="2" spans="1:14" s="1051" customFormat="1" ht="16.5" customHeight="1" x14ac:dyDescent="0.25">
      <c r="A2" s="1898" t="s">
        <v>410</v>
      </c>
      <c r="B2" s="1898"/>
      <c r="C2" s="1898"/>
      <c r="D2" s="1898"/>
      <c r="E2" s="1898"/>
      <c r="F2" s="1898"/>
      <c r="G2" s="1898"/>
      <c r="H2" s="1898"/>
      <c r="I2" s="1898"/>
      <c r="J2" s="1898"/>
      <c r="K2" s="1898"/>
      <c r="L2" s="1898"/>
    </row>
    <row r="3" spans="1:14" s="1051" customFormat="1" ht="14.45" customHeight="1" x14ac:dyDescent="0.25">
      <c r="A3" s="1898" t="s">
        <v>1822</v>
      </c>
      <c r="B3" s="1898"/>
      <c r="C3" s="1898"/>
      <c r="D3" s="1898"/>
      <c r="E3" s="1898"/>
      <c r="F3" s="1898"/>
      <c r="G3" s="1898"/>
      <c r="H3" s="1898"/>
      <c r="I3" s="1898"/>
      <c r="J3" s="1898"/>
      <c r="K3" s="1898"/>
      <c r="L3" s="1898"/>
    </row>
    <row r="4" spans="1:14" s="1051" customFormat="1" ht="10.5" customHeight="1" x14ac:dyDescent="0.25">
      <c r="A4" s="1898"/>
      <c r="B4" s="1898"/>
      <c r="C4" s="1898"/>
      <c r="D4" s="1898"/>
      <c r="E4" s="1898"/>
      <c r="F4" s="1898"/>
      <c r="G4" s="1898"/>
      <c r="H4" s="1898"/>
      <c r="I4" s="1898"/>
      <c r="J4" s="1898"/>
      <c r="K4" s="1898"/>
      <c r="L4" s="1898"/>
    </row>
    <row r="5" spans="1:14" s="1051" customFormat="1" ht="33" customHeight="1" x14ac:dyDescent="0.25">
      <c r="A5" s="1945" t="s">
        <v>511</v>
      </c>
      <c r="B5" s="1946"/>
      <c r="C5" s="1946"/>
      <c r="D5" s="1946"/>
      <c r="E5" s="1946"/>
      <c r="F5" s="1946"/>
      <c r="G5" s="1946"/>
      <c r="H5" s="1946"/>
      <c r="I5" s="1946"/>
      <c r="J5" s="1946"/>
      <c r="K5" s="1946"/>
      <c r="L5" s="1946"/>
    </row>
    <row r="6" spans="1:14" ht="6.6" customHeight="1" x14ac:dyDescent="0.25"/>
    <row r="7" spans="1:14" s="1194" customFormat="1" ht="47.25" x14ac:dyDescent="0.2">
      <c r="A7" s="1231" t="s">
        <v>241</v>
      </c>
      <c r="B7" s="1231" t="s">
        <v>754</v>
      </c>
      <c r="C7" s="1231" t="s">
        <v>127</v>
      </c>
      <c r="D7" s="1231" t="s">
        <v>48</v>
      </c>
      <c r="E7" s="1231" t="s">
        <v>755</v>
      </c>
      <c r="F7" s="1231" t="s">
        <v>510</v>
      </c>
      <c r="G7" s="1231" t="s">
        <v>756</v>
      </c>
      <c r="H7" s="1244" t="s">
        <v>47</v>
      </c>
      <c r="I7" s="1244" t="s">
        <v>43</v>
      </c>
      <c r="J7" s="1232" t="s">
        <v>757</v>
      </c>
      <c r="K7" s="1231" t="s">
        <v>758</v>
      </c>
      <c r="L7" s="1231" t="s">
        <v>759</v>
      </c>
      <c r="M7" s="1194" t="s">
        <v>760</v>
      </c>
      <c r="N7" s="1194" t="s">
        <v>761</v>
      </c>
    </row>
    <row r="8" spans="1:14" ht="24" x14ac:dyDescent="0.25">
      <c r="A8" s="1655" t="s">
        <v>1786</v>
      </c>
      <c r="B8" s="1656">
        <v>43617</v>
      </c>
      <c r="C8" s="1657" t="s">
        <v>1454</v>
      </c>
      <c r="D8" s="1657" t="s">
        <v>1523</v>
      </c>
      <c r="E8" s="1658">
        <v>2490735989.8500004</v>
      </c>
      <c r="F8" s="1659">
        <v>106</v>
      </c>
      <c r="G8" s="1658">
        <v>23497509.33820755</v>
      </c>
      <c r="H8" s="1660" t="s">
        <v>1787</v>
      </c>
      <c r="I8" s="1660" t="s">
        <v>1788</v>
      </c>
      <c r="J8" s="1657" t="s">
        <v>1789</v>
      </c>
      <c r="K8" s="1661">
        <v>0.94</v>
      </c>
      <c r="L8" s="1661">
        <v>1</v>
      </c>
      <c r="M8" s="1661">
        <v>0.95</v>
      </c>
      <c r="N8" s="1661">
        <v>1</v>
      </c>
    </row>
    <row r="9" spans="1:14" ht="38.25" customHeight="1" x14ac:dyDescent="0.25">
      <c r="A9" s="1662" t="s">
        <v>1790</v>
      </c>
      <c r="B9" s="1663">
        <v>43891</v>
      </c>
      <c r="C9" s="1664" t="s">
        <v>1454</v>
      </c>
      <c r="D9" s="1664" t="s">
        <v>1478</v>
      </c>
      <c r="E9" s="1665">
        <v>1850688462.1700001</v>
      </c>
      <c r="F9" s="1666">
        <v>70</v>
      </c>
      <c r="G9" s="1665">
        <v>26438406.602428574</v>
      </c>
      <c r="H9" s="1667" t="s">
        <v>1791</v>
      </c>
      <c r="I9" s="1664" t="s">
        <v>516</v>
      </c>
      <c r="J9" s="1664" t="s">
        <v>1792</v>
      </c>
      <c r="K9" s="1668">
        <v>0.9</v>
      </c>
      <c r="L9" s="1668">
        <v>1</v>
      </c>
      <c r="M9" s="1668">
        <v>0.96</v>
      </c>
      <c r="N9" s="1668">
        <v>1</v>
      </c>
    </row>
    <row r="10" spans="1:14" ht="37.5" customHeight="1" x14ac:dyDescent="0.25">
      <c r="A10" s="1669" t="s">
        <v>1793</v>
      </c>
      <c r="B10" s="1656">
        <v>43922</v>
      </c>
      <c r="C10" s="1657" t="s">
        <v>1794</v>
      </c>
      <c r="D10" s="1657" t="s">
        <v>1795</v>
      </c>
      <c r="E10" s="1658">
        <v>2813063784.7600002</v>
      </c>
      <c r="F10" s="1659" t="s">
        <v>1796</v>
      </c>
      <c r="G10" s="1659" t="s">
        <v>1796</v>
      </c>
      <c r="H10" s="1660" t="s">
        <v>1797</v>
      </c>
      <c r="I10" s="1657" t="s">
        <v>516</v>
      </c>
      <c r="J10" s="1657" t="s">
        <v>1798</v>
      </c>
      <c r="K10" s="1661">
        <v>0.95</v>
      </c>
      <c r="L10" s="1661" t="s">
        <v>1796</v>
      </c>
      <c r="M10" s="1661">
        <v>0.95</v>
      </c>
      <c r="N10" s="1661">
        <v>1</v>
      </c>
    </row>
    <row r="11" spans="1:14" ht="36" customHeight="1" x14ac:dyDescent="0.25">
      <c r="A11" s="1670" t="s">
        <v>1799</v>
      </c>
      <c r="B11" s="1663">
        <v>44470</v>
      </c>
      <c r="C11" s="1664" t="s">
        <v>1454</v>
      </c>
      <c r="D11" s="1664" t="s">
        <v>496</v>
      </c>
      <c r="E11" s="1665">
        <v>3401984737.4200001</v>
      </c>
      <c r="F11" s="1666">
        <v>120</v>
      </c>
      <c r="G11" s="1665">
        <v>28349872.811833333</v>
      </c>
      <c r="H11" s="1671" t="s">
        <v>1395</v>
      </c>
      <c r="I11" s="1664" t="s">
        <v>516</v>
      </c>
      <c r="J11" s="1664" t="s">
        <v>1798</v>
      </c>
      <c r="K11" s="1668">
        <v>0.66</v>
      </c>
      <c r="L11" s="1668">
        <v>0.97</v>
      </c>
      <c r="M11" s="1668">
        <v>0.81</v>
      </c>
      <c r="N11" s="1668">
        <v>1</v>
      </c>
    </row>
    <row r="12" spans="1:14" ht="32.25" customHeight="1" x14ac:dyDescent="0.25">
      <c r="A12" s="1669" t="s">
        <v>1800</v>
      </c>
      <c r="B12" s="1656">
        <v>44531</v>
      </c>
      <c r="C12" s="1657" t="s">
        <v>1454</v>
      </c>
      <c r="D12" s="1657" t="s">
        <v>1795</v>
      </c>
      <c r="E12" s="1658">
        <v>4130930815.0300002</v>
      </c>
      <c r="F12" s="1659">
        <v>142</v>
      </c>
      <c r="G12" s="1658">
        <v>29091062.077676058</v>
      </c>
      <c r="H12" s="1660" t="s">
        <v>1801</v>
      </c>
      <c r="I12" s="1657" t="s">
        <v>1802</v>
      </c>
      <c r="J12" s="1657" t="s">
        <v>1798</v>
      </c>
      <c r="K12" s="1661">
        <v>0.98</v>
      </c>
      <c r="L12" s="1661">
        <v>1</v>
      </c>
      <c r="M12" s="1661">
        <v>0.98</v>
      </c>
      <c r="N12" s="1661">
        <v>1</v>
      </c>
    </row>
    <row r="13" spans="1:14" ht="32.25" customHeight="1" x14ac:dyDescent="0.25">
      <c r="A13" s="1670" t="s">
        <v>1803</v>
      </c>
      <c r="B13" s="1663">
        <v>45261</v>
      </c>
      <c r="C13" s="1664" t="s">
        <v>1454</v>
      </c>
      <c r="D13" s="1664" t="s">
        <v>1795</v>
      </c>
      <c r="E13" s="1665">
        <v>5233980657.1800003</v>
      </c>
      <c r="F13" s="1666">
        <v>180</v>
      </c>
      <c r="G13" s="1665">
        <v>29077670.317666668</v>
      </c>
      <c r="H13" s="1667" t="s">
        <v>1682</v>
      </c>
      <c r="I13" s="1664" t="s">
        <v>1683</v>
      </c>
      <c r="J13" s="1664" t="s">
        <v>1804</v>
      </c>
      <c r="K13" s="1668">
        <v>0.87</v>
      </c>
      <c r="L13" s="1668">
        <v>0.95</v>
      </c>
      <c r="M13" s="1668">
        <v>0.93</v>
      </c>
      <c r="N13" s="1668">
        <v>1</v>
      </c>
    </row>
    <row r="14" spans="1:14" ht="37.5" customHeight="1" x14ac:dyDescent="0.25">
      <c r="A14" s="1669" t="s">
        <v>1805</v>
      </c>
      <c r="B14" s="1656">
        <v>45551</v>
      </c>
      <c r="C14" s="1657" t="s">
        <v>1454</v>
      </c>
      <c r="D14" s="1657" t="s">
        <v>1806</v>
      </c>
      <c r="E14" s="1658">
        <v>6150009727.9499998</v>
      </c>
      <c r="F14" s="1659">
        <v>212</v>
      </c>
      <c r="G14" s="1658">
        <f t="shared" ref="G14:G26" si="0">E14/F14</f>
        <v>29009479.848820753</v>
      </c>
      <c r="H14" s="1660" t="s">
        <v>1807</v>
      </c>
      <c r="I14" s="1657" t="s">
        <v>1808</v>
      </c>
      <c r="J14" s="1657" t="s">
        <v>1809</v>
      </c>
      <c r="K14" s="1661">
        <v>0.84</v>
      </c>
      <c r="L14" s="1661">
        <v>0.92</v>
      </c>
      <c r="M14" s="1661">
        <v>0.88</v>
      </c>
      <c r="N14" s="1661">
        <v>0.83</v>
      </c>
    </row>
    <row r="15" spans="1:14" ht="35.25" customHeight="1" x14ac:dyDescent="0.25">
      <c r="A15" s="1672" t="s">
        <v>1810</v>
      </c>
      <c r="B15" s="1673">
        <v>45620</v>
      </c>
      <c r="C15" s="1674" t="s">
        <v>1454</v>
      </c>
      <c r="D15" s="1675" t="s">
        <v>496</v>
      </c>
      <c r="E15" s="1676">
        <v>7340732680.5100002</v>
      </c>
      <c r="F15" s="1674">
        <v>192</v>
      </c>
      <c r="G15" s="1665">
        <f t="shared" si="0"/>
        <v>38232982.710989587</v>
      </c>
      <c r="H15" s="1674" t="s">
        <v>1811</v>
      </c>
      <c r="I15" s="1677" t="s">
        <v>502</v>
      </c>
      <c r="J15" s="1674" t="s">
        <v>1804</v>
      </c>
      <c r="K15" s="1678">
        <v>0.56999999999999995</v>
      </c>
      <c r="L15" s="1678">
        <v>0.66</v>
      </c>
      <c r="M15" s="1678">
        <v>0.64</v>
      </c>
      <c r="N15" s="1678">
        <v>0.66</v>
      </c>
    </row>
    <row r="16" spans="1:14" ht="32.25" customHeight="1" x14ac:dyDescent="0.25">
      <c r="A16" s="1669" t="s">
        <v>1812</v>
      </c>
      <c r="B16" s="1679">
        <v>45547</v>
      </c>
      <c r="C16" s="1680" t="s">
        <v>1454</v>
      </c>
      <c r="D16" s="1681" t="s">
        <v>1806</v>
      </c>
      <c r="E16" s="1682">
        <v>4423907669.96</v>
      </c>
      <c r="F16" s="1680">
        <v>120</v>
      </c>
      <c r="G16" s="1658">
        <f t="shared" si="0"/>
        <v>36865897.249666668</v>
      </c>
      <c r="H16" s="1680" t="s">
        <v>1813</v>
      </c>
      <c r="I16" s="1683" t="s">
        <v>1814</v>
      </c>
      <c r="J16" s="1680" t="s">
        <v>1804</v>
      </c>
      <c r="K16" s="1684">
        <v>0.49</v>
      </c>
      <c r="L16" s="1684">
        <v>0.92</v>
      </c>
      <c r="M16" s="1684">
        <v>0.81</v>
      </c>
      <c r="N16" s="1684">
        <v>0.82</v>
      </c>
    </row>
    <row r="17" spans="1:14" ht="32.25" customHeight="1" x14ac:dyDescent="0.25">
      <c r="A17" s="1672" t="s">
        <v>1815</v>
      </c>
      <c r="B17" s="1673">
        <v>45642</v>
      </c>
      <c r="C17" s="1674" t="s">
        <v>1396</v>
      </c>
      <c r="D17" s="1675" t="s">
        <v>1806</v>
      </c>
      <c r="E17" s="1676">
        <v>4506142463.2200003</v>
      </c>
      <c r="F17" s="1674">
        <v>143</v>
      </c>
      <c r="G17" s="1665">
        <f t="shared" si="0"/>
        <v>31511485.756783217</v>
      </c>
      <c r="H17" s="1674" t="s">
        <v>1764</v>
      </c>
      <c r="I17" s="1685" t="s">
        <v>400</v>
      </c>
      <c r="J17" s="1674" t="s">
        <v>1809</v>
      </c>
      <c r="K17" s="1678" t="s">
        <v>1796</v>
      </c>
      <c r="L17" s="1668">
        <v>0.94</v>
      </c>
      <c r="M17" s="1678">
        <v>0.97</v>
      </c>
      <c r="N17" s="1678">
        <v>1</v>
      </c>
    </row>
    <row r="18" spans="1:14" ht="36" customHeight="1" x14ac:dyDescent="0.25">
      <c r="A18" s="1686" t="s">
        <v>1816</v>
      </c>
      <c r="B18" s="1679">
        <v>45488</v>
      </c>
      <c r="C18" s="1680" t="s">
        <v>1454</v>
      </c>
      <c r="D18" s="1681" t="s">
        <v>1806</v>
      </c>
      <c r="E18" s="1682">
        <v>2076625226.0799999</v>
      </c>
      <c r="F18" s="1680">
        <v>150</v>
      </c>
      <c r="G18" s="1658">
        <f t="shared" si="0"/>
        <v>13844168.173866667</v>
      </c>
      <c r="H18" s="1680" t="s">
        <v>1817</v>
      </c>
      <c r="I18" s="1683" t="s">
        <v>1814</v>
      </c>
      <c r="J18" s="1680" t="s">
        <v>1809</v>
      </c>
      <c r="K18" s="1684">
        <v>0.65</v>
      </c>
      <c r="L18" s="1684">
        <v>0.98</v>
      </c>
      <c r="M18" s="1684">
        <v>0.83</v>
      </c>
      <c r="N18" s="1684">
        <v>0.88</v>
      </c>
    </row>
    <row r="19" spans="1:14" ht="33.75" customHeight="1" x14ac:dyDescent="0.25">
      <c r="A19" s="1672" t="s">
        <v>1522</v>
      </c>
      <c r="B19" s="1673">
        <v>45698</v>
      </c>
      <c r="C19" s="1674" t="s">
        <v>1454</v>
      </c>
      <c r="D19" s="1675" t="s">
        <v>1523</v>
      </c>
      <c r="E19" s="1676">
        <v>2157771160.5900002</v>
      </c>
      <c r="F19" s="1674">
        <v>72</v>
      </c>
      <c r="G19" s="1665">
        <f t="shared" si="0"/>
        <v>29969043.897083335</v>
      </c>
      <c r="H19" s="1674" t="s">
        <v>1524</v>
      </c>
      <c r="I19" s="1685" t="s">
        <v>612</v>
      </c>
      <c r="J19" s="1674" t="s">
        <v>1789</v>
      </c>
      <c r="K19" s="1678">
        <v>0.54</v>
      </c>
      <c r="L19" s="1668">
        <v>0.93</v>
      </c>
      <c r="M19" s="1678">
        <v>0.73</v>
      </c>
      <c r="N19" s="1678">
        <v>0.7</v>
      </c>
    </row>
    <row r="20" spans="1:14" ht="34.5" customHeight="1" x14ac:dyDescent="0.25">
      <c r="A20" s="1686" t="s">
        <v>1548</v>
      </c>
      <c r="B20" s="1679">
        <v>45776</v>
      </c>
      <c r="C20" s="1680" t="s">
        <v>1454</v>
      </c>
      <c r="D20" s="1681" t="s">
        <v>1478</v>
      </c>
      <c r="E20" s="1682">
        <v>1147000155.9100001</v>
      </c>
      <c r="F20" s="1680">
        <v>36</v>
      </c>
      <c r="G20" s="1658">
        <f t="shared" si="0"/>
        <v>31861115.441944446</v>
      </c>
      <c r="H20" s="1680" t="s">
        <v>1549</v>
      </c>
      <c r="I20" s="1683" t="s">
        <v>1550</v>
      </c>
      <c r="J20" s="1680" t="s">
        <v>1792</v>
      </c>
      <c r="K20" s="1684">
        <v>0.30499999999999999</v>
      </c>
      <c r="L20" s="1684">
        <v>0.62</v>
      </c>
      <c r="M20" s="1684">
        <v>0.41</v>
      </c>
      <c r="N20" s="1684">
        <v>0.67</v>
      </c>
    </row>
    <row r="21" spans="1:14" ht="39" customHeight="1" x14ac:dyDescent="0.25">
      <c r="A21" s="1672" t="s">
        <v>1558</v>
      </c>
      <c r="B21" s="1673">
        <v>45831</v>
      </c>
      <c r="C21" s="1674" t="s">
        <v>1396</v>
      </c>
      <c r="D21" s="1675" t="s">
        <v>496</v>
      </c>
      <c r="E21" s="1676">
        <v>3515863838.6500001</v>
      </c>
      <c r="F21" s="1674">
        <v>107</v>
      </c>
      <c r="G21" s="1665">
        <f t="shared" si="0"/>
        <v>32858540.548130844</v>
      </c>
      <c r="H21" s="1674" t="s">
        <v>1818</v>
      </c>
      <c r="I21" s="1685" t="s">
        <v>1814</v>
      </c>
      <c r="J21" s="1674" t="s">
        <v>1792</v>
      </c>
      <c r="K21" s="1678" t="s">
        <v>1796</v>
      </c>
      <c r="L21" s="1668">
        <v>0.73</v>
      </c>
      <c r="M21" s="1678">
        <v>0.73</v>
      </c>
      <c r="N21" s="1678">
        <v>0.79</v>
      </c>
    </row>
    <row r="22" spans="1:14" ht="33" customHeight="1" x14ac:dyDescent="0.25">
      <c r="A22" s="1669" t="s">
        <v>1665</v>
      </c>
      <c r="B22" s="1679">
        <v>46006</v>
      </c>
      <c r="C22" s="1680" t="s">
        <v>1396</v>
      </c>
      <c r="D22" s="1681" t="s">
        <v>1806</v>
      </c>
      <c r="E22" s="1682">
        <v>3671507673.4400001</v>
      </c>
      <c r="F22" s="1680">
        <v>109</v>
      </c>
      <c r="G22" s="1658">
        <f t="shared" si="0"/>
        <v>33683556.637064219</v>
      </c>
      <c r="H22" s="1680" t="s">
        <v>1764</v>
      </c>
      <c r="I22" s="1687" t="s">
        <v>400</v>
      </c>
      <c r="J22" s="1680" t="s">
        <v>1809</v>
      </c>
      <c r="K22" s="1684" t="s">
        <v>1796</v>
      </c>
      <c r="L22" s="1661">
        <v>0.33</v>
      </c>
      <c r="M22" s="1684">
        <v>0.34</v>
      </c>
      <c r="N22" s="1684">
        <v>0.28999999999999998</v>
      </c>
    </row>
    <row r="23" spans="1:14" ht="27.75" customHeight="1" x14ac:dyDescent="0.25">
      <c r="A23" s="1672" t="s">
        <v>1819</v>
      </c>
      <c r="B23" s="1673">
        <v>45589</v>
      </c>
      <c r="C23" s="1674" t="s">
        <v>1396</v>
      </c>
      <c r="D23" s="1675" t="s">
        <v>1523</v>
      </c>
      <c r="E23" s="1676">
        <v>2117146847.4300001</v>
      </c>
      <c r="F23" s="1674">
        <v>82</v>
      </c>
      <c r="G23" s="1665">
        <f t="shared" si="0"/>
        <v>25818863.99304878</v>
      </c>
      <c r="H23" s="1674" t="s">
        <v>1820</v>
      </c>
      <c r="I23" s="1685" t="s">
        <v>1447</v>
      </c>
      <c r="J23" s="1674" t="s">
        <v>1792</v>
      </c>
      <c r="K23" s="1678" t="s">
        <v>1796</v>
      </c>
      <c r="L23" s="1668">
        <v>0.128</v>
      </c>
      <c r="M23" s="1678">
        <v>0.128</v>
      </c>
      <c r="N23" s="1678">
        <v>0.38</v>
      </c>
    </row>
    <row r="24" spans="1:14" ht="32.25" customHeight="1" x14ac:dyDescent="0.25">
      <c r="A24" s="1669" t="s">
        <v>1597</v>
      </c>
      <c r="B24" s="1679">
        <v>45964</v>
      </c>
      <c r="C24" s="1680" t="s">
        <v>1396</v>
      </c>
      <c r="D24" s="1681" t="s">
        <v>1806</v>
      </c>
      <c r="E24" s="1682">
        <v>1057426911.25</v>
      </c>
      <c r="F24" s="1680">
        <v>40</v>
      </c>
      <c r="G24" s="1658">
        <f t="shared" si="0"/>
        <v>26435672.78125</v>
      </c>
      <c r="H24" s="1680" t="s">
        <v>1821</v>
      </c>
      <c r="I24" s="1687" t="s">
        <v>341</v>
      </c>
      <c r="J24" s="1680" t="s">
        <v>1804</v>
      </c>
      <c r="K24" s="1684" t="s">
        <v>1796</v>
      </c>
      <c r="L24" s="1661">
        <v>0.27</v>
      </c>
      <c r="M24" s="1684">
        <v>0.2</v>
      </c>
      <c r="N24" s="1684">
        <v>0.42</v>
      </c>
    </row>
    <row r="25" spans="1:14" ht="34.5" customHeight="1" x14ac:dyDescent="0.25">
      <c r="A25" s="1672" t="s">
        <v>1655</v>
      </c>
      <c r="B25" s="1673">
        <v>45971</v>
      </c>
      <c r="C25" s="1674" t="s">
        <v>1396</v>
      </c>
      <c r="D25" s="1675" t="s">
        <v>1471</v>
      </c>
      <c r="E25" s="1676">
        <v>595039697.32000005</v>
      </c>
      <c r="F25" s="1674">
        <v>26</v>
      </c>
      <c r="G25" s="1665">
        <f t="shared" si="0"/>
        <v>22886142.204615388</v>
      </c>
      <c r="H25" s="1674" t="s">
        <v>1656</v>
      </c>
      <c r="I25" s="1685" t="s">
        <v>612</v>
      </c>
      <c r="J25" s="1674" t="s">
        <v>1792</v>
      </c>
      <c r="K25" s="1678" t="s">
        <v>1796</v>
      </c>
      <c r="L25" s="1668">
        <v>7.0000000000000007E-2</v>
      </c>
      <c r="M25" s="1678">
        <v>7.0000000000000007E-2</v>
      </c>
      <c r="N25" s="1678">
        <v>0.125</v>
      </c>
    </row>
    <row r="26" spans="1:14" ht="39.75" customHeight="1" x14ac:dyDescent="0.25">
      <c r="A26" s="1669" t="s">
        <v>1700</v>
      </c>
      <c r="B26" s="1679">
        <v>46055</v>
      </c>
      <c r="C26" s="1680" t="s">
        <v>1396</v>
      </c>
      <c r="D26" s="1681" t="s">
        <v>1806</v>
      </c>
      <c r="E26" s="1682">
        <v>832040641.64999998</v>
      </c>
      <c r="F26" s="1680">
        <v>24</v>
      </c>
      <c r="G26" s="1658">
        <f t="shared" si="0"/>
        <v>34668360.068750001</v>
      </c>
      <c r="H26" s="1680" t="s">
        <v>1954</v>
      </c>
      <c r="I26" s="1687" t="s">
        <v>612</v>
      </c>
      <c r="J26" s="1680" t="s">
        <v>1792</v>
      </c>
      <c r="K26" s="1684" t="s">
        <v>1796</v>
      </c>
      <c r="L26" s="1661">
        <v>2.5000000000000001E-2</v>
      </c>
      <c r="M26" s="1684">
        <v>2.5000000000000001E-2</v>
      </c>
      <c r="N26" s="1684">
        <v>0.08</v>
      </c>
    </row>
  </sheetData>
  <mergeCells count="5">
    <mergeCell ref="A1:L1"/>
    <mergeCell ref="A2:L2"/>
    <mergeCell ref="A3:L3"/>
    <mergeCell ref="A4:L4"/>
    <mergeCell ref="A5:L5"/>
  </mergeCells>
  <pageMargins left="0.7" right="0.7" top="0.75" bottom="0.75" header="0.3" footer="0.3"/>
  <pageSetup paperSize="9" scale="38" orientation="portrait" r:id="rId1"/>
  <colBreaks count="1" manualBreakCount="1">
    <brk id="30" max="2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codeName="Hoja21">
    <tabColor theme="0"/>
  </sheetPr>
  <dimension ref="A1:D24"/>
  <sheetViews>
    <sheetView zoomScale="80" zoomScaleNormal="80" workbookViewId="0">
      <selection activeCell="B4" sqref="B4"/>
    </sheetView>
  </sheetViews>
  <sheetFormatPr baseColWidth="10" defaultColWidth="11.42578125" defaultRowHeight="15" x14ac:dyDescent="0.25"/>
  <cols>
    <col min="1" max="1" width="11.42578125" style="686"/>
    <col min="2" max="2" width="30" style="686" customWidth="1"/>
    <col min="3" max="3" width="19.7109375" style="686" customWidth="1"/>
    <col min="4" max="4" width="29.42578125" style="686" customWidth="1"/>
    <col min="5" max="5" width="12.7109375" style="686" customWidth="1"/>
    <col min="6" max="16384" width="11.42578125" style="686"/>
  </cols>
  <sheetData>
    <row r="1" spans="1:4" s="593" customFormat="1" ht="12.75" customHeight="1" x14ac:dyDescent="0.2">
      <c r="A1" s="592"/>
      <c r="B1" s="2031" t="s">
        <v>0</v>
      </c>
      <c r="C1" s="2031"/>
      <c r="D1" s="2031"/>
    </row>
    <row r="2" spans="1:4" s="593" customFormat="1" x14ac:dyDescent="0.2">
      <c r="A2" s="592"/>
      <c r="B2" s="2031" t="s">
        <v>410</v>
      </c>
      <c r="C2" s="2031"/>
      <c r="D2" s="2031"/>
    </row>
    <row r="3" spans="1:4" s="593" customFormat="1" ht="12.75" customHeight="1" x14ac:dyDescent="0.2">
      <c r="A3" s="592"/>
      <c r="B3" s="2031" t="s">
        <v>1827</v>
      </c>
      <c r="C3" s="2031"/>
      <c r="D3" s="2031"/>
    </row>
    <row r="4" spans="1:4" s="594" customFormat="1" ht="8.1" customHeight="1" thickBot="1" x14ac:dyDescent="0.3">
      <c r="B4" s="606"/>
      <c r="C4" s="606"/>
      <c r="D4" s="606"/>
    </row>
    <row r="5" spans="1:4" s="594" customFormat="1" ht="45.75" customHeight="1" thickBot="1" x14ac:dyDescent="0.3">
      <c r="B5" s="2028" t="s">
        <v>504</v>
      </c>
      <c r="C5" s="2029"/>
      <c r="D5" s="2030"/>
    </row>
    <row r="6" spans="1:4" x14ac:dyDescent="0.25">
      <c r="B6" s="687"/>
      <c r="C6" s="687"/>
      <c r="D6" s="687"/>
    </row>
    <row r="7" spans="1:4" x14ac:dyDescent="0.25">
      <c r="B7" s="1306" t="s">
        <v>81</v>
      </c>
      <c r="C7" s="1306" t="s">
        <v>325</v>
      </c>
      <c r="D7" s="1306" t="s">
        <v>326</v>
      </c>
    </row>
    <row r="8" spans="1:4" x14ac:dyDescent="0.25">
      <c r="B8" s="1559" t="s">
        <v>1173</v>
      </c>
      <c r="C8" s="1560">
        <v>6</v>
      </c>
      <c r="D8" s="1561">
        <v>128706067.55</v>
      </c>
    </row>
    <row r="9" spans="1:4" x14ac:dyDescent="0.25">
      <c r="B9" s="1559" t="s">
        <v>314</v>
      </c>
      <c r="C9" s="1560">
        <v>1</v>
      </c>
      <c r="D9" s="1561">
        <v>20235645.5</v>
      </c>
    </row>
    <row r="10" spans="1:4" x14ac:dyDescent="0.25">
      <c r="B10" s="1559" t="s">
        <v>877</v>
      </c>
      <c r="C10" s="1560">
        <v>2</v>
      </c>
      <c r="D10" s="1561">
        <v>41168609.379999995</v>
      </c>
    </row>
    <row r="11" spans="1:4" x14ac:dyDescent="0.25">
      <c r="B11" s="1559" t="s">
        <v>878</v>
      </c>
      <c r="C11" s="1560">
        <v>13</v>
      </c>
      <c r="D11" s="1561">
        <v>136409993.71000001</v>
      </c>
    </row>
    <row r="12" spans="1:4" x14ac:dyDescent="0.25">
      <c r="B12" s="1559" t="s">
        <v>1355</v>
      </c>
      <c r="C12" s="1560">
        <v>3</v>
      </c>
      <c r="D12" s="1561">
        <v>62833357.99000001</v>
      </c>
    </row>
    <row r="13" spans="1:4" x14ac:dyDescent="0.25">
      <c r="B13" s="1559" t="s">
        <v>879</v>
      </c>
      <c r="C13" s="1560">
        <v>1</v>
      </c>
      <c r="D13" s="1561">
        <v>22459145.460000001</v>
      </c>
    </row>
    <row r="14" spans="1:4" x14ac:dyDescent="0.25">
      <c r="B14" s="1559" t="s">
        <v>1273</v>
      </c>
      <c r="C14" s="1560">
        <v>1</v>
      </c>
      <c r="D14" s="1561">
        <v>22880252.940000001</v>
      </c>
    </row>
    <row r="15" spans="1:4" x14ac:dyDescent="0.25">
      <c r="B15" s="1559" t="s">
        <v>1297</v>
      </c>
      <c r="C15" s="1560">
        <v>2</v>
      </c>
      <c r="D15" s="1561">
        <v>12918721.029999999</v>
      </c>
    </row>
    <row r="16" spans="1:4" x14ac:dyDescent="0.25">
      <c r="B16" s="1559" t="s">
        <v>1356</v>
      </c>
      <c r="C16" s="1560">
        <v>1</v>
      </c>
      <c r="D16" s="1561">
        <v>18760000</v>
      </c>
    </row>
    <row r="17" spans="2:4" x14ac:dyDescent="0.25">
      <c r="B17" s="1559" t="s">
        <v>987</v>
      </c>
      <c r="C17" s="1560">
        <v>4</v>
      </c>
      <c r="D17" s="1561">
        <v>69220221.980000004</v>
      </c>
    </row>
    <row r="18" spans="2:4" x14ac:dyDescent="0.25">
      <c r="B18" s="1559" t="s">
        <v>988</v>
      </c>
      <c r="C18" s="1560">
        <v>14</v>
      </c>
      <c r="D18" s="1561">
        <v>225155807.79999998</v>
      </c>
    </row>
    <row r="19" spans="2:4" x14ac:dyDescent="0.25">
      <c r="B19" s="1559" t="s">
        <v>880</v>
      </c>
      <c r="C19" s="1560">
        <v>31</v>
      </c>
      <c r="D19" s="1561">
        <v>436848715.10000008</v>
      </c>
    </row>
    <row r="20" spans="2:4" x14ac:dyDescent="0.25">
      <c r="B20" s="1559" t="s">
        <v>881</v>
      </c>
      <c r="C20" s="1560">
        <v>6</v>
      </c>
      <c r="D20" s="1561">
        <v>109559031.10000001</v>
      </c>
    </row>
    <row r="21" spans="2:4" x14ac:dyDescent="0.25">
      <c r="B21" s="1559" t="s">
        <v>1174</v>
      </c>
      <c r="C21" s="1560">
        <v>275</v>
      </c>
      <c r="D21" s="1561">
        <v>5809183937.1900034</v>
      </c>
    </row>
    <row r="22" spans="2:4" x14ac:dyDescent="0.25">
      <c r="B22" s="1559" t="s">
        <v>136</v>
      </c>
      <c r="C22" s="1560">
        <v>19</v>
      </c>
      <c r="D22" s="1561">
        <v>368062291.00999999</v>
      </c>
    </row>
    <row r="23" spans="2:4" x14ac:dyDescent="0.25">
      <c r="B23" s="1559" t="s">
        <v>496</v>
      </c>
      <c r="C23" s="1560">
        <v>48</v>
      </c>
      <c r="D23" s="1561">
        <v>1051318022.1899999</v>
      </c>
    </row>
    <row r="24" spans="2:4" x14ac:dyDescent="0.25">
      <c r="B24" s="1562" t="s">
        <v>1175</v>
      </c>
      <c r="C24" s="1563">
        <f>SUM(C8:C23)</f>
        <v>427</v>
      </c>
      <c r="D24" s="1564">
        <f>SUM(D8:D23)</f>
        <v>8535719819.9300032</v>
      </c>
    </row>
  </sheetData>
  <mergeCells count="4">
    <mergeCell ref="B5:D5"/>
    <mergeCell ref="B1:D1"/>
    <mergeCell ref="B3:D3"/>
    <mergeCell ref="B2:D2"/>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40"/>
  <sheetViews>
    <sheetView showGridLines="0" zoomScale="80" zoomScaleNormal="80" zoomScaleSheetLayoutView="90" workbookViewId="0">
      <selection activeCell="A4" sqref="A4"/>
    </sheetView>
  </sheetViews>
  <sheetFormatPr baseColWidth="10" defaultColWidth="11.42578125" defaultRowHeight="15" x14ac:dyDescent="0.25"/>
  <cols>
    <col min="1" max="1" width="6.42578125" style="550" customWidth="1"/>
    <col min="2" max="2" width="15.28515625" style="550" customWidth="1"/>
    <col min="3" max="3" width="80.5703125" style="550" customWidth="1"/>
    <col min="4" max="4" width="13.42578125" style="556" customWidth="1"/>
    <col min="5" max="5" width="20" style="551" bestFit="1" customWidth="1"/>
    <col min="6" max="6" width="16.85546875" style="556" customWidth="1"/>
    <col min="7" max="7" width="19.42578125" style="551" customWidth="1"/>
    <col min="8" max="8" width="11.42578125" style="550"/>
    <col min="9" max="9" width="19.5703125" style="550" customWidth="1"/>
    <col min="10" max="10" width="11.42578125" style="550"/>
    <col min="11" max="11" width="14.7109375" style="550" customWidth="1"/>
    <col min="12" max="16384" width="11.42578125" style="550"/>
  </cols>
  <sheetData>
    <row r="1" spans="1:12" s="331" customFormat="1" ht="12.75" customHeight="1" x14ac:dyDescent="0.2">
      <c r="A1" s="2032" t="s">
        <v>0</v>
      </c>
      <c r="B1" s="2032"/>
      <c r="C1" s="2032"/>
      <c r="D1" s="2032"/>
      <c r="E1" s="2032"/>
      <c r="F1" s="2032"/>
      <c r="G1" s="2032"/>
      <c r="H1" s="524"/>
      <c r="I1" s="524"/>
      <c r="J1" s="524"/>
      <c r="K1" s="524"/>
      <c r="L1" s="525"/>
    </row>
    <row r="2" spans="1:12" s="331" customFormat="1" ht="12.75" customHeight="1" x14ac:dyDescent="0.2">
      <c r="A2" s="2032" t="s">
        <v>410</v>
      </c>
      <c r="B2" s="2032"/>
      <c r="C2" s="2032"/>
      <c r="D2" s="2032"/>
      <c r="E2" s="2032"/>
      <c r="F2" s="2032"/>
      <c r="G2" s="2032"/>
      <c r="H2" s="524"/>
      <c r="I2" s="524"/>
      <c r="J2" s="524"/>
      <c r="K2" s="524"/>
      <c r="L2" s="525"/>
    </row>
    <row r="3" spans="1:12" s="331" customFormat="1" ht="12.75" customHeight="1" x14ac:dyDescent="0.2">
      <c r="A3" s="2032" t="s">
        <v>1829</v>
      </c>
      <c r="B3" s="2032"/>
      <c r="C3" s="2032"/>
      <c r="D3" s="2032"/>
      <c r="E3" s="2032"/>
      <c r="F3" s="2032"/>
      <c r="G3" s="2032"/>
      <c r="H3" s="524"/>
      <c r="I3" s="524"/>
      <c r="J3" s="524"/>
      <c r="K3" s="524"/>
      <c r="L3" s="525"/>
    </row>
    <row r="4" spans="1:12" s="331" customFormat="1" ht="12.75" customHeight="1" thickBot="1" x14ac:dyDescent="0.25">
      <c r="A4" s="533"/>
      <c r="B4" s="533"/>
      <c r="C4" s="533"/>
      <c r="D4" s="555"/>
      <c r="E4" s="553"/>
      <c r="F4" s="555"/>
      <c r="G4" s="553"/>
      <c r="H4" s="524"/>
      <c r="I4" s="524"/>
      <c r="J4" s="524"/>
      <c r="K4" s="524"/>
      <c r="L4" s="525"/>
    </row>
    <row r="5" spans="1:12" s="331" customFormat="1" ht="12.75" customHeight="1" x14ac:dyDescent="0.2">
      <c r="A5" s="2033" t="s">
        <v>258</v>
      </c>
      <c r="B5" s="2034"/>
      <c r="C5" s="2034"/>
      <c r="D5" s="2034"/>
      <c r="E5" s="2034"/>
      <c r="F5" s="2034"/>
      <c r="G5" s="2035"/>
      <c r="H5" s="524"/>
      <c r="I5" s="524"/>
      <c r="J5" s="524"/>
      <c r="K5" s="524"/>
      <c r="L5" s="525"/>
    </row>
    <row r="6" spans="1:12" s="522" customFormat="1" ht="16.5" customHeight="1" thickBot="1" x14ac:dyDescent="0.25">
      <c r="A6" s="2036" t="s">
        <v>380</v>
      </c>
      <c r="B6" s="2037"/>
      <c r="C6" s="2037"/>
      <c r="D6" s="2037"/>
      <c r="E6" s="2037"/>
      <c r="F6" s="2037"/>
      <c r="G6" s="2038"/>
    </row>
    <row r="7" spans="1:12" s="522" customFormat="1" ht="12.75" x14ac:dyDescent="0.2">
      <c r="A7" s="523"/>
      <c r="B7" s="523"/>
      <c r="C7" s="523"/>
      <c r="D7" s="555"/>
      <c r="E7" s="553"/>
      <c r="F7" s="557"/>
      <c r="G7" s="554"/>
    </row>
    <row r="8" spans="1:12" s="519" customFormat="1" x14ac:dyDescent="0.25">
      <c r="A8" s="552" t="s">
        <v>381</v>
      </c>
      <c r="B8" s="693" t="s">
        <v>382</v>
      </c>
      <c r="C8" s="693" t="s">
        <v>388</v>
      </c>
      <c r="D8" s="694" t="s">
        <v>389</v>
      </c>
      <c r="E8" s="695" t="s">
        <v>390</v>
      </c>
      <c r="F8" s="694" t="s">
        <v>391</v>
      </c>
      <c r="G8" s="695" t="s">
        <v>392</v>
      </c>
    </row>
    <row r="9" spans="1:12" x14ac:dyDescent="0.25">
      <c r="A9" s="1019">
        <v>1</v>
      </c>
      <c r="B9" s="700">
        <v>3101341215</v>
      </c>
      <c r="C9" s="700" t="s">
        <v>955</v>
      </c>
      <c r="D9" s="696">
        <v>4</v>
      </c>
      <c r="E9" s="697">
        <v>77600148.120000005</v>
      </c>
      <c r="F9" s="1026">
        <v>6</v>
      </c>
      <c r="G9" s="697">
        <v>56601000</v>
      </c>
      <c r="H9" s="519"/>
      <c r="I9" s="519"/>
      <c r="J9" s="519"/>
      <c r="K9" s="519"/>
    </row>
    <row r="10" spans="1:12" x14ac:dyDescent="0.25">
      <c r="A10" s="550">
        <v>2</v>
      </c>
      <c r="B10" s="701">
        <v>3102809189</v>
      </c>
      <c r="C10" s="701" t="s">
        <v>956</v>
      </c>
      <c r="D10" s="692"/>
      <c r="E10" s="698"/>
      <c r="F10" s="699">
        <v>12</v>
      </c>
      <c r="G10" s="698">
        <v>114616000</v>
      </c>
      <c r="H10" s="519"/>
      <c r="I10" s="519"/>
      <c r="J10" s="519"/>
      <c r="K10" s="519"/>
    </row>
    <row r="11" spans="1:12" x14ac:dyDescent="0.25">
      <c r="A11" s="550">
        <v>3</v>
      </c>
      <c r="B11" s="701">
        <v>3101719421</v>
      </c>
      <c r="C11" s="701" t="s">
        <v>666</v>
      </c>
      <c r="D11" s="692"/>
      <c r="E11" s="698"/>
      <c r="F11" s="699">
        <v>4</v>
      </c>
      <c r="G11" s="698">
        <v>50219000</v>
      </c>
      <c r="H11" s="519"/>
      <c r="I11" s="519"/>
      <c r="J11" s="519"/>
      <c r="K11" s="519"/>
    </row>
    <row r="12" spans="1:12" x14ac:dyDescent="0.25">
      <c r="A12" s="550">
        <v>4</v>
      </c>
      <c r="B12" s="701">
        <v>3101826802</v>
      </c>
      <c r="C12" s="701" t="s">
        <v>789</v>
      </c>
      <c r="D12" s="692">
        <v>1</v>
      </c>
      <c r="E12" s="698">
        <v>22586236.039999999</v>
      </c>
      <c r="F12" s="699">
        <v>38</v>
      </c>
      <c r="G12" s="698">
        <v>348903000</v>
      </c>
    </row>
    <row r="13" spans="1:12" x14ac:dyDescent="0.25">
      <c r="A13" s="550">
        <v>5</v>
      </c>
      <c r="B13" s="701">
        <v>3102576303</v>
      </c>
      <c r="C13" s="701" t="s">
        <v>522</v>
      </c>
      <c r="D13" s="692">
        <v>5</v>
      </c>
      <c r="E13" s="698">
        <v>95992225.689999998</v>
      </c>
      <c r="F13" s="699">
        <v>18</v>
      </c>
      <c r="G13" s="698">
        <v>173430000</v>
      </c>
    </row>
    <row r="14" spans="1:12" x14ac:dyDescent="0.25">
      <c r="A14" s="550">
        <v>6</v>
      </c>
      <c r="B14" s="701">
        <v>3101175521</v>
      </c>
      <c r="C14" s="701" t="s">
        <v>383</v>
      </c>
      <c r="D14" s="692">
        <v>3</v>
      </c>
      <c r="E14" s="698">
        <v>61706253.049999997</v>
      </c>
      <c r="F14" s="699">
        <v>30</v>
      </c>
      <c r="G14" s="698">
        <v>287500000</v>
      </c>
    </row>
    <row r="15" spans="1:12" x14ac:dyDescent="0.25">
      <c r="A15" s="550">
        <v>7</v>
      </c>
      <c r="B15" s="701">
        <v>3101591858</v>
      </c>
      <c r="C15" s="701" t="s">
        <v>384</v>
      </c>
      <c r="D15" s="692">
        <v>7</v>
      </c>
      <c r="E15" s="698">
        <v>118779789.05</v>
      </c>
      <c r="F15" s="699">
        <v>20</v>
      </c>
      <c r="G15" s="698">
        <v>184930000</v>
      </c>
    </row>
    <row r="16" spans="1:12" x14ac:dyDescent="0.25">
      <c r="A16" s="550">
        <v>8</v>
      </c>
      <c r="B16" s="701">
        <v>3102341088</v>
      </c>
      <c r="C16" s="701" t="s">
        <v>1251</v>
      </c>
      <c r="D16" s="692">
        <v>110</v>
      </c>
      <c r="E16" s="698">
        <v>2092989058.25</v>
      </c>
      <c r="F16" s="699"/>
      <c r="G16" s="698"/>
    </row>
    <row r="17" spans="1:9" x14ac:dyDescent="0.25">
      <c r="A17" s="550">
        <v>9</v>
      </c>
      <c r="B17" s="701">
        <v>3101568647</v>
      </c>
      <c r="C17" s="701" t="s">
        <v>613</v>
      </c>
      <c r="D17" s="692">
        <v>1</v>
      </c>
      <c r="E17" s="698">
        <v>14962586</v>
      </c>
      <c r="F17" s="699">
        <v>22</v>
      </c>
      <c r="G17" s="698">
        <v>199482000</v>
      </c>
    </row>
    <row r="18" spans="1:9" x14ac:dyDescent="0.25">
      <c r="A18" s="550">
        <v>10</v>
      </c>
      <c r="B18" s="701">
        <v>3101767487</v>
      </c>
      <c r="C18" s="701" t="s">
        <v>790</v>
      </c>
      <c r="D18" s="692"/>
      <c r="E18" s="698"/>
      <c r="F18" s="699">
        <v>32</v>
      </c>
      <c r="G18" s="698">
        <v>295589000</v>
      </c>
    </row>
    <row r="19" spans="1:9" x14ac:dyDescent="0.25">
      <c r="A19" s="550">
        <v>11</v>
      </c>
      <c r="B19" s="701">
        <v>3101371234</v>
      </c>
      <c r="C19" s="701" t="s">
        <v>791</v>
      </c>
      <c r="D19" s="692"/>
      <c r="E19" s="698"/>
      <c r="F19" s="699">
        <v>8</v>
      </c>
      <c r="G19" s="698">
        <v>73929000</v>
      </c>
    </row>
    <row r="20" spans="1:9" x14ac:dyDescent="0.25">
      <c r="A20" s="550">
        <v>12</v>
      </c>
      <c r="B20" s="701">
        <v>3101763413</v>
      </c>
      <c r="C20" s="701" t="s">
        <v>484</v>
      </c>
      <c r="D20" s="692">
        <v>3</v>
      </c>
      <c r="E20" s="698">
        <v>50599471.719999999</v>
      </c>
      <c r="F20" s="699">
        <v>36</v>
      </c>
      <c r="G20" s="698">
        <v>328493000</v>
      </c>
    </row>
    <row r="21" spans="1:9" ht="18" customHeight="1" x14ac:dyDescent="0.25">
      <c r="A21" s="550">
        <v>13</v>
      </c>
      <c r="B21" s="701">
        <v>3101394373</v>
      </c>
      <c r="C21" s="701" t="s">
        <v>686</v>
      </c>
      <c r="D21" s="692"/>
      <c r="E21" s="698"/>
      <c r="F21" s="699">
        <v>20</v>
      </c>
      <c r="G21" s="698">
        <v>201837000</v>
      </c>
      <c r="I21" s="513"/>
    </row>
    <row r="22" spans="1:9" x14ac:dyDescent="0.25">
      <c r="A22" s="550">
        <v>14</v>
      </c>
      <c r="B22" s="701">
        <v>3102609294</v>
      </c>
      <c r="C22" s="701" t="s">
        <v>687</v>
      </c>
      <c r="D22" s="692">
        <v>1</v>
      </c>
      <c r="E22" s="698">
        <v>20711951.050000001</v>
      </c>
      <c r="F22" s="699">
        <v>27</v>
      </c>
      <c r="G22" s="698">
        <v>247014000</v>
      </c>
    </row>
    <row r="23" spans="1:9" ht="15" customHeight="1" x14ac:dyDescent="0.25">
      <c r="A23" s="550">
        <v>15</v>
      </c>
      <c r="B23" s="701">
        <v>3101759366</v>
      </c>
      <c r="C23" s="701" t="s">
        <v>1037</v>
      </c>
      <c r="D23" s="692"/>
      <c r="E23" s="698"/>
      <c r="F23" s="699">
        <v>12</v>
      </c>
      <c r="G23" s="698">
        <v>125059000</v>
      </c>
    </row>
    <row r="24" spans="1:9" x14ac:dyDescent="0.25">
      <c r="A24" s="550">
        <v>16</v>
      </c>
      <c r="B24" s="701">
        <v>3102655183</v>
      </c>
      <c r="C24" s="701" t="s">
        <v>792</v>
      </c>
      <c r="D24" s="692"/>
      <c r="E24" s="698"/>
      <c r="F24" s="699">
        <v>21</v>
      </c>
      <c r="G24" s="698">
        <v>197521000</v>
      </c>
    </row>
    <row r="25" spans="1:9" x14ac:dyDescent="0.25">
      <c r="A25" s="550">
        <v>17</v>
      </c>
      <c r="B25" s="701">
        <v>3102864606</v>
      </c>
      <c r="C25" s="701" t="s">
        <v>793</v>
      </c>
      <c r="D25" s="692">
        <v>6</v>
      </c>
      <c r="E25" s="698">
        <v>110396240.88</v>
      </c>
      <c r="F25" s="699">
        <v>18</v>
      </c>
      <c r="G25" s="698">
        <v>163791000</v>
      </c>
    </row>
    <row r="26" spans="1:9" ht="17.25" customHeight="1" x14ac:dyDescent="0.25">
      <c r="A26" s="550">
        <v>18</v>
      </c>
      <c r="B26" s="701">
        <v>3101104781</v>
      </c>
      <c r="C26" s="701" t="s">
        <v>1298</v>
      </c>
      <c r="D26" s="692"/>
      <c r="E26" s="698"/>
      <c r="F26" s="699">
        <v>3</v>
      </c>
      <c r="G26" s="698">
        <v>32445000</v>
      </c>
    </row>
    <row r="27" spans="1:9" x14ac:dyDescent="0.25">
      <c r="A27" s="550">
        <v>19</v>
      </c>
      <c r="B27" s="701">
        <v>3101730949</v>
      </c>
      <c r="C27" s="701" t="s">
        <v>1252</v>
      </c>
      <c r="D27" s="692">
        <v>4</v>
      </c>
      <c r="E27" s="698">
        <v>62144815.68</v>
      </c>
      <c r="F27" s="699">
        <v>5</v>
      </c>
      <c r="G27" s="698">
        <v>55347000</v>
      </c>
    </row>
    <row r="28" spans="1:9" x14ac:dyDescent="0.25">
      <c r="A28" s="550">
        <v>20</v>
      </c>
      <c r="B28" s="701">
        <v>3101070990</v>
      </c>
      <c r="C28" s="701" t="s">
        <v>1299</v>
      </c>
      <c r="D28" s="692">
        <v>1</v>
      </c>
      <c r="E28" s="698">
        <v>36382144.060000002</v>
      </c>
      <c r="F28" s="699"/>
      <c r="G28" s="698"/>
    </row>
    <row r="29" spans="1:9" x14ac:dyDescent="0.25">
      <c r="A29" s="550">
        <v>21</v>
      </c>
      <c r="B29" s="701">
        <v>3101741695</v>
      </c>
      <c r="C29" s="701" t="s">
        <v>631</v>
      </c>
      <c r="D29" s="692"/>
      <c r="E29" s="698"/>
      <c r="F29" s="699">
        <v>59</v>
      </c>
      <c r="G29" s="698">
        <v>555020000</v>
      </c>
    </row>
    <row r="30" spans="1:9" x14ac:dyDescent="0.25">
      <c r="A30" s="550">
        <v>22</v>
      </c>
      <c r="B30" s="701">
        <v>3101202954</v>
      </c>
      <c r="C30" s="701" t="s">
        <v>421</v>
      </c>
      <c r="D30" s="692">
        <v>24</v>
      </c>
      <c r="E30" s="698">
        <v>471902004.08999997</v>
      </c>
      <c r="F30" s="699">
        <v>4</v>
      </c>
      <c r="G30" s="698">
        <v>35776000</v>
      </c>
    </row>
    <row r="31" spans="1:9" x14ac:dyDescent="0.25">
      <c r="A31" s="550">
        <v>23</v>
      </c>
      <c r="B31" s="701">
        <v>3101760783</v>
      </c>
      <c r="C31" s="701" t="s">
        <v>794</v>
      </c>
      <c r="D31" s="692">
        <v>1</v>
      </c>
      <c r="E31" s="698">
        <v>22845438.260000002</v>
      </c>
      <c r="F31" s="699">
        <v>18</v>
      </c>
      <c r="G31" s="698">
        <v>174734000</v>
      </c>
    </row>
    <row r="32" spans="1:9" x14ac:dyDescent="0.25">
      <c r="A32" s="550">
        <v>24</v>
      </c>
      <c r="B32" s="701">
        <v>3101718436</v>
      </c>
      <c r="C32" s="550" t="s">
        <v>1357</v>
      </c>
      <c r="D32" s="692">
        <v>1</v>
      </c>
      <c r="E32" s="698">
        <v>20599346</v>
      </c>
      <c r="F32" s="699">
        <v>1</v>
      </c>
      <c r="G32" s="698">
        <v>13950000</v>
      </c>
    </row>
    <row r="33" spans="1:7" x14ac:dyDescent="0.25">
      <c r="A33" s="550">
        <v>25</v>
      </c>
      <c r="B33" s="701">
        <v>3101148484</v>
      </c>
      <c r="C33" s="701" t="s">
        <v>528</v>
      </c>
      <c r="D33" s="692">
        <v>4</v>
      </c>
      <c r="E33" s="698">
        <v>77706329.909999996</v>
      </c>
      <c r="F33" s="699">
        <v>11</v>
      </c>
      <c r="G33" s="698">
        <v>111322000</v>
      </c>
    </row>
    <row r="34" spans="1:7" x14ac:dyDescent="0.25">
      <c r="A34" s="550">
        <v>26</v>
      </c>
      <c r="B34" s="701">
        <v>3101062116</v>
      </c>
      <c r="C34" s="701" t="s">
        <v>595</v>
      </c>
      <c r="D34" s="692"/>
      <c r="E34" s="698"/>
      <c r="F34" s="699">
        <v>14</v>
      </c>
      <c r="G34" s="698">
        <v>137302000</v>
      </c>
    </row>
    <row r="35" spans="1:7" x14ac:dyDescent="0.25">
      <c r="A35" s="550">
        <v>27</v>
      </c>
      <c r="B35" s="701">
        <v>3101754135</v>
      </c>
      <c r="C35" s="701" t="s">
        <v>599</v>
      </c>
      <c r="D35" s="692">
        <v>4</v>
      </c>
      <c r="E35" s="698">
        <v>68445451.939999998</v>
      </c>
      <c r="F35" s="699">
        <v>9</v>
      </c>
      <c r="G35" s="698">
        <v>97392000</v>
      </c>
    </row>
    <row r="36" spans="1:7" x14ac:dyDescent="0.25">
      <c r="A36" s="550">
        <v>28</v>
      </c>
      <c r="B36" s="701">
        <v>3102691937</v>
      </c>
      <c r="C36" s="701" t="s">
        <v>407</v>
      </c>
      <c r="D36" s="692">
        <v>7</v>
      </c>
      <c r="E36" s="698">
        <v>150985224.93000001</v>
      </c>
      <c r="F36" s="699">
        <v>33</v>
      </c>
      <c r="G36" s="698">
        <v>298733000</v>
      </c>
    </row>
    <row r="37" spans="1:7" x14ac:dyDescent="0.25">
      <c r="A37" s="550">
        <v>29</v>
      </c>
      <c r="B37" s="701">
        <v>3101642501</v>
      </c>
      <c r="C37" s="701" t="s">
        <v>433</v>
      </c>
      <c r="D37" s="692">
        <v>8</v>
      </c>
      <c r="E37" s="698">
        <v>155535549.74000001</v>
      </c>
      <c r="F37" s="699">
        <v>67</v>
      </c>
      <c r="G37" s="698">
        <v>683777000</v>
      </c>
    </row>
    <row r="38" spans="1:7" x14ac:dyDescent="0.25">
      <c r="A38" s="550">
        <v>30</v>
      </c>
      <c r="B38" s="701">
        <v>3101747225</v>
      </c>
      <c r="C38" s="701" t="s">
        <v>638</v>
      </c>
      <c r="D38" s="692">
        <v>5</v>
      </c>
      <c r="E38" s="698">
        <v>94963880.890000001</v>
      </c>
      <c r="F38" s="699">
        <v>114</v>
      </c>
      <c r="G38" s="698">
        <v>1181843000</v>
      </c>
    </row>
    <row r="39" spans="1:7" x14ac:dyDescent="0.25">
      <c r="A39" s="550">
        <v>31</v>
      </c>
      <c r="B39" s="701">
        <v>3101128551</v>
      </c>
      <c r="C39" s="701" t="s">
        <v>1300</v>
      </c>
      <c r="D39" s="692"/>
      <c r="E39" s="698"/>
      <c r="F39" s="699">
        <v>2</v>
      </c>
      <c r="G39" s="698">
        <v>18600000</v>
      </c>
    </row>
    <row r="40" spans="1:7" x14ac:dyDescent="0.25">
      <c r="A40" s="550">
        <v>32</v>
      </c>
      <c r="B40" s="701">
        <v>3101372910</v>
      </c>
      <c r="C40" s="701" t="s">
        <v>499</v>
      </c>
      <c r="D40" s="692">
        <v>114</v>
      </c>
      <c r="E40" s="698">
        <v>2569773561.6900001</v>
      </c>
      <c r="F40" s="699">
        <v>10</v>
      </c>
      <c r="G40" s="698">
        <v>99684000</v>
      </c>
    </row>
    <row r="41" spans="1:7" x14ac:dyDescent="0.25">
      <c r="A41" s="550">
        <v>33</v>
      </c>
      <c r="B41" s="701">
        <v>3101536348</v>
      </c>
      <c r="C41" s="701" t="s">
        <v>883</v>
      </c>
      <c r="D41" s="692">
        <v>1</v>
      </c>
      <c r="E41" s="698">
        <v>17977303.640000001</v>
      </c>
      <c r="F41" s="699">
        <v>5</v>
      </c>
      <c r="G41" s="698">
        <v>46434000</v>
      </c>
    </row>
    <row r="42" spans="1:7" x14ac:dyDescent="0.25">
      <c r="A42" s="550">
        <v>34</v>
      </c>
      <c r="B42" s="701">
        <v>3102859804</v>
      </c>
      <c r="C42" s="701" t="s">
        <v>795</v>
      </c>
      <c r="D42" s="692">
        <v>11</v>
      </c>
      <c r="E42" s="698">
        <v>212646948.88999999</v>
      </c>
      <c r="F42" s="699">
        <v>9</v>
      </c>
      <c r="G42" s="698">
        <v>83323000</v>
      </c>
    </row>
    <row r="43" spans="1:7" x14ac:dyDescent="0.25">
      <c r="A43" s="550">
        <v>35</v>
      </c>
      <c r="B43" s="701">
        <v>3101599518</v>
      </c>
      <c r="C43" s="701" t="s">
        <v>554</v>
      </c>
      <c r="D43" s="692">
        <v>8</v>
      </c>
      <c r="E43" s="698">
        <v>161197975.06</v>
      </c>
      <c r="F43" s="699">
        <v>6</v>
      </c>
      <c r="G43" s="698">
        <v>65100000</v>
      </c>
    </row>
    <row r="44" spans="1:7" x14ac:dyDescent="0.25">
      <c r="A44" s="550">
        <v>36</v>
      </c>
      <c r="B44" s="701">
        <v>3101652919</v>
      </c>
      <c r="C44" s="701" t="s">
        <v>614</v>
      </c>
      <c r="D44" s="692">
        <v>11</v>
      </c>
      <c r="E44" s="698">
        <v>216951868.90000001</v>
      </c>
      <c r="F44" s="699">
        <v>1</v>
      </c>
      <c r="G44" s="698">
        <v>8035000</v>
      </c>
    </row>
    <row r="45" spans="1:7" x14ac:dyDescent="0.25">
      <c r="A45" s="550">
        <v>37</v>
      </c>
      <c r="B45" s="701">
        <v>3101797005</v>
      </c>
      <c r="C45" s="701" t="s">
        <v>1358</v>
      </c>
      <c r="D45" s="692"/>
      <c r="E45" s="698"/>
      <c r="F45" s="699">
        <v>1</v>
      </c>
      <c r="G45" s="698">
        <v>9300000</v>
      </c>
    </row>
    <row r="46" spans="1:7" x14ac:dyDescent="0.25">
      <c r="A46" s="550">
        <v>38</v>
      </c>
      <c r="B46" s="701">
        <v>3101797709</v>
      </c>
      <c r="C46" s="701" t="s">
        <v>796</v>
      </c>
      <c r="D46" s="692">
        <v>5</v>
      </c>
      <c r="E46" s="698">
        <v>102071352.25</v>
      </c>
      <c r="F46" s="699">
        <v>34</v>
      </c>
      <c r="G46" s="698">
        <v>325363000</v>
      </c>
    </row>
    <row r="47" spans="1:7" x14ac:dyDescent="0.25">
      <c r="A47" s="550">
        <v>39</v>
      </c>
      <c r="B47" s="701">
        <v>3101744813</v>
      </c>
      <c r="C47" s="701" t="s">
        <v>461</v>
      </c>
      <c r="D47" s="692">
        <v>3</v>
      </c>
      <c r="E47" s="698">
        <v>51127685.530000001</v>
      </c>
      <c r="F47" s="699">
        <v>22</v>
      </c>
      <c r="G47" s="698">
        <v>213139000</v>
      </c>
    </row>
    <row r="48" spans="1:7" x14ac:dyDescent="0.25">
      <c r="A48" s="550">
        <v>40</v>
      </c>
      <c r="B48" s="701">
        <v>3101623984</v>
      </c>
      <c r="C48" s="701" t="s">
        <v>797</v>
      </c>
      <c r="D48" s="692">
        <v>6</v>
      </c>
      <c r="E48" s="698">
        <v>127422430.58</v>
      </c>
      <c r="F48" s="699">
        <v>7</v>
      </c>
      <c r="G48" s="698">
        <v>64058000</v>
      </c>
    </row>
    <row r="49" spans="1:7" x14ac:dyDescent="0.25">
      <c r="A49" s="550">
        <v>41</v>
      </c>
      <c r="B49" s="701">
        <v>3101642728</v>
      </c>
      <c r="C49" s="701" t="s">
        <v>488</v>
      </c>
      <c r="D49" s="692">
        <v>18</v>
      </c>
      <c r="E49" s="698">
        <v>344082531.24000001</v>
      </c>
      <c r="F49" s="699">
        <v>9</v>
      </c>
      <c r="G49" s="698">
        <v>92954000</v>
      </c>
    </row>
    <row r="50" spans="1:7" x14ac:dyDescent="0.25">
      <c r="A50" s="550">
        <v>42</v>
      </c>
      <c r="B50" s="701">
        <v>3101724216</v>
      </c>
      <c r="C50" s="701" t="s">
        <v>1301</v>
      </c>
      <c r="D50" s="692"/>
      <c r="E50" s="698"/>
      <c r="F50" s="699">
        <v>20</v>
      </c>
      <c r="G50" s="698">
        <v>199344000</v>
      </c>
    </row>
    <row r="51" spans="1:7" x14ac:dyDescent="0.25">
      <c r="A51" s="550">
        <v>43</v>
      </c>
      <c r="B51" s="701">
        <v>3101622312</v>
      </c>
      <c r="C51" s="701" t="s">
        <v>798</v>
      </c>
      <c r="D51" s="692"/>
      <c r="E51" s="698"/>
      <c r="F51" s="699">
        <v>3</v>
      </c>
      <c r="G51" s="698">
        <v>27470000</v>
      </c>
    </row>
    <row r="52" spans="1:7" ht="12.75" customHeight="1" x14ac:dyDescent="0.25">
      <c r="A52" s="550">
        <v>44</v>
      </c>
      <c r="B52" s="701">
        <v>3101708329</v>
      </c>
      <c r="C52" s="701" t="s">
        <v>639</v>
      </c>
      <c r="D52" s="692">
        <v>8</v>
      </c>
      <c r="E52" s="698">
        <v>157310202.53</v>
      </c>
      <c r="F52" s="699">
        <v>5</v>
      </c>
      <c r="G52" s="698">
        <v>50467000</v>
      </c>
    </row>
    <row r="53" spans="1:7" x14ac:dyDescent="0.25">
      <c r="A53" s="550">
        <v>45</v>
      </c>
      <c r="B53" s="701">
        <v>3101573408</v>
      </c>
      <c r="C53" s="701" t="s">
        <v>489</v>
      </c>
      <c r="D53" s="692">
        <v>20</v>
      </c>
      <c r="E53" s="698">
        <v>367400825.74000001</v>
      </c>
      <c r="F53" s="699">
        <v>58</v>
      </c>
      <c r="G53" s="698">
        <v>636312000</v>
      </c>
    </row>
    <row r="54" spans="1:7" x14ac:dyDescent="0.25">
      <c r="A54" s="550">
        <v>46</v>
      </c>
      <c r="B54" s="701">
        <v>3101722961</v>
      </c>
      <c r="C54" s="701" t="s">
        <v>474</v>
      </c>
      <c r="D54" s="692"/>
      <c r="E54" s="698"/>
      <c r="F54" s="699">
        <v>14</v>
      </c>
      <c r="G54" s="698">
        <v>142720000</v>
      </c>
    </row>
    <row r="55" spans="1:7" x14ac:dyDescent="0.25">
      <c r="A55" s="550">
        <v>47</v>
      </c>
      <c r="B55" s="701">
        <v>3101881484</v>
      </c>
      <c r="C55" s="701" t="s">
        <v>957</v>
      </c>
      <c r="D55" s="692">
        <v>1</v>
      </c>
      <c r="E55" s="698">
        <v>14285117.23</v>
      </c>
      <c r="F55" s="699">
        <v>49</v>
      </c>
      <c r="G55" s="698">
        <v>455547000</v>
      </c>
    </row>
    <row r="56" spans="1:7" x14ac:dyDescent="0.25">
      <c r="A56" s="550">
        <v>48</v>
      </c>
      <c r="B56" s="701">
        <v>3102686966</v>
      </c>
      <c r="C56" s="701" t="s">
        <v>555</v>
      </c>
      <c r="D56" s="692">
        <v>1</v>
      </c>
      <c r="E56" s="698">
        <v>20356639.050000001</v>
      </c>
      <c r="F56" s="699">
        <v>23</v>
      </c>
      <c r="G56" s="698">
        <v>220646000</v>
      </c>
    </row>
    <row r="57" spans="1:7" x14ac:dyDescent="0.25">
      <c r="A57" s="550">
        <v>49</v>
      </c>
      <c r="B57" s="701">
        <v>3101606820</v>
      </c>
      <c r="C57" s="701" t="s">
        <v>1359</v>
      </c>
      <c r="D57" s="692"/>
      <c r="E57" s="698"/>
      <c r="F57" s="699">
        <v>1</v>
      </c>
      <c r="G57" s="698">
        <v>9267000</v>
      </c>
    </row>
    <row r="58" spans="1:7" x14ac:dyDescent="0.25">
      <c r="A58" s="550">
        <v>50</v>
      </c>
      <c r="B58" s="701">
        <v>3101903823</v>
      </c>
      <c r="C58" s="701" t="s">
        <v>975</v>
      </c>
      <c r="D58" s="692"/>
      <c r="E58" s="698"/>
      <c r="F58" s="699">
        <v>3</v>
      </c>
      <c r="G58" s="698">
        <v>32125000</v>
      </c>
    </row>
    <row r="59" spans="1:7" x14ac:dyDescent="0.25">
      <c r="A59" s="550">
        <v>51</v>
      </c>
      <c r="B59" s="701">
        <v>3101765648</v>
      </c>
      <c r="C59" s="701" t="s">
        <v>688</v>
      </c>
      <c r="D59" s="692">
        <v>4</v>
      </c>
      <c r="E59" s="698">
        <v>80336333.769999996</v>
      </c>
      <c r="F59" s="699">
        <v>7</v>
      </c>
      <c r="G59" s="698">
        <v>68400000</v>
      </c>
    </row>
    <row r="60" spans="1:7" x14ac:dyDescent="0.25">
      <c r="A60" s="550">
        <v>52</v>
      </c>
      <c r="B60" s="701">
        <v>3101669596</v>
      </c>
      <c r="C60" s="701" t="s">
        <v>1360</v>
      </c>
      <c r="D60" s="692"/>
      <c r="E60" s="698"/>
      <c r="F60" s="699">
        <v>3</v>
      </c>
      <c r="G60" s="698">
        <v>35570000</v>
      </c>
    </row>
    <row r="61" spans="1:7" x14ac:dyDescent="0.25">
      <c r="A61" s="550">
        <v>53</v>
      </c>
      <c r="B61" s="701">
        <v>3101741746</v>
      </c>
      <c r="C61" s="701" t="s">
        <v>596</v>
      </c>
      <c r="D61" s="692">
        <v>1</v>
      </c>
      <c r="E61" s="698">
        <v>20471686</v>
      </c>
      <c r="F61" s="699">
        <v>8</v>
      </c>
      <c r="G61" s="698">
        <v>82639000</v>
      </c>
    </row>
    <row r="62" spans="1:7" x14ac:dyDescent="0.25">
      <c r="A62" s="550">
        <v>54</v>
      </c>
      <c r="B62" s="701">
        <v>3102678475</v>
      </c>
      <c r="C62" s="701" t="s">
        <v>1302</v>
      </c>
      <c r="D62" s="692">
        <v>2</v>
      </c>
      <c r="E62" s="698">
        <v>34196192</v>
      </c>
      <c r="F62" s="699">
        <v>1</v>
      </c>
      <c r="G62" s="698">
        <v>12959000</v>
      </c>
    </row>
    <row r="63" spans="1:7" x14ac:dyDescent="0.25">
      <c r="A63" s="550">
        <v>55</v>
      </c>
      <c r="B63" s="701">
        <v>3101301781</v>
      </c>
      <c r="C63" s="701" t="s">
        <v>640</v>
      </c>
      <c r="D63" s="692">
        <v>3</v>
      </c>
      <c r="E63" s="698">
        <v>56052312</v>
      </c>
      <c r="F63" s="699">
        <v>1</v>
      </c>
      <c r="G63" s="698">
        <v>9300000</v>
      </c>
    </row>
    <row r="64" spans="1:7" ht="17.25" customHeight="1" x14ac:dyDescent="0.25">
      <c r="A64" s="550">
        <v>56</v>
      </c>
      <c r="B64" s="701">
        <v>3101693169</v>
      </c>
      <c r="C64" s="701" t="s">
        <v>799</v>
      </c>
      <c r="D64" s="692">
        <v>4</v>
      </c>
      <c r="E64" s="698">
        <v>115679981.39</v>
      </c>
      <c r="F64" s="699">
        <v>18</v>
      </c>
      <c r="G64" s="698">
        <v>197530000</v>
      </c>
    </row>
    <row r="65" spans="1:7" x14ac:dyDescent="0.25">
      <c r="A65" s="550">
        <v>57</v>
      </c>
      <c r="B65" s="701">
        <v>3101629367</v>
      </c>
      <c r="C65" s="701" t="s">
        <v>641</v>
      </c>
      <c r="D65" s="692">
        <v>7</v>
      </c>
      <c r="E65" s="698">
        <v>125837253.8</v>
      </c>
      <c r="F65" s="699">
        <v>4</v>
      </c>
      <c r="G65" s="698">
        <v>56400000</v>
      </c>
    </row>
    <row r="66" spans="1:7" x14ac:dyDescent="0.25">
      <c r="A66" s="550">
        <v>58</v>
      </c>
      <c r="B66" s="701">
        <v>3101531476</v>
      </c>
      <c r="C66" s="701" t="s">
        <v>689</v>
      </c>
      <c r="D66" s="692">
        <v>5</v>
      </c>
      <c r="E66" s="698">
        <v>106362153.20999999</v>
      </c>
      <c r="F66" s="699">
        <v>5</v>
      </c>
      <c r="G66" s="698">
        <v>47065000</v>
      </c>
    </row>
    <row r="67" spans="1:7" x14ac:dyDescent="0.25">
      <c r="A67" s="550">
        <v>59</v>
      </c>
      <c r="B67" s="701">
        <v>3101332999</v>
      </c>
      <c r="C67" s="701" t="s">
        <v>690</v>
      </c>
      <c r="D67" s="692">
        <v>4</v>
      </c>
      <c r="E67" s="698">
        <v>165344269.36000001</v>
      </c>
      <c r="F67" s="699"/>
      <c r="G67" s="698"/>
    </row>
    <row r="68" spans="1:7" x14ac:dyDescent="0.25">
      <c r="A68" s="550">
        <v>60</v>
      </c>
      <c r="B68" s="701">
        <v>3101433629</v>
      </c>
      <c r="C68" s="701" t="s">
        <v>1303</v>
      </c>
      <c r="D68" s="692"/>
      <c r="E68" s="698"/>
      <c r="F68" s="699">
        <v>1</v>
      </c>
      <c r="G68" s="698">
        <v>7699000</v>
      </c>
    </row>
    <row r="69" spans="1:7" x14ac:dyDescent="0.25">
      <c r="A69" s="550">
        <v>61</v>
      </c>
      <c r="B69" s="701">
        <v>3004045121</v>
      </c>
      <c r="C69" s="701" t="s">
        <v>615</v>
      </c>
      <c r="D69" s="692"/>
      <c r="E69" s="698"/>
      <c r="F69" s="699">
        <v>57</v>
      </c>
      <c r="G69" s="698">
        <v>545580000</v>
      </c>
    </row>
    <row r="70" spans="1:7" x14ac:dyDescent="0.25">
      <c r="A70" s="550">
        <v>62</v>
      </c>
      <c r="B70" s="701">
        <v>3101521180</v>
      </c>
      <c r="C70" s="701" t="s">
        <v>1253</v>
      </c>
      <c r="D70" s="692"/>
      <c r="E70" s="698"/>
      <c r="F70" s="699">
        <v>1</v>
      </c>
      <c r="G70" s="698">
        <v>9001000</v>
      </c>
    </row>
    <row r="71" spans="1:7" x14ac:dyDescent="0.25">
      <c r="A71" s="550">
        <v>63</v>
      </c>
      <c r="B71" s="701">
        <v>3102760191</v>
      </c>
      <c r="C71" s="701" t="s">
        <v>475</v>
      </c>
      <c r="D71" s="692">
        <v>9</v>
      </c>
      <c r="E71" s="698">
        <v>178259827.5</v>
      </c>
      <c r="F71" s="699">
        <v>4</v>
      </c>
      <c r="G71" s="698">
        <v>38453000</v>
      </c>
    </row>
    <row r="72" spans="1:7" x14ac:dyDescent="0.25">
      <c r="A72" s="550">
        <v>64</v>
      </c>
      <c r="B72" s="701">
        <v>3102552437</v>
      </c>
      <c r="C72" s="701" t="s">
        <v>691</v>
      </c>
      <c r="D72" s="692"/>
      <c r="E72" s="698"/>
      <c r="F72" s="699">
        <v>18</v>
      </c>
      <c r="G72" s="698">
        <v>162010000</v>
      </c>
    </row>
    <row r="73" spans="1:7" ht="15.75" customHeight="1" x14ac:dyDescent="0.25">
      <c r="A73" s="550">
        <v>65</v>
      </c>
      <c r="B73" s="701">
        <v>3102670041</v>
      </c>
      <c r="C73" s="701" t="s">
        <v>1361</v>
      </c>
      <c r="D73" s="692">
        <v>37</v>
      </c>
      <c r="E73" s="698">
        <v>610563067.85000002</v>
      </c>
      <c r="F73" s="699"/>
      <c r="G73" s="698"/>
    </row>
    <row r="74" spans="1:7" x14ac:dyDescent="0.25">
      <c r="A74" s="550">
        <v>66</v>
      </c>
      <c r="B74" s="701">
        <v>3101708932</v>
      </c>
      <c r="C74" s="701" t="s">
        <v>490</v>
      </c>
      <c r="D74" s="692"/>
      <c r="E74" s="698"/>
      <c r="F74" s="699">
        <v>4</v>
      </c>
      <c r="G74" s="698">
        <v>39736000</v>
      </c>
    </row>
    <row r="75" spans="1:7" x14ac:dyDescent="0.25">
      <c r="A75" s="550">
        <v>67</v>
      </c>
      <c r="B75" s="701">
        <v>3101316778</v>
      </c>
      <c r="C75" s="701" t="s">
        <v>800</v>
      </c>
      <c r="D75" s="692">
        <v>8</v>
      </c>
      <c r="E75" s="698">
        <v>156065961.11000001</v>
      </c>
      <c r="F75" s="699"/>
      <c r="G75" s="698"/>
    </row>
    <row r="76" spans="1:7" x14ac:dyDescent="0.25">
      <c r="A76" s="550">
        <v>68</v>
      </c>
      <c r="B76" s="701">
        <v>3101716758</v>
      </c>
      <c r="C76" s="701" t="s">
        <v>632</v>
      </c>
      <c r="D76" s="692">
        <v>4</v>
      </c>
      <c r="E76" s="698">
        <v>70855119</v>
      </c>
      <c r="F76" s="699">
        <v>19</v>
      </c>
      <c r="G76" s="698">
        <v>195058000</v>
      </c>
    </row>
    <row r="77" spans="1:7" x14ac:dyDescent="0.25">
      <c r="A77" s="550">
        <v>69</v>
      </c>
      <c r="B77" s="701">
        <v>3101685505</v>
      </c>
      <c r="C77" s="701" t="s">
        <v>646</v>
      </c>
      <c r="D77" s="692">
        <v>8</v>
      </c>
      <c r="E77" s="698">
        <v>157930368.06</v>
      </c>
      <c r="F77" s="699">
        <v>1</v>
      </c>
      <c r="G77" s="698">
        <v>9273000</v>
      </c>
    </row>
    <row r="78" spans="1:7" x14ac:dyDescent="0.25">
      <c r="A78" s="550">
        <v>70</v>
      </c>
      <c r="B78" s="701">
        <v>3101882868</v>
      </c>
      <c r="C78" s="701" t="s">
        <v>801</v>
      </c>
      <c r="D78" s="692">
        <v>3</v>
      </c>
      <c r="E78" s="698">
        <v>67513483.349999994</v>
      </c>
      <c r="F78" s="699">
        <v>28</v>
      </c>
      <c r="G78" s="698">
        <v>301959000</v>
      </c>
    </row>
    <row r="79" spans="1:7" x14ac:dyDescent="0.25">
      <c r="A79" s="550">
        <v>71</v>
      </c>
      <c r="B79" s="701">
        <v>3101260725</v>
      </c>
      <c r="C79" s="701" t="s">
        <v>491</v>
      </c>
      <c r="D79" s="692"/>
      <c r="E79" s="698"/>
      <c r="F79" s="699">
        <v>3</v>
      </c>
      <c r="G79" s="698">
        <v>31154000</v>
      </c>
    </row>
    <row r="80" spans="1:7" x14ac:dyDescent="0.25">
      <c r="A80" s="550">
        <v>72</v>
      </c>
      <c r="B80" s="701">
        <v>3101744097</v>
      </c>
      <c r="C80" s="701" t="s">
        <v>802</v>
      </c>
      <c r="D80" s="692"/>
      <c r="E80" s="698"/>
      <c r="F80" s="699">
        <v>13</v>
      </c>
      <c r="G80" s="698">
        <v>120365000</v>
      </c>
    </row>
    <row r="81" spans="1:7" x14ac:dyDescent="0.25">
      <c r="A81" s="550">
        <v>73</v>
      </c>
      <c r="B81" s="701">
        <v>3101717924</v>
      </c>
      <c r="C81" s="701" t="s">
        <v>1362</v>
      </c>
      <c r="D81" s="692">
        <v>1</v>
      </c>
      <c r="E81" s="698">
        <v>19769060.66</v>
      </c>
      <c r="F81" s="699"/>
      <c r="G81" s="698"/>
    </row>
    <row r="82" spans="1:7" x14ac:dyDescent="0.25">
      <c r="A82" s="550">
        <v>74</v>
      </c>
      <c r="B82" s="701">
        <v>3101705874</v>
      </c>
      <c r="C82" s="701" t="s">
        <v>1254</v>
      </c>
      <c r="D82" s="692">
        <v>4</v>
      </c>
      <c r="E82" s="698">
        <v>66803687.640000001</v>
      </c>
      <c r="F82" s="699"/>
      <c r="G82" s="698"/>
    </row>
    <row r="83" spans="1:7" x14ac:dyDescent="0.25">
      <c r="A83" s="550">
        <v>75</v>
      </c>
      <c r="B83" s="701">
        <v>3101913513</v>
      </c>
      <c r="C83" s="701" t="s">
        <v>976</v>
      </c>
      <c r="D83" s="692"/>
      <c r="E83" s="698"/>
      <c r="F83" s="699">
        <v>10</v>
      </c>
      <c r="G83" s="698">
        <v>101906000</v>
      </c>
    </row>
    <row r="84" spans="1:7" x14ac:dyDescent="0.25">
      <c r="A84" s="550">
        <v>76</v>
      </c>
      <c r="B84" s="701">
        <v>3102708602</v>
      </c>
      <c r="C84" s="701" t="s">
        <v>1255</v>
      </c>
      <c r="D84" s="692"/>
      <c r="E84" s="698"/>
      <c r="F84" s="699">
        <v>27</v>
      </c>
      <c r="G84" s="698">
        <v>274016000</v>
      </c>
    </row>
    <row r="85" spans="1:7" ht="15.75" customHeight="1" x14ac:dyDescent="0.25">
      <c r="A85" s="550">
        <v>77</v>
      </c>
      <c r="B85" s="701">
        <v>3101266273</v>
      </c>
      <c r="C85" s="701" t="s">
        <v>597</v>
      </c>
      <c r="D85" s="692">
        <v>106</v>
      </c>
      <c r="E85" s="698">
        <v>3569665510.5799999</v>
      </c>
      <c r="F85" s="699"/>
      <c r="G85" s="698"/>
    </row>
    <row r="86" spans="1:7" x14ac:dyDescent="0.25">
      <c r="A86" s="550">
        <v>78</v>
      </c>
      <c r="B86" s="701">
        <v>3101615429</v>
      </c>
      <c r="C86" s="701" t="s">
        <v>500</v>
      </c>
      <c r="D86" s="692"/>
      <c r="E86" s="698"/>
      <c r="F86" s="699">
        <v>4</v>
      </c>
      <c r="G86" s="698">
        <v>36589000</v>
      </c>
    </row>
    <row r="87" spans="1:7" x14ac:dyDescent="0.25">
      <c r="A87" s="550">
        <v>79</v>
      </c>
      <c r="B87" s="701">
        <v>3101747602</v>
      </c>
      <c r="C87" s="701" t="s">
        <v>1256</v>
      </c>
      <c r="D87" s="692">
        <v>1</v>
      </c>
      <c r="E87" s="698">
        <v>14014904.24</v>
      </c>
      <c r="F87" s="699">
        <v>2</v>
      </c>
      <c r="G87" s="698">
        <v>22013000</v>
      </c>
    </row>
    <row r="88" spans="1:7" x14ac:dyDescent="0.25">
      <c r="A88" s="550">
        <v>80</v>
      </c>
      <c r="B88" s="701">
        <v>3101742851</v>
      </c>
      <c r="C88" s="701" t="s">
        <v>385</v>
      </c>
      <c r="D88" s="692"/>
      <c r="E88" s="698"/>
      <c r="F88" s="699">
        <v>21</v>
      </c>
      <c r="G88" s="698">
        <v>217001000</v>
      </c>
    </row>
    <row r="89" spans="1:7" x14ac:dyDescent="0.25">
      <c r="A89" s="550">
        <v>81</v>
      </c>
      <c r="B89" s="701">
        <v>3101436201</v>
      </c>
      <c r="C89" s="701" t="s">
        <v>1257</v>
      </c>
      <c r="D89" s="692"/>
      <c r="E89" s="698"/>
      <c r="F89" s="699">
        <v>1</v>
      </c>
      <c r="G89" s="698">
        <v>9267000</v>
      </c>
    </row>
    <row r="90" spans="1:7" x14ac:dyDescent="0.25">
      <c r="A90" s="550">
        <v>82</v>
      </c>
      <c r="B90" s="701">
        <v>3102709145</v>
      </c>
      <c r="C90" s="701" t="s">
        <v>692</v>
      </c>
      <c r="D90" s="692">
        <v>1</v>
      </c>
      <c r="E90" s="698">
        <v>17729923.149999999</v>
      </c>
      <c r="F90" s="699">
        <v>11</v>
      </c>
      <c r="G90" s="698">
        <v>100470000</v>
      </c>
    </row>
    <row r="91" spans="1:7" x14ac:dyDescent="0.25">
      <c r="A91" s="550">
        <v>83</v>
      </c>
      <c r="B91" s="701">
        <v>3101776531</v>
      </c>
      <c r="C91" s="701" t="s">
        <v>693</v>
      </c>
      <c r="D91" s="692"/>
      <c r="E91" s="698"/>
      <c r="F91" s="699">
        <v>17</v>
      </c>
      <c r="G91" s="698">
        <v>155959000</v>
      </c>
    </row>
    <row r="92" spans="1:7" x14ac:dyDescent="0.25">
      <c r="A92" s="550">
        <v>84</v>
      </c>
      <c r="B92" s="701">
        <v>3101532987</v>
      </c>
      <c r="C92" s="701" t="s">
        <v>803</v>
      </c>
      <c r="D92" s="692"/>
      <c r="E92" s="698"/>
      <c r="F92" s="699">
        <v>4</v>
      </c>
      <c r="G92" s="698">
        <v>37200000</v>
      </c>
    </row>
    <row r="93" spans="1:7" x14ac:dyDescent="0.25">
      <c r="A93" s="550">
        <v>85</v>
      </c>
      <c r="B93" s="701">
        <v>3101707818</v>
      </c>
      <c r="C93" s="701" t="s">
        <v>556</v>
      </c>
      <c r="D93" s="692"/>
      <c r="E93" s="698"/>
      <c r="F93" s="699">
        <v>51</v>
      </c>
      <c r="G93" s="698">
        <v>497573000</v>
      </c>
    </row>
    <row r="94" spans="1:7" x14ac:dyDescent="0.25">
      <c r="A94" s="550">
        <v>86</v>
      </c>
      <c r="B94" s="701">
        <v>3101600155</v>
      </c>
      <c r="C94" s="701" t="s">
        <v>861</v>
      </c>
      <c r="D94" s="692">
        <v>4</v>
      </c>
      <c r="E94" s="698">
        <v>73896428.810000002</v>
      </c>
      <c r="F94" s="699">
        <v>2</v>
      </c>
      <c r="G94" s="698">
        <v>18600000</v>
      </c>
    </row>
    <row r="95" spans="1:7" x14ac:dyDescent="0.25">
      <c r="A95" s="550">
        <v>87</v>
      </c>
      <c r="B95" s="701">
        <v>3102773353</v>
      </c>
      <c r="C95" s="701" t="s">
        <v>804</v>
      </c>
      <c r="D95" s="692">
        <v>1</v>
      </c>
      <c r="E95" s="698">
        <v>14179916.449999999</v>
      </c>
      <c r="F95" s="699">
        <v>39</v>
      </c>
      <c r="G95" s="698">
        <v>355309000</v>
      </c>
    </row>
    <row r="96" spans="1:7" x14ac:dyDescent="0.25">
      <c r="A96" s="550">
        <v>88</v>
      </c>
      <c r="B96" s="701">
        <v>3101581467</v>
      </c>
      <c r="C96" s="701" t="s">
        <v>492</v>
      </c>
      <c r="D96" s="692"/>
      <c r="E96" s="698"/>
      <c r="F96" s="699">
        <v>4</v>
      </c>
      <c r="G96" s="698">
        <v>36697000</v>
      </c>
    </row>
    <row r="97" spans="1:7" x14ac:dyDescent="0.25">
      <c r="A97" s="550">
        <v>89</v>
      </c>
      <c r="B97" s="701">
        <v>3101145615</v>
      </c>
      <c r="C97" s="701" t="s">
        <v>642</v>
      </c>
      <c r="D97" s="692"/>
      <c r="E97" s="698"/>
      <c r="F97" s="699">
        <v>8</v>
      </c>
      <c r="G97" s="698">
        <v>73679000</v>
      </c>
    </row>
    <row r="98" spans="1:7" x14ac:dyDescent="0.25">
      <c r="A98" s="550">
        <v>90</v>
      </c>
      <c r="B98" s="701">
        <v>3101766164</v>
      </c>
      <c r="C98" s="701" t="s">
        <v>508</v>
      </c>
      <c r="D98" s="692">
        <v>11</v>
      </c>
      <c r="E98" s="698">
        <v>226546488.52000001</v>
      </c>
      <c r="F98" s="699">
        <v>49</v>
      </c>
      <c r="G98" s="698">
        <v>477781000</v>
      </c>
    </row>
    <row r="99" spans="1:7" x14ac:dyDescent="0.25">
      <c r="A99" s="550">
        <v>91</v>
      </c>
      <c r="B99" s="701">
        <v>3102732324</v>
      </c>
      <c r="C99" s="701" t="s">
        <v>557</v>
      </c>
      <c r="D99" s="692">
        <v>1</v>
      </c>
      <c r="E99" s="698">
        <v>15934299.1</v>
      </c>
      <c r="F99" s="699">
        <v>2</v>
      </c>
      <c r="G99" s="698">
        <v>18600000</v>
      </c>
    </row>
    <row r="100" spans="1:7" x14ac:dyDescent="0.25">
      <c r="A100" s="550">
        <v>92</v>
      </c>
      <c r="B100" s="1022">
        <v>3101610719</v>
      </c>
      <c r="C100" s="1022" t="s">
        <v>1258</v>
      </c>
      <c r="D100" s="1023"/>
      <c r="E100" s="1024"/>
      <c r="F100" s="1025">
        <v>1</v>
      </c>
      <c r="G100" s="1024">
        <v>9285000</v>
      </c>
    </row>
    <row r="101" spans="1:7" x14ac:dyDescent="0.25">
      <c r="A101" s="550">
        <v>93</v>
      </c>
      <c r="B101" s="1460">
        <v>3101587276</v>
      </c>
      <c r="C101" s="1460" t="s">
        <v>493</v>
      </c>
      <c r="D101" s="1461">
        <v>11</v>
      </c>
      <c r="E101" s="1462">
        <v>192154825.41999999</v>
      </c>
      <c r="F101" s="1463">
        <v>82</v>
      </c>
      <c r="G101" s="1462">
        <v>811948000</v>
      </c>
    </row>
    <row r="102" spans="1:7" x14ac:dyDescent="0.25">
      <c r="A102" s="550">
        <v>94</v>
      </c>
      <c r="B102" s="1460">
        <v>3101759180</v>
      </c>
      <c r="C102" s="1460" t="s">
        <v>422</v>
      </c>
      <c r="D102" s="1461">
        <v>8</v>
      </c>
      <c r="E102" s="1462">
        <v>140533829.69999999</v>
      </c>
      <c r="F102" s="1463">
        <v>84</v>
      </c>
      <c r="G102" s="1462">
        <v>763078000</v>
      </c>
    </row>
    <row r="103" spans="1:7" x14ac:dyDescent="0.25">
      <c r="A103" s="550">
        <v>95</v>
      </c>
      <c r="B103" s="1460">
        <v>3101668816</v>
      </c>
      <c r="C103" s="1460" t="s">
        <v>805</v>
      </c>
      <c r="D103" s="1461"/>
      <c r="E103" s="1462"/>
      <c r="F103" s="1463">
        <v>24</v>
      </c>
      <c r="G103" s="1462">
        <v>231490000</v>
      </c>
    </row>
    <row r="104" spans="1:7" x14ac:dyDescent="0.25">
      <c r="A104" s="550">
        <v>96</v>
      </c>
      <c r="B104" s="1460">
        <v>3101902883</v>
      </c>
      <c r="C104" s="1460" t="s">
        <v>958</v>
      </c>
      <c r="D104" s="1461"/>
      <c r="E104" s="1462"/>
      <c r="F104" s="1463">
        <v>13</v>
      </c>
      <c r="G104" s="1462">
        <v>126891000</v>
      </c>
    </row>
    <row r="105" spans="1:7" x14ac:dyDescent="0.25">
      <c r="A105" s="550">
        <v>97</v>
      </c>
      <c r="B105" s="1460">
        <v>3101735854</v>
      </c>
      <c r="C105" s="1460" t="s">
        <v>517</v>
      </c>
      <c r="D105" s="1461"/>
      <c r="E105" s="1462"/>
      <c r="F105" s="1463">
        <v>8</v>
      </c>
      <c r="G105" s="1462">
        <v>79158000</v>
      </c>
    </row>
    <row r="106" spans="1:7" x14ac:dyDescent="0.25">
      <c r="A106" s="550">
        <v>98</v>
      </c>
      <c r="B106" s="1460">
        <v>3101741139</v>
      </c>
      <c r="C106" s="1460" t="s">
        <v>806</v>
      </c>
      <c r="D106" s="1461">
        <v>1</v>
      </c>
      <c r="E106" s="1462">
        <v>13853572.710000001</v>
      </c>
      <c r="F106" s="1463">
        <v>11</v>
      </c>
      <c r="G106" s="1462">
        <v>105747000</v>
      </c>
    </row>
    <row r="107" spans="1:7" x14ac:dyDescent="0.25">
      <c r="A107" s="550">
        <v>99</v>
      </c>
      <c r="B107" s="1460">
        <v>3101718331</v>
      </c>
      <c r="C107" s="1460" t="s">
        <v>494</v>
      </c>
      <c r="D107" s="1461">
        <v>9</v>
      </c>
      <c r="E107" s="1462">
        <v>172257412.68000001</v>
      </c>
      <c r="F107" s="1463">
        <v>57</v>
      </c>
      <c r="G107" s="1462">
        <v>556414000</v>
      </c>
    </row>
    <row r="108" spans="1:7" x14ac:dyDescent="0.25">
      <c r="A108" s="550">
        <v>100</v>
      </c>
      <c r="B108" s="1460">
        <v>3101335859</v>
      </c>
      <c r="C108" s="1460" t="s">
        <v>1304</v>
      </c>
      <c r="D108" s="1461">
        <v>1</v>
      </c>
      <c r="E108" s="1462">
        <v>16875482</v>
      </c>
      <c r="F108" s="1463"/>
      <c r="G108" s="1462"/>
    </row>
    <row r="109" spans="1:7" x14ac:dyDescent="0.25">
      <c r="A109" s="550">
        <v>101</v>
      </c>
      <c r="B109" s="1460">
        <v>3101583935</v>
      </c>
      <c r="C109" s="1460" t="s">
        <v>1259</v>
      </c>
      <c r="D109" s="1461">
        <v>15</v>
      </c>
      <c r="E109" s="1462">
        <v>276191298.14999998</v>
      </c>
      <c r="F109" s="1463"/>
      <c r="G109" s="1462"/>
    </row>
    <row r="110" spans="1:7" x14ac:dyDescent="0.25">
      <c r="A110" s="550">
        <v>102</v>
      </c>
      <c r="B110" s="1460">
        <v>3101588953</v>
      </c>
      <c r="C110" s="1460" t="s">
        <v>1828</v>
      </c>
      <c r="D110" s="1461">
        <v>1</v>
      </c>
      <c r="E110" s="1462">
        <v>20162286.02</v>
      </c>
      <c r="F110" s="1463"/>
      <c r="G110" s="1462"/>
    </row>
    <row r="111" spans="1:7" x14ac:dyDescent="0.25">
      <c r="A111" s="550">
        <v>103</v>
      </c>
      <c r="B111" s="1460">
        <v>3102672969</v>
      </c>
      <c r="C111" s="1460" t="s">
        <v>386</v>
      </c>
      <c r="D111" s="1461">
        <v>4</v>
      </c>
      <c r="E111" s="1462">
        <v>56810846.68</v>
      </c>
      <c r="F111" s="1463">
        <v>69</v>
      </c>
      <c r="G111" s="1462">
        <v>684275000</v>
      </c>
    </row>
    <row r="112" spans="1:7" x14ac:dyDescent="0.25">
      <c r="A112" s="550">
        <v>104</v>
      </c>
      <c r="B112" s="1460">
        <v>3101017266</v>
      </c>
      <c r="C112" s="1460" t="s">
        <v>341</v>
      </c>
      <c r="D112" s="1461">
        <v>263</v>
      </c>
      <c r="E112" s="1462">
        <v>5719374242.4899998</v>
      </c>
      <c r="F112" s="1463">
        <v>1</v>
      </c>
      <c r="G112" s="1462">
        <v>9254000</v>
      </c>
    </row>
    <row r="113" spans="1:7" x14ac:dyDescent="0.25">
      <c r="A113" s="550">
        <v>105</v>
      </c>
      <c r="B113" s="1460">
        <v>3101094501</v>
      </c>
      <c r="C113" s="1460" t="s">
        <v>1234</v>
      </c>
      <c r="D113" s="1461">
        <v>139</v>
      </c>
      <c r="E113" s="1462">
        <v>4026714282.5599999</v>
      </c>
      <c r="F113" s="1463">
        <v>2</v>
      </c>
      <c r="G113" s="1462">
        <v>14644000</v>
      </c>
    </row>
    <row r="114" spans="1:7" x14ac:dyDescent="0.25">
      <c r="A114" s="550">
        <v>106</v>
      </c>
      <c r="B114" s="1460">
        <v>3101749113</v>
      </c>
      <c r="C114" s="1460" t="s">
        <v>807</v>
      </c>
      <c r="D114" s="1461"/>
      <c r="E114" s="1462"/>
      <c r="F114" s="1463">
        <v>26</v>
      </c>
      <c r="G114" s="1462">
        <v>249064000</v>
      </c>
    </row>
    <row r="115" spans="1:7" x14ac:dyDescent="0.25">
      <c r="A115" s="550">
        <v>107</v>
      </c>
      <c r="B115" s="1460">
        <v>3101483753</v>
      </c>
      <c r="C115" s="1460" t="s">
        <v>387</v>
      </c>
      <c r="D115" s="1461">
        <v>7</v>
      </c>
      <c r="E115" s="1462">
        <v>130683742.72</v>
      </c>
      <c r="F115" s="1463">
        <v>7</v>
      </c>
      <c r="G115" s="1462">
        <v>69730000</v>
      </c>
    </row>
    <row r="116" spans="1:7" x14ac:dyDescent="0.25">
      <c r="A116" s="550">
        <v>108</v>
      </c>
      <c r="B116" s="1460">
        <v>3101302239</v>
      </c>
      <c r="C116" s="1460" t="s">
        <v>633</v>
      </c>
      <c r="D116" s="1461">
        <v>9</v>
      </c>
      <c r="E116" s="1462">
        <v>195327581.16</v>
      </c>
      <c r="F116" s="1463">
        <v>29</v>
      </c>
      <c r="G116" s="1462">
        <v>285395000</v>
      </c>
    </row>
    <row r="117" spans="1:7" x14ac:dyDescent="0.25">
      <c r="A117" s="550">
        <v>109</v>
      </c>
      <c r="B117" s="1460">
        <v>3101518127</v>
      </c>
      <c r="C117" s="1460" t="s">
        <v>1260</v>
      </c>
      <c r="D117" s="1461">
        <v>3</v>
      </c>
      <c r="E117" s="1462">
        <v>77188117.439999998</v>
      </c>
      <c r="F117" s="1463">
        <v>7</v>
      </c>
      <c r="G117" s="1462">
        <v>67277000</v>
      </c>
    </row>
    <row r="118" spans="1:7" x14ac:dyDescent="0.25">
      <c r="A118" s="550">
        <v>110</v>
      </c>
      <c r="B118" s="1460">
        <v>3101726587</v>
      </c>
      <c r="C118" s="1460" t="s">
        <v>651</v>
      </c>
      <c r="D118" s="1461"/>
      <c r="E118" s="1462"/>
      <c r="F118" s="1463">
        <v>5</v>
      </c>
      <c r="G118" s="1462">
        <v>51117000</v>
      </c>
    </row>
    <row r="119" spans="1:7" x14ac:dyDescent="0.25">
      <c r="A119" s="550">
        <v>111</v>
      </c>
      <c r="B119" s="1460">
        <v>3102792650</v>
      </c>
      <c r="C119" s="1460" t="s">
        <v>808</v>
      </c>
      <c r="D119" s="1461"/>
      <c r="E119" s="1462"/>
      <c r="F119" s="1463">
        <v>78</v>
      </c>
      <c r="G119" s="1462">
        <v>746902000</v>
      </c>
    </row>
    <row r="120" spans="1:7" x14ac:dyDescent="0.25">
      <c r="A120" s="550">
        <v>112</v>
      </c>
      <c r="B120" s="1460">
        <v>3101139456</v>
      </c>
      <c r="C120" s="1460" t="s">
        <v>423</v>
      </c>
      <c r="D120" s="1461">
        <v>2</v>
      </c>
      <c r="E120" s="1462">
        <v>35750556.939999998</v>
      </c>
      <c r="F120" s="1463">
        <v>8</v>
      </c>
      <c r="G120" s="1462">
        <v>79264000</v>
      </c>
    </row>
    <row r="121" spans="1:7" x14ac:dyDescent="0.25">
      <c r="A121" s="550">
        <v>113</v>
      </c>
      <c r="B121" s="1460">
        <v>209260017</v>
      </c>
      <c r="C121" s="1460"/>
      <c r="D121" s="1461">
        <v>1</v>
      </c>
      <c r="E121" s="1462">
        <v>21424602</v>
      </c>
      <c r="F121" s="1463"/>
      <c r="G121" s="1462"/>
    </row>
    <row r="122" spans="1:7" x14ac:dyDescent="0.25">
      <c r="A122" s="550">
        <v>114</v>
      </c>
      <c r="B122" s="1460">
        <v>3004428325</v>
      </c>
      <c r="C122" s="1460"/>
      <c r="D122" s="1461">
        <v>2</v>
      </c>
      <c r="E122" s="1462">
        <v>43385367.560000002</v>
      </c>
      <c r="F122" s="1463">
        <v>21</v>
      </c>
      <c r="G122" s="1462">
        <v>208647000</v>
      </c>
    </row>
    <row r="123" spans="1:7" x14ac:dyDescent="0.25">
      <c r="A123" s="550">
        <v>115</v>
      </c>
      <c r="B123" s="1460">
        <v>3101320492</v>
      </c>
      <c r="C123" s="1460"/>
      <c r="D123" s="1461"/>
      <c r="E123" s="1462"/>
      <c r="F123" s="1463">
        <v>1</v>
      </c>
      <c r="G123" s="1462">
        <v>6860000</v>
      </c>
    </row>
    <row r="124" spans="1:7" x14ac:dyDescent="0.25">
      <c r="A124" s="550">
        <v>116</v>
      </c>
      <c r="B124" s="1460">
        <v>3101382152</v>
      </c>
      <c r="C124" s="1460"/>
      <c r="D124" s="1461"/>
      <c r="E124" s="1462"/>
      <c r="F124" s="1463">
        <v>4</v>
      </c>
      <c r="G124" s="1462">
        <v>41475000</v>
      </c>
    </row>
    <row r="125" spans="1:7" x14ac:dyDescent="0.25">
      <c r="A125" s="550">
        <v>117</v>
      </c>
      <c r="B125" s="1460">
        <v>3101626626</v>
      </c>
      <c r="C125" s="1460"/>
      <c r="D125" s="1461"/>
      <c r="E125" s="1462"/>
      <c r="F125" s="1463">
        <v>1</v>
      </c>
      <c r="G125" s="1462">
        <v>7657000</v>
      </c>
    </row>
    <row r="126" spans="1:7" x14ac:dyDescent="0.25">
      <c r="A126" s="550">
        <v>118</v>
      </c>
      <c r="B126" s="1460">
        <v>3101628349</v>
      </c>
      <c r="C126" s="1460"/>
      <c r="D126" s="1461">
        <v>25</v>
      </c>
      <c r="E126" s="1462">
        <v>703053017.58000004</v>
      </c>
      <c r="F126" s="1463"/>
      <c r="G126" s="1462"/>
    </row>
    <row r="127" spans="1:7" x14ac:dyDescent="0.25">
      <c r="A127" s="550">
        <v>119</v>
      </c>
      <c r="B127" s="1460">
        <v>3101740785</v>
      </c>
      <c r="C127" s="1460"/>
      <c r="D127" s="1461">
        <v>2</v>
      </c>
      <c r="E127" s="1462">
        <v>33026336.899999999</v>
      </c>
      <c r="F127" s="1463"/>
      <c r="G127" s="1462"/>
    </row>
    <row r="128" spans="1:7" x14ac:dyDescent="0.25">
      <c r="A128" s="550">
        <v>120</v>
      </c>
      <c r="B128" s="1460">
        <v>3101797544</v>
      </c>
      <c r="C128" s="1460"/>
      <c r="D128" s="1461">
        <v>1</v>
      </c>
      <c r="E128" s="1462">
        <v>17123525</v>
      </c>
      <c r="F128" s="1463"/>
      <c r="G128" s="1462"/>
    </row>
    <row r="129" spans="1:7" x14ac:dyDescent="0.25">
      <c r="A129" s="550">
        <v>121</v>
      </c>
      <c r="B129" s="1460">
        <v>3101800747</v>
      </c>
      <c r="C129" s="1460"/>
      <c r="D129" s="1461"/>
      <c r="E129" s="1462"/>
      <c r="F129" s="1463">
        <v>1</v>
      </c>
      <c r="G129" s="1462">
        <v>9652000</v>
      </c>
    </row>
    <row r="130" spans="1:7" x14ac:dyDescent="0.25">
      <c r="A130" s="550">
        <v>122</v>
      </c>
      <c r="B130" s="1460">
        <v>3102691391</v>
      </c>
      <c r="C130" s="1460"/>
      <c r="D130" s="1461"/>
      <c r="E130" s="1462"/>
      <c r="F130" s="1463">
        <v>4</v>
      </c>
      <c r="G130" s="1462">
        <v>35718000</v>
      </c>
    </row>
    <row r="131" spans="1:7" x14ac:dyDescent="0.25">
      <c r="A131" s="550">
        <v>123</v>
      </c>
      <c r="B131" s="1460">
        <v>3102753087</v>
      </c>
      <c r="C131" s="1460"/>
      <c r="D131" s="1461"/>
      <c r="E131" s="1462"/>
      <c r="F131" s="1463">
        <v>7</v>
      </c>
      <c r="G131" s="1462">
        <v>69691000</v>
      </c>
    </row>
    <row r="132" spans="1:7" x14ac:dyDescent="0.25">
      <c r="A132" s="550">
        <v>124</v>
      </c>
      <c r="B132" s="1460">
        <v>3102933035</v>
      </c>
      <c r="C132" s="1460"/>
      <c r="D132" s="1461"/>
      <c r="E132" s="1462"/>
      <c r="F132" s="1463">
        <v>2</v>
      </c>
      <c r="G132" s="1462">
        <v>18520000</v>
      </c>
    </row>
    <row r="133" spans="1:7" x14ac:dyDescent="0.25">
      <c r="A133" s="550">
        <v>125</v>
      </c>
      <c r="B133" s="1460" t="s">
        <v>553</v>
      </c>
      <c r="C133" s="1460"/>
      <c r="D133" s="1461">
        <v>124</v>
      </c>
      <c r="E133" s="1462">
        <v>2644998360</v>
      </c>
      <c r="F133" s="1463">
        <v>879</v>
      </c>
      <c r="G133" s="1462">
        <v>7671269000</v>
      </c>
    </row>
    <row r="134" spans="1:7" hidden="1" x14ac:dyDescent="0.25">
      <c r="B134" s="1460"/>
      <c r="C134" s="1460"/>
      <c r="D134" s="1461"/>
      <c r="E134" s="1462"/>
      <c r="F134" s="1463"/>
      <c r="G134" s="1462"/>
    </row>
    <row r="135" spans="1:7" hidden="1" x14ac:dyDescent="0.25">
      <c r="B135" s="1460"/>
      <c r="C135" s="1460"/>
      <c r="D135" s="1461"/>
      <c r="E135" s="1462"/>
      <c r="F135" s="1463"/>
      <c r="G135" s="1462"/>
    </row>
    <row r="136" spans="1:7" hidden="1" x14ac:dyDescent="0.25">
      <c r="B136" s="1460"/>
      <c r="C136" s="1460"/>
      <c r="D136" s="1461"/>
      <c r="E136" s="1462"/>
      <c r="F136" s="1463"/>
      <c r="G136" s="1462"/>
    </row>
    <row r="137" spans="1:7" x14ac:dyDescent="0.25">
      <c r="B137" s="1589"/>
      <c r="C137" s="1460"/>
      <c r="D137" s="1461"/>
      <c r="E137" s="1462"/>
      <c r="F137" s="1463"/>
      <c r="G137" s="1462"/>
    </row>
    <row r="138" spans="1:7" s="519" customFormat="1" x14ac:dyDescent="0.25">
      <c r="A138" s="600"/>
      <c r="B138" s="726"/>
      <c r="C138" s="601"/>
      <c r="D138" s="602">
        <f>SUM(D9:D136)</f>
        <v>1264</v>
      </c>
      <c r="E138" s="602">
        <f>SUM(E9:E136)</f>
        <v>28691336100.940006</v>
      </c>
      <c r="F138" s="602">
        <f>SUM(F9:F136)</f>
        <v>2824</v>
      </c>
      <c r="G138" s="602">
        <f>SUM(G9:G133)</f>
        <v>26639676000</v>
      </c>
    </row>
    <row r="140" spans="1:7" s="519" customFormat="1" ht="12.75" customHeight="1" x14ac:dyDescent="0.25">
      <c r="A140" s="723"/>
      <c r="B140" s="723" t="s">
        <v>305</v>
      </c>
      <c r="C140" s="723"/>
      <c r="D140" s="724">
        <f>D138+F138</f>
        <v>4088</v>
      </c>
      <c r="E140" s="725">
        <f>E138+G138</f>
        <v>55331012100.940002</v>
      </c>
      <c r="F140" s="724"/>
      <c r="G140" s="725"/>
    </row>
  </sheetData>
  <sortState xmlns:xlrd2="http://schemas.microsoft.com/office/spreadsheetml/2017/richdata2" ref="A10:K49">
    <sortCondition ref="C10:C49"/>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2" max="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codeName="Hoja22">
    <tabColor theme="0"/>
  </sheetPr>
  <dimension ref="A1:D481"/>
  <sheetViews>
    <sheetView showGridLines="0" zoomScale="80" zoomScaleNormal="80" workbookViewId="0">
      <selection activeCell="A353" sqref="A353"/>
    </sheetView>
  </sheetViews>
  <sheetFormatPr baseColWidth="10" defaultColWidth="11.42578125" defaultRowHeight="15" x14ac:dyDescent="0.25"/>
  <cols>
    <col min="1" max="1" width="55.28515625" style="853" customWidth="1"/>
    <col min="2" max="2" width="18.7109375" style="854" customWidth="1"/>
    <col min="3" max="3" width="100.5703125" style="1325" customWidth="1"/>
    <col min="4" max="4" width="10.85546875" style="853" customWidth="1"/>
    <col min="5" max="5" width="11.42578125" style="853"/>
    <col min="6" max="6" width="19.28515625" style="853" customWidth="1"/>
    <col min="7" max="16384" width="11.42578125" style="853"/>
  </cols>
  <sheetData>
    <row r="1" spans="1:4" s="331" customFormat="1" ht="12.75" customHeight="1" x14ac:dyDescent="0.2">
      <c r="A1" s="2032" t="s">
        <v>0</v>
      </c>
      <c r="B1" s="2032"/>
      <c r="C1" s="2032"/>
      <c r="D1" s="2032"/>
    </row>
    <row r="2" spans="1:4" s="331" customFormat="1" ht="12.75" customHeight="1" x14ac:dyDescent="0.2">
      <c r="A2" s="2032" t="s">
        <v>410</v>
      </c>
      <c r="B2" s="2032"/>
      <c r="C2" s="2032"/>
      <c r="D2" s="2032"/>
    </row>
    <row r="3" spans="1:4" s="331" customFormat="1" ht="12.75" customHeight="1" x14ac:dyDescent="0.2">
      <c r="A3" s="2032" t="s">
        <v>1830</v>
      </c>
      <c r="B3" s="2032"/>
      <c r="C3" s="2032"/>
      <c r="D3" s="2032"/>
    </row>
    <row r="4" spans="1:4" s="331" customFormat="1" ht="12.75" customHeight="1" x14ac:dyDescent="0.2">
      <c r="A4" s="533"/>
      <c r="B4" s="533"/>
      <c r="C4" s="533"/>
      <c r="D4" s="555"/>
    </row>
    <row r="5" spans="1:4" s="331" customFormat="1" ht="12.75" customHeight="1" x14ac:dyDescent="0.25">
      <c r="A5" s="2039" t="s">
        <v>468</v>
      </c>
      <c r="B5" s="2040"/>
      <c r="C5" s="2040"/>
      <c r="D5" s="1208"/>
    </row>
    <row r="6" spans="1:4" s="522" customFormat="1" ht="16.5" customHeight="1" x14ac:dyDescent="0.25">
      <c r="A6" s="2041" t="s">
        <v>465</v>
      </c>
      <c r="B6" s="2042"/>
      <c r="C6" s="2042"/>
      <c r="D6" s="1208"/>
    </row>
    <row r="8" spans="1:4" x14ac:dyDescent="0.25">
      <c r="A8" s="2047" t="s">
        <v>503</v>
      </c>
      <c r="B8" s="2047"/>
      <c r="C8" s="2047"/>
    </row>
    <row r="9" spans="1:4" x14ac:dyDescent="0.25">
      <c r="A9" s="2047"/>
      <c r="B9" s="2047"/>
      <c r="C9" s="2047"/>
    </row>
    <row r="10" spans="1:4" ht="14.45" customHeight="1" x14ac:dyDescent="0.25">
      <c r="A10" s="1330" t="s">
        <v>463</v>
      </c>
      <c r="B10" s="1330" t="s">
        <v>462</v>
      </c>
      <c r="C10" s="1331" t="s">
        <v>464</v>
      </c>
    </row>
    <row r="11" spans="1:4" ht="14.45" customHeight="1" x14ac:dyDescent="0.25">
      <c r="A11" s="1448" t="s">
        <v>524</v>
      </c>
      <c r="B11" s="1449">
        <v>1</v>
      </c>
      <c r="C11" s="1450" t="s">
        <v>1831</v>
      </c>
    </row>
    <row r="12" spans="1:4" ht="14.45" customHeight="1" x14ac:dyDescent="0.25">
      <c r="A12" s="1448" t="s">
        <v>524</v>
      </c>
      <c r="B12" s="1449">
        <v>3</v>
      </c>
      <c r="C12" s="1450" t="s">
        <v>1369</v>
      </c>
    </row>
    <row r="13" spans="1:4" ht="14.45" customHeight="1" x14ac:dyDescent="0.25">
      <c r="A13" s="1448" t="s">
        <v>524</v>
      </c>
      <c r="B13" s="1449">
        <v>2</v>
      </c>
      <c r="C13" s="1450" t="s">
        <v>943</v>
      </c>
    </row>
    <row r="14" spans="1:4" ht="14.45" customHeight="1" x14ac:dyDescent="0.25">
      <c r="A14" s="1448" t="s">
        <v>524</v>
      </c>
      <c r="B14" s="1449">
        <v>1</v>
      </c>
      <c r="C14" s="1450" t="s">
        <v>1268</v>
      </c>
    </row>
    <row r="15" spans="1:4" ht="14.45" customHeight="1" x14ac:dyDescent="0.25">
      <c r="A15" s="1448" t="s">
        <v>524</v>
      </c>
      <c r="B15" s="1449">
        <v>2</v>
      </c>
      <c r="C15" s="1450" t="s">
        <v>938</v>
      </c>
    </row>
    <row r="16" spans="1:4" ht="14.45" customHeight="1" x14ac:dyDescent="0.25">
      <c r="A16" s="1448" t="s">
        <v>524</v>
      </c>
      <c r="B16" s="1449">
        <v>1</v>
      </c>
      <c r="C16" s="1450" t="s">
        <v>1266</v>
      </c>
    </row>
    <row r="17" spans="1:3" ht="14.45" customHeight="1" x14ac:dyDescent="0.25">
      <c r="A17" s="1448" t="s">
        <v>524</v>
      </c>
      <c r="B17" s="1449">
        <v>1</v>
      </c>
      <c r="C17" s="1450" t="s">
        <v>1832</v>
      </c>
    </row>
    <row r="18" spans="1:3" ht="14.45" customHeight="1" x14ac:dyDescent="0.25">
      <c r="A18" s="1448" t="s">
        <v>524</v>
      </c>
      <c r="B18" s="1449">
        <v>1</v>
      </c>
      <c r="C18" s="1450" t="s">
        <v>1305</v>
      </c>
    </row>
    <row r="19" spans="1:3" ht="14.45" customHeight="1" x14ac:dyDescent="0.25">
      <c r="A19" s="1448" t="s">
        <v>524</v>
      </c>
      <c r="B19" s="1449">
        <v>1</v>
      </c>
      <c r="C19" s="1450" t="s">
        <v>941</v>
      </c>
    </row>
    <row r="20" spans="1:3" ht="14.45" customHeight="1" x14ac:dyDescent="0.25">
      <c r="A20" s="1448" t="s">
        <v>524</v>
      </c>
      <c r="B20" s="1449">
        <v>1</v>
      </c>
      <c r="C20" s="1450" t="s">
        <v>944</v>
      </c>
    </row>
    <row r="21" spans="1:3" ht="14.45" customHeight="1" x14ac:dyDescent="0.25">
      <c r="A21" s="1448" t="s">
        <v>524</v>
      </c>
      <c r="B21" s="1449">
        <v>1</v>
      </c>
      <c r="C21" s="1450" t="s">
        <v>1833</v>
      </c>
    </row>
    <row r="22" spans="1:3" ht="14.45" customHeight="1" x14ac:dyDescent="0.25">
      <c r="A22" s="1448" t="s">
        <v>524</v>
      </c>
      <c r="B22" s="1449">
        <v>1</v>
      </c>
      <c r="C22" s="1450" t="s">
        <v>1038</v>
      </c>
    </row>
    <row r="23" spans="1:3" ht="14.45" customHeight="1" x14ac:dyDescent="0.25">
      <c r="A23" s="1448" t="s">
        <v>524</v>
      </c>
      <c r="B23" s="1449">
        <v>1</v>
      </c>
      <c r="C23" s="1450" t="s">
        <v>1307</v>
      </c>
    </row>
    <row r="24" spans="1:3" ht="14.45" customHeight="1" x14ac:dyDescent="0.25">
      <c r="A24" s="1448" t="s">
        <v>524</v>
      </c>
      <c r="B24" s="1449">
        <v>1</v>
      </c>
      <c r="C24" s="1450" t="s">
        <v>1308</v>
      </c>
    </row>
    <row r="25" spans="1:3" ht="14.45" customHeight="1" x14ac:dyDescent="0.25">
      <c r="A25" s="1448" t="s">
        <v>524</v>
      </c>
      <c r="B25" s="1449">
        <v>1</v>
      </c>
      <c r="C25" s="1450" t="s">
        <v>1834</v>
      </c>
    </row>
    <row r="26" spans="1:3" ht="14.45" customHeight="1" x14ac:dyDescent="0.25">
      <c r="A26" s="1448" t="s">
        <v>524</v>
      </c>
      <c r="B26" s="1449">
        <v>3</v>
      </c>
      <c r="C26" s="1450" t="s">
        <v>1835</v>
      </c>
    </row>
    <row r="27" spans="1:3" ht="14.45" customHeight="1" x14ac:dyDescent="0.25">
      <c r="A27" s="1448" t="s">
        <v>524</v>
      </c>
      <c r="B27" s="1449">
        <v>1</v>
      </c>
      <c r="C27" s="1450" t="s">
        <v>1836</v>
      </c>
    </row>
    <row r="28" spans="1:3" ht="14.45" customHeight="1" x14ac:dyDescent="0.25">
      <c r="A28" s="1448" t="s">
        <v>524</v>
      </c>
      <c r="B28" s="1449">
        <v>1</v>
      </c>
      <c r="C28" s="1450" t="s">
        <v>947</v>
      </c>
    </row>
    <row r="29" spans="1:3" ht="14.45" customHeight="1" x14ac:dyDescent="0.25">
      <c r="A29" s="1448" t="s">
        <v>524</v>
      </c>
      <c r="B29" s="1449">
        <v>1</v>
      </c>
      <c r="C29" s="1450" t="s">
        <v>1837</v>
      </c>
    </row>
    <row r="30" spans="1:3" ht="14.45" customHeight="1" x14ac:dyDescent="0.25">
      <c r="A30" s="1448" t="s">
        <v>524</v>
      </c>
      <c r="B30" s="1449">
        <v>1</v>
      </c>
      <c r="C30" s="1450" t="s">
        <v>1838</v>
      </c>
    </row>
    <row r="31" spans="1:3" ht="14.45" customHeight="1" x14ac:dyDescent="0.25">
      <c r="A31" s="1448" t="s">
        <v>524</v>
      </c>
      <c r="B31" s="1449">
        <v>1</v>
      </c>
      <c r="C31" s="1450" t="s">
        <v>939</v>
      </c>
    </row>
    <row r="32" spans="1:3" ht="14.45" customHeight="1" x14ac:dyDescent="0.25">
      <c r="A32" s="1448" t="s">
        <v>524</v>
      </c>
      <c r="B32" s="1449">
        <v>2</v>
      </c>
      <c r="C32" s="1450" t="s">
        <v>1839</v>
      </c>
    </row>
    <row r="33" spans="1:3" ht="14.45" customHeight="1" x14ac:dyDescent="0.25">
      <c r="A33" s="1448" t="s">
        <v>524</v>
      </c>
      <c r="B33" s="1449">
        <v>1</v>
      </c>
      <c r="C33" s="1450" t="s">
        <v>1840</v>
      </c>
    </row>
    <row r="34" spans="1:3" ht="14.45" customHeight="1" x14ac:dyDescent="0.25">
      <c r="A34" s="1448" t="s">
        <v>524</v>
      </c>
      <c r="B34" s="1449">
        <v>1</v>
      </c>
      <c r="C34" s="1450" t="s">
        <v>937</v>
      </c>
    </row>
    <row r="35" spans="1:3" ht="14.45" customHeight="1" x14ac:dyDescent="0.25">
      <c r="A35" s="1448" t="s">
        <v>524</v>
      </c>
      <c r="B35" s="1449">
        <v>2</v>
      </c>
      <c r="C35" s="1450" t="s">
        <v>1841</v>
      </c>
    </row>
    <row r="36" spans="1:3" ht="14.45" customHeight="1" x14ac:dyDescent="0.25">
      <c r="A36" s="1448" t="s">
        <v>524</v>
      </c>
      <c r="B36" s="1449">
        <v>2</v>
      </c>
      <c r="C36" s="1450" t="s">
        <v>1262</v>
      </c>
    </row>
    <row r="37" spans="1:3" ht="14.45" customHeight="1" x14ac:dyDescent="0.25">
      <c r="A37" s="1448" t="s">
        <v>524</v>
      </c>
      <c r="B37" s="1449">
        <v>1</v>
      </c>
      <c r="C37" s="1450" t="s">
        <v>1842</v>
      </c>
    </row>
    <row r="38" spans="1:3" ht="14.45" customHeight="1" x14ac:dyDescent="0.25">
      <c r="A38" s="1448" t="s">
        <v>524</v>
      </c>
      <c r="B38" s="1449">
        <v>1</v>
      </c>
      <c r="C38" s="1450" t="s">
        <v>1843</v>
      </c>
    </row>
    <row r="39" spans="1:3" ht="14.45" customHeight="1" x14ac:dyDescent="0.25">
      <c r="A39" s="1448" t="s">
        <v>524</v>
      </c>
      <c r="B39" s="1449">
        <v>1</v>
      </c>
      <c r="C39" s="1450" t="s">
        <v>1368</v>
      </c>
    </row>
    <row r="40" spans="1:3" ht="14.45" customHeight="1" x14ac:dyDescent="0.25">
      <c r="A40" s="1448" t="s">
        <v>524</v>
      </c>
      <c r="B40" s="1449">
        <v>1</v>
      </c>
      <c r="C40" s="1450" t="s">
        <v>1366</v>
      </c>
    </row>
    <row r="41" spans="1:3" ht="14.45" customHeight="1" x14ac:dyDescent="0.25">
      <c r="A41" s="1448" t="s">
        <v>784</v>
      </c>
      <c r="B41" s="1449">
        <v>2</v>
      </c>
      <c r="C41" s="1450" t="s">
        <v>1366</v>
      </c>
    </row>
    <row r="42" spans="1:3" ht="14.45" customHeight="1" x14ac:dyDescent="0.25">
      <c r="A42" s="1448" t="s">
        <v>118</v>
      </c>
      <c r="B42" s="1449">
        <v>1</v>
      </c>
      <c r="C42" s="1450" t="s">
        <v>943</v>
      </c>
    </row>
    <row r="43" spans="1:3" ht="14.45" customHeight="1" x14ac:dyDescent="0.25">
      <c r="A43" s="1448" t="s">
        <v>118</v>
      </c>
      <c r="B43" s="1449">
        <v>1</v>
      </c>
      <c r="C43" s="1450" t="s">
        <v>935</v>
      </c>
    </row>
    <row r="44" spans="1:3" ht="14.45" customHeight="1" x14ac:dyDescent="0.25">
      <c r="A44" s="1448" t="s">
        <v>118</v>
      </c>
      <c r="B44" s="1449">
        <v>1</v>
      </c>
      <c r="C44" s="1450" t="s">
        <v>1263</v>
      </c>
    </row>
    <row r="45" spans="1:3" ht="14.45" customHeight="1" x14ac:dyDescent="0.25">
      <c r="A45" s="1448" t="s">
        <v>118</v>
      </c>
      <c r="B45" s="1449">
        <v>1</v>
      </c>
      <c r="C45" s="1450" t="s">
        <v>948</v>
      </c>
    </row>
    <row r="46" spans="1:3" ht="14.45" customHeight="1" x14ac:dyDescent="0.25">
      <c r="A46" s="1448" t="s">
        <v>661</v>
      </c>
      <c r="B46" s="1449">
        <v>1</v>
      </c>
      <c r="C46" s="1450" t="s">
        <v>1034</v>
      </c>
    </row>
    <row r="47" spans="1:3" ht="14.45" customHeight="1" x14ac:dyDescent="0.25">
      <c r="A47" s="1448" t="s">
        <v>661</v>
      </c>
      <c r="B47" s="1449">
        <v>1</v>
      </c>
      <c r="C47" s="1450" t="s">
        <v>1268</v>
      </c>
    </row>
    <row r="48" spans="1:3" ht="14.45" customHeight="1" x14ac:dyDescent="0.25">
      <c r="A48" s="1448" t="s">
        <v>661</v>
      </c>
      <c r="B48" s="1449">
        <v>1</v>
      </c>
      <c r="C48" s="1450" t="s">
        <v>938</v>
      </c>
    </row>
    <row r="49" spans="1:3" ht="14.45" customHeight="1" x14ac:dyDescent="0.25">
      <c r="A49" s="1448" t="s">
        <v>661</v>
      </c>
      <c r="B49" s="1449">
        <v>2</v>
      </c>
      <c r="C49" s="1450" t="s">
        <v>1038</v>
      </c>
    </row>
    <row r="50" spans="1:3" ht="14.45" customHeight="1" x14ac:dyDescent="0.25">
      <c r="A50" s="1448" t="s">
        <v>661</v>
      </c>
      <c r="B50" s="1449">
        <v>1</v>
      </c>
      <c r="C50" s="1450" t="s">
        <v>1844</v>
      </c>
    </row>
    <row r="51" spans="1:3" ht="14.45" customHeight="1" x14ac:dyDescent="0.25">
      <c r="A51" s="1448" t="s">
        <v>661</v>
      </c>
      <c r="B51" s="1449">
        <v>1</v>
      </c>
      <c r="C51" s="1450" t="s">
        <v>1839</v>
      </c>
    </row>
    <row r="52" spans="1:3" ht="14.45" customHeight="1" x14ac:dyDescent="0.25">
      <c r="A52" s="1448" t="s">
        <v>661</v>
      </c>
      <c r="B52" s="1449">
        <v>2</v>
      </c>
      <c r="C52" s="1450" t="s">
        <v>940</v>
      </c>
    </row>
    <row r="53" spans="1:3" ht="14.45" customHeight="1" x14ac:dyDescent="0.25">
      <c r="A53" s="1448" t="s">
        <v>661</v>
      </c>
      <c r="B53" s="1449">
        <v>2</v>
      </c>
      <c r="C53" s="1450" t="s">
        <v>1845</v>
      </c>
    </row>
    <row r="54" spans="1:3" ht="14.45" customHeight="1" x14ac:dyDescent="0.25">
      <c r="A54" s="1448" t="s">
        <v>661</v>
      </c>
      <c r="B54" s="1449">
        <v>1</v>
      </c>
      <c r="C54" s="1450" t="s">
        <v>1841</v>
      </c>
    </row>
    <row r="55" spans="1:3" ht="14.45" customHeight="1" x14ac:dyDescent="0.25">
      <c r="A55" s="1448" t="s">
        <v>661</v>
      </c>
      <c r="B55" s="1449">
        <v>1</v>
      </c>
      <c r="C55" s="1450" t="s">
        <v>1000</v>
      </c>
    </row>
    <row r="56" spans="1:3" ht="14.45" customHeight="1" x14ac:dyDescent="0.25">
      <c r="A56" s="1448" t="s">
        <v>327</v>
      </c>
      <c r="B56" s="1449">
        <v>1</v>
      </c>
      <c r="C56" s="1450" t="s">
        <v>1034</v>
      </c>
    </row>
    <row r="57" spans="1:3" ht="14.45" customHeight="1" x14ac:dyDescent="0.25">
      <c r="A57" s="1448" t="s">
        <v>327</v>
      </c>
      <c r="B57" s="1449">
        <v>1</v>
      </c>
      <c r="C57" s="1450" t="s">
        <v>943</v>
      </c>
    </row>
    <row r="58" spans="1:3" ht="14.45" customHeight="1" x14ac:dyDescent="0.25">
      <c r="A58" s="1448" t="s">
        <v>327</v>
      </c>
      <c r="B58" s="1449">
        <v>1</v>
      </c>
      <c r="C58" s="1450" t="s">
        <v>934</v>
      </c>
    </row>
    <row r="59" spans="1:3" ht="14.45" customHeight="1" x14ac:dyDescent="0.25">
      <c r="A59" s="1448" t="s">
        <v>327</v>
      </c>
      <c r="B59" s="1449">
        <v>1</v>
      </c>
      <c r="C59" s="1450" t="s">
        <v>1846</v>
      </c>
    </row>
    <row r="60" spans="1:3" ht="14.45" customHeight="1" x14ac:dyDescent="0.25">
      <c r="A60" s="1448" t="s">
        <v>327</v>
      </c>
      <c r="B60" s="1449">
        <v>1</v>
      </c>
      <c r="C60" s="1450" t="s">
        <v>1367</v>
      </c>
    </row>
    <row r="61" spans="1:3" ht="14.45" customHeight="1" x14ac:dyDescent="0.25">
      <c r="A61" s="1448" t="s">
        <v>327</v>
      </c>
      <c r="B61" s="1449">
        <v>2</v>
      </c>
      <c r="C61" s="1450" t="s">
        <v>1205</v>
      </c>
    </row>
    <row r="62" spans="1:3" ht="14.45" customHeight="1" x14ac:dyDescent="0.25">
      <c r="A62" s="1448" t="s">
        <v>327</v>
      </c>
      <c r="B62" s="1449">
        <v>1</v>
      </c>
      <c r="C62" s="1450" t="s">
        <v>1305</v>
      </c>
    </row>
    <row r="63" spans="1:3" ht="14.45" customHeight="1" x14ac:dyDescent="0.25">
      <c r="A63" s="1448" t="s">
        <v>327</v>
      </c>
      <c r="B63" s="1449">
        <v>1</v>
      </c>
      <c r="C63" s="1450" t="s">
        <v>941</v>
      </c>
    </row>
    <row r="64" spans="1:3" ht="14.45" customHeight="1" x14ac:dyDescent="0.25">
      <c r="A64" s="1448" t="s">
        <v>327</v>
      </c>
      <c r="B64" s="1449">
        <v>1</v>
      </c>
      <c r="C64" s="1450" t="s">
        <v>944</v>
      </c>
    </row>
    <row r="65" spans="1:3" ht="14.45" customHeight="1" x14ac:dyDescent="0.25">
      <c r="A65" s="1448" t="s">
        <v>327</v>
      </c>
      <c r="B65" s="1449">
        <v>1</v>
      </c>
      <c r="C65" s="1450" t="s">
        <v>1038</v>
      </c>
    </row>
    <row r="66" spans="1:3" ht="14.45" customHeight="1" x14ac:dyDescent="0.25">
      <c r="A66" s="1448" t="s">
        <v>327</v>
      </c>
      <c r="B66" s="1449">
        <v>1</v>
      </c>
      <c r="C66" s="1450" t="s">
        <v>948</v>
      </c>
    </row>
    <row r="67" spans="1:3" ht="14.45" customHeight="1" x14ac:dyDescent="0.25">
      <c r="A67" s="1448" t="s">
        <v>327</v>
      </c>
      <c r="B67" s="1449">
        <v>1</v>
      </c>
      <c r="C67" s="1450" t="s">
        <v>949</v>
      </c>
    </row>
    <row r="68" spans="1:3" ht="14.45" customHeight="1" x14ac:dyDescent="0.25">
      <c r="A68" s="1448" t="s">
        <v>327</v>
      </c>
      <c r="B68" s="1449">
        <v>1</v>
      </c>
      <c r="C68" s="1450" t="s">
        <v>1261</v>
      </c>
    </row>
    <row r="69" spans="1:3" ht="14.45" customHeight="1" x14ac:dyDescent="0.25">
      <c r="A69" s="1448" t="s">
        <v>327</v>
      </c>
      <c r="B69" s="1449">
        <v>1</v>
      </c>
      <c r="C69" s="1450" t="s">
        <v>946</v>
      </c>
    </row>
    <row r="70" spans="1:3" ht="14.45" customHeight="1" x14ac:dyDescent="0.25">
      <c r="A70" s="1448" t="s">
        <v>327</v>
      </c>
      <c r="B70" s="1449">
        <v>1</v>
      </c>
      <c r="C70" s="1450" t="s">
        <v>937</v>
      </c>
    </row>
    <row r="71" spans="1:3" ht="14.45" customHeight="1" x14ac:dyDescent="0.25">
      <c r="A71" s="1448" t="s">
        <v>327</v>
      </c>
      <c r="B71" s="1449">
        <v>1</v>
      </c>
      <c r="C71" s="1450" t="s">
        <v>1843</v>
      </c>
    </row>
    <row r="72" spans="1:3" ht="14.45" customHeight="1" x14ac:dyDescent="0.25">
      <c r="A72" s="1448" t="s">
        <v>327</v>
      </c>
      <c r="B72" s="1449">
        <v>1</v>
      </c>
      <c r="C72" s="1450" t="s">
        <v>1847</v>
      </c>
    </row>
    <row r="73" spans="1:3" ht="14.45" customHeight="1" x14ac:dyDescent="0.25">
      <c r="A73" s="1448" t="s">
        <v>327</v>
      </c>
      <c r="B73" s="1449">
        <v>2</v>
      </c>
      <c r="C73" s="1450" t="s">
        <v>1000</v>
      </c>
    </row>
    <row r="74" spans="1:3" ht="14.45" customHeight="1" x14ac:dyDescent="0.25">
      <c r="A74" s="1448" t="s">
        <v>327</v>
      </c>
      <c r="B74" s="1449">
        <v>1</v>
      </c>
      <c r="C74" s="1450" t="s">
        <v>1368</v>
      </c>
    </row>
    <row r="75" spans="1:3" ht="14.45" customHeight="1" x14ac:dyDescent="0.25">
      <c r="A75" s="1448" t="s">
        <v>327</v>
      </c>
      <c r="B75" s="1449">
        <v>1</v>
      </c>
      <c r="C75" s="1450" t="s">
        <v>1371</v>
      </c>
    </row>
    <row r="76" spans="1:3" ht="14.45" customHeight="1" x14ac:dyDescent="0.25">
      <c r="A76" s="1448" t="s">
        <v>609</v>
      </c>
      <c r="B76" s="1449">
        <v>2</v>
      </c>
      <c r="C76" s="1450" t="s">
        <v>938</v>
      </c>
    </row>
    <row r="77" spans="1:3" ht="14.45" customHeight="1" x14ac:dyDescent="0.25">
      <c r="A77" s="1448" t="s">
        <v>609</v>
      </c>
      <c r="B77" s="1449">
        <v>1</v>
      </c>
      <c r="C77" s="1450" t="s">
        <v>1848</v>
      </c>
    </row>
    <row r="78" spans="1:3" ht="14.45" customHeight="1" x14ac:dyDescent="0.25">
      <c r="A78" s="1448" t="s">
        <v>609</v>
      </c>
      <c r="B78" s="1449">
        <v>2</v>
      </c>
      <c r="C78" s="1450" t="s">
        <v>1849</v>
      </c>
    </row>
    <row r="79" spans="1:3" ht="14.45" customHeight="1" x14ac:dyDescent="0.25">
      <c r="A79" s="1448" t="s">
        <v>609</v>
      </c>
      <c r="B79" s="1449">
        <v>1</v>
      </c>
      <c r="C79" s="1450" t="s">
        <v>1850</v>
      </c>
    </row>
    <row r="80" spans="1:3" ht="14.45" customHeight="1" x14ac:dyDescent="0.25">
      <c r="A80" s="1448" t="s">
        <v>609</v>
      </c>
      <c r="B80" s="1449">
        <v>1</v>
      </c>
      <c r="C80" s="1450" t="s">
        <v>944</v>
      </c>
    </row>
    <row r="81" spans="1:3" ht="14.45" customHeight="1" x14ac:dyDescent="0.25">
      <c r="A81" s="1448" t="s">
        <v>609</v>
      </c>
      <c r="B81" s="1449">
        <v>1</v>
      </c>
      <c r="C81" s="1450" t="s">
        <v>1851</v>
      </c>
    </row>
    <row r="82" spans="1:3" ht="14.45" customHeight="1" x14ac:dyDescent="0.25">
      <c r="A82" s="1448" t="s">
        <v>609</v>
      </c>
      <c r="B82" s="1449">
        <v>1</v>
      </c>
      <c r="C82" s="1450" t="s">
        <v>1840</v>
      </c>
    </row>
    <row r="83" spans="1:3" ht="14.45" customHeight="1" x14ac:dyDescent="0.25">
      <c r="A83" s="1448" t="s">
        <v>609</v>
      </c>
      <c r="B83" s="1449">
        <v>1</v>
      </c>
      <c r="C83" s="1450" t="s">
        <v>1310</v>
      </c>
    </row>
    <row r="84" spans="1:3" ht="14.45" customHeight="1" x14ac:dyDescent="0.25">
      <c r="A84" s="1448" t="s">
        <v>609</v>
      </c>
      <c r="B84" s="1449">
        <v>2</v>
      </c>
      <c r="C84" s="1450" t="s">
        <v>937</v>
      </c>
    </row>
    <row r="85" spans="1:3" ht="14.45" customHeight="1" x14ac:dyDescent="0.25">
      <c r="A85" s="1448" t="s">
        <v>785</v>
      </c>
      <c r="B85" s="1449">
        <v>1</v>
      </c>
      <c r="C85" s="1450" t="s">
        <v>1264</v>
      </c>
    </row>
    <row r="86" spans="1:3" ht="14.45" customHeight="1" x14ac:dyDescent="0.25">
      <c r="A86" s="1448" t="s">
        <v>785</v>
      </c>
      <c r="B86" s="1449">
        <v>1</v>
      </c>
      <c r="C86" s="1450" t="s">
        <v>1367</v>
      </c>
    </row>
    <row r="87" spans="1:3" ht="14.45" customHeight="1" x14ac:dyDescent="0.25">
      <c r="A87" s="1448" t="s">
        <v>785</v>
      </c>
      <c r="B87" s="1449">
        <v>1</v>
      </c>
      <c r="C87" s="1450" t="s">
        <v>1000</v>
      </c>
    </row>
    <row r="88" spans="1:3" ht="14.45" customHeight="1" x14ac:dyDescent="0.25">
      <c r="A88" s="1448" t="s">
        <v>785</v>
      </c>
      <c r="B88" s="1449">
        <v>1</v>
      </c>
      <c r="C88" s="1450" t="s">
        <v>1368</v>
      </c>
    </row>
    <row r="89" spans="1:3" ht="14.45" customHeight="1" x14ac:dyDescent="0.25">
      <c r="A89" s="1448" t="s">
        <v>608</v>
      </c>
      <c r="B89" s="1449">
        <v>4</v>
      </c>
      <c r="C89" s="1450" t="s">
        <v>1369</v>
      </c>
    </row>
    <row r="90" spans="1:3" ht="14.45" customHeight="1" x14ac:dyDescent="0.25">
      <c r="A90" s="1448" t="s">
        <v>608</v>
      </c>
      <c r="B90" s="1449">
        <v>1</v>
      </c>
      <c r="C90" s="1450" t="s">
        <v>1852</v>
      </c>
    </row>
    <row r="91" spans="1:3" ht="14.45" customHeight="1" x14ac:dyDescent="0.25">
      <c r="A91" s="1448" t="s">
        <v>608</v>
      </c>
      <c r="B91" s="1449">
        <v>1</v>
      </c>
      <c r="C91" s="1450" t="s">
        <v>1853</v>
      </c>
    </row>
    <row r="92" spans="1:3" ht="14.45" customHeight="1" x14ac:dyDescent="0.25">
      <c r="A92" s="1448" t="s">
        <v>608</v>
      </c>
      <c r="B92" s="1449">
        <v>1</v>
      </c>
      <c r="C92" s="1450" t="s">
        <v>1854</v>
      </c>
    </row>
    <row r="93" spans="1:3" ht="14.45" customHeight="1" x14ac:dyDescent="0.25">
      <c r="A93" s="1448" t="s">
        <v>608</v>
      </c>
      <c r="B93" s="1449">
        <v>1</v>
      </c>
      <c r="C93" s="1450" t="s">
        <v>1855</v>
      </c>
    </row>
    <row r="94" spans="1:3" ht="14.45" customHeight="1" x14ac:dyDescent="0.25">
      <c r="A94" s="1448" t="s">
        <v>608</v>
      </c>
      <c r="B94" s="1449">
        <v>1</v>
      </c>
      <c r="C94" s="1450" t="s">
        <v>1856</v>
      </c>
    </row>
    <row r="95" spans="1:3" ht="14.45" customHeight="1" x14ac:dyDescent="0.25">
      <c r="A95" s="1448" t="s">
        <v>608</v>
      </c>
      <c r="B95" s="1449">
        <v>1</v>
      </c>
      <c r="C95" s="1450" t="s">
        <v>1857</v>
      </c>
    </row>
    <row r="96" spans="1:3" ht="14.45" customHeight="1" x14ac:dyDescent="0.25">
      <c r="A96" s="1448" t="s">
        <v>608</v>
      </c>
      <c r="B96" s="1449">
        <v>3</v>
      </c>
      <c r="C96" s="1450" t="s">
        <v>943</v>
      </c>
    </row>
    <row r="97" spans="1:3" ht="14.45" customHeight="1" x14ac:dyDescent="0.25">
      <c r="A97" s="1448" t="s">
        <v>608</v>
      </c>
      <c r="B97" s="1449">
        <v>1</v>
      </c>
      <c r="C97" s="1450" t="s">
        <v>1858</v>
      </c>
    </row>
    <row r="98" spans="1:3" ht="14.45" customHeight="1" x14ac:dyDescent="0.25">
      <c r="A98" s="1448" t="s">
        <v>608</v>
      </c>
      <c r="B98" s="1449">
        <v>4</v>
      </c>
      <c r="C98" s="1450" t="s">
        <v>938</v>
      </c>
    </row>
    <row r="99" spans="1:3" ht="14.45" customHeight="1" x14ac:dyDescent="0.25">
      <c r="A99" s="1448" t="s">
        <v>608</v>
      </c>
      <c r="B99" s="1449">
        <v>1</v>
      </c>
      <c r="C99" s="1450" t="s">
        <v>1859</v>
      </c>
    </row>
    <row r="100" spans="1:3" ht="14.45" customHeight="1" x14ac:dyDescent="0.25">
      <c r="A100" s="1448" t="s">
        <v>608</v>
      </c>
      <c r="B100" s="1449">
        <v>1</v>
      </c>
      <c r="C100" s="1450" t="s">
        <v>934</v>
      </c>
    </row>
    <row r="101" spans="1:3" ht="14.45" customHeight="1" x14ac:dyDescent="0.25">
      <c r="A101" s="1448" t="s">
        <v>608</v>
      </c>
      <c r="B101" s="1449">
        <v>1</v>
      </c>
      <c r="C101" s="1450" t="s">
        <v>1848</v>
      </c>
    </row>
    <row r="102" spans="1:3" ht="14.45" customHeight="1" x14ac:dyDescent="0.25">
      <c r="A102" s="1448" t="s">
        <v>608</v>
      </c>
      <c r="B102" s="1449">
        <v>1</v>
      </c>
      <c r="C102" s="1450" t="s">
        <v>1266</v>
      </c>
    </row>
    <row r="103" spans="1:3" ht="14.45" customHeight="1" x14ac:dyDescent="0.25">
      <c r="A103" s="1448" t="s">
        <v>608</v>
      </c>
      <c r="B103" s="1449">
        <v>1</v>
      </c>
      <c r="C103" s="1450" t="s">
        <v>1846</v>
      </c>
    </row>
    <row r="104" spans="1:3" ht="14.45" customHeight="1" x14ac:dyDescent="0.25">
      <c r="A104" s="1448" t="s">
        <v>608</v>
      </c>
      <c r="B104" s="1449">
        <v>1</v>
      </c>
      <c r="C104" s="1450" t="s">
        <v>1367</v>
      </c>
    </row>
    <row r="105" spans="1:3" ht="14.45" customHeight="1" x14ac:dyDescent="0.25">
      <c r="A105" s="1448" t="s">
        <v>608</v>
      </c>
      <c r="B105" s="1449">
        <v>1</v>
      </c>
      <c r="C105" s="1450" t="s">
        <v>1860</v>
      </c>
    </row>
    <row r="106" spans="1:3" ht="14.45" customHeight="1" x14ac:dyDescent="0.25">
      <c r="A106" s="1448" t="s">
        <v>608</v>
      </c>
      <c r="B106" s="1449">
        <v>1</v>
      </c>
      <c r="C106" s="1450" t="s">
        <v>1205</v>
      </c>
    </row>
    <row r="107" spans="1:3" ht="14.45" customHeight="1" x14ac:dyDescent="0.25">
      <c r="A107" s="1448" t="s">
        <v>608</v>
      </c>
      <c r="B107" s="1449">
        <v>2</v>
      </c>
      <c r="C107" s="1450" t="s">
        <v>1312</v>
      </c>
    </row>
    <row r="108" spans="1:3" ht="14.45" customHeight="1" x14ac:dyDescent="0.25">
      <c r="A108" s="1448" t="s">
        <v>608</v>
      </c>
      <c r="B108" s="1449">
        <v>1</v>
      </c>
      <c r="C108" s="1450" t="s">
        <v>1305</v>
      </c>
    </row>
    <row r="109" spans="1:3" ht="14.45" customHeight="1" x14ac:dyDescent="0.25">
      <c r="A109" s="1448" t="s">
        <v>608</v>
      </c>
      <c r="B109" s="1449">
        <v>1</v>
      </c>
      <c r="C109" s="1450" t="s">
        <v>1306</v>
      </c>
    </row>
    <row r="110" spans="1:3" ht="14.45" customHeight="1" x14ac:dyDescent="0.25">
      <c r="A110" s="1448" t="s">
        <v>608</v>
      </c>
      <c r="B110" s="1449">
        <v>3</v>
      </c>
      <c r="C110" s="1450" t="s">
        <v>944</v>
      </c>
    </row>
    <row r="111" spans="1:3" ht="14.45" customHeight="1" x14ac:dyDescent="0.25">
      <c r="A111" s="1448" t="s">
        <v>608</v>
      </c>
      <c r="B111" s="1449">
        <v>2</v>
      </c>
      <c r="C111" s="1450" t="s">
        <v>1833</v>
      </c>
    </row>
    <row r="112" spans="1:3" ht="14.45" customHeight="1" x14ac:dyDescent="0.25">
      <c r="A112" s="1448" t="s">
        <v>608</v>
      </c>
      <c r="B112" s="1449">
        <v>1</v>
      </c>
      <c r="C112" s="1450" t="s">
        <v>1038</v>
      </c>
    </row>
    <row r="113" spans="1:3" ht="14.45" customHeight="1" x14ac:dyDescent="0.25">
      <c r="A113" s="1448" t="s">
        <v>608</v>
      </c>
      <c r="B113" s="1449">
        <v>3</v>
      </c>
      <c r="C113" s="1450" t="s">
        <v>935</v>
      </c>
    </row>
    <row r="114" spans="1:3" ht="14.45" customHeight="1" x14ac:dyDescent="0.25">
      <c r="A114" s="1448" t="s">
        <v>608</v>
      </c>
      <c r="B114" s="1449">
        <v>1</v>
      </c>
      <c r="C114" s="1450" t="s">
        <v>1307</v>
      </c>
    </row>
    <row r="115" spans="1:3" ht="14.45" customHeight="1" x14ac:dyDescent="0.25">
      <c r="A115" s="1448" t="s">
        <v>608</v>
      </c>
      <c r="B115" s="1449">
        <v>1</v>
      </c>
      <c r="C115" s="1450" t="s">
        <v>1308</v>
      </c>
    </row>
    <row r="116" spans="1:3" ht="14.45" customHeight="1" x14ac:dyDescent="0.25">
      <c r="A116" s="1448" t="s">
        <v>608</v>
      </c>
      <c r="B116" s="1449">
        <v>1</v>
      </c>
      <c r="C116" s="1450" t="s">
        <v>1835</v>
      </c>
    </row>
    <row r="117" spans="1:3" ht="14.45" customHeight="1" x14ac:dyDescent="0.25">
      <c r="A117" s="1448" t="s">
        <v>608</v>
      </c>
      <c r="B117" s="1449">
        <v>1</v>
      </c>
      <c r="C117" s="1450" t="s">
        <v>1861</v>
      </c>
    </row>
    <row r="118" spans="1:3" ht="14.45" customHeight="1" x14ac:dyDescent="0.25">
      <c r="A118" s="1448" t="s">
        <v>608</v>
      </c>
      <c r="B118" s="1449">
        <v>1</v>
      </c>
      <c r="C118" s="1450" t="s">
        <v>1263</v>
      </c>
    </row>
    <row r="119" spans="1:3" ht="14.45" customHeight="1" x14ac:dyDescent="0.25">
      <c r="A119" s="1448" t="s">
        <v>608</v>
      </c>
      <c r="B119" s="1449">
        <v>1</v>
      </c>
      <c r="C119" s="1450" t="s">
        <v>1269</v>
      </c>
    </row>
    <row r="120" spans="1:3" ht="14.45" customHeight="1" x14ac:dyDescent="0.25">
      <c r="A120" s="1448" t="s">
        <v>608</v>
      </c>
      <c r="B120" s="1449">
        <v>1</v>
      </c>
      <c r="C120" s="1450" t="s">
        <v>939</v>
      </c>
    </row>
    <row r="121" spans="1:3" ht="14.45" customHeight="1" x14ac:dyDescent="0.25">
      <c r="A121" s="1448" t="s">
        <v>608</v>
      </c>
      <c r="B121" s="1449">
        <v>1</v>
      </c>
      <c r="C121" s="1450" t="s">
        <v>948</v>
      </c>
    </row>
    <row r="122" spans="1:3" ht="14.45" customHeight="1" x14ac:dyDescent="0.25">
      <c r="A122" s="1448" t="s">
        <v>608</v>
      </c>
      <c r="B122" s="1449">
        <v>1</v>
      </c>
      <c r="C122" s="1450" t="s">
        <v>1862</v>
      </c>
    </row>
    <row r="123" spans="1:3" ht="14.45" customHeight="1" x14ac:dyDescent="0.25">
      <c r="A123" s="1448" t="s">
        <v>608</v>
      </c>
      <c r="B123" s="1449">
        <v>1</v>
      </c>
      <c r="C123" s="1450" t="s">
        <v>1365</v>
      </c>
    </row>
    <row r="124" spans="1:3" ht="14.45" customHeight="1" x14ac:dyDescent="0.25">
      <c r="A124" s="1448" t="s">
        <v>608</v>
      </c>
      <c r="B124" s="1449">
        <v>1</v>
      </c>
      <c r="C124" s="1450" t="s">
        <v>940</v>
      </c>
    </row>
    <row r="125" spans="1:3" ht="14.45" customHeight="1" x14ac:dyDescent="0.25">
      <c r="A125" s="1448" t="s">
        <v>608</v>
      </c>
      <c r="B125" s="1449">
        <v>3</v>
      </c>
      <c r="C125" s="1450" t="s">
        <v>1261</v>
      </c>
    </row>
    <row r="126" spans="1:3" ht="14.45" customHeight="1" x14ac:dyDescent="0.25">
      <c r="A126" s="1448" t="s">
        <v>608</v>
      </c>
      <c r="B126" s="1449">
        <v>1</v>
      </c>
      <c r="C126" s="1450" t="s">
        <v>1206</v>
      </c>
    </row>
    <row r="127" spans="1:3" ht="14.45" customHeight="1" x14ac:dyDescent="0.25">
      <c r="A127" s="1448" t="s">
        <v>608</v>
      </c>
      <c r="B127" s="1449">
        <v>2</v>
      </c>
      <c r="C127" s="1450" t="s">
        <v>1845</v>
      </c>
    </row>
    <row r="128" spans="1:3" ht="14.45" customHeight="1" x14ac:dyDescent="0.25">
      <c r="A128" s="1448" t="s">
        <v>608</v>
      </c>
      <c r="B128" s="1449">
        <v>1</v>
      </c>
      <c r="C128" s="1450" t="s">
        <v>1863</v>
      </c>
    </row>
    <row r="129" spans="1:3" ht="14.45" customHeight="1" x14ac:dyDescent="0.25">
      <c r="A129" s="1448" t="s">
        <v>608</v>
      </c>
      <c r="B129" s="1449">
        <v>1</v>
      </c>
      <c r="C129" s="1450" t="s">
        <v>1864</v>
      </c>
    </row>
    <row r="130" spans="1:3" ht="14.45" customHeight="1" x14ac:dyDescent="0.25">
      <c r="A130" s="1448" t="s">
        <v>608</v>
      </c>
      <c r="B130" s="1449">
        <v>1</v>
      </c>
      <c r="C130" s="1450" t="s">
        <v>1865</v>
      </c>
    </row>
    <row r="131" spans="1:3" ht="14.45" customHeight="1" x14ac:dyDescent="0.25">
      <c r="A131" s="1448" t="s">
        <v>608</v>
      </c>
      <c r="B131" s="1449">
        <v>1</v>
      </c>
      <c r="C131" s="1450" t="s">
        <v>1309</v>
      </c>
    </row>
    <row r="132" spans="1:3" ht="14.45" customHeight="1" x14ac:dyDescent="0.25">
      <c r="A132" s="1448" t="s">
        <v>608</v>
      </c>
      <c r="B132" s="1449">
        <v>2</v>
      </c>
      <c r="C132" s="1450" t="s">
        <v>936</v>
      </c>
    </row>
    <row r="133" spans="1:3" ht="14.45" customHeight="1" x14ac:dyDescent="0.25">
      <c r="A133" s="1448" t="s">
        <v>608</v>
      </c>
      <c r="B133" s="1449">
        <v>1</v>
      </c>
      <c r="C133" s="1450" t="s">
        <v>1310</v>
      </c>
    </row>
    <row r="134" spans="1:3" ht="14.45" customHeight="1" x14ac:dyDescent="0.25">
      <c r="A134" s="1448" t="s">
        <v>608</v>
      </c>
      <c r="B134" s="1449">
        <v>6</v>
      </c>
      <c r="C134" s="1450" t="s">
        <v>937</v>
      </c>
    </row>
    <row r="135" spans="1:3" ht="14.45" customHeight="1" x14ac:dyDescent="0.25">
      <c r="A135" s="1448" t="s">
        <v>608</v>
      </c>
      <c r="B135" s="1449">
        <v>1</v>
      </c>
      <c r="C135" s="1450" t="s">
        <v>1841</v>
      </c>
    </row>
    <row r="136" spans="1:3" ht="14.45" customHeight="1" x14ac:dyDescent="0.25">
      <c r="A136" s="1448" t="s">
        <v>608</v>
      </c>
      <c r="B136" s="1449">
        <v>2</v>
      </c>
      <c r="C136" s="1450" t="s">
        <v>1866</v>
      </c>
    </row>
    <row r="137" spans="1:3" ht="14.45" customHeight="1" x14ac:dyDescent="0.25">
      <c r="A137" s="1448" t="s">
        <v>608</v>
      </c>
      <c r="B137" s="1449">
        <v>3</v>
      </c>
      <c r="C137" s="1450" t="s">
        <v>1262</v>
      </c>
    </row>
    <row r="138" spans="1:3" ht="14.45" customHeight="1" x14ac:dyDescent="0.25">
      <c r="A138" s="1448" t="s">
        <v>608</v>
      </c>
      <c r="B138" s="1449">
        <v>1</v>
      </c>
      <c r="C138" s="1450" t="s">
        <v>1867</v>
      </c>
    </row>
    <row r="139" spans="1:3" ht="14.45" customHeight="1" x14ac:dyDescent="0.25">
      <c r="A139" s="1448" t="s">
        <v>608</v>
      </c>
      <c r="B139" s="1449">
        <v>1</v>
      </c>
      <c r="C139" s="1450" t="s">
        <v>1843</v>
      </c>
    </row>
    <row r="140" spans="1:3" ht="14.45" customHeight="1" x14ac:dyDescent="0.25">
      <c r="A140" s="1448" t="s">
        <v>608</v>
      </c>
      <c r="B140" s="1449">
        <v>4</v>
      </c>
      <c r="C140" s="1450" t="s">
        <v>1370</v>
      </c>
    </row>
    <row r="141" spans="1:3" ht="14.45" customHeight="1" x14ac:dyDescent="0.25">
      <c r="A141" s="1448" t="s">
        <v>608</v>
      </c>
      <c r="B141" s="1449">
        <v>1</v>
      </c>
      <c r="C141" s="1450" t="s">
        <v>1366</v>
      </c>
    </row>
    <row r="142" spans="1:3" ht="14.45" customHeight="1" x14ac:dyDescent="0.25">
      <c r="A142" s="1448" t="s">
        <v>675</v>
      </c>
      <c r="B142" s="1449">
        <v>1</v>
      </c>
      <c r="C142" s="1450" t="s">
        <v>1367</v>
      </c>
    </row>
    <row r="143" spans="1:3" ht="14.45" customHeight="1" x14ac:dyDescent="0.25">
      <c r="A143" s="1448" t="s">
        <v>675</v>
      </c>
      <c r="B143" s="1449">
        <v>1</v>
      </c>
      <c r="C143" s="1450" t="s">
        <v>1868</v>
      </c>
    </row>
    <row r="144" spans="1:3" ht="14.45" customHeight="1" x14ac:dyDescent="0.25">
      <c r="A144" s="1448" t="s">
        <v>675</v>
      </c>
      <c r="B144" s="1449">
        <v>1</v>
      </c>
      <c r="C144" s="1450" t="s">
        <v>937</v>
      </c>
    </row>
    <row r="145" spans="1:3" ht="14.45" customHeight="1" x14ac:dyDescent="0.25">
      <c r="A145" s="1448" t="s">
        <v>675</v>
      </c>
      <c r="B145" s="1449">
        <v>1</v>
      </c>
      <c r="C145" s="1450" t="s">
        <v>1370</v>
      </c>
    </row>
    <row r="146" spans="1:3" ht="14.45" customHeight="1" x14ac:dyDescent="0.25">
      <c r="A146" s="1448" t="s">
        <v>162</v>
      </c>
      <c r="B146" s="1449">
        <v>1</v>
      </c>
      <c r="C146" s="1450" t="s">
        <v>938</v>
      </c>
    </row>
    <row r="147" spans="1:3" ht="14.45" customHeight="1" x14ac:dyDescent="0.25">
      <c r="A147" s="1448" t="s">
        <v>162</v>
      </c>
      <c r="B147" s="1449">
        <v>6</v>
      </c>
      <c r="C147" s="1450" t="s">
        <v>1205</v>
      </c>
    </row>
    <row r="148" spans="1:3" ht="14.45" customHeight="1" x14ac:dyDescent="0.25">
      <c r="A148" s="1448" t="s">
        <v>498</v>
      </c>
      <c r="B148" s="1449">
        <v>1</v>
      </c>
      <c r="C148" s="1450" t="s">
        <v>1266</v>
      </c>
    </row>
    <row r="149" spans="1:3" ht="14.45" customHeight="1" x14ac:dyDescent="0.25">
      <c r="A149" s="1448" t="s">
        <v>498</v>
      </c>
      <c r="B149" s="1449">
        <v>1</v>
      </c>
      <c r="C149" s="1450" t="s">
        <v>941</v>
      </c>
    </row>
    <row r="150" spans="1:3" ht="14.45" customHeight="1" x14ac:dyDescent="0.25">
      <c r="A150" s="1448" t="s">
        <v>498</v>
      </c>
      <c r="B150" s="1449">
        <v>1</v>
      </c>
      <c r="C150" s="1450" t="s">
        <v>935</v>
      </c>
    </row>
    <row r="151" spans="1:3" ht="14.45" customHeight="1" x14ac:dyDescent="0.25">
      <c r="A151" s="1448" t="s">
        <v>498</v>
      </c>
      <c r="B151" s="1449">
        <v>1</v>
      </c>
      <c r="C151" s="1450" t="s">
        <v>947</v>
      </c>
    </row>
    <row r="152" spans="1:3" ht="14.45" customHeight="1" x14ac:dyDescent="0.25">
      <c r="A152" s="1448" t="s">
        <v>498</v>
      </c>
      <c r="B152" s="1449">
        <v>1</v>
      </c>
      <c r="C152" s="1450" t="s">
        <v>1838</v>
      </c>
    </row>
    <row r="153" spans="1:3" ht="14.45" customHeight="1" x14ac:dyDescent="0.25">
      <c r="A153" s="1448" t="s">
        <v>498</v>
      </c>
      <c r="B153" s="1449">
        <v>1</v>
      </c>
      <c r="C153" s="1450" t="s">
        <v>1840</v>
      </c>
    </row>
    <row r="154" spans="1:3" ht="14.45" customHeight="1" x14ac:dyDescent="0.25">
      <c r="A154" s="1448" t="s">
        <v>498</v>
      </c>
      <c r="B154" s="1449">
        <v>1</v>
      </c>
      <c r="C154" s="1450" t="s">
        <v>1370</v>
      </c>
    </row>
    <row r="155" spans="1:3" ht="14.45" customHeight="1" x14ac:dyDescent="0.25">
      <c r="A155" s="1448" t="s">
        <v>498</v>
      </c>
      <c r="B155" s="1449">
        <v>1</v>
      </c>
      <c r="C155" s="1450" t="s">
        <v>1371</v>
      </c>
    </row>
    <row r="156" spans="1:3" ht="14.45" customHeight="1" x14ac:dyDescent="0.25">
      <c r="A156" s="1448" t="s">
        <v>287</v>
      </c>
      <c r="B156" s="1449">
        <v>2</v>
      </c>
      <c r="C156" s="1450" t="s">
        <v>1852</v>
      </c>
    </row>
    <row r="157" spans="1:3" ht="14.45" customHeight="1" x14ac:dyDescent="0.25">
      <c r="A157" s="1448" t="s">
        <v>287</v>
      </c>
      <c r="B157" s="1449">
        <v>1</v>
      </c>
      <c r="C157" s="1450" t="s">
        <v>1039</v>
      </c>
    </row>
    <row r="158" spans="1:3" ht="14.45" customHeight="1" x14ac:dyDescent="0.25">
      <c r="A158" s="1448" t="s">
        <v>287</v>
      </c>
      <c r="B158" s="1449">
        <v>1</v>
      </c>
      <c r="C158" s="1450" t="s">
        <v>1869</v>
      </c>
    </row>
    <row r="159" spans="1:3" ht="14.45" customHeight="1" x14ac:dyDescent="0.25">
      <c r="A159" s="1448" t="s">
        <v>287</v>
      </c>
      <c r="B159" s="1449">
        <v>2</v>
      </c>
      <c r="C159" s="1450" t="s">
        <v>1307</v>
      </c>
    </row>
    <row r="160" spans="1:3" ht="14.45" customHeight="1" x14ac:dyDescent="0.25">
      <c r="A160" s="1448" t="s">
        <v>287</v>
      </c>
      <c r="B160" s="1449">
        <v>1</v>
      </c>
      <c r="C160" s="1450" t="s">
        <v>1870</v>
      </c>
    </row>
    <row r="161" spans="1:3" ht="14.45" customHeight="1" x14ac:dyDescent="0.25">
      <c r="A161" s="1448" t="s">
        <v>287</v>
      </c>
      <c r="B161" s="1449">
        <v>1</v>
      </c>
      <c r="C161" s="1450" t="s">
        <v>1871</v>
      </c>
    </row>
    <row r="162" spans="1:3" ht="14.45" customHeight="1" x14ac:dyDescent="0.25">
      <c r="A162" s="1448" t="s">
        <v>287</v>
      </c>
      <c r="B162" s="1449">
        <v>1</v>
      </c>
      <c r="C162" s="1450" t="s">
        <v>1261</v>
      </c>
    </row>
    <row r="163" spans="1:3" ht="14.45" customHeight="1" x14ac:dyDescent="0.25">
      <c r="A163" s="1448" t="s">
        <v>287</v>
      </c>
      <c r="B163" s="1449">
        <v>1</v>
      </c>
      <c r="C163" s="1450" t="s">
        <v>1371</v>
      </c>
    </row>
    <row r="164" spans="1:3" ht="14.45" customHeight="1" x14ac:dyDescent="0.25">
      <c r="A164" s="1448" t="s">
        <v>287</v>
      </c>
      <c r="B164" s="1449">
        <v>1</v>
      </c>
      <c r="C164" s="1450" t="s">
        <v>1366</v>
      </c>
    </row>
    <row r="165" spans="1:3" ht="14.45" customHeight="1" x14ac:dyDescent="0.25">
      <c r="A165" s="1448" t="s">
        <v>593</v>
      </c>
      <c r="B165" s="1449">
        <v>1</v>
      </c>
      <c r="C165" s="1450" t="s">
        <v>1369</v>
      </c>
    </row>
    <row r="166" spans="1:3" ht="14.45" customHeight="1" x14ac:dyDescent="0.25">
      <c r="A166" s="1448" t="s">
        <v>593</v>
      </c>
      <c r="B166" s="1449">
        <v>1</v>
      </c>
      <c r="C166" s="1450" t="s">
        <v>1363</v>
      </c>
    </row>
    <row r="167" spans="1:3" ht="14.45" customHeight="1" x14ac:dyDescent="0.25">
      <c r="A167" s="1448" t="s">
        <v>593</v>
      </c>
      <c r="B167" s="1449">
        <v>1</v>
      </c>
      <c r="C167" s="1450" t="s">
        <v>1872</v>
      </c>
    </row>
    <row r="168" spans="1:3" ht="14.45" customHeight="1" x14ac:dyDescent="0.25">
      <c r="A168" s="1448" t="s">
        <v>598</v>
      </c>
      <c r="B168" s="1449">
        <v>2</v>
      </c>
      <c r="C168" s="1450" t="s">
        <v>938</v>
      </c>
    </row>
    <row r="169" spans="1:3" ht="14.45" customHeight="1" x14ac:dyDescent="0.25">
      <c r="A169" s="1448" t="s">
        <v>598</v>
      </c>
      <c r="B169" s="1449">
        <v>1</v>
      </c>
      <c r="C169" s="1450" t="s">
        <v>949</v>
      </c>
    </row>
    <row r="170" spans="1:3" ht="14.45" customHeight="1" x14ac:dyDescent="0.25">
      <c r="A170" s="1448" t="s">
        <v>598</v>
      </c>
      <c r="B170" s="1449">
        <v>1</v>
      </c>
      <c r="C170" s="1450" t="s">
        <v>1000</v>
      </c>
    </row>
    <row r="171" spans="1:3" ht="14.45" customHeight="1" x14ac:dyDescent="0.25">
      <c r="A171" s="1448" t="s">
        <v>598</v>
      </c>
      <c r="B171" s="1449">
        <v>1</v>
      </c>
      <c r="C171" s="1450" t="s">
        <v>1873</v>
      </c>
    </row>
    <row r="172" spans="1:3" ht="14.45" customHeight="1" x14ac:dyDescent="0.25">
      <c r="A172" s="1448" t="s">
        <v>714</v>
      </c>
      <c r="B172" s="1449">
        <v>1</v>
      </c>
      <c r="C172" s="1450" t="s">
        <v>1852</v>
      </c>
    </row>
    <row r="173" spans="1:3" ht="14.45" customHeight="1" x14ac:dyDescent="0.25">
      <c r="A173" s="1448" t="s">
        <v>714</v>
      </c>
      <c r="B173" s="1449">
        <v>1</v>
      </c>
      <c r="C173" s="1450" t="s">
        <v>1874</v>
      </c>
    </row>
    <row r="174" spans="1:3" ht="14.45" customHeight="1" x14ac:dyDescent="0.25">
      <c r="A174" s="1448" t="s">
        <v>714</v>
      </c>
      <c r="B174" s="1449">
        <v>1</v>
      </c>
      <c r="C174" s="1450" t="s">
        <v>1367</v>
      </c>
    </row>
    <row r="175" spans="1:3" ht="14.45" customHeight="1" x14ac:dyDescent="0.25">
      <c r="A175" s="1448" t="s">
        <v>714</v>
      </c>
      <c r="B175" s="1449">
        <v>1</v>
      </c>
      <c r="C175" s="1450" t="s">
        <v>1860</v>
      </c>
    </row>
    <row r="176" spans="1:3" ht="14.45" customHeight="1" x14ac:dyDescent="0.25">
      <c r="A176" s="1448" t="s">
        <v>714</v>
      </c>
      <c r="B176" s="1449">
        <v>1</v>
      </c>
      <c r="C176" s="1450" t="s">
        <v>1263</v>
      </c>
    </row>
    <row r="177" spans="1:3" ht="14.45" customHeight="1" x14ac:dyDescent="0.25">
      <c r="A177" s="1448" t="s">
        <v>714</v>
      </c>
      <c r="B177" s="1449">
        <v>1</v>
      </c>
      <c r="C177" s="1450" t="s">
        <v>1370</v>
      </c>
    </row>
    <row r="178" spans="1:3" ht="14.45" customHeight="1" x14ac:dyDescent="0.25">
      <c r="A178" s="1448" t="s">
        <v>714</v>
      </c>
      <c r="B178" s="1449">
        <v>1</v>
      </c>
      <c r="C178" s="1450" t="s">
        <v>1371</v>
      </c>
    </row>
    <row r="179" spans="1:3" ht="14.45" hidden="1" customHeight="1" x14ac:dyDescent="0.25">
      <c r="A179" s="1448"/>
      <c r="B179" s="1449"/>
      <c r="C179" s="1450"/>
    </row>
    <row r="180" spans="1:3" ht="14.45" hidden="1" customHeight="1" x14ac:dyDescent="0.25">
      <c r="A180" s="1448"/>
      <c r="B180" s="1449"/>
      <c r="C180" s="1450"/>
    </row>
    <row r="181" spans="1:3" ht="14.45" hidden="1" customHeight="1" x14ac:dyDescent="0.25">
      <c r="A181" s="1448"/>
      <c r="B181" s="1449"/>
      <c r="C181" s="1450"/>
    </row>
    <row r="182" spans="1:3" ht="14.45" hidden="1" customHeight="1" x14ac:dyDescent="0.25">
      <c r="A182" s="1448"/>
      <c r="B182" s="1449"/>
      <c r="C182" s="1450"/>
    </row>
    <row r="183" spans="1:3" ht="14.45" hidden="1" customHeight="1" x14ac:dyDescent="0.25">
      <c r="A183" s="1448"/>
      <c r="B183" s="1449"/>
      <c r="C183" s="1450"/>
    </row>
    <row r="184" spans="1:3" ht="14.45" hidden="1" customHeight="1" x14ac:dyDescent="0.25">
      <c r="A184" s="1448"/>
      <c r="B184" s="1449"/>
      <c r="C184" s="1450"/>
    </row>
    <row r="185" spans="1:3" ht="14.45" hidden="1" customHeight="1" x14ac:dyDescent="0.25">
      <c r="A185" s="1448"/>
      <c r="B185" s="1449"/>
      <c r="C185" s="1450"/>
    </row>
    <row r="186" spans="1:3" ht="14.45" hidden="1" customHeight="1" x14ac:dyDescent="0.25">
      <c r="A186" s="1448"/>
      <c r="B186" s="1449"/>
      <c r="C186" s="1450"/>
    </row>
    <row r="187" spans="1:3" ht="14.45" hidden="1" customHeight="1" x14ac:dyDescent="0.25">
      <c r="A187" s="1448"/>
      <c r="B187" s="1449"/>
      <c r="C187" s="1450"/>
    </row>
    <row r="188" spans="1:3" ht="14.45" hidden="1" customHeight="1" x14ac:dyDescent="0.25">
      <c r="A188" s="1448"/>
      <c r="B188" s="1449"/>
      <c r="C188" s="1450"/>
    </row>
    <row r="189" spans="1:3" ht="14.45" hidden="1" customHeight="1" x14ac:dyDescent="0.25">
      <c r="A189" s="1448"/>
      <c r="B189" s="1449"/>
      <c r="C189" s="1450"/>
    </row>
    <row r="190" spans="1:3" ht="14.45" hidden="1" customHeight="1" x14ac:dyDescent="0.25">
      <c r="A190" s="1448"/>
      <c r="B190" s="1449"/>
      <c r="C190" s="1450"/>
    </row>
    <row r="191" spans="1:3" ht="14.45" hidden="1" customHeight="1" x14ac:dyDescent="0.25">
      <c r="A191" s="1374"/>
      <c r="B191" s="1356"/>
      <c r="C191" s="1355"/>
    </row>
    <row r="192" spans="1:3" ht="14.45" hidden="1" customHeight="1" x14ac:dyDescent="0.25">
      <c r="A192" s="1374"/>
      <c r="B192" s="1356"/>
      <c r="C192" s="1355"/>
    </row>
    <row r="193" spans="1:3" ht="14.45" hidden="1" customHeight="1" x14ac:dyDescent="0.25">
      <c r="A193" s="1374"/>
      <c r="B193" s="1356"/>
      <c r="C193" s="1355"/>
    </row>
    <row r="194" spans="1:3" ht="14.45" hidden="1" customHeight="1" x14ac:dyDescent="0.25">
      <c r="A194" s="1374"/>
      <c r="B194" s="1356"/>
      <c r="C194" s="1355"/>
    </row>
    <row r="195" spans="1:3" ht="14.45" hidden="1" customHeight="1" x14ac:dyDescent="0.25">
      <c r="A195" s="1374"/>
      <c r="B195" s="1356"/>
      <c r="C195" s="1355"/>
    </row>
    <row r="196" spans="1:3" ht="14.45" hidden="1" customHeight="1" x14ac:dyDescent="0.25">
      <c r="A196" s="1374"/>
      <c r="B196" s="1356"/>
      <c r="C196" s="1355"/>
    </row>
    <row r="197" spans="1:3" ht="14.45" hidden="1" customHeight="1" x14ac:dyDescent="0.25">
      <c r="A197" s="1374"/>
      <c r="B197" s="1356"/>
      <c r="C197" s="1355"/>
    </row>
    <row r="198" spans="1:3" ht="14.45" hidden="1" customHeight="1" x14ac:dyDescent="0.25">
      <c r="A198" s="1374"/>
      <c r="B198" s="1356"/>
      <c r="C198" s="1355"/>
    </row>
    <row r="199" spans="1:3" ht="14.45" hidden="1" customHeight="1" x14ac:dyDescent="0.25">
      <c r="A199" s="1374"/>
      <c r="B199" s="1356"/>
      <c r="C199" s="1355"/>
    </row>
    <row r="200" spans="1:3" ht="14.45" hidden="1" customHeight="1" x14ac:dyDescent="0.25">
      <c r="A200" s="1374"/>
      <c r="B200" s="1356"/>
      <c r="C200" s="1355"/>
    </row>
    <row r="201" spans="1:3" ht="14.45" hidden="1" customHeight="1" x14ac:dyDescent="0.25">
      <c r="A201" s="1374"/>
      <c r="B201" s="1356"/>
      <c r="C201" s="1355"/>
    </row>
    <row r="202" spans="1:3" ht="14.45" hidden="1" customHeight="1" x14ac:dyDescent="0.25">
      <c r="A202" s="1374"/>
      <c r="B202" s="1356"/>
      <c r="C202" s="1355"/>
    </row>
    <row r="203" spans="1:3" ht="14.45" hidden="1" customHeight="1" x14ac:dyDescent="0.25">
      <c r="A203" s="1374"/>
      <c r="B203" s="1356"/>
      <c r="C203" s="1355"/>
    </row>
    <row r="204" spans="1:3" ht="14.45" hidden="1" customHeight="1" x14ac:dyDescent="0.25">
      <c r="A204" s="1374"/>
      <c r="B204" s="1356"/>
      <c r="C204" s="1355"/>
    </row>
    <row r="205" spans="1:3" ht="14.45" hidden="1" customHeight="1" x14ac:dyDescent="0.25">
      <c r="A205" s="1374"/>
      <c r="B205" s="1356"/>
      <c r="C205" s="1355"/>
    </row>
    <row r="206" spans="1:3" ht="14.45" hidden="1" customHeight="1" x14ac:dyDescent="0.25">
      <c r="A206" s="1374"/>
      <c r="B206" s="1356"/>
      <c r="C206" s="1355"/>
    </row>
    <row r="207" spans="1:3" ht="14.45" hidden="1" customHeight="1" x14ac:dyDescent="0.25">
      <c r="A207" s="1374"/>
      <c r="B207" s="1356"/>
      <c r="C207" s="1355"/>
    </row>
    <row r="208" spans="1:3" hidden="1" x14ac:dyDescent="0.25">
      <c r="A208" s="1374"/>
      <c r="B208" s="1356"/>
      <c r="C208" s="1355"/>
    </row>
    <row r="209" spans="1:3" hidden="1" x14ac:dyDescent="0.25">
      <c r="A209" s="1374"/>
      <c r="B209" s="1356"/>
      <c r="C209" s="1355"/>
    </row>
    <row r="210" spans="1:3" hidden="1" x14ac:dyDescent="0.25">
      <c r="A210" s="1374"/>
      <c r="B210" s="1356"/>
      <c r="C210" s="1355"/>
    </row>
    <row r="211" spans="1:3" hidden="1" x14ac:dyDescent="0.25">
      <c r="A211" s="1374"/>
      <c r="B211" s="1356"/>
      <c r="C211" s="1355"/>
    </row>
    <row r="212" spans="1:3" hidden="1" x14ac:dyDescent="0.25">
      <c r="A212" s="1374"/>
      <c r="B212" s="1356"/>
      <c r="C212" s="1355"/>
    </row>
    <row r="213" spans="1:3" hidden="1" x14ac:dyDescent="0.25">
      <c r="A213" s="1374"/>
      <c r="B213" s="1356"/>
      <c r="C213" s="1355"/>
    </row>
    <row r="214" spans="1:3" hidden="1" x14ac:dyDescent="0.25">
      <c r="A214" s="1374"/>
      <c r="B214" s="1356"/>
      <c r="C214" s="1355"/>
    </row>
    <row r="215" spans="1:3" hidden="1" x14ac:dyDescent="0.25">
      <c r="A215" s="1374"/>
      <c r="B215" s="1356"/>
      <c r="C215" s="1355"/>
    </row>
    <row r="216" spans="1:3" hidden="1" x14ac:dyDescent="0.25">
      <c r="A216" s="1374"/>
      <c r="B216" s="1356"/>
      <c r="C216" s="1355"/>
    </row>
    <row r="217" spans="1:3" hidden="1" x14ac:dyDescent="0.25">
      <c r="A217" s="1374"/>
      <c r="B217" s="1356"/>
      <c r="C217" s="1355"/>
    </row>
    <row r="218" spans="1:3" hidden="1" x14ac:dyDescent="0.25">
      <c r="A218" s="1448"/>
      <c r="B218" s="1449"/>
      <c r="C218" s="1450"/>
    </row>
    <row r="219" spans="1:3" hidden="1" x14ac:dyDescent="0.25">
      <c r="A219" s="1448"/>
      <c r="B219" s="1449"/>
      <c r="C219" s="1450"/>
    </row>
    <row r="220" spans="1:3" hidden="1" x14ac:dyDescent="0.25">
      <c r="A220" s="1448"/>
      <c r="B220" s="1449"/>
      <c r="C220" s="1450"/>
    </row>
    <row r="221" spans="1:3" hidden="1" x14ac:dyDescent="0.25">
      <c r="A221" s="1448"/>
      <c r="B221" s="1449"/>
      <c r="C221" s="1450"/>
    </row>
    <row r="222" spans="1:3" hidden="1" x14ac:dyDescent="0.25">
      <c r="A222" s="1448"/>
      <c r="B222" s="1449"/>
      <c r="C222" s="1450"/>
    </row>
    <row r="223" spans="1:3" hidden="1" x14ac:dyDescent="0.25">
      <c r="A223" s="1448"/>
      <c r="B223" s="1449"/>
      <c r="C223" s="1450"/>
    </row>
    <row r="224" spans="1:3" hidden="1" x14ac:dyDescent="0.25">
      <c r="A224" s="1448"/>
      <c r="B224" s="1449"/>
      <c r="C224" s="1450"/>
    </row>
    <row r="225" spans="1:3" hidden="1" x14ac:dyDescent="0.25">
      <c r="A225" s="1448"/>
      <c r="B225" s="1449"/>
      <c r="C225" s="1450"/>
    </row>
    <row r="226" spans="1:3" hidden="1" x14ac:dyDescent="0.25">
      <c r="A226" s="1448"/>
      <c r="B226" s="1449"/>
      <c r="C226" s="1450"/>
    </row>
    <row r="227" spans="1:3" hidden="1" x14ac:dyDescent="0.25">
      <c r="A227" s="1448"/>
      <c r="B227" s="1449"/>
      <c r="C227" s="1450"/>
    </row>
    <row r="228" spans="1:3" hidden="1" x14ac:dyDescent="0.25">
      <c r="A228" s="1448"/>
      <c r="B228" s="1449"/>
      <c r="C228" s="1450"/>
    </row>
    <row r="229" spans="1:3" hidden="1" x14ac:dyDescent="0.25">
      <c r="A229" s="1448"/>
      <c r="B229" s="1449"/>
      <c r="C229" s="1450"/>
    </row>
    <row r="230" spans="1:3" hidden="1" x14ac:dyDescent="0.25">
      <c r="A230" s="1448"/>
      <c r="B230" s="1449"/>
      <c r="C230" s="1450"/>
    </row>
    <row r="231" spans="1:3" hidden="1" x14ac:dyDescent="0.25">
      <c r="A231" s="1448"/>
      <c r="B231" s="1449"/>
      <c r="C231" s="1450"/>
    </row>
    <row r="232" spans="1:3" hidden="1" x14ac:dyDescent="0.25">
      <c r="A232" s="1448"/>
      <c r="B232" s="1449"/>
      <c r="C232" s="1450"/>
    </row>
    <row r="233" spans="1:3" hidden="1" x14ac:dyDescent="0.25">
      <c r="A233" s="1448"/>
      <c r="B233" s="1449"/>
      <c r="C233" s="1450"/>
    </row>
    <row r="234" spans="1:3" hidden="1" x14ac:dyDescent="0.25">
      <c r="A234" s="1448"/>
      <c r="B234" s="1449"/>
      <c r="C234" s="1450"/>
    </row>
    <row r="235" spans="1:3" hidden="1" x14ac:dyDescent="0.25">
      <c r="A235" s="1448"/>
      <c r="B235" s="1449"/>
      <c r="C235" s="1450"/>
    </row>
    <row r="236" spans="1:3" hidden="1" x14ac:dyDescent="0.25">
      <c r="A236" s="1374"/>
      <c r="B236" s="1356"/>
      <c r="C236" s="1355"/>
    </row>
    <row r="237" spans="1:3" hidden="1" x14ac:dyDescent="0.25">
      <c r="A237" s="1350"/>
      <c r="B237" s="1351"/>
      <c r="C237" s="1350"/>
    </row>
    <row r="238" spans="1:3" hidden="1" x14ac:dyDescent="0.25">
      <c r="A238" s="1350"/>
      <c r="B238" s="1351"/>
      <c r="C238" s="1350"/>
    </row>
    <row r="239" spans="1:3" hidden="1" x14ac:dyDescent="0.25">
      <c r="A239" s="1451"/>
      <c r="B239" s="1452"/>
      <c r="C239" s="1451"/>
    </row>
    <row r="240" spans="1:3" hidden="1" x14ac:dyDescent="0.25">
      <c r="A240" s="1451"/>
      <c r="B240" s="1452"/>
      <c r="C240" s="1451"/>
    </row>
    <row r="241" spans="1:3" hidden="1" x14ac:dyDescent="0.25">
      <c r="A241" s="1451"/>
      <c r="B241" s="1452"/>
      <c r="C241" s="1451"/>
    </row>
    <row r="242" spans="1:3" hidden="1" x14ac:dyDescent="0.25">
      <c r="A242" s="1451"/>
      <c r="B242" s="1452"/>
      <c r="C242" s="1451"/>
    </row>
    <row r="243" spans="1:3" hidden="1" x14ac:dyDescent="0.25">
      <c r="A243" s="1451"/>
      <c r="B243" s="1452"/>
      <c r="C243" s="1451"/>
    </row>
    <row r="244" spans="1:3" hidden="1" x14ac:dyDescent="0.25">
      <c r="A244" s="1451"/>
      <c r="B244" s="1452"/>
      <c r="C244" s="1451"/>
    </row>
    <row r="245" spans="1:3" hidden="1" x14ac:dyDescent="0.25">
      <c r="A245" s="1451"/>
      <c r="B245" s="1452"/>
      <c r="C245" s="1451"/>
    </row>
    <row r="246" spans="1:3" hidden="1" x14ac:dyDescent="0.25">
      <c r="A246" s="1451"/>
      <c r="B246" s="1452"/>
      <c r="C246" s="1451"/>
    </row>
    <row r="247" spans="1:3" hidden="1" x14ac:dyDescent="0.25">
      <c r="A247" s="1451"/>
      <c r="B247" s="1452"/>
      <c r="C247" s="1451"/>
    </row>
    <row r="248" spans="1:3" hidden="1" x14ac:dyDescent="0.25">
      <c r="A248" s="1451"/>
      <c r="B248" s="1452"/>
      <c r="C248" s="1451"/>
    </row>
    <row r="249" spans="1:3" hidden="1" x14ac:dyDescent="0.25">
      <c r="A249" s="1451"/>
      <c r="B249" s="1452"/>
      <c r="C249" s="1451"/>
    </row>
    <row r="250" spans="1:3" hidden="1" x14ac:dyDescent="0.25">
      <c r="A250" s="1451"/>
      <c r="B250" s="1452"/>
      <c r="C250" s="1451"/>
    </row>
    <row r="251" spans="1:3" hidden="1" x14ac:dyDescent="0.25">
      <c r="A251" s="1451"/>
      <c r="B251" s="1452"/>
      <c r="C251" s="1451"/>
    </row>
    <row r="252" spans="1:3" hidden="1" x14ac:dyDescent="0.25">
      <c r="A252" s="1451"/>
      <c r="B252" s="1452"/>
      <c r="C252" s="1451"/>
    </row>
    <row r="253" spans="1:3" hidden="1" x14ac:dyDescent="0.25">
      <c r="A253" s="1451"/>
      <c r="B253" s="1452"/>
      <c r="C253" s="1451"/>
    </row>
    <row r="254" spans="1:3" hidden="1" x14ac:dyDescent="0.25">
      <c r="A254" s="1451"/>
      <c r="B254" s="1452"/>
      <c r="C254" s="1451"/>
    </row>
    <row r="255" spans="1:3" hidden="1" x14ac:dyDescent="0.25">
      <c r="A255" s="1451"/>
      <c r="B255" s="1452"/>
      <c r="C255" s="1451"/>
    </row>
    <row r="256" spans="1:3" hidden="1" x14ac:dyDescent="0.25">
      <c r="A256" s="1451"/>
      <c r="B256" s="1452"/>
      <c r="C256" s="1451"/>
    </row>
    <row r="257" spans="1:3" hidden="1" x14ac:dyDescent="0.25">
      <c r="A257" s="1451"/>
      <c r="B257" s="1452"/>
      <c r="C257" s="1451"/>
    </row>
    <row r="258" spans="1:3" hidden="1" x14ac:dyDescent="0.25">
      <c r="A258" s="1451"/>
      <c r="B258" s="1452"/>
      <c r="C258" s="1451"/>
    </row>
    <row r="259" spans="1:3" hidden="1" x14ac:dyDescent="0.25">
      <c r="A259" s="1451"/>
      <c r="B259" s="1452"/>
      <c r="C259" s="1451"/>
    </row>
    <row r="260" spans="1:3" hidden="1" x14ac:dyDescent="0.25">
      <c r="A260" s="1451"/>
      <c r="B260" s="1452"/>
      <c r="C260" s="1451"/>
    </row>
    <row r="261" spans="1:3" hidden="1" x14ac:dyDescent="0.25">
      <c r="A261" s="1451"/>
      <c r="B261" s="1452"/>
      <c r="C261" s="1451"/>
    </row>
    <row r="262" spans="1:3" hidden="1" x14ac:dyDescent="0.25">
      <c r="A262" s="1451"/>
      <c r="B262" s="1452"/>
      <c r="C262" s="1451"/>
    </row>
    <row r="263" spans="1:3" hidden="1" x14ac:dyDescent="0.25">
      <c r="A263" s="1451"/>
      <c r="B263" s="1452"/>
      <c r="C263" s="1451"/>
    </row>
    <row r="264" spans="1:3" hidden="1" x14ac:dyDescent="0.25">
      <c r="A264" s="1451"/>
      <c r="B264" s="1452"/>
      <c r="C264" s="1451"/>
    </row>
    <row r="265" spans="1:3" hidden="1" x14ac:dyDescent="0.25">
      <c r="A265" s="1451"/>
      <c r="B265" s="1452"/>
      <c r="C265" s="1451"/>
    </row>
    <row r="266" spans="1:3" hidden="1" x14ac:dyDescent="0.25">
      <c r="A266" s="1451"/>
      <c r="B266" s="1452"/>
      <c r="C266" s="1451"/>
    </row>
    <row r="267" spans="1:3" hidden="1" x14ac:dyDescent="0.25">
      <c r="A267" s="1451"/>
      <c r="B267" s="1452"/>
      <c r="C267" s="1451"/>
    </row>
    <row r="268" spans="1:3" hidden="1" x14ac:dyDescent="0.25">
      <c r="A268" s="1451"/>
      <c r="B268" s="1452"/>
      <c r="C268" s="1451"/>
    </row>
    <row r="269" spans="1:3" hidden="1" x14ac:dyDescent="0.25">
      <c r="A269" s="1451"/>
      <c r="B269" s="1452"/>
      <c r="C269" s="1451"/>
    </row>
    <row r="270" spans="1:3" hidden="1" x14ac:dyDescent="0.25">
      <c r="A270" s="1451"/>
      <c r="B270" s="1452"/>
      <c r="C270" s="1451"/>
    </row>
    <row r="271" spans="1:3" hidden="1" x14ac:dyDescent="0.25">
      <c r="A271" s="1451"/>
      <c r="B271" s="1452"/>
      <c r="C271" s="1451"/>
    </row>
    <row r="272" spans="1:3" hidden="1" x14ac:dyDescent="0.25">
      <c r="A272" s="1451"/>
      <c r="B272" s="1452"/>
      <c r="C272" s="1451"/>
    </row>
    <row r="273" spans="1:3" hidden="1" x14ac:dyDescent="0.25">
      <c r="A273" s="1451"/>
      <c r="B273" s="1452"/>
      <c r="C273" s="1451"/>
    </row>
    <row r="274" spans="1:3" hidden="1" x14ac:dyDescent="0.25">
      <c r="A274" s="1451"/>
      <c r="B274" s="1452"/>
      <c r="C274" s="1451"/>
    </row>
    <row r="275" spans="1:3" hidden="1" x14ac:dyDescent="0.25">
      <c r="A275" s="1451"/>
      <c r="B275" s="1452"/>
      <c r="C275" s="1451"/>
    </row>
    <row r="276" spans="1:3" hidden="1" x14ac:dyDescent="0.25">
      <c r="A276" s="1451"/>
      <c r="B276" s="1452"/>
      <c r="C276" s="1451"/>
    </row>
    <row r="277" spans="1:3" hidden="1" x14ac:dyDescent="0.25">
      <c r="A277" s="1451"/>
      <c r="B277" s="1452"/>
      <c r="C277" s="1451"/>
    </row>
    <row r="278" spans="1:3" hidden="1" x14ac:dyDescent="0.25">
      <c r="A278" s="1451"/>
      <c r="B278" s="1452"/>
      <c r="C278" s="1451"/>
    </row>
    <row r="279" spans="1:3" hidden="1" x14ac:dyDescent="0.25">
      <c r="A279" s="1451"/>
      <c r="B279" s="1452"/>
      <c r="C279" s="1451"/>
    </row>
    <row r="280" spans="1:3" hidden="1" x14ac:dyDescent="0.25">
      <c r="A280" s="1451"/>
      <c r="B280" s="1452"/>
      <c r="C280" s="1451"/>
    </row>
    <row r="281" spans="1:3" hidden="1" x14ac:dyDescent="0.25">
      <c r="A281" s="1451"/>
      <c r="B281" s="1452"/>
      <c r="C281" s="1451"/>
    </row>
    <row r="282" spans="1:3" hidden="1" x14ac:dyDescent="0.25">
      <c r="A282" s="1451"/>
      <c r="B282" s="1452"/>
      <c r="C282" s="1451"/>
    </row>
    <row r="283" spans="1:3" hidden="1" x14ac:dyDescent="0.25">
      <c r="A283" s="1451"/>
      <c r="B283" s="1452"/>
      <c r="C283" s="1451"/>
    </row>
    <row r="284" spans="1:3" hidden="1" x14ac:dyDescent="0.25">
      <c r="A284" s="1451"/>
      <c r="B284" s="1452"/>
      <c r="C284" s="1451"/>
    </row>
    <row r="285" spans="1:3" hidden="1" x14ac:dyDescent="0.25">
      <c r="A285" s="1451"/>
      <c r="B285" s="1452"/>
      <c r="C285" s="1451"/>
    </row>
    <row r="286" spans="1:3" hidden="1" x14ac:dyDescent="0.25">
      <c r="A286" s="1451"/>
      <c r="B286" s="1452"/>
      <c r="C286" s="1451"/>
    </row>
    <row r="287" spans="1:3" hidden="1" x14ac:dyDescent="0.25">
      <c r="A287" s="1451"/>
      <c r="B287" s="1452"/>
      <c r="C287" s="1451"/>
    </row>
    <row r="288" spans="1:3" hidden="1" x14ac:dyDescent="0.25">
      <c r="A288" s="1451"/>
      <c r="B288" s="1452"/>
      <c r="C288" s="1451"/>
    </row>
    <row r="289" spans="1:3" hidden="1" x14ac:dyDescent="0.25">
      <c r="A289" s="1451"/>
      <c r="B289" s="1452"/>
      <c r="C289" s="1451"/>
    </row>
    <row r="290" spans="1:3" hidden="1" x14ac:dyDescent="0.25">
      <c r="A290" s="1451"/>
      <c r="B290" s="1452"/>
      <c r="C290" s="1451"/>
    </row>
    <row r="291" spans="1:3" hidden="1" x14ac:dyDescent="0.25">
      <c r="A291" s="1350"/>
      <c r="B291" s="1351"/>
      <c r="C291" s="1350"/>
    </row>
    <row r="292" spans="1:3" hidden="1" x14ac:dyDescent="0.25">
      <c r="A292" s="1350"/>
      <c r="B292" s="1351"/>
      <c r="C292" s="1350"/>
    </row>
    <row r="293" spans="1:3" hidden="1" x14ac:dyDescent="0.25">
      <c r="A293" s="1350"/>
      <c r="B293" s="1351"/>
      <c r="C293" s="1350"/>
    </row>
    <row r="294" spans="1:3" hidden="1" x14ac:dyDescent="0.25">
      <c r="A294" s="1350"/>
      <c r="B294" s="1351"/>
      <c r="C294" s="1350"/>
    </row>
    <row r="295" spans="1:3" hidden="1" x14ac:dyDescent="0.25">
      <c r="A295" s="1350"/>
      <c r="B295" s="1351"/>
      <c r="C295" s="1350"/>
    </row>
    <row r="296" spans="1:3" hidden="1" x14ac:dyDescent="0.25">
      <c r="A296" s="1323"/>
      <c r="B296" s="1324"/>
      <c r="C296" s="1323"/>
    </row>
    <row r="297" spans="1:3" hidden="1" x14ac:dyDescent="0.25">
      <c r="A297" s="1323"/>
      <c r="B297" s="1324"/>
      <c r="C297" s="1323"/>
    </row>
    <row r="298" spans="1:3" hidden="1" x14ac:dyDescent="0.25">
      <c r="A298" s="1323"/>
      <c r="B298" s="1324"/>
      <c r="C298" s="1323"/>
    </row>
    <row r="299" spans="1:3" hidden="1" x14ac:dyDescent="0.25">
      <c r="A299" s="1323"/>
      <c r="B299" s="1324"/>
      <c r="C299" s="1323"/>
    </row>
    <row r="300" spans="1:3" hidden="1" x14ac:dyDescent="0.25">
      <c r="A300" s="1323"/>
      <c r="B300" s="1324"/>
      <c r="C300" s="1323"/>
    </row>
    <row r="301" spans="1:3" hidden="1" x14ac:dyDescent="0.25">
      <c r="A301" s="1323"/>
      <c r="B301" s="1324"/>
      <c r="C301" s="1323"/>
    </row>
    <row r="302" spans="1:3" hidden="1" x14ac:dyDescent="0.25">
      <c r="A302" s="1323"/>
      <c r="B302" s="1324"/>
      <c r="C302" s="1323"/>
    </row>
    <row r="303" spans="1:3" x14ac:dyDescent="0.25">
      <c r="A303" s="1334" t="s">
        <v>29</v>
      </c>
      <c r="B303" s="1335">
        <f>SUM(B11:B302)</f>
        <v>223</v>
      </c>
      <c r="C303" s="1334"/>
    </row>
    <row r="304" spans="1:3" ht="29.25" customHeight="1" x14ac:dyDescent="0.25">
      <c r="A304" s="2048" t="s">
        <v>594</v>
      </c>
      <c r="B304" s="2048"/>
    </row>
    <row r="305" spans="1:3" x14ac:dyDescent="0.25">
      <c r="A305" s="855"/>
      <c r="B305" s="855"/>
    </row>
    <row r="306" spans="1:3" x14ac:dyDescent="0.25">
      <c r="A306" s="2049" t="s">
        <v>479</v>
      </c>
      <c r="B306" s="2050"/>
      <c r="C306" s="2051"/>
    </row>
    <row r="307" spans="1:3" x14ac:dyDescent="0.25">
      <c r="A307" s="2052"/>
      <c r="B307" s="2053"/>
      <c r="C307" s="2054"/>
    </row>
    <row r="308" spans="1:3" x14ac:dyDescent="0.25">
      <c r="A308" s="1335" t="s">
        <v>974</v>
      </c>
      <c r="B308" s="1335" t="s">
        <v>5</v>
      </c>
      <c r="C308" s="1335" t="s">
        <v>999</v>
      </c>
    </row>
    <row r="309" spans="1:3" x14ac:dyDescent="0.25">
      <c r="A309" s="1529" t="s">
        <v>524</v>
      </c>
      <c r="B309" s="1452">
        <v>1</v>
      </c>
      <c r="C309" s="1451" t="s">
        <v>1034</v>
      </c>
    </row>
    <row r="310" spans="1:3" x14ac:dyDescent="0.25">
      <c r="A310" s="1529" t="s">
        <v>524</v>
      </c>
      <c r="B310" s="1452">
        <v>3</v>
      </c>
      <c r="C310" s="1451" t="s">
        <v>938</v>
      </c>
    </row>
    <row r="311" spans="1:3" x14ac:dyDescent="0.25">
      <c r="A311" s="1529" t="s">
        <v>524</v>
      </c>
      <c r="B311" s="1452">
        <v>3</v>
      </c>
      <c r="C311" s="1451" t="s">
        <v>934</v>
      </c>
    </row>
    <row r="312" spans="1:3" x14ac:dyDescent="0.25">
      <c r="A312" s="1529" t="s">
        <v>524</v>
      </c>
      <c r="B312" s="1452">
        <v>1</v>
      </c>
      <c r="C312" s="1451" t="s">
        <v>1364</v>
      </c>
    </row>
    <row r="313" spans="1:3" x14ac:dyDescent="0.25">
      <c r="A313" s="1529" t="s">
        <v>524</v>
      </c>
      <c r="B313" s="1452">
        <v>2</v>
      </c>
      <c r="C313" s="1451" t="s">
        <v>1849</v>
      </c>
    </row>
    <row r="314" spans="1:3" x14ac:dyDescent="0.25">
      <c r="A314" s="1529" t="s">
        <v>524</v>
      </c>
      <c r="B314" s="1452">
        <v>2</v>
      </c>
      <c r="C314" s="1451" t="s">
        <v>944</v>
      </c>
    </row>
    <row r="315" spans="1:3" x14ac:dyDescent="0.25">
      <c r="A315" s="1529" t="s">
        <v>524</v>
      </c>
      <c r="B315" s="1452">
        <v>2</v>
      </c>
      <c r="C315" s="1451" t="s">
        <v>945</v>
      </c>
    </row>
    <row r="316" spans="1:3" x14ac:dyDescent="0.25">
      <c r="A316" s="1529" t="s">
        <v>524</v>
      </c>
      <c r="B316" s="1452">
        <v>1</v>
      </c>
      <c r="C316" s="1451" t="s">
        <v>942</v>
      </c>
    </row>
    <row r="317" spans="1:3" x14ac:dyDescent="0.25">
      <c r="A317" s="1529" t="s">
        <v>524</v>
      </c>
      <c r="B317" s="1452">
        <v>1</v>
      </c>
      <c r="C317" s="1451" t="s">
        <v>1834</v>
      </c>
    </row>
    <row r="318" spans="1:3" x14ac:dyDescent="0.25">
      <c r="A318" s="1529" t="s">
        <v>524</v>
      </c>
      <c r="B318" s="1452">
        <v>2</v>
      </c>
      <c r="C318" s="1451" t="s">
        <v>1035</v>
      </c>
    </row>
    <row r="319" spans="1:3" x14ac:dyDescent="0.25">
      <c r="A319" s="1529" t="s">
        <v>524</v>
      </c>
      <c r="B319" s="1452">
        <v>1</v>
      </c>
      <c r="C319" s="1451" t="s">
        <v>1265</v>
      </c>
    </row>
    <row r="320" spans="1:3" x14ac:dyDescent="0.25">
      <c r="A320" s="1529" t="s">
        <v>524</v>
      </c>
      <c r="B320" s="1452">
        <v>1</v>
      </c>
      <c r="C320" s="1451" t="s">
        <v>948</v>
      </c>
    </row>
    <row r="321" spans="1:3" x14ac:dyDescent="0.25">
      <c r="A321" s="1529" t="s">
        <v>524</v>
      </c>
      <c r="B321" s="1452">
        <v>1</v>
      </c>
      <c r="C321" s="1451" t="s">
        <v>1204</v>
      </c>
    </row>
    <row r="322" spans="1:3" x14ac:dyDescent="0.25">
      <c r="A322" s="1529" t="s">
        <v>524</v>
      </c>
      <c r="B322" s="1452">
        <v>1</v>
      </c>
      <c r="C322" s="1451" t="s">
        <v>1875</v>
      </c>
    </row>
    <row r="323" spans="1:3" x14ac:dyDescent="0.25">
      <c r="A323" s="1529" t="s">
        <v>524</v>
      </c>
      <c r="B323" s="1452">
        <v>1</v>
      </c>
      <c r="C323" s="1451" t="s">
        <v>959</v>
      </c>
    </row>
    <row r="324" spans="1:3" x14ac:dyDescent="0.25">
      <c r="A324" s="1529" t="s">
        <v>524</v>
      </c>
      <c r="B324" s="1452">
        <v>1</v>
      </c>
      <c r="C324" s="1451" t="s">
        <v>1310</v>
      </c>
    </row>
    <row r="325" spans="1:3" x14ac:dyDescent="0.25">
      <c r="A325" s="1529" t="s">
        <v>524</v>
      </c>
      <c r="B325" s="1452">
        <v>3</v>
      </c>
      <c r="C325" s="1451" t="s">
        <v>937</v>
      </c>
    </row>
    <row r="326" spans="1:3" x14ac:dyDescent="0.25">
      <c r="A326" s="1529" t="s">
        <v>604</v>
      </c>
      <c r="B326" s="1452">
        <v>1</v>
      </c>
      <c r="C326" s="1451" t="s">
        <v>1312</v>
      </c>
    </row>
    <row r="327" spans="1:3" x14ac:dyDescent="0.25">
      <c r="A327" s="1529" t="s">
        <v>604</v>
      </c>
      <c r="B327" s="1452">
        <v>1</v>
      </c>
      <c r="C327" s="1451" t="s">
        <v>944</v>
      </c>
    </row>
    <row r="328" spans="1:3" x14ac:dyDescent="0.25">
      <c r="A328" s="1529" t="s">
        <v>604</v>
      </c>
      <c r="B328" s="1452">
        <v>2</v>
      </c>
      <c r="C328" s="1451" t="s">
        <v>933</v>
      </c>
    </row>
    <row r="329" spans="1:3" x14ac:dyDescent="0.25">
      <c r="A329" s="1529" t="s">
        <v>604</v>
      </c>
      <c r="B329" s="1452">
        <v>1</v>
      </c>
      <c r="C329" s="1451" t="s">
        <v>1269</v>
      </c>
    </row>
    <row r="330" spans="1:3" x14ac:dyDescent="0.25">
      <c r="A330" s="1529" t="s">
        <v>604</v>
      </c>
      <c r="B330" s="1452">
        <v>1</v>
      </c>
      <c r="C330" s="1451" t="s">
        <v>949</v>
      </c>
    </row>
    <row r="331" spans="1:3" x14ac:dyDescent="0.25">
      <c r="A331" s="1529" t="s">
        <v>604</v>
      </c>
      <c r="B331" s="1452">
        <v>3</v>
      </c>
      <c r="C331" s="1451" t="s">
        <v>936</v>
      </c>
    </row>
    <row r="332" spans="1:3" x14ac:dyDescent="0.25">
      <c r="A332" s="1529" t="s">
        <v>604</v>
      </c>
      <c r="B332" s="1452">
        <v>1</v>
      </c>
      <c r="C332" s="1451" t="s">
        <v>1310</v>
      </c>
    </row>
    <row r="333" spans="1:3" x14ac:dyDescent="0.25">
      <c r="A333" s="1529" t="s">
        <v>604</v>
      </c>
      <c r="B333" s="1452">
        <v>1</v>
      </c>
      <c r="C333" s="1451" t="s">
        <v>937</v>
      </c>
    </row>
    <row r="334" spans="1:3" x14ac:dyDescent="0.25">
      <c r="A334" s="1529" t="s">
        <v>694</v>
      </c>
      <c r="B334" s="1452">
        <v>1</v>
      </c>
      <c r="C334" s="1451" t="s">
        <v>938</v>
      </c>
    </row>
    <row r="335" spans="1:3" x14ac:dyDescent="0.25">
      <c r="A335" s="1529" t="s">
        <v>694</v>
      </c>
      <c r="B335" s="1452">
        <v>1</v>
      </c>
      <c r="C335" s="1451" t="s">
        <v>1832</v>
      </c>
    </row>
    <row r="336" spans="1:3" x14ac:dyDescent="0.25">
      <c r="A336" s="1529" t="s">
        <v>694</v>
      </c>
      <c r="B336" s="1452">
        <v>1</v>
      </c>
      <c r="C336" s="1451" t="s">
        <v>944</v>
      </c>
    </row>
    <row r="337" spans="1:3" x14ac:dyDescent="0.25">
      <c r="A337" s="1529" t="s">
        <v>694</v>
      </c>
      <c r="B337" s="1452">
        <v>1</v>
      </c>
      <c r="C337" s="1451" t="s">
        <v>1835</v>
      </c>
    </row>
    <row r="338" spans="1:3" x14ac:dyDescent="0.25">
      <c r="A338" s="1529" t="s">
        <v>694</v>
      </c>
      <c r="B338" s="1452">
        <v>1</v>
      </c>
      <c r="C338" s="1451" t="s">
        <v>948</v>
      </c>
    </row>
    <row r="339" spans="1:3" x14ac:dyDescent="0.25">
      <c r="A339" s="1529" t="s">
        <v>694</v>
      </c>
      <c r="B339" s="1452">
        <v>1</v>
      </c>
      <c r="C339" s="1451" t="s">
        <v>949</v>
      </c>
    </row>
    <row r="340" spans="1:3" x14ac:dyDescent="0.25">
      <c r="A340" s="1529" t="s">
        <v>694</v>
      </c>
      <c r="B340" s="1452">
        <v>1</v>
      </c>
      <c r="C340" s="1451" t="s">
        <v>1876</v>
      </c>
    </row>
    <row r="341" spans="1:3" x14ac:dyDescent="0.25">
      <c r="A341" s="1529" t="s">
        <v>661</v>
      </c>
      <c r="B341" s="1452">
        <v>1</v>
      </c>
      <c r="C341" s="1451" t="s">
        <v>1212</v>
      </c>
    </row>
    <row r="342" spans="1:3" x14ac:dyDescent="0.25">
      <c r="A342" s="1529" t="s">
        <v>661</v>
      </c>
      <c r="B342" s="1452">
        <v>1</v>
      </c>
      <c r="C342" s="1451" t="s">
        <v>944</v>
      </c>
    </row>
    <row r="343" spans="1:3" x14ac:dyDescent="0.25">
      <c r="A343" s="1529" t="s">
        <v>661</v>
      </c>
      <c r="B343" s="1452">
        <v>1</v>
      </c>
      <c r="C343" s="1451" t="s">
        <v>1837</v>
      </c>
    </row>
    <row r="344" spans="1:3" x14ac:dyDescent="0.25">
      <c r="A344" s="1529" t="s">
        <v>661</v>
      </c>
      <c r="B344" s="1452">
        <v>1</v>
      </c>
      <c r="C344" s="1451" t="s">
        <v>1310</v>
      </c>
    </row>
    <row r="345" spans="1:3" x14ac:dyDescent="0.25">
      <c r="A345" s="1529" t="s">
        <v>327</v>
      </c>
      <c r="B345" s="1452">
        <v>1</v>
      </c>
      <c r="C345" s="1451" t="s">
        <v>943</v>
      </c>
    </row>
    <row r="346" spans="1:3" x14ac:dyDescent="0.25">
      <c r="A346" s="1529" t="s">
        <v>327</v>
      </c>
      <c r="B346" s="1452">
        <v>2</v>
      </c>
      <c r="C346" s="1451" t="s">
        <v>938</v>
      </c>
    </row>
    <row r="347" spans="1:3" x14ac:dyDescent="0.25">
      <c r="A347" s="1529" t="s">
        <v>327</v>
      </c>
      <c r="B347" s="1452">
        <v>2</v>
      </c>
      <c r="C347" s="1451" t="s">
        <v>1849</v>
      </c>
    </row>
    <row r="348" spans="1:3" x14ac:dyDescent="0.25">
      <c r="A348" s="1529" t="s">
        <v>327</v>
      </c>
      <c r="B348" s="1452">
        <v>1</v>
      </c>
      <c r="C348" s="1451" t="s">
        <v>941</v>
      </c>
    </row>
    <row r="349" spans="1:3" x14ac:dyDescent="0.25">
      <c r="A349" s="1529" t="s">
        <v>327</v>
      </c>
      <c r="B349" s="1452">
        <v>1</v>
      </c>
      <c r="C349" s="1451" t="s">
        <v>939</v>
      </c>
    </row>
    <row r="350" spans="1:3" ht="28.5" customHeight="1" x14ac:dyDescent="0.25">
      <c r="A350" s="1529" t="s">
        <v>327</v>
      </c>
      <c r="B350" s="1452">
        <v>1</v>
      </c>
      <c r="C350" s="1451" t="s">
        <v>1840</v>
      </c>
    </row>
    <row r="351" spans="1:3" x14ac:dyDescent="0.25">
      <c r="A351" s="1529" t="s">
        <v>327</v>
      </c>
      <c r="B351" s="1452">
        <v>1</v>
      </c>
      <c r="C351" s="1451" t="s">
        <v>1309</v>
      </c>
    </row>
    <row r="352" spans="1:3" x14ac:dyDescent="0.25">
      <c r="A352" s="1529" t="s">
        <v>608</v>
      </c>
      <c r="B352" s="1452">
        <v>2</v>
      </c>
      <c r="C352" s="1451" t="s">
        <v>944</v>
      </c>
    </row>
    <row r="353" spans="1:3" x14ac:dyDescent="0.25">
      <c r="A353" s="1529" t="s">
        <v>608</v>
      </c>
      <c r="B353" s="1452">
        <v>2</v>
      </c>
      <c r="C353" s="1451" t="s">
        <v>935</v>
      </c>
    </row>
    <row r="354" spans="1:3" x14ac:dyDescent="0.25">
      <c r="A354" s="1529" t="s">
        <v>608</v>
      </c>
      <c r="B354" s="1452">
        <v>2</v>
      </c>
      <c r="C354" s="1451" t="s">
        <v>948</v>
      </c>
    </row>
    <row r="355" spans="1:3" x14ac:dyDescent="0.25">
      <c r="A355" s="1529" t="s">
        <v>608</v>
      </c>
      <c r="B355" s="1452">
        <v>2</v>
      </c>
      <c r="C355" s="1451" t="s">
        <v>949</v>
      </c>
    </row>
    <row r="356" spans="1:3" x14ac:dyDescent="0.25">
      <c r="A356" s="1529" t="s">
        <v>675</v>
      </c>
      <c r="B356" s="1452">
        <v>1</v>
      </c>
      <c r="C356" s="1451" t="s">
        <v>1854</v>
      </c>
    </row>
    <row r="357" spans="1:3" x14ac:dyDescent="0.25">
      <c r="A357" s="1529" t="s">
        <v>675</v>
      </c>
      <c r="B357" s="1452">
        <v>1</v>
      </c>
      <c r="C357" s="1451" t="s">
        <v>1311</v>
      </c>
    </row>
    <row r="358" spans="1:3" x14ac:dyDescent="0.25">
      <c r="A358" s="1529" t="s">
        <v>675</v>
      </c>
      <c r="B358" s="1452">
        <v>2</v>
      </c>
      <c r="C358" s="1451" t="s">
        <v>938</v>
      </c>
    </row>
    <row r="359" spans="1:3" x14ac:dyDescent="0.25">
      <c r="A359" s="1529" t="s">
        <v>675</v>
      </c>
      <c r="B359" s="1452">
        <v>1</v>
      </c>
      <c r="C359" s="1451" t="s">
        <v>934</v>
      </c>
    </row>
    <row r="360" spans="1:3" x14ac:dyDescent="0.25">
      <c r="A360" s="1529" t="s">
        <v>675</v>
      </c>
      <c r="B360" s="1452">
        <v>1</v>
      </c>
      <c r="C360" s="1451" t="s">
        <v>1877</v>
      </c>
    </row>
    <row r="361" spans="1:3" x14ac:dyDescent="0.25">
      <c r="A361" s="1529" t="s">
        <v>675</v>
      </c>
      <c r="B361" s="1452">
        <v>1</v>
      </c>
      <c r="C361" s="1451" t="s">
        <v>944</v>
      </c>
    </row>
    <row r="362" spans="1:3" x14ac:dyDescent="0.25">
      <c r="A362" s="1529" t="s">
        <v>675</v>
      </c>
      <c r="B362" s="1452">
        <v>1</v>
      </c>
      <c r="C362" s="1451" t="s">
        <v>942</v>
      </c>
    </row>
    <row r="363" spans="1:3" x14ac:dyDescent="0.25">
      <c r="A363" s="1529" t="s">
        <v>675</v>
      </c>
      <c r="B363" s="1452">
        <v>1</v>
      </c>
      <c r="C363" s="1451" t="s">
        <v>949</v>
      </c>
    </row>
    <row r="364" spans="1:3" x14ac:dyDescent="0.25">
      <c r="A364" s="1529" t="s">
        <v>675</v>
      </c>
      <c r="B364" s="1452">
        <v>1</v>
      </c>
      <c r="C364" s="1451" t="s">
        <v>936</v>
      </c>
    </row>
    <row r="365" spans="1:3" x14ac:dyDescent="0.25">
      <c r="A365" s="1529" t="s">
        <v>162</v>
      </c>
      <c r="B365" s="1452">
        <v>1</v>
      </c>
      <c r="C365" s="1451" t="s">
        <v>938</v>
      </c>
    </row>
    <row r="366" spans="1:3" x14ac:dyDescent="0.25">
      <c r="A366" s="1529" t="s">
        <v>162</v>
      </c>
      <c r="B366" s="1452">
        <v>1</v>
      </c>
      <c r="C366" s="1451" t="s">
        <v>1266</v>
      </c>
    </row>
    <row r="367" spans="1:3" x14ac:dyDescent="0.25">
      <c r="A367" s="1529" t="s">
        <v>162</v>
      </c>
      <c r="B367" s="1452">
        <v>1</v>
      </c>
      <c r="C367" s="1451" t="s">
        <v>948</v>
      </c>
    </row>
    <row r="368" spans="1:3" x14ac:dyDescent="0.25">
      <c r="A368" s="1529" t="s">
        <v>162</v>
      </c>
      <c r="B368" s="1452">
        <v>1</v>
      </c>
      <c r="C368" s="1451" t="s">
        <v>937</v>
      </c>
    </row>
    <row r="369" spans="1:3" x14ac:dyDescent="0.25">
      <c r="A369" s="1529" t="s">
        <v>498</v>
      </c>
      <c r="B369" s="1452">
        <v>1</v>
      </c>
      <c r="C369" s="1451" t="s">
        <v>1878</v>
      </c>
    </row>
    <row r="370" spans="1:3" x14ac:dyDescent="0.25">
      <c r="A370" s="1529" t="s">
        <v>593</v>
      </c>
      <c r="B370" s="1452">
        <v>2</v>
      </c>
      <c r="C370" s="1451" t="s">
        <v>943</v>
      </c>
    </row>
    <row r="371" spans="1:3" x14ac:dyDescent="0.25">
      <c r="A371" s="1529" t="s">
        <v>593</v>
      </c>
      <c r="B371" s="1452">
        <v>2</v>
      </c>
      <c r="C371" s="1451" t="s">
        <v>1267</v>
      </c>
    </row>
    <row r="372" spans="1:3" x14ac:dyDescent="0.25">
      <c r="A372" s="1529" t="s">
        <v>593</v>
      </c>
      <c r="B372" s="1452">
        <v>2</v>
      </c>
      <c r="C372" s="1451" t="s">
        <v>938</v>
      </c>
    </row>
    <row r="373" spans="1:3" x14ac:dyDescent="0.25">
      <c r="A373" s="1529" t="s">
        <v>593</v>
      </c>
      <c r="B373" s="1452">
        <v>1</v>
      </c>
      <c r="C373" s="1451" t="s">
        <v>1846</v>
      </c>
    </row>
    <row r="374" spans="1:3" x14ac:dyDescent="0.25">
      <c r="A374" s="1529" t="s">
        <v>593</v>
      </c>
      <c r="B374" s="1452">
        <v>2</v>
      </c>
      <c r="C374" s="1451" t="s">
        <v>1832</v>
      </c>
    </row>
    <row r="375" spans="1:3" x14ac:dyDescent="0.25">
      <c r="A375" s="1529" t="s">
        <v>593</v>
      </c>
      <c r="B375" s="1452">
        <v>1</v>
      </c>
      <c r="C375" s="1451" t="s">
        <v>1879</v>
      </c>
    </row>
    <row r="376" spans="1:3" x14ac:dyDescent="0.25">
      <c r="A376" s="1529" t="s">
        <v>593</v>
      </c>
      <c r="B376" s="1452">
        <v>1</v>
      </c>
      <c r="C376" s="1451" t="s">
        <v>941</v>
      </c>
    </row>
    <row r="377" spans="1:3" x14ac:dyDescent="0.25">
      <c r="A377" s="1529" t="s">
        <v>593</v>
      </c>
      <c r="B377" s="1452">
        <v>1</v>
      </c>
      <c r="C377" s="1451" t="s">
        <v>944</v>
      </c>
    </row>
    <row r="378" spans="1:3" x14ac:dyDescent="0.25">
      <c r="A378" s="1529" t="s">
        <v>593</v>
      </c>
      <c r="B378" s="1452">
        <v>3</v>
      </c>
      <c r="C378" s="1451" t="s">
        <v>942</v>
      </c>
    </row>
    <row r="379" spans="1:3" x14ac:dyDescent="0.25">
      <c r="A379" s="1529" t="s">
        <v>593</v>
      </c>
      <c r="B379" s="1452">
        <v>1</v>
      </c>
      <c r="C379" s="1451" t="s">
        <v>933</v>
      </c>
    </row>
    <row r="380" spans="1:3" x14ac:dyDescent="0.25">
      <c r="A380" s="1529" t="s">
        <v>593</v>
      </c>
      <c r="B380" s="1452">
        <v>1</v>
      </c>
      <c r="C380" s="1451" t="s">
        <v>1834</v>
      </c>
    </row>
    <row r="381" spans="1:3" x14ac:dyDescent="0.25">
      <c r="A381" s="1529" t="s">
        <v>593</v>
      </c>
      <c r="B381" s="1452">
        <v>3</v>
      </c>
      <c r="C381" s="1451" t="s">
        <v>1035</v>
      </c>
    </row>
    <row r="382" spans="1:3" x14ac:dyDescent="0.25">
      <c r="A382" s="1529" t="s">
        <v>593</v>
      </c>
      <c r="B382" s="1452">
        <v>2</v>
      </c>
      <c r="C382" s="1451" t="s">
        <v>1837</v>
      </c>
    </row>
    <row r="383" spans="1:3" x14ac:dyDescent="0.25">
      <c r="A383" s="1529" t="s">
        <v>593</v>
      </c>
      <c r="B383" s="1452">
        <v>2</v>
      </c>
      <c r="C383" s="1451" t="s">
        <v>939</v>
      </c>
    </row>
    <row r="384" spans="1:3" x14ac:dyDescent="0.25">
      <c r="A384" s="1529" t="s">
        <v>593</v>
      </c>
      <c r="B384" s="1452">
        <v>2</v>
      </c>
      <c r="C384" s="1451" t="s">
        <v>1880</v>
      </c>
    </row>
    <row r="385" spans="1:3" x14ac:dyDescent="0.25">
      <c r="A385" s="1529" t="s">
        <v>593</v>
      </c>
      <c r="B385" s="1452">
        <v>1</v>
      </c>
      <c r="C385" s="1451" t="s">
        <v>936</v>
      </c>
    </row>
    <row r="386" spans="1:3" x14ac:dyDescent="0.25">
      <c r="A386" s="1529" t="s">
        <v>593</v>
      </c>
      <c r="B386" s="1452">
        <v>2</v>
      </c>
      <c r="C386" s="1451" t="s">
        <v>1310</v>
      </c>
    </row>
    <row r="387" spans="1:3" x14ac:dyDescent="0.25">
      <c r="A387" s="1529" t="s">
        <v>593</v>
      </c>
      <c r="B387" s="1452">
        <v>4</v>
      </c>
      <c r="C387" s="1451" t="s">
        <v>1881</v>
      </c>
    </row>
    <row r="388" spans="1:3" x14ac:dyDescent="0.25">
      <c r="A388" s="1529" t="s">
        <v>593</v>
      </c>
      <c r="B388" s="1452">
        <v>8</v>
      </c>
      <c r="C388" s="1451" t="s">
        <v>937</v>
      </c>
    </row>
    <row r="389" spans="1:3" x14ac:dyDescent="0.25">
      <c r="A389" s="1529" t="s">
        <v>654</v>
      </c>
      <c r="B389" s="1452">
        <v>1</v>
      </c>
      <c r="C389" s="1451" t="s">
        <v>1882</v>
      </c>
    </row>
    <row r="390" spans="1:3" x14ac:dyDescent="0.25">
      <c r="A390" s="1529" t="s">
        <v>654</v>
      </c>
      <c r="B390" s="1452">
        <v>1</v>
      </c>
      <c r="C390" s="1451" t="s">
        <v>1852</v>
      </c>
    </row>
    <row r="391" spans="1:3" x14ac:dyDescent="0.25">
      <c r="A391" s="1529" t="s">
        <v>654</v>
      </c>
      <c r="B391" s="1452">
        <v>1</v>
      </c>
      <c r="C391" s="1451" t="s">
        <v>1883</v>
      </c>
    </row>
    <row r="392" spans="1:3" x14ac:dyDescent="0.25">
      <c r="A392" s="1529" t="s">
        <v>654</v>
      </c>
      <c r="B392" s="1452">
        <v>1</v>
      </c>
      <c r="C392" s="1451" t="s">
        <v>1850</v>
      </c>
    </row>
    <row r="393" spans="1:3" x14ac:dyDescent="0.25">
      <c r="A393" s="1529" t="s">
        <v>654</v>
      </c>
      <c r="B393" s="1452">
        <v>1</v>
      </c>
      <c r="C393" s="1451" t="s">
        <v>1310</v>
      </c>
    </row>
    <row r="394" spans="1:3" x14ac:dyDescent="0.25">
      <c r="A394" s="1529" t="s">
        <v>654</v>
      </c>
      <c r="B394" s="1452">
        <v>1</v>
      </c>
      <c r="C394" s="1451" t="s">
        <v>937</v>
      </c>
    </row>
    <row r="395" spans="1:3" x14ac:dyDescent="0.25">
      <c r="A395" s="1529" t="s">
        <v>714</v>
      </c>
      <c r="B395" s="1452">
        <v>1</v>
      </c>
      <c r="C395" s="1451" t="s">
        <v>944</v>
      </c>
    </row>
    <row r="396" spans="1:3" x14ac:dyDescent="0.25">
      <c r="A396" s="1529" t="s">
        <v>714</v>
      </c>
      <c r="B396" s="1452">
        <v>1</v>
      </c>
      <c r="C396" s="1451" t="s">
        <v>933</v>
      </c>
    </row>
    <row r="397" spans="1:3" x14ac:dyDescent="0.25">
      <c r="A397" s="1529" t="s">
        <v>714</v>
      </c>
      <c r="B397" s="1452">
        <v>1</v>
      </c>
      <c r="C397" s="1451" t="s">
        <v>949</v>
      </c>
    </row>
    <row r="398" spans="1:3" x14ac:dyDescent="0.25">
      <c r="A398" s="1529" t="s">
        <v>714</v>
      </c>
      <c r="B398" s="1452">
        <v>2</v>
      </c>
      <c r="C398" s="1451" t="s">
        <v>936</v>
      </c>
    </row>
    <row r="399" spans="1:3" hidden="1" x14ac:dyDescent="0.25">
      <c r="A399" s="1529"/>
      <c r="B399" s="1452"/>
      <c r="C399" s="1451"/>
    </row>
    <row r="400" spans="1:3" hidden="1" x14ac:dyDescent="0.25">
      <c r="A400" s="1529"/>
      <c r="B400" s="1452"/>
      <c r="C400" s="1451"/>
    </row>
    <row r="401" spans="1:3" hidden="1" x14ac:dyDescent="0.25">
      <c r="A401" s="1529"/>
      <c r="B401" s="1452"/>
      <c r="C401" s="1451"/>
    </row>
    <row r="402" spans="1:3" hidden="1" x14ac:dyDescent="0.25">
      <c r="A402" s="1529"/>
      <c r="B402" s="1452"/>
      <c r="C402" s="1451"/>
    </row>
    <row r="403" spans="1:3" hidden="1" x14ac:dyDescent="0.25">
      <c r="A403" s="1529"/>
      <c r="B403" s="1452"/>
      <c r="C403" s="1451"/>
    </row>
    <row r="404" spans="1:3" hidden="1" x14ac:dyDescent="0.25">
      <c r="A404" s="1529"/>
      <c r="B404" s="1452"/>
      <c r="C404" s="1451"/>
    </row>
    <row r="405" spans="1:3" hidden="1" x14ac:dyDescent="0.25">
      <c r="A405" s="1529"/>
      <c r="B405" s="1452"/>
      <c r="C405" s="1451"/>
    </row>
    <row r="406" spans="1:3" hidden="1" x14ac:dyDescent="0.25">
      <c r="A406" s="1529"/>
      <c r="B406" s="1452"/>
      <c r="C406" s="1451"/>
    </row>
    <row r="407" spans="1:3" hidden="1" x14ac:dyDescent="0.25">
      <c r="A407" s="1529"/>
      <c r="B407" s="1452"/>
      <c r="C407" s="1451"/>
    </row>
    <row r="408" spans="1:3" hidden="1" x14ac:dyDescent="0.25">
      <c r="A408" s="1529"/>
      <c r="B408" s="1452"/>
      <c r="C408" s="1451"/>
    </row>
    <row r="409" spans="1:3" hidden="1" x14ac:dyDescent="0.25">
      <c r="A409" s="1529"/>
      <c r="B409" s="1452"/>
      <c r="C409" s="1451"/>
    </row>
    <row r="410" spans="1:3" hidden="1" x14ac:dyDescent="0.25">
      <c r="A410" s="1529"/>
      <c r="B410" s="1452"/>
      <c r="C410" s="1451"/>
    </row>
    <row r="411" spans="1:3" hidden="1" x14ac:dyDescent="0.25">
      <c r="A411" s="1529"/>
      <c r="B411" s="1452"/>
      <c r="C411" s="1451"/>
    </row>
    <row r="412" spans="1:3" hidden="1" x14ac:dyDescent="0.25">
      <c r="A412" s="1529"/>
      <c r="B412" s="1452"/>
      <c r="C412" s="1451"/>
    </row>
    <row r="413" spans="1:3" hidden="1" x14ac:dyDescent="0.25">
      <c r="A413" s="1529"/>
      <c r="B413" s="1452"/>
      <c r="C413" s="1451"/>
    </row>
    <row r="414" spans="1:3" hidden="1" x14ac:dyDescent="0.25">
      <c r="A414" s="1529"/>
      <c r="B414" s="1452"/>
      <c r="C414" s="1451"/>
    </row>
    <row r="415" spans="1:3" hidden="1" x14ac:dyDescent="0.25">
      <c r="A415" s="1529"/>
      <c r="B415" s="1452"/>
      <c r="C415" s="1451"/>
    </row>
    <row r="416" spans="1:3" hidden="1" x14ac:dyDescent="0.25">
      <c r="A416" s="1323"/>
      <c r="B416" s="1324"/>
      <c r="C416" s="1323"/>
    </row>
    <row r="417" spans="1:3" hidden="1" x14ac:dyDescent="0.25">
      <c r="A417" s="1323"/>
      <c r="B417" s="1324"/>
      <c r="C417" s="1323"/>
    </row>
    <row r="418" spans="1:3" hidden="1" x14ac:dyDescent="0.25">
      <c r="A418" s="1323"/>
      <c r="B418" s="1324"/>
      <c r="C418" s="1323"/>
    </row>
    <row r="419" spans="1:3" hidden="1" x14ac:dyDescent="0.25">
      <c r="A419" s="1323"/>
      <c r="B419" s="1324"/>
      <c r="C419" s="1323"/>
    </row>
    <row r="420" spans="1:3" hidden="1" x14ac:dyDescent="0.25">
      <c r="A420" s="1323"/>
      <c r="B420" s="1324"/>
      <c r="C420" s="1323"/>
    </row>
    <row r="421" spans="1:3" hidden="1" x14ac:dyDescent="0.25">
      <c r="A421" s="1323"/>
      <c r="B421" s="1324"/>
      <c r="C421" s="1323"/>
    </row>
    <row r="422" spans="1:3" hidden="1" x14ac:dyDescent="0.25">
      <c r="A422" s="1323"/>
      <c r="B422" s="1324"/>
      <c r="C422" s="1323"/>
    </row>
    <row r="423" spans="1:3" hidden="1" x14ac:dyDescent="0.25">
      <c r="A423" s="1323"/>
      <c r="B423" s="1324"/>
      <c r="C423" s="1323"/>
    </row>
    <row r="424" spans="1:3" hidden="1" x14ac:dyDescent="0.25">
      <c r="A424" s="1323"/>
      <c r="B424" s="1324"/>
      <c r="C424" s="1323"/>
    </row>
    <row r="425" spans="1:3" hidden="1" x14ac:dyDescent="0.25">
      <c r="A425" s="1323"/>
      <c r="B425" s="1324"/>
      <c r="C425" s="1323"/>
    </row>
    <row r="426" spans="1:3" hidden="1" x14ac:dyDescent="0.25">
      <c r="A426" s="1323"/>
      <c r="B426" s="1324"/>
      <c r="C426" s="1323"/>
    </row>
    <row r="427" spans="1:3" x14ac:dyDescent="0.25">
      <c r="A427" s="1336" t="s">
        <v>29</v>
      </c>
      <c r="B427" s="1330">
        <f>SUM(B308:B426)</f>
        <v>133</v>
      </c>
      <c r="C427" s="1337"/>
    </row>
    <row r="428" spans="1:3" x14ac:dyDescent="0.25">
      <c r="A428" s="2055" t="s">
        <v>594</v>
      </c>
      <c r="B428" s="2055"/>
      <c r="C428" s="2055"/>
    </row>
    <row r="429" spans="1:3" x14ac:dyDescent="0.25">
      <c r="A429" s="856"/>
    </row>
    <row r="430" spans="1:3" ht="15" customHeight="1" x14ac:dyDescent="0.25">
      <c r="A430" s="2056" t="s">
        <v>973</v>
      </c>
      <c r="B430" s="2057"/>
      <c r="C430" s="1326"/>
    </row>
    <row r="431" spans="1:3" ht="15" customHeight="1" x14ac:dyDescent="0.25">
      <c r="A431" s="2058"/>
      <c r="B431" s="2059"/>
      <c r="C431" s="1326"/>
    </row>
    <row r="432" spans="1:3" ht="26.25" customHeight="1" x14ac:dyDescent="0.25">
      <c r="A432" s="1339" t="s">
        <v>463</v>
      </c>
      <c r="B432" s="1339" t="s">
        <v>466</v>
      </c>
    </row>
    <row r="433" spans="1:2" x14ac:dyDescent="0.25">
      <c r="A433" s="1372" t="s">
        <v>524</v>
      </c>
      <c r="B433" s="1373">
        <v>28</v>
      </c>
    </row>
    <row r="434" spans="1:2" x14ac:dyDescent="0.25">
      <c r="A434" s="1372" t="s">
        <v>604</v>
      </c>
      <c r="B434" s="1373">
        <v>1</v>
      </c>
    </row>
    <row r="435" spans="1:2" x14ac:dyDescent="0.25">
      <c r="A435" s="1372" t="s">
        <v>784</v>
      </c>
      <c r="B435" s="1373">
        <v>2</v>
      </c>
    </row>
    <row r="436" spans="1:2" x14ac:dyDescent="0.25">
      <c r="A436" s="1372" t="s">
        <v>118</v>
      </c>
      <c r="B436" s="1373">
        <v>1</v>
      </c>
    </row>
    <row r="437" spans="1:2" x14ac:dyDescent="0.25">
      <c r="A437" s="1372" t="s">
        <v>661</v>
      </c>
      <c r="B437" s="1373">
        <v>12</v>
      </c>
    </row>
    <row r="438" spans="1:2" x14ac:dyDescent="0.25">
      <c r="A438" s="1372" t="s">
        <v>327</v>
      </c>
      <c r="B438" s="1373">
        <v>18</v>
      </c>
    </row>
    <row r="439" spans="1:2" x14ac:dyDescent="0.25">
      <c r="A439" s="1372" t="s">
        <v>609</v>
      </c>
      <c r="B439" s="1373">
        <v>9</v>
      </c>
    </row>
    <row r="440" spans="1:2" ht="14.45" customHeight="1" x14ac:dyDescent="0.25">
      <c r="A440" s="1372" t="s">
        <v>785</v>
      </c>
      <c r="B440" s="1373">
        <v>2</v>
      </c>
    </row>
    <row r="441" spans="1:2" ht="30" x14ac:dyDescent="0.25">
      <c r="A441" s="1332" t="s">
        <v>608</v>
      </c>
      <c r="B441" s="1333">
        <v>60</v>
      </c>
    </row>
    <row r="442" spans="1:2" x14ac:dyDescent="0.25">
      <c r="A442" s="1332" t="s">
        <v>675</v>
      </c>
      <c r="B442" s="1333">
        <v>7</v>
      </c>
    </row>
    <row r="443" spans="1:2" x14ac:dyDescent="0.25">
      <c r="A443" s="1450" t="s">
        <v>162</v>
      </c>
      <c r="B443" s="1464">
        <v>4</v>
      </c>
    </row>
    <row r="444" spans="1:2" x14ac:dyDescent="0.25">
      <c r="A444" s="1450" t="s">
        <v>498</v>
      </c>
      <c r="B444" s="1464">
        <v>10</v>
      </c>
    </row>
    <row r="445" spans="1:2" x14ac:dyDescent="0.25">
      <c r="A445" s="1450" t="s">
        <v>287</v>
      </c>
      <c r="B445" s="1464">
        <v>7</v>
      </c>
    </row>
    <row r="446" spans="1:2" x14ac:dyDescent="0.25">
      <c r="A446" s="1450" t="s">
        <v>593</v>
      </c>
      <c r="B446" s="1464">
        <v>5</v>
      </c>
    </row>
    <row r="447" spans="1:2" x14ac:dyDescent="0.25">
      <c r="A447" s="1450" t="s">
        <v>654</v>
      </c>
      <c r="B447" s="1464">
        <v>1</v>
      </c>
    </row>
    <row r="448" spans="1:2" x14ac:dyDescent="0.25">
      <c r="A448" s="1450" t="s">
        <v>598</v>
      </c>
      <c r="B448" s="1464">
        <v>2</v>
      </c>
    </row>
    <row r="449" spans="1:2" x14ac:dyDescent="0.25">
      <c r="A449" s="1450" t="s">
        <v>714</v>
      </c>
      <c r="B449" s="1464">
        <v>6</v>
      </c>
    </row>
    <row r="450" spans="1:2" hidden="1" x14ac:dyDescent="0.25">
      <c r="A450" s="1450"/>
      <c r="B450" s="1464"/>
    </row>
    <row r="451" spans="1:2" hidden="1" x14ac:dyDescent="0.25">
      <c r="A451" s="1321"/>
      <c r="B451" s="1322"/>
    </row>
    <row r="452" spans="1:2" hidden="1" x14ac:dyDescent="0.25">
      <c r="A452" s="1321"/>
      <c r="B452" s="1322"/>
    </row>
    <row r="453" spans="1:2" hidden="1" x14ac:dyDescent="0.25">
      <c r="A453" s="1321"/>
      <c r="B453" s="1322"/>
    </row>
    <row r="454" spans="1:2" hidden="1" x14ac:dyDescent="0.25">
      <c r="A454" s="1321"/>
      <c r="B454" s="1322"/>
    </row>
    <row r="455" spans="1:2" x14ac:dyDescent="0.25">
      <c r="A455" s="1340" t="s">
        <v>29</v>
      </c>
      <c r="B455" s="1341">
        <f>SUM(B433:B454)</f>
        <v>175</v>
      </c>
    </row>
    <row r="456" spans="1:2" x14ac:dyDescent="0.25">
      <c r="A456" s="857" t="s">
        <v>467</v>
      </c>
    </row>
    <row r="458" spans="1:2" ht="15" customHeight="1" x14ac:dyDescent="0.25">
      <c r="A458" s="2043" t="s">
        <v>1139</v>
      </c>
      <c r="B458" s="2044"/>
    </row>
    <row r="459" spans="1:2" x14ac:dyDescent="0.25">
      <c r="A459" s="2045"/>
      <c r="B459" s="2046"/>
    </row>
    <row r="460" spans="1:2" x14ac:dyDescent="0.25">
      <c r="A460" s="1338" t="s">
        <v>480</v>
      </c>
      <c r="B460" s="1338" t="s">
        <v>466</v>
      </c>
    </row>
    <row r="461" spans="1:2" x14ac:dyDescent="0.25">
      <c r="A461" s="1450" t="s">
        <v>524</v>
      </c>
      <c r="B461" s="1464">
        <v>11</v>
      </c>
    </row>
    <row r="462" spans="1:2" x14ac:dyDescent="0.25">
      <c r="A462" s="1372" t="s">
        <v>604</v>
      </c>
      <c r="B462" s="1373">
        <v>3</v>
      </c>
    </row>
    <row r="463" spans="1:2" x14ac:dyDescent="0.25">
      <c r="A463" s="1372" t="s">
        <v>694</v>
      </c>
      <c r="B463" s="1373">
        <v>2</v>
      </c>
    </row>
    <row r="464" spans="1:2" x14ac:dyDescent="0.25">
      <c r="A464" s="1372" t="s">
        <v>118</v>
      </c>
      <c r="B464" s="1373">
        <v>1</v>
      </c>
    </row>
    <row r="465" spans="1:2" x14ac:dyDescent="0.25">
      <c r="A465" s="1372" t="s">
        <v>661</v>
      </c>
      <c r="B465" s="1373">
        <v>1</v>
      </c>
    </row>
    <row r="466" spans="1:2" x14ac:dyDescent="0.25">
      <c r="A466" s="1372" t="s">
        <v>327</v>
      </c>
      <c r="B466" s="1373">
        <v>8</v>
      </c>
    </row>
    <row r="467" spans="1:2" x14ac:dyDescent="0.25">
      <c r="A467" s="1372" t="s">
        <v>176</v>
      </c>
      <c r="B467" s="1373">
        <v>1</v>
      </c>
    </row>
    <row r="468" spans="1:2" ht="14.45" customHeight="1" x14ac:dyDescent="0.25">
      <c r="A468" s="1372" t="s">
        <v>608</v>
      </c>
      <c r="B468" s="1373">
        <v>2</v>
      </c>
    </row>
    <row r="469" spans="1:2" x14ac:dyDescent="0.25">
      <c r="A469" s="1372" t="s">
        <v>675</v>
      </c>
      <c r="B469" s="1373">
        <v>3</v>
      </c>
    </row>
    <row r="470" spans="1:2" x14ac:dyDescent="0.25">
      <c r="A470" s="1355" t="s">
        <v>162</v>
      </c>
      <c r="B470" s="1356">
        <v>3</v>
      </c>
    </row>
    <row r="471" spans="1:2" x14ac:dyDescent="0.25">
      <c r="A471" s="1355" t="s">
        <v>498</v>
      </c>
      <c r="B471" s="1356">
        <v>1</v>
      </c>
    </row>
    <row r="472" spans="1:2" x14ac:dyDescent="0.25">
      <c r="A472" s="1355" t="s">
        <v>593</v>
      </c>
      <c r="B472" s="1356">
        <v>14</v>
      </c>
    </row>
    <row r="473" spans="1:2" x14ac:dyDescent="0.25">
      <c r="A473" s="1308" t="s">
        <v>654</v>
      </c>
      <c r="B473" s="1309">
        <v>3</v>
      </c>
    </row>
    <row r="474" spans="1:2" x14ac:dyDescent="0.25">
      <c r="A474" s="1209" t="s">
        <v>598</v>
      </c>
      <c r="B474" s="1210">
        <v>2</v>
      </c>
    </row>
    <row r="475" spans="1:2" x14ac:dyDescent="0.25">
      <c r="A475" s="1689" t="s">
        <v>714</v>
      </c>
      <c r="B475" s="1690">
        <v>2</v>
      </c>
    </row>
    <row r="476" spans="1:2" hidden="1" x14ac:dyDescent="0.25">
      <c r="A476" s="1689"/>
      <c r="B476" s="1690"/>
    </row>
    <row r="477" spans="1:2" hidden="1" x14ac:dyDescent="0.25">
      <c r="A477" s="1689"/>
      <c r="B477" s="1690"/>
    </row>
    <row r="478" spans="1:2" hidden="1" x14ac:dyDescent="0.25">
      <c r="A478" s="1689"/>
      <c r="B478" s="1690"/>
    </row>
    <row r="479" spans="1:2" hidden="1" x14ac:dyDescent="0.25">
      <c r="A479" s="1209"/>
      <c r="B479" s="1210"/>
    </row>
    <row r="480" spans="1:2" x14ac:dyDescent="0.25">
      <c r="A480" s="1340" t="s">
        <v>29</v>
      </c>
      <c r="B480" s="1341">
        <f>SUM(B461:B479)</f>
        <v>57</v>
      </c>
    </row>
    <row r="481" spans="1:1" x14ac:dyDescent="0.25">
      <c r="A481" s="857" t="s">
        <v>467</v>
      </c>
    </row>
  </sheetData>
  <mergeCells count="11">
    <mergeCell ref="A458:B459"/>
    <mergeCell ref="A8:C9"/>
    <mergeCell ref="A304:B304"/>
    <mergeCell ref="A306:C307"/>
    <mergeCell ref="A428:C428"/>
    <mergeCell ref="A430:B431"/>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D25" sqref="D25"/>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16" customFormat="1" ht="15" customHeight="1" x14ac:dyDescent="0.2">
      <c r="A1" s="1825" t="s">
        <v>0</v>
      </c>
      <c r="B1" s="1825"/>
      <c r="C1" s="1825"/>
      <c r="D1" s="1825"/>
      <c r="E1" s="1825"/>
      <c r="F1" s="314"/>
      <c r="G1" s="314"/>
      <c r="H1" s="315"/>
      <c r="I1" s="315"/>
      <c r="K1" s="317"/>
      <c r="L1" s="317"/>
      <c r="O1" s="317"/>
      <c r="R1" s="318"/>
    </row>
    <row r="2" spans="1:18" s="316" customFormat="1" ht="15" customHeight="1" x14ac:dyDescent="0.2">
      <c r="A2" s="1825" t="s">
        <v>410</v>
      </c>
      <c r="B2" s="1825"/>
      <c r="C2" s="1825"/>
      <c r="D2" s="1825"/>
      <c r="E2" s="1825"/>
      <c r="F2" s="314"/>
      <c r="G2" s="314"/>
      <c r="H2" s="315"/>
      <c r="I2" s="315"/>
      <c r="K2" s="317"/>
      <c r="L2" s="317"/>
      <c r="O2" s="317"/>
      <c r="R2" s="318"/>
    </row>
    <row r="3" spans="1:18" s="316" customFormat="1" ht="15" customHeight="1" x14ac:dyDescent="0.2">
      <c r="A3" s="1826" t="s">
        <v>1822</v>
      </c>
      <c r="B3" s="1826"/>
      <c r="C3" s="1826"/>
      <c r="D3" s="1826"/>
      <c r="E3" s="1826"/>
      <c r="F3" s="314"/>
      <c r="G3" s="314"/>
      <c r="H3" s="315"/>
      <c r="I3" s="315"/>
      <c r="J3" s="317"/>
      <c r="K3" s="317"/>
      <c r="L3" s="317"/>
      <c r="O3" s="317"/>
      <c r="R3" s="318"/>
    </row>
    <row r="4" spans="1:18" s="316" customFormat="1" ht="15" customHeight="1" x14ac:dyDescent="0.2">
      <c r="A4" s="1825" t="s">
        <v>1</v>
      </c>
      <c r="B4" s="1825"/>
      <c r="C4" s="1825"/>
      <c r="D4" s="1825"/>
      <c r="E4" s="1825"/>
      <c r="F4" s="314"/>
      <c r="G4" s="314"/>
      <c r="H4" s="315"/>
      <c r="I4" s="315"/>
      <c r="J4" s="317"/>
      <c r="K4" s="317"/>
      <c r="L4" s="317"/>
      <c r="O4" s="317"/>
      <c r="R4" s="318"/>
    </row>
    <row r="5" spans="1:18" ht="13.5" thickBot="1" x14ac:dyDescent="0.25">
      <c r="A5" s="10"/>
      <c r="F5" s="1"/>
      <c r="G5" s="1"/>
      <c r="H5" s="1"/>
      <c r="I5" s="1"/>
      <c r="J5" s="1"/>
      <c r="O5" s="21"/>
      <c r="R5" s="3"/>
    </row>
    <row r="6" spans="1:18" s="316" customFormat="1" ht="18.95" customHeight="1" thickBot="1" x14ac:dyDescent="0.25">
      <c r="A6" s="319"/>
      <c r="B6" s="1823" t="s">
        <v>444</v>
      </c>
      <c r="C6" s="1824"/>
      <c r="D6" s="1824"/>
      <c r="E6" s="1824"/>
      <c r="F6" s="320"/>
      <c r="G6" s="320"/>
      <c r="H6" s="320"/>
      <c r="J6" s="321"/>
      <c r="K6" s="322"/>
      <c r="L6" s="322"/>
      <c r="M6" s="323"/>
      <c r="N6" s="321"/>
    </row>
    <row r="7" spans="1:18" x14ac:dyDescent="0.2">
      <c r="B7" s="31"/>
      <c r="D7" s="36"/>
      <c r="E7" s="29"/>
      <c r="F7" s="28"/>
      <c r="G7" s="28"/>
      <c r="H7" s="28"/>
      <c r="J7" s="6"/>
      <c r="K7" s="4"/>
      <c r="L7" s="4"/>
      <c r="M7" s="32"/>
      <c r="N7" s="6"/>
    </row>
    <row r="8" spans="1:18" s="465" customFormat="1" ht="20.25" customHeight="1" x14ac:dyDescent="0.2">
      <c r="B8" s="1821" t="s">
        <v>168</v>
      </c>
      <c r="C8" s="1821"/>
      <c r="D8" s="1821"/>
      <c r="E8" s="1821"/>
      <c r="F8" s="466"/>
      <c r="G8" s="466"/>
      <c r="H8" s="466"/>
      <c r="J8" s="467"/>
      <c r="K8" s="468"/>
      <c r="L8" s="468"/>
      <c r="M8" s="469"/>
      <c r="N8" s="467"/>
    </row>
    <row r="9" spans="1:18" s="108" customFormat="1" ht="31.5" customHeight="1" x14ac:dyDescent="0.2">
      <c r="B9" s="42" t="s">
        <v>58</v>
      </c>
      <c r="C9" s="42" t="s">
        <v>59</v>
      </c>
      <c r="D9" s="42" t="s">
        <v>1899</v>
      </c>
      <c r="E9" s="42" t="s">
        <v>1900</v>
      </c>
      <c r="F9" s="109"/>
      <c r="G9" s="109"/>
      <c r="H9" s="109"/>
      <c r="J9" s="110"/>
      <c r="K9" s="111"/>
      <c r="L9" s="111"/>
      <c r="M9" s="112"/>
      <c r="N9" s="110"/>
    </row>
    <row r="10" spans="1:18" ht="25.5" customHeight="1" x14ac:dyDescent="0.2">
      <c r="B10" s="113" t="s">
        <v>315</v>
      </c>
      <c r="C10" s="104">
        <v>462</v>
      </c>
      <c r="D10" s="104">
        <v>127</v>
      </c>
      <c r="E10" s="105">
        <f>+D10/C10</f>
        <v>0.27489177489177491</v>
      </c>
      <c r="F10" s="13"/>
      <c r="G10" s="13"/>
      <c r="H10" s="13"/>
      <c r="J10" s="6"/>
      <c r="K10" s="4"/>
      <c r="L10" s="4"/>
      <c r="M10" s="32"/>
      <c r="N10" s="6"/>
    </row>
    <row r="11" spans="1:18" ht="25.5" customHeight="1" x14ac:dyDescent="0.2">
      <c r="B11" s="113" t="s">
        <v>316</v>
      </c>
      <c r="C11" s="104">
        <v>36</v>
      </c>
      <c r="D11" s="104">
        <v>134</v>
      </c>
      <c r="E11" s="105">
        <f>+D11/C11</f>
        <v>3.7222222222222223</v>
      </c>
      <c r="F11" s="13"/>
      <c r="G11" s="13"/>
      <c r="H11" s="13"/>
      <c r="J11" s="6"/>
      <c r="K11" s="4"/>
      <c r="L11" s="4"/>
      <c r="M11" s="32"/>
      <c r="N11" s="6"/>
    </row>
    <row r="12" spans="1:18" ht="25.5" customHeight="1" x14ac:dyDescent="0.2">
      <c r="B12" s="113" t="s">
        <v>718</v>
      </c>
      <c r="C12" s="1222">
        <v>548</v>
      </c>
      <c r="D12" s="1222">
        <v>78</v>
      </c>
      <c r="E12" s="1221"/>
      <c r="F12" s="13"/>
      <c r="G12" s="13"/>
      <c r="H12" s="13"/>
      <c r="J12" s="6"/>
      <c r="K12" s="4"/>
      <c r="L12" s="4"/>
      <c r="M12" s="32"/>
      <c r="N12" s="6"/>
    </row>
    <row r="13" spans="1:18" ht="25.5" customHeight="1" x14ac:dyDescent="0.2">
      <c r="B13" s="113" t="s">
        <v>317</v>
      </c>
      <c r="C13" s="104">
        <v>965</v>
      </c>
      <c r="D13" s="104">
        <v>443</v>
      </c>
      <c r="E13" s="105">
        <f>+D13/C13</f>
        <v>0.45906735751295336</v>
      </c>
      <c r="F13" s="13"/>
      <c r="G13" s="13"/>
      <c r="H13" s="13"/>
      <c r="J13" s="6"/>
      <c r="K13" s="4"/>
      <c r="L13" s="4"/>
      <c r="M13" s="32"/>
      <c r="N13" s="6"/>
    </row>
    <row r="14" spans="1:18" ht="25.5" customHeight="1" x14ac:dyDescent="0.2">
      <c r="B14" s="113" t="s">
        <v>717</v>
      </c>
      <c r="C14" s="1222">
        <v>38</v>
      </c>
      <c r="D14" s="1222">
        <v>41</v>
      </c>
      <c r="E14" s="1221"/>
      <c r="F14" s="13"/>
      <c r="G14" s="13"/>
      <c r="H14" s="13"/>
      <c r="J14" s="6"/>
      <c r="K14" s="4"/>
      <c r="L14" s="4"/>
      <c r="M14" s="32"/>
      <c r="N14" s="6"/>
    </row>
    <row r="15" spans="1:18" ht="25.5" customHeight="1" x14ac:dyDescent="0.2">
      <c r="B15" s="113" t="s">
        <v>318</v>
      </c>
      <c r="C15" s="104">
        <v>1381</v>
      </c>
      <c r="D15" s="104">
        <v>323</v>
      </c>
      <c r="E15" s="105">
        <f t="shared" ref="E15:E17" si="0">+D15/C15</f>
        <v>0.23388848660391021</v>
      </c>
      <c r="F15" s="13"/>
      <c r="G15" s="13"/>
      <c r="H15" s="13"/>
      <c r="J15" s="6"/>
      <c r="K15" s="4"/>
      <c r="L15" s="4"/>
      <c r="M15" s="32"/>
      <c r="N15" s="6"/>
    </row>
    <row r="16" spans="1:18" ht="25.5" customHeight="1" x14ac:dyDescent="0.2">
      <c r="B16" s="113" t="s">
        <v>319</v>
      </c>
      <c r="C16" s="104">
        <v>0</v>
      </c>
      <c r="D16" s="104">
        <v>0</v>
      </c>
      <c r="E16" s="105">
        <v>0</v>
      </c>
      <c r="F16" s="13"/>
      <c r="G16" s="13"/>
      <c r="H16" s="13"/>
      <c r="J16" s="6"/>
      <c r="K16" s="4"/>
      <c r="L16" s="4"/>
      <c r="M16" s="32"/>
      <c r="N16" s="6"/>
    </row>
    <row r="17" spans="2:14" ht="25.5" customHeight="1" x14ac:dyDescent="0.2">
      <c r="B17" s="113" t="s">
        <v>320</v>
      </c>
      <c r="C17" s="104">
        <v>2441</v>
      </c>
      <c r="D17" s="104">
        <v>842</v>
      </c>
      <c r="E17" s="105">
        <f t="shared" si="0"/>
        <v>0.34494059811552641</v>
      </c>
      <c r="F17" s="13"/>
      <c r="G17" s="13"/>
      <c r="H17" s="13"/>
      <c r="J17" s="6"/>
      <c r="K17" s="4"/>
      <c r="L17" s="4"/>
      <c r="M17" s="32"/>
      <c r="N17" s="6"/>
    </row>
    <row r="18" spans="2:14" ht="25.5" customHeight="1" x14ac:dyDescent="0.2">
      <c r="B18" s="113" t="s">
        <v>321</v>
      </c>
      <c r="C18" s="104">
        <v>0</v>
      </c>
      <c r="D18" s="104">
        <v>0</v>
      </c>
      <c r="E18" s="105">
        <v>0</v>
      </c>
      <c r="F18" s="13"/>
      <c r="G18" s="13"/>
      <c r="H18" s="13"/>
      <c r="J18" s="6"/>
      <c r="K18" s="4"/>
      <c r="L18" s="4"/>
      <c r="M18" s="32"/>
      <c r="N18" s="6"/>
    </row>
    <row r="19" spans="2:14" x14ac:dyDescent="0.2">
      <c r="B19" s="201" t="s">
        <v>169</v>
      </c>
      <c r="C19" s="196">
        <f>SUM(C10:C18)</f>
        <v>5871</v>
      </c>
      <c r="D19" s="196">
        <f>SUM(D10:D18)</f>
        <v>1988</v>
      </c>
      <c r="E19" s="197">
        <f>+D19/C19</f>
        <v>0.33861352410151591</v>
      </c>
    </row>
    <row r="20" spans="2:14" x14ac:dyDescent="0.2">
      <c r="B20" s="1822" t="s">
        <v>60</v>
      </c>
      <c r="C20" s="1822"/>
      <c r="D20" s="1822"/>
      <c r="E20" s="1822"/>
    </row>
    <row r="21" spans="2:14" s="108" customFormat="1" ht="36.75" customHeight="1" x14ac:dyDescent="0.2">
      <c r="B21" s="42" t="s">
        <v>58</v>
      </c>
      <c r="C21" s="42" t="s">
        <v>59</v>
      </c>
      <c r="D21" s="42" t="s">
        <v>1899</v>
      </c>
      <c r="E21" s="42" t="s">
        <v>1900</v>
      </c>
    </row>
    <row r="22" spans="2:14" ht="25.5" customHeight="1" x14ac:dyDescent="0.2">
      <c r="B22" s="113" t="s">
        <v>61</v>
      </c>
      <c r="C22" s="104">
        <v>6080</v>
      </c>
      <c r="D22" s="104">
        <v>1440</v>
      </c>
      <c r="E22" s="105">
        <f>+D22/C22</f>
        <v>0.23684210526315788</v>
      </c>
    </row>
    <row r="23" spans="2:14" ht="25.5" hidden="1" customHeight="1" x14ac:dyDescent="0.2">
      <c r="B23" s="113" t="s">
        <v>260</v>
      </c>
      <c r="C23" s="104">
        <v>0</v>
      </c>
      <c r="D23" s="104">
        <v>0</v>
      </c>
      <c r="E23" s="105">
        <v>0</v>
      </c>
    </row>
    <row r="24" spans="2:14" ht="25.5" customHeight="1" x14ac:dyDescent="0.2">
      <c r="B24" s="113" t="s">
        <v>396</v>
      </c>
      <c r="C24" s="104">
        <v>2074</v>
      </c>
      <c r="D24" s="104">
        <v>660</v>
      </c>
      <c r="E24" s="105">
        <f>+D24/C24</f>
        <v>0.31822565091610416</v>
      </c>
    </row>
    <row r="25" spans="2:14" x14ac:dyDescent="0.2">
      <c r="B25" s="201" t="s">
        <v>169</v>
      </c>
      <c r="C25" s="196">
        <f>SUM(C22:C24)</f>
        <v>8154</v>
      </c>
      <c r="D25" s="196">
        <f>SUM(D22:D24)</f>
        <v>2100</v>
      </c>
      <c r="E25" s="197">
        <f>+D25/C25</f>
        <v>0.25754231052244297</v>
      </c>
    </row>
    <row r="26" spans="2:14" x14ac:dyDescent="0.2">
      <c r="B26" s="101"/>
      <c r="C26" s="101"/>
      <c r="D26" s="101"/>
      <c r="E26" s="101"/>
    </row>
    <row r="27" spans="2:14" s="31" customFormat="1" x14ac:dyDescent="0.2">
      <c r="B27" s="42" t="s">
        <v>29</v>
      </c>
      <c r="C27" s="106">
        <f>+C19+C25</f>
        <v>14025</v>
      </c>
      <c r="D27" s="106">
        <f>+D19+D25</f>
        <v>4088</v>
      </c>
      <c r="E27" s="107">
        <f>+D27/C27</f>
        <v>0.29147950089126562</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470"/>
  <sheetViews>
    <sheetView showGridLines="0" zoomScale="80" zoomScaleNormal="80" zoomScaleSheetLayoutView="85" workbookViewId="0">
      <selection activeCell="A4" sqref="A4:H4"/>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8.71093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09" customFormat="1" ht="11.25" customHeight="1" x14ac:dyDescent="0.2">
      <c r="A1" s="1825" t="s">
        <v>0</v>
      </c>
      <c r="B1" s="1835"/>
      <c r="C1" s="1835"/>
      <c r="D1" s="1835"/>
      <c r="E1" s="1835"/>
      <c r="F1" s="1835"/>
      <c r="G1" s="1835"/>
      <c r="H1" s="1835"/>
      <c r="I1" s="310"/>
      <c r="J1" s="310"/>
      <c r="M1" s="310"/>
      <c r="P1" s="311"/>
    </row>
    <row r="2" spans="1:1019 1028:2043 2052:3067 3076:4091 4100:5115 5124:6139 6148:7163 7172:8187 8196:9211 9220:10235 10244:11259 11268:12283 12292:13307 13316:14331 14340:15355 15364:16372" s="309" customFormat="1" ht="15.75" customHeight="1" x14ac:dyDescent="0.2">
      <c r="A2" s="1825" t="s">
        <v>410</v>
      </c>
      <c r="B2" s="1835"/>
      <c r="C2" s="1835"/>
      <c r="D2" s="1835"/>
      <c r="E2" s="1835"/>
      <c r="F2" s="1835"/>
      <c r="G2" s="1835"/>
      <c r="H2" s="1835"/>
      <c r="I2" s="310"/>
      <c r="J2" s="310"/>
      <c r="M2" s="310"/>
      <c r="P2" s="311"/>
    </row>
    <row r="3" spans="1:1019 1028:2043 2052:3067 3076:4091 4100:5115 5124:6139 6148:7163 7172:8187 8196:9211 9220:10235 10244:11259 11268:12283 12292:13307 13316:14331 14340:15355 15364:16372" s="309" customFormat="1" ht="19.5" customHeight="1" x14ac:dyDescent="0.2">
      <c r="A3" s="1825" t="s">
        <v>1829</v>
      </c>
      <c r="B3" s="1836"/>
      <c r="C3" s="1836"/>
      <c r="D3" s="1836"/>
      <c r="E3" s="1836"/>
      <c r="F3" s="1836"/>
      <c r="G3" s="1836"/>
      <c r="H3" s="1836"/>
      <c r="I3" s="310"/>
      <c r="J3" s="310"/>
      <c r="M3" s="310"/>
      <c r="P3" s="311"/>
    </row>
    <row r="4" spans="1:1019 1028:2043 2052:3067 3076:4091 4100:5115 5124:6139 6148:7163 7172:8187 8196:9211 9220:10235 10244:11259 11268:12283 12292:13307 13316:14331 14340:15355 15364:16372" s="309" customFormat="1" ht="15" customHeight="1" x14ac:dyDescent="0.2">
      <c r="A4" s="1837" t="s">
        <v>1</v>
      </c>
      <c r="B4" s="1835"/>
      <c r="C4" s="1835"/>
      <c r="D4" s="1835"/>
      <c r="E4" s="1835"/>
      <c r="F4" s="1835"/>
      <c r="G4" s="1835"/>
      <c r="H4" s="1835"/>
      <c r="I4" s="310"/>
      <c r="J4" s="310"/>
      <c r="M4" s="310"/>
      <c r="P4" s="311"/>
    </row>
    <row r="5" spans="1:1019 1028:2043 2052:3067 3076:4091 4100:5115 5124:6139 6148:7163 7172:8187 8196:9211 9220:10235 10244:11259 11268:12283 12292:13307 13316:14331 14340:15355 15364:16372" s="309" customFormat="1" ht="15" customHeight="1" thickBot="1" x14ac:dyDescent="0.25">
      <c r="A5" s="312"/>
      <c r="I5" s="310"/>
      <c r="J5" s="310"/>
      <c r="M5" s="310"/>
      <c r="P5" s="311"/>
    </row>
    <row r="6" spans="1:1019 1028:2043 2052:3067 3076:4091 4100:5115 5124:6139 6148:7163 7172:8187 8196:9211 9220:10235 10244:11259 11268:12283 12292:13307 13316:14331 14340:15355 15364:16372" s="309" customFormat="1" ht="25.5" customHeight="1" thickBot="1" x14ac:dyDescent="0.25">
      <c r="A6" s="312"/>
      <c r="B6" s="1823" t="s">
        <v>446</v>
      </c>
      <c r="C6" s="1824"/>
      <c r="D6" s="1824"/>
      <c r="E6" s="1824"/>
      <c r="F6" s="1824"/>
      <c r="G6" s="1824"/>
      <c r="H6" s="1838"/>
      <c r="I6" s="310"/>
      <c r="J6" s="310"/>
      <c r="M6" s="310"/>
      <c r="P6" s="311"/>
    </row>
    <row r="7" spans="1:1019 1028:2043 2052:3067 3076:4091 4100:5115 5124:6139 6148:7163 7172:8187 8196:9211 9220:10235 10244:11259 11268:12283 12292:13307 13316:14331 14340:15355 15364:16372" ht="15" customHeight="1" x14ac:dyDescent="0.2">
      <c r="A7" s="214"/>
      <c r="B7" s="64"/>
      <c r="C7" s="64"/>
      <c r="I7" s="63"/>
      <c r="J7" s="63"/>
      <c r="K7" s="64"/>
      <c r="T7" s="64"/>
      <c r="Y7" s="214"/>
      <c r="Z7" s="64"/>
      <c r="AA7" s="64"/>
      <c r="AJ7" s="64"/>
      <c r="AO7" s="214"/>
      <c r="AP7" s="64"/>
      <c r="AQ7" s="64"/>
      <c r="AZ7" s="64"/>
      <c r="BE7" s="214"/>
      <c r="BF7" s="64"/>
      <c r="BG7" s="64"/>
      <c r="BP7" s="64"/>
      <c r="BU7" s="214"/>
      <c r="BV7" s="64"/>
      <c r="BW7" s="64"/>
      <c r="CF7" s="64"/>
      <c r="CK7" s="214"/>
      <c r="CL7" s="64"/>
      <c r="CM7" s="64"/>
      <c r="CV7" s="64"/>
      <c r="DA7" s="214"/>
      <c r="DB7" s="64"/>
      <c r="DC7" s="64"/>
      <c r="DL7" s="64"/>
      <c r="DQ7" s="214"/>
      <c r="DR7" s="64"/>
      <c r="DS7" s="64"/>
      <c r="EB7" s="64"/>
      <c r="EG7" s="214"/>
      <c r="EH7" s="64"/>
      <c r="EI7" s="64"/>
      <c r="ER7" s="64"/>
      <c r="EW7" s="214"/>
      <c r="EX7" s="64"/>
      <c r="EY7" s="64"/>
      <c r="FH7" s="64"/>
      <c r="FM7" s="214"/>
      <c r="FN7" s="64"/>
      <c r="FO7" s="64"/>
      <c r="FX7" s="64"/>
      <c r="GC7" s="214"/>
      <c r="GD7" s="64"/>
      <c r="GE7" s="64"/>
      <c r="GN7" s="64"/>
      <c r="GS7" s="214"/>
      <c r="GT7" s="64"/>
      <c r="GU7" s="64"/>
      <c r="HD7" s="64"/>
      <c r="HI7" s="214"/>
      <c r="HJ7" s="64"/>
      <c r="HK7" s="64"/>
      <c r="HT7" s="64"/>
      <c r="HY7" s="214"/>
      <c r="HZ7" s="64"/>
      <c r="IA7" s="64"/>
      <c r="IJ7" s="64"/>
      <c r="IO7" s="214"/>
      <c r="IP7" s="64"/>
      <c r="IQ7" s="64"/>
      <c r="IZ7" s="64"/>
      <c r="JE7" s="214"/>
      <c r="JF7" s="64"/>
      <c r="JG7" s="64"/>
      <c r="JP7" s="64"/>
      <c r="JU7" s="214"/>
      <c r="JV7" s="64"/>
      <c r="JW7" s="64"/>
      <c r="KF7" s="64"/>
      <c r="KK7" s="214"/>
      <c r="KL7" s="64"/>
      <c r="KM7" s="64"/>
      <c r="KV7" s="64"/>
      <c r="LA7" s="214"/>
      <c r="LB7" s="64"/>
      <c r="LC7" s="64"/>
      <c r="LL7" s="64"/>
      <c r="LQ7" s="214"/>
      <c r="LR7" s="64"/>
      <c r="LS7" s="64"/>
      <c r="MB7" s="64"/>
      <c r="MG7" s="214"/>
      <c r="MH7" s="64"/>
      <c r="MI7" s="64"/>
      <c r="MR7" s="64"/>
      <c r="MW7" s="214"/>
      <c r="MX7" s="64"/>
      <c r="MY7" s="64"/>
      <c r="NH7" s="64"/>
      <c r="NM7" s="214"/>
      <c r="NN7" s="64"/>
      <c r="NO7" s="64"/>
      <c r="NX7" s="64"/>
      <c r="OC7" s="214"/>
      <c r="OD7" s="64"/>
      <c r="OE7" s="64"/>
      <c r="ON7" s="64"/>
      <c r="OS7" s="214"/>
      <c r="OT7" s="64"/>
      <c r="OU7" s="64"/>
      <c r="PD7" s="64"/>
      <c r="PI7" s="214"/>
      <c r="PJ7" s="64"/>
      <c r="PK7" s="64"/>
      <c r="PT7" s="64"/>
      <c r="PY7" s="214"/>
      <c r="PZ7" s="64"/>
      <c r="QA7" s="64"/>
      <c r="QJ7" s="64"/>
      <c r="QO7" s="214"/>
      <c r="QP7" s="64"/>
      <c r="QQ7" s="64"/>
      <c r="QZ7" s="64"/>
      <c r="RE7" s="214"/>
      <c r="RF7" s="64"/>
      <c r="RG7" s="64"/>
      <c r="RP7" s="64"/>
      <c r="RU7" s="214"/>
      <c r="RV7" s="64"/>
      <c r="RW7" s="64"/>
      <c r="SF7" s="64"/>
      <c r="SK7" s="214"/>
      <c r="SL7" s="64"/>
      <c r="SM7" s="64"/>
      <c r="SV7" s="64"/>
      <c r="TA7" s="214"/>
      <c r="TB7" s="64"/>
      <c r="TC7" s="64"/>
      <c r="TL7" s="64"/>
      <c r="TQ7" s="214"/>
      <c r="TR7" s="64"/>
      <c r="TS7" s="64"/>
      <c r="UB7" s="64"/>
      <c r="UG7" s="214"/>
      <c r="UH7" s="64"/>
      <c r="UI7" s="64"/>
      <c r="UR7" s="64"/>
      <c r="UW7" s="214"/>
      <c r="UX7" s="64"/>
      <c r="UY7" s="64"/>
      <c r="VH7" s="64"/>
      <c r="VM7" s="214"/>
      <c r="VN7" s="64"/>
      <c r="VO7" s="64"/>
      <c r="VX7" s="64"/>
      <c r="WC7" s="214"/>
      <c r="WD7" s="64"/>
      <c r="WE7" s="64"/>
      <c r="WN7" s="64"/>
      <c r="WS7" s="214"/>
      <c r="WT7" s="64"/>
      <c r="WU7" s="64"/>
      <c r="XD7" s="64"/>
      <c r="XI7" s="214"/>
      <c r="XJ7" s="64"/>
      <c r="XK7" s="64"/>
      <c r="XT7" s="64"/>
      <c r="XY7" s="214"/>
      <c r="XZ7" s="64"/>
      <c r="YA7" s="64"/>
      <c r="YJ7" s="64"/>
      <c r="YO7" s="214"/>
      <c r="YP7" s="64"/>
      <c r="YQ7" s="64"/>
      <c r="YZ7" s="64"/>
      <c r="ZE7" s="214"/>
      <c r="ZF7" s="64"/>
      <c r="ZG7" s="64"/>
      <c r="ZP7" s="64"/>
      <c r="ZU7" s="214"/>
      <c r="ZV7" s="64"/>
      <c r="ZW7" s="64"/>
      <c r="AAF7" s="64"/>
      <c r="AAK7" s="214"/>
      <c r="AAL7" s="64"/>
      <c r="AAM7" s="64"/>
      <c r="AAV7" s="64"/>
      <c r="ABA7" s="214"/>
      <c r="ABB7" s="64"/>
      <c r="ABC7" s="64"/>
      <c r="ABL7" s="64"/>
      <c r="ABQ7" s="214"/>
      <c r="ABR7" s="64"/>
      <c r="ABS7" s="64"/>
      <c r="ACB7" s="64"/>
      <c r="ACG7" s="214"/>
      <c r="ACH7" s="64"/>
      <c r="ACI7" s="64"/>
      <c r="ACR7" s="64"/>
      <c r="ACW7" s="214"/>
      <c r="ACX7" s="64"/>
      <c r="ACY7" s="64"/>
      <c r="ADH7" s="64"/>
      <c r="ADM7" s="214"/>
      <c r="ADN7" s="64"/>
      <c r="ADO7" s="64"/>
      <c r="ADX7" s="64"/>
      <c r="AEC7" s="214"/>
      <c r="AED7" s="64"/>
      <c r="AEE7" s="64"/>
      <c r="AEN7" s="64"/>
      <c r="AES7" s="214"/>
      <c r="AET7" s="64"/>
      <c r="AEU7" s="64"/>
      <c r="AFD7" s="64"/>
      <c r="AFI7" s="214"/>
      <c r="AFJ7" s="64"/>
      <c r="AFK7" s="64"/>
      <c r="AFT7" s="64"/>
      <c r="AFY7" s="214"/>
      <c r="AFZ7" s="64"/>
      <c r="AGA7" s="64"/>
      <c r="AGJ7" s="64"/>
      <c r="AGO7" s="214"/>
      <c r="AGP7" s="64"/>
      <c r="AGQ7" s="64"/>
      <c r="AGZ7" s="64"/>
      <c r="AHE7" s="214"/>
      <c r="AHF7" s="64"/>
      <c r="AHG7" s="64"/>
      <c r="AHP7" s="64"/>
      <c r="AHU7" s="214"/>
      <c r="AHV7" s="64"/>
      <c r="AHW7" s="64"/>
      <c r="AIF7" s="64"/>
      <c r="AIK7" s="214"/>
      <c r="AIL7" s="64"/>
      <c r="AIM7" s="64"/>
      <c r="AIV7" s="64"/>
      <c r="AJA7" s="214"/>
      <c r="AJB7" s="64"/>
      <c r="AJC7" s="64"/>
      <c r="AJL7" s="64"/>
      <c r="AJQ7" s="214"/>
      <c r="AJR7" s="64"/>
      <c r="AJS7" s="64"/>
      <c r="AKB7" s="64"/>
      <c r="AKG7" s="214"/>
      <c r="AKH7" s="64"/>
      <c r="AKI7" s="64"/>
      <c r="AKR7" s="64"/>
      <c r="AKW7" s="214"/>
      <c r="AKX7" s="64"/>
      <c r="AKY7" s="64"/>
      <c r="ALH7" s="64"/>
      <c r="ALM7" s="214"/>
      <c r="ALN7" s="64"/>
      <c r="ALO7" s="64"/>
      <c r="ALX7" s="64"/>
      <c r="AMC7" s="214"/>
      <c r="AMD7" s="64"/>
      <c r="AME7" s="64"/>
      <c r="AMN7" s="64"/>
      <c r="AMS7" s="214"/>
      <c r="AMT7" s="64"/>
      <c r="AMU7" s="64"/>
      <c r="AND7" s="64"/>
      <c r="ANI7" s="214"/>
      <c r="ANJ7" s="64"/>
      <c r="ANK7" s="64"/>
      <c r="ANT7" s="64"/>
      <c r="ANY7" s="214"/>
      <c r="ANZ7" s="64"/>
      <c r="AOA7" s="64"/>
      <c r="AOJ7" s="64"/>
      <c r="AOO7" s="214"/>
      <c r="AOP7" s="64"/>
      <c r="AOQ7" s="64"/>
      <c r="AOZ7" s="64"/>
      <c r="APE7" s="214"/>
      <c r="APF7" s="64"/>
      <c r="APG7" s="64"/>
      <c r="APP7" s="64"/>
      <c r="APU7" s="214"/>
      <c r="APV7" s="64"/>
      <c r="APW7" s="64"/>
      <c r="AQF7" s="64"/>
      <c r="AQK7" s="214"/>
      <c r="AQL7" s="64"/>
      <c r="AQM7" s="64"/>
      <c r="AQV7" s="64"/>
      <c r="ARA7" s="214"/>
      <c r="ARB7" s="64"/>
      <c r="ARC7" s="64"/>
      <c r="ARL7" s="64"/>
      <c r="ARQ7" s="214"/>
      <c r="ARR7" s="64"/>
      <c r="ARS7" s="64"/>
      <c r="ASB7" s="64"/>
      <c r="ASG7" s="214"/>
      <c r="ASH7" s="64"/>
      <c r="ASI7" s="64"/>
      <c r="ASR7" s="64"/>
      <c r="ASW7" s="214"/>
      <c r="ASX7" s="64"/>
      <c r="ASY7" s="64"/>
      <c r="ATH7" s="64"/>
      <c r="ATM7" s="214"/>
      <c r="ATN7" s="64"/>
      <c r="ATO7" s="64"/>
      <c r="ATX7" s="64"/>
      <c r="AUC7" s="214"/>
      <c r="AUD7" s="64"/>
      <c r="AUE7" s="64"/>
      <c r="AUN7" s="64"/>
      <c r="AUS7" s="214"/>
      <c r="AUT7" s="64"/>
      <c r="AUU7" s="64"/>
      <c r="AVD7" s="64"/>
      <c r="AVI7" s="214"/>
      <c r="AVJ7" s="64"/>
      <c r="AVK7" s="64"/>
      <c r="AVT7" s="64"/>
      <c r="AVY7" s="214"/>
      <c r="AVZ7" s="64"/>
      <c r="AWA7" s="64"/>
      <c r="AWJ7" s="64"/>
      <c r="AWO7" s="214"/>
      <c r="AWP7" s="64"/>
      <c r="AWQ7" s="64"/>
      <c r="AWZ7" s="64"/>
      <c r="AXE7" s="214"/>
      <c r="AXF7" s="64"/>
      <c r="AXG7" s="64"/>
      <c r="AXP7" s="64"/>
      <c r="AXU7" s="214"/>
      <c r="AXV7" s="64"/>
      <c r="AXW7" s="64"/>
      <c r="AYF7" s="64"/>
      <c r="AYK7" s="214"/>
      <c r="AYL7" s="64"/>
      <c r="AYM7" s="64"/>
      <c r="AYV7" s="64"/>
      <c r="AZA7" s="214"/>
      <c r="AZB7" s="64"/>
      <c r="AZC7" s="64"/>
      <c r="AZL7" s="64"/>
      <c r="AZQ7" s="214"/>
      <c r="AZR7" s="64"/>
      <c r="AZS7" s="64"/>
      <c r="BAB7" s="64"/>
      <c r="BAG7" s="214"/>
      <c r="BAH7" s="64"/>
      <c r="BAI7" s="64"/>
      <c r="BAR7" s="64"/>
      <c r="BAW7" s="214"/>
      <c r="BAX7" s="64"/>
      <c r="BAY7" s="64"/>
      <c r="BBH7" s="64"/>
      <c r="BBM7" s="214"/>
      <c r="BBN7" s="64"/>
      <c r="BBO7" s="64"/>
      <c r="BBX7" s="64"/>
      <c r="BCC7" s="214"/>
      <c r="BCD7" s="64"/>
      <c r="BCE7" s="64"/>
      <c r="BCN7" s="64"/>
      <c r="BCS7" s="214"/>
      <c r="BCT7" s="64"/>
      <c r="BCU7" s="64"/>
      <c r="BDD7" s="64"/>
      <c r="BDI7" s="214"/>
      <c r="BDJ7" s="64"/>
      <c r="BDK7" s="64"/>
      <c r="BDT7" s="64"/>
      <c r="BDY7" s="214"/>
      <c r="BDZ7" s="64"/>
      <c r="BEA7" s="64"/>
      <c r="BEJ7" s="64"/>
      <c r="BEO7" s="214"/>
      <c r="BEP7" s="64"/>
      <c r="BEQ7" s="64"/>
      <c r="BEZ7" s="64"/>
      <c r="BFE7" s="214"/>
      <c r="BFF7" s="64"/>
      <c r="BFG7" s="64"/>
      <c r="BFP7" s="64"/>
      <c r="BFU7" s="214"/>
      <c r="BFV7" s="64"/>
      <c r="BFW7" s="64"/>
      <c r="BGF7" s="64"/>
      <c r="BGK7" s="214"/>
      <c r="BGL7" s="64"/>
      <c r="BGM7" s="64"/>
      <c r="BGV7" s="64"/>
      <c r="BHA7" s="214"/>
      <c r="BHB7" s="64"/>
      <c r="BHC7" s="64"/>
      <c r="BHL7" s="64"/>
      <c r="BHQ7" s="214"/>
      <c r="BHR7" s="64"/>
      <c r="BHS7" s="64"/>
      <c r="BIB7" s="64"/>
      <c r="BIG7" s="214"/>
      <c r="BIH7" s="64"/>
      <c r="BII7" s="64"/>
      <c r="BIR7" s="64"/>
      <c r="BIW7" s="214"/>
      <c r="BIX7" s="64"/>
      <c r="BIY7" s="64"/>
      <c r="BJH7" s="64"/>
      <c r="BJM7" s="214"/>
      <c r="BJN7" s="64"/>
      <c r="BJO7" s="64"/>
      <c r="BJX7" s="64"/>
      <c r="BKC7" s="214"/>
      <c r="BKD7" s="64"/>
      <c r="BKE7" s="64"/>
      <c r="BKN7" s="64"/>
      <c r="BKS7" s="214"/>
      <c r="BKT7" s="64"/>
      <c r="BKU7" s="64"/>
      <c r="BLD7" s="64"/>
      <c r="BLI7" s="214"/>
      <c r="BLJ7" s="64"/>
      <c r="BLK7" s="64"/>
      <c r="BLT7" s="64"/>
      <c r="BLY7" s="214"/>
      <c r="BLZ7" s="64"/>
      <c r="BMA7" s="64"/>
      <c r="BMJ7" s="64"/>
      <c r="BMO7" s="214"/>
      <c r="BMP7" s="64"/>
      <c r="BMQ7" s="64"/>
      <c r="BMZ7" s="64"/>
      <c r="BNE7" s="214"/>
      <c r="BNF7" s="64"/>
      <c r="BNG7" s="64"/>
      <c r="BNP7" s="64"/>
      <c r="BNU7" s="214"/>
      <c r="BNV7" s="64"/>
      <c r="BNW7" s="64"/>
      <c r="BOF7" s="64"/>
      <c r="BOK7" s="214"/>
      <c r="BOL7" s="64"/>
      <c r="BOM7" s="64"/>
      <c r="BOV7" s="64"/>
      <c r="BPA7" s="214"/>
      <c r="BPB7" s="64"/>
      <c r="BPC7" s="64"/>
      <c r="BPL7" s="64"/>
      <c r="BPQ7" s="214"/>
      <c r="BPR7" s="64"/>
      <c r="BPS7" s="64"/>
      <c r="BQB7" s="64"/>
      <c r="BQG7" s="214"/>
      <c r="BQH7" s="64"/>
      <c r="BQI7" s="64"/>
      <c r="BQR7" s="64"/>
      <c r="BQW7" s="214"/>
      <c r="BQX7" s="64"/>
      <c r="BQY7" s="64"/>
      <c r="BRH7" s="64"/>
      <c r="BRM7" s="214"/>
      <c r="BRN7" s="64"/>
      <c r="BRO7" s="64"/>
      <c r="BRX7" s="64"/>
      <c r="BSC7" s="214"/>
      <c r="BSD7" s="64"/>
      <c r="BSE7" s="64"/>
      <c r="BSN7" s="64"/>
      <c r="BSS7" s="214"/>
      <c r="BST7" s="64"/>
      <c r="BSU7" s="64"/>
      <c r="BTD7" s="64"/>
      <c r="BTI7" s="214"/>
      <c r="BTJ7" s="64"/>
      <c r="BTK7" s="64"/>
      <c r="BTT7" s="64"/>
      <c r="BTY7" s="214"/>
      <c r="BTZ7" s="64"/>
      <c r="BUA7" s="64"/>
      <c r="BUJ7" s="64"/>
      <c r="BUO7" s="214"/>
      <c r="BUP7" s="64"/>
      <c r="BUQ7" s="64"/>
      <c r="BUZ7" s="64"/>
      <c r="BVE7" s="214"/>
      <c r="BVF7" s="64"/>
      <c r="BVG7" s="64"/>
      <c r="BVP7" s="64"/>
      <c r="BVU7" s="214"/>
      <c r="BVV7" s="64"/>
      <c r="BVW7" s="64"/>
      <c r="BWF7" s="64"/>
      <c r="BWK7" s="214"/>
      <c r="BWL7" s="64"/>
      <c r="BWM7" s="64"/>
      <c r="BWV7" s="64"/>
      <c r="BXA7" s="214"/>
      <c r="BXB7" s="64"/>
      <c r="BXC7" s="64"/>
      <c r="BXL7" s="64"/>
      <c r="BXQ7" s="214"/>
      <c r="BXR7" s="64"/>
      <c r="BXS7" s="64"/>
      <c r="BYB7" s="64"/>
      <c r="BYG7" s="214"/>
      <c r="BYH7" s="64"/>
      <c r="BYI7" s="64"/>
      <c r="BYR7" s="64"/>
      <c r="BYW7" s="214"/>
      <c r="BYX7" s="64"/>
      <c r="BYY7" s="64"/>
      <c r="BZH7" s="64"/>
      <c r="BZM7" s="214"/>
      <c r="BZN7" s="64"/>
      <c r="BZO7" s="64"/>
      <c r="BZX7" s="64"/>
      <c r="CAC7" s="214"/>
      <c r="CAD7" s="64"/>
      <c r="CAE7" s="64"/>
      <c r="CAN7" s="64"/>
      <c r="CAS7" s="214"/>
      <c r="CAT7" s="64"/>
      <c r="CAU7" s="64"/>
      <c r="CBD7" s="64"/>
      <c r="CBI7" s="214"/>
      <c r="CBJ7" s="64"/>
      <c r="CBK7" s="64"/>
      <c r="CBT7" s="64"/>
      <c r="CBY7" s="214"/>
      <c r="CBZ7" s="64"/>
      <c r="CCA7" s="64"/>
      <c r="CCJ7" s="64"/>
      <c r="CCO7" s="214"/>
      <c r="CCP7" s="64"/>
      <c r="CCQ7" s="64"/>
      <c r="CCZ7" s="64"/>
      <c r="CDE7" s="214"/>
      <c r="CDF7" s="64"/>
      <c r="CDG7" s="64"/>
      <c r="CDP7" s="64"/>
      <c r="CDU7" s="214"/>
      <c r="CDV7" s="64"/>
      <c r="CDW7" s="64"/>
      <c r="CEF7" s="64"/>
      <c r="CEK7" s="214"/>
      <c r="CEL7" s="64"/>
      <c r="CEM7" s="64"/>
      <c r="CEV7" s="64"/>
      <c r="CFA7" s="214"/>
      <c r="CFB7" s="64"/>
      <c r="CFC7" s="64"/>
      <c r="CFL7" s="64"/>
      <c r="CFQ7" s="214"/>
      <c r="CFR7" s="64"/>
      <c r="CFS7" s="64"/>
      <c r="CGB7" s="64"/>
      <c r="CGG7" s="214"/>
      <c r="CGH7" s="64"/>
      <c r="CGI7" s="64"/>
      <c r="CGR7" s="64"/>
      <c r="CGW7" s="214"/>
      <c r="CGX7" s="64"/>
      <c r="CGY7" s="64"/>
      <c r="CHH7" s="64"/>
      <c r="CHM7" s="214"/>
      <c r="CHN7" s="64"/>
      <c r="CHO7" s="64"/>
      <c r="CHX7" s="64"/>
      <c r="CIC7" s="214"/>
      <c r="CID7" s="64"/>
      <c r="CIE7" s="64"/>
      <c r="CIN7" s="64"/>
      <c r="CIS7" s="214"/>
      <c r="CIT7" s="64"/>
      <c r="CIU7" s="64"/>
      <c r="CJD7" s="64"/>
      <c r="CJI7" s="214"/>
      <c r="CJJ7" s="64"/>
      <c r="CJK7" s="64"/>
      <c r="CJT7" s="64"/>
      <c r="CJY7" s="214"/>
      <c r="CJZ7" s="64"/>
      <c r="CKA7" s="64"/>
      <c r="CKJ7" s="64"/>
      <c r="CKO7" s="214"/>
      <c r="CKP7" s="64"/>
      <c r="CKQ7" s="64"/>
      <c r="CKZ7" s="64"/>
      <c r="CLE7" s="214"/>
      <c r="CLF7" s="64"/>
      <c r="CLG7" s="64"/>
      <c r="CLP7" s="64"/>
      <c r="CLU7" s="214"/>
      <c r="CLV7" s="64"/>
      <c r="CLW7" s="64"/>
      <c r="CMF7" s="64"/>
      <c r="CMK7" s="214"/>
      <c r="CML7" s="64"/>
      <c r="CMM7" s="64"/>
      <c r="CMV7" s="64"/>
      <c r="CNA7" s="214"/>
      <c r="CNB7" s="64"/>
      <c r="CNC7" s="64"/>
      <c r="CNL7" s="64"/>
      <c r="CNQ7" s="214"/>
      <c r="CNR7" s="64"/>
      <c r="CNS7" s="64"/>
      <c r="COB7" s="64"/>
      <c r="COG7" s="214"/>
      <c r="COH7" s="64"/>
      <c r="COI7" s="64"/>
      <c r="COR7" s="64"/>
      <c r="COW7" s="214"/>
      <c r="COX7" s="64"/>
      <c r="COY7" s="64"/>
      <c r="CPH7" s="64"/>
      <c r="CPM7" s="214"/>
      <c r="CPN7" s="64"/>
      <c r="CPO7" s="64"/>
      <c r="CPX7" s="64"/>
      <c r="CQC7" s="214"/>
      <c r="CQD7" s="64"/>
      <c r="CQE7" s="64"/>
      <c r="CQN7" s="64"/>
      <c r="CQS7" s="214"/>
      <c r="CQT7" s="64"/>
      <c r="CQU7" s="64"/>
      <c r="CRD7" s="64"/>
      <c r="CRI7" s="214"/>
      <c r="CRJ7" s="64"/>
      <c r="CRK7" s="64"/>
      <c r="CRT7" s="64"/>
      <c r="CRY7" s="214"/>
      <c r="CRZ7" s="64"/>
      <c r="CSA7" s="64"/>
      <c r="CSJ7" s="64"/>
      <c r="CSO7" s="214"/>
      <c r="CSP7" s="64"/>
      <c r="CSQ7" s="64"/>
      <c r="CSZ7" s="64"/>
      <c r="CTE7" s="214"/>
      <c r="CTF7" s="64"/>
      <c r="CTG7" s="64"/>
      <c r="CTP7" s="64"/>
      <c r="CTU7" s="214"/>
      <c r="CTV7" s="64"/>
      <c r="CTW7" s="64"/>
      <c r="CUF7" s="64"/>
      <c r="CUK7" s="214"/>
      <c r="CUL7" s="64"/>
      <c r="CUM7" s="64"/>
      <c r="CUV7" s="64"/>
      <c r="CVA7" s="214"/>
      <c r="CVB7" s="64"/>
      <c r="CVC7" s="64"/>
      <c r="CVL7" s="64"/>
      <c r="CVQ7" s="214"/>
      <c r="CVR7" s="64"/>
      <c r="CVS7" s="64"/>
      <c r="CWB7" s="64"/>
      <c r="CWG7" s="214"/>
      <c r="CWH7" s="64"/>
      <c r="CWI7" s="64"/>
      <c r="CWR7" s="64"/>
      <c r="CWW7" s="214"/>
      <c r="CWX7" s="64"/>
      <c r="CWY7" s="64"/>
      <c r="CXH7" s="64"/>
      <c r="CXM7" s="214"/>
      <c r="CXN7" s="64"/>
      <c r="CXO7" s="64"/>
      <c r="CXX7" s="64"/>
      <c r="CYC7" s="214"/>
      <c r="CYD7" s="64"/>
      <c r="CYE7" s="64"/>
      <c r="CYN7" s="64"/>
      <c r="CYS7" s="214"/>
      <c r="CYT7" s="64"/>
      <c r="CYU7" s="64"/>
      <c r="CZD7" s="64"/>
      <c r="CZI7" s="214"/>
      <c r="CZJ7" s="64"/>
      <c r="CZK7" s="64"/>
      <c r="CZT7" s="64"/>
      <c r="CZY7" s="214"/>
      <c r="CZZ7" s="64"/>
      <c r="DAA7" s="64"/>
      <c r="DAJ7" s="64"/>
      <c r="DAO7" s="214"/>
      <c r="DAP7" s="64"/>
      <c r="DAQ7" s="64"/>
      <c r="DAZ7" s="64"/>
      <c r="DBE7" s="214"/>
      <c r="DBF7" s="64"/>
      <c r="DBG7" s="64"/>
      <c r="DBP7" s="64"/>
      <c r="DBU7" s="214"/>
      <c r="DBV7" s="64"/>
      <c r="DBW7" s="64"/>
      <c r="DCF7" s="64"/>
      <c r="DCK7" s="214"/>
      <c r="DCL7" s="64"/>
      <c r="DCM7" s="64"/>
      <c r="DCV7" s="64"/>
      <c r="DDA7" s="214"/>
      <c r="DDB7" s="64"/>
      <c r="DDC7" s="64"/>
      <c r="DDL7" s="64"/>
      <c r="DDQ7" s="214"/>
      <c r="DDR7" s="64"/>
      <c r="DDS7" s="64"/>
      <c r="DEB7" s="64"/>
      <c r="DEG7" s="214"/>
      <c r="DEH7" s="64"/>
      <c r="DEI7" s="64"/>
      <c r="DER7" s="64"/>
      <c r="DEW7" s="214"/>
      <c r="DEX7" s="64"/>
      <c r="DEY7" s="64"/>
      <c r="DFH7" s="64"/>
      <c r="DFM7" s="214"/>
      <c r="DFN7" s="64"/>
      <c r="DFO7" s="64"/>
      <c r="DFX7" s="64"/>
      <c r="DGC7" s="214"/>
      <c r="DGD7" s="64"/>
      <c r="DGE7" s="64"/>
      <c r="DGN7" s="64"/>
      <c r="DGS7" s="214"/>
      <c r="DGT7" s="64"/>
      <c r="DGU7" s="64"/>
      <c r="DHD7" s="64"/>
      <c r="DHI7" s="214"/>
      <c r="DHJ7" s="64"/>
      <c r="DHK7" s="64"/>
      <c r="DHT7" s="64"/>
      <c r="DHY7" s="214"/>
      <c r="DHZ7" s="64"/>
      <c r="DIA7" s="64"/>
      <c r="DIJ7" s="64"/>
      <c r="DIO7" s="214"/>
      <c r="DIP7" s="64"/>
      <c r="DIQ7" s="64"/>
      <c r="DIZ7" s="64"/>
      <c r="DJE7" s="214"/>
      <c r="DJF7" s="64"/>
      <c r="DJG7" s="64"/>
      <c r="DJP7" s="64"/>
      <c r="DJU7" s="214"/>
      <c r="DJV7" s="64"/>
      <c r="DJW7" s="64"/>
      <c r="DKF7" s="64"/>
      <c r="DKK7" s="214"/>
      <c r="DKL7" s="64"/>
      <c r="DKM7" s="64"/>
      <c r="DKV7" s="64"/>
      <c r="DLA7" s="214"/>
      <c r="DLB7" s="64"/>
      <c r="DLC7" s="64"/>
      <c r="DLL7" s="64"/>
      <c r="DLQ7" s="214"/>
      <c r="DLR7" s="64"/>
      <c r="DLS7" s="64"/>
      <c r="DMB7" s="64"/>
      <c r="DMG7" s="214"/>
      <c r="DMH7" s="64"/>
      <c r="DMI7" s="64"/>
      <c r="DMR7" s="64"/>
      <c r="DMW7" s="214"/>
      <c r="DMX7" s="64"/>
      <c r="DMY7" s="64"/>
      <c r="DNH7" s="64"/>
      <c r="DNM7" s="214"/>
      <c r="DNN7" s="64"/>
      <c r="DNO7" s="64"/>
      <c r="DNX7" s="64"/>
      <c r="DOC7" s="214"/>
      <c r="DOD7" s="64"/>
      <c r="DOE7" s="64"/>
      <c r="DON7" s="64"/>
      <c r="DOS7" s="214"/>
      <c r="DOT7" s="64"/>
      <c r="DOU7" s="64"/>
      <c r="DPD7" s="64"/>
      <c r="DPI7" s="214"/>
      <c r="DPJ7" s="64"/>
      <c r="DPK7" s="64"/>
      <c r="DPT7" s="64"/>
      <c r="DPY7" s="214"/>
      <c r="DPZ7" s="64"/>
      <c r="DQA7" s="64"/>
      <c r="DQJ7" s="64"/>
      <c r="DQO7" s="214"/>
      <c r="DQP7" s="64"/>
      <c r="DQQ7" s="64"/>
      <c r="DQZ7" s="64"/>
      <c r="DRE7" s="214"/>
      <c r="DRF7" s="64"/>
      <c r="DRG7" s="64"/>
      <c r="DRP7" s="64"/>
      <c r="DRU7" s="214"/>
      <c r="DRV7" s="64"/>
      <c r="DRW7" s="64"/>
      <c r="DSF7" s="64"/>
      <c r="DSK7" s="214"/>
      <c r="DSL7" s="64"/>
      <c r="DSM7" s="64"/>
      <c r="DSV7" s="64"/>
      <c r="DTA7" s="214"/>
      <c r="DTB7" s="64"/>
      <c r="DTC7" s="64"/>
      <c r="DTL7" s="64"/>
      <c r="DTQ7" s="214"/>
      <c r="DTR7" s="64"/>
      <c r="DTS7" s="64"/>
      <c r="DUB7" s="64"/>
      <c r="DUG7" s="214"/>
      <c r="DUH7" s="64"/>
      <c r="DUI7" s="64"/>
      <c r="DUR7" s="64"/>
      <c r="DUW7" s="214"/>
      <c r="DUX7" s="64"/>
      <c r="DUY7" s="64"/>
      <c r="DVH7" s="64"/>
      <c r="DVM7" s="214"/>
      <c r="DVN7" s="64"/>
      <c r="DVO7" s="64"/>
      <c r="DVX7" s="64"/>
      <c r="DWC7" s="214"/>
      <c r="DWD7" s="64"/>
      <c r="DWE7" s="64"/>
      <c r="DWN7" s="64"/>
      <c r="DWS7" s="214"/>
      <c r="DWT7" s="64"/>
      <c r="DWU7" s="64"/>
      <c r="DXD7" s="64"/>
      <c r="DXI7" s="214"/>
      <c r="DXJ7" s="64"/>
      <c r="DXK7" s="64"/>
      <c r="DXT7" s="64"/>
      <c r="DXY7" s="214"/>
      <c r="DXZ7" s="64"/>
      <c r="DYA7" s="64"/>
      <c r="DYJ7" s="64"/>
      <c r="DYO7" s="214"/>
      <c r="DYP7" s="64"/>
      <c r="DYQ7" s="64"/>
      <c r="DYZ7" s="64"/>
      <c r="DZE7" s="214"/>
      <c r="DZF7" s="64"/>
      <c r="DZG7" s="64"/>
      <c r="DZP7" s="64"/>
      <c r="DZU7" s="214"/>
      <c r="DZV7" s="64"/>
      <c r="DZW7" s="64"/>
      <c r="EAF7" s="64"/>
      <c r="EAK7" s="214"/>
      <c r="EAL7" s="64"/>
      <c r="EAM7" s="64"/>
      <c r="EAV7" s="64"/>
      <c r="EBA7" s="214"/>
      <c r="EBB7" s="64"/>
      <c r="EBC7" s="64"/>
      <c r="EBL7" s="64"/>
      <c r="EBQ7" s="214"/>
      <c r="EBR7" s="64"/>
      <c r="EBS7" s="64"/>
      <c r="ECB7" s="64"/>
      <c r="ECG7" s="214"/>
      <c r="ECH7" s="64"/>
      <c r="ECI7" s="64"/>
      <c r="ECR7" s="64"/>
      <c r="ECW7" s="214"/>
      <c r="ECX7" s="64"/>
      <c r="ECY7" s="64"/>
      <c r="EDH7" s="64"/>
      <c r="EDM7" s="214"/>
      <c r="EDN7" s="64"/>
      <c r="EDO7" s="64"/>
      <c r="EDX7" s="64"/>
      <c r="EEC7" s="214"/>
      <c r="EED7" s="64"/>
      <c r="EEE7" s="64"/>
      <c r="EEN7" s="64"/>
      <c r="EES7" s="214"/>
      <c r="EET7" s="64"/>
      <c r="EEU7" s="64"/>
      <c r="EFD7" s="64"/>
      <c r="EFI7" s="214"/>
      <c r="EFJ7" s="64"/>
      <c r="EFK7" s="64"/>
      <c r="EFT7" s="64"/>
      <c r="EFY7" s="214"/>
      <c r="EFZ7" s="64"/>
      <c r="EGA7" s="64"/>
      <c r="EGJ7" s="64"/>
      <c r="EGO7" s="214"/>
      <c r="EGP7" s="64"/>
      <c r="EGQ7" s="64"/>
      <c r="EGZ7" s="64"/>
      <c r="EHE7" s="214"/>
      <c r="EHF7" s="64"/>
      <c r="EHG7" s="64"/>
      <c r="EHP7" s="64"/>
      <c r="EHU7" s="214"/>
      <c r="EHV7" s="64"/>
      <c r="EHW7" s="64"/>
      <c r="EIF7" s="64"/>
      <c r="EIK7" s="214"/>
      <c r="EIL7" s="64"/>
      <c r="EIM7" s="64"/>
      <c r="EIV7" s="64"/>
      <c r="EJA7" s="214"/>
      <c r="EJB7" s="64"/>
      <c r="EJC7" s="64"/>
      <c r="EJL7" s="64"/>
      <c r="EJQ7" s="214"/>
      <c r="EJR7" s="64"/>
      <c r="EJS7" s="64"/>
      <c r="EKB7" s="64"/>
      <c r="EKG7" s="214"/>
      <c r="EKH7" s="64"/>
      <c r="EKI7" s="64"/>
      <c r="EKR7" s="64"/>
      <c r="EKW7" s="214"/>
      <c r="EKX7" s="64"/>
      <c r="EKY7" s="64"/>
      <c r="ELH7" s="64"/>
      <c r="ELM7" s="214"/>
      <c r="ELN7" s="64"/>
      <c r="ELO7" s="64"/>
      <c r="ELX7" s="64"/>
      <c r="EMC7" s="214"/>
      <c r="EMD7" s="64"/>
      <c r="EME7" s="64"/>
      <c r="EMN7" s="64"/>
      <c r="EMS7" s="214"/>
      <c r="EMT7" s="64"/>
      <c r="EMU7" s="64"/>
      <c r="END7" s="64"/>
      <c r="ENI7" s="214"/>
      <c r="ENJ7" s="64"/>
      <c r="ENK7" s="64"/>
      <c r="ENT7" s="64"/>
      <c r="ENY7" s="214"/>
      <c r="ENZ7" s="64"/>
      <c r="EOA7" s="64"/>
      <c r="EOJ7" s="64"/>
      <c r="EOO7" s="214"/>
      <c r="EOP7" s="64"/>
      <c r="EOQ7" s="64"/>
      <c r="EOZ7" s="64"/>
      <c r="EPE7" s="214"/>
      <c r="EPF7" s="64"/>
      <c r="EPG7" s="64"/>
      <c r="EPP7" s="64"/>
      <c r="EPU7" s="214"/>
      <c r="EPV7" s="64"/>
      <c r="EPW7" s="64"/>
      <c r="EQF7" s="64"/>
      <c r="EQK7" s="214"/>
      <c r="EQL7" s="64"/>
      <c r="EQM7" s="64"/>
      <c r="EQV7" s="64"/>
      <c r="ERA7" s="214"/>
      <c r="ERB7" s="64"/>
      <c r="ERC7" s="64"/>
      <c r="ERL7" s="64"/>
      <c r="ERQ7" s="214"/>
      <c r="ERR7" s="64"/>
      <c r="ERS7" s="64"/>
      <c r="ESB7" s="64"/>
      <c r="ESG7" s="214"/>
      <c r="ESH7" s="64"/>
      <c r="ESI7" s="64"/>
      <c r="ESR7" s="64"/>
      <c r="ESW7" s="214"/>
      <c r="ESX7" s="64"/>
      <c r="ESY7" s="64"/>
      <c r="ETH7" s="64"/>
      <c r="ETM7" s="214"/>
      <c r="ETN7" s="64"/>
      <c r="ETO7" s="64"/>
      <c r="ETX7" s="64"/>
      <c r="EUC7" s="214"/>
      <c r="EUD7" s="64"/>
      <c r="EUE7" s="64"/>
      <c r="EUN7" s="64"/>
      <c r="EUS7" s="214"/>
      <c r="EUT7" s="64"/>
      <c r="EUU7" s="64"/>
      <c r="EVD7" s="64"/>
      <c r="EVI7" s="214"/>
      <c r="EVJ7" s="64"/>
      <c r="EVK7" s="64"/>
      <c r="EVT7" s="64"/>
      <c r="EVY7" s="214"/>
      <c r="EVZ7" s="64"/>
      <c r="EWA7" s="64"/>
      <c r="EWJ7" s="64"/>
      <c r="EWO7" s="214"/>
      <c r="EWP7" s="64"/>
      <c r="EWQ7" s="64"/>
      <c r="EWZ7" s="64"/>
      <c r="EXE7" s="214"/>
      <c r="EXF7" s="64"/>
      <c r="EXG7" s="64"/>
      <c r="EXP7" s="64"/>
      <c r="EXU7" s="214"/>
      <c r="EXV7" s="64"/>
      <c r="EXW7" s="64"/>
      <c r="EYF7" s="64"/>
      <c r="EYK7" s="214"/>
      <c r="EYL7" s="64"/>
      <c r="EYM7" s="64"/>
      <c r="EYV7" s="64"/>
      <c r="EZA7" s="214"/>
      <c r="EZB7" s="64"/>
      <c r="EZC7" s="64"/>
      <c r="EZL7" s="64"/>
      <c r="EZQ7" s="214"/>
      <c r="EZR7" s="64"/>
      <c r="EZS7" s="64"/>
      <c r="FAB7" s="64"/>
      <c r="FAG7" s="214"/>
      <c r="FAH7" s="64"/>
      <c r="FAI7" s="64"/>
      <c r="FAR7" s="64"/>
      <c r="FAW7" s="214"/>
      <c r="FAX7" s="64"/>
      <c r="FAY7" s="64"/>
      <c r="FBH7" s="64"/>
      <c r="FBM7" s="214"/>
      <c r="FBN7" s="64"/>
      <c r="FBO7" s="64"/>
      <c r="FBX7" s="64"/>
      <c r="FCC7" s="214"/>
      <c r="FCD7" s="64"/>
      <c r="FCE7" s="64"/>
      <c r="FCN7" s="64"/>
      <c r="FCS7" s="214"/>
      <c r="FCT7" s="64"/>
      <c r="FCU7" s="64"/>
      <c r="FDD7" s="64"/>
      <c r="FDI7" s="214"/>
      <c r="FDJ7" s="64"/>
      <c r="FDK7" s="64"/>
      <c r="FDT7" s="64"/>
      <c r="FDY7" s="214"/>
      <c r="FDZ7" s="64"/>
      <c r="FEA7" s="64"/>
      <c r="FEJ7" s="64"/>
      <c r="FEO7" s="214"/>
      <c r="FEP7" s="64"/>
      <c r="FEQ7" s="64"/>
      <c r="FEZ7" s="64"/>
      <c r="FFE7" s="214"/>
      <c r="FFF7" s="64"/>
      <c r="FFG7" s="64"/>
      <c r="FFP7" s="64"/>
      <c r="FFU7" s="214"/>
      <c r="FFV7" s="64"/>
      <c r="FFW7" s="64"/>
      <c r="FGF7" s="64"/>
      <c r="FGK7" s="214"/>
      <c r="FGL7" s="64"/>
      <c r="FGM7" s="64"/>
      <c r="FGV7" s="64"/>
      <c r="FHA7" s="214"/>
      <c r="FHB7" s="64"/>
      <c r="FHC7" s="64"/>
      <c r="FHL7" s="64"/>
      <c r="FHQ7" s="214"/>
      <c r="FHR7" s="64"/>
      <c r="FHS7" s="64"/>
      <c r="FIB7" s="64"/>
      <c r="FIG7" s="214"/>
      <c r="FIH7" s="64"/>
      <c r="FII7" s="64"/>
      <c r="FIR7" s="64"/>
      <c r="FIW7" s="214"/>
      <c r="FIX7" s="64"/>
      <c r="FIY7" s="64"/>
      <c r="FJH7" s="64"/>
      <c r="FJM7" s="214"/>
      <c r="FJN7" s="64"/>
      <c r="FJO7" s="64"/>
      <c r="FJX7" s="64"/>
      <c r="FKC7" s="214"/>
      <c r="FKD7" s="64"/>
      <c r="FKE7" s="64"/>
      <c r="FKN7" s="64"/>
      <c r="FKS7" s="214"/>
      <c r="FKT7" s="64"/>
      <c r="FKU7" s="64"/>
      <c r="FLD7" s="64"/>
      <c r="FLI7" s="214"/>
      <c r="FLJ7" s="64"/>
      <c r="FLK7" s="64"/>
      <c r="FLT7" s="64"/>
      <c r="FLY7" s="214"/>
      <c r="FLZ7" s="64"/>
      <c r="FMA7" s="64"/>
      <c r="FMJ7" s="64"/>
      <c r="FMO7" s="214"/>
      <c r="FMP7" s="64"/>
      <c r="FMQ7" s="64"/>
      <c r="FMZ7" s="64"/>
      <c r="FNE7" s="214"/>
      <c r="FNF7" s="64"/>
      <c r="FNG7" s="64"/>
      <c r="FNP7" s="64"/>
      <c r="FNU7" s="214"/>
      <c r="FNV7" s="64"/>
      <c r="FNW7" s="64"/>
      <c r="FOF7" s="64"/>
      <c r="FOK7" s="214"/>
      <c r="FOL7" s="64"/>
      <c r="FOM7" s="64"/>
      <c r="FOV7" s="64"/>
      <c r="FPA7" s="214"/>
      <c r="FPB7" s="64"/>
      <c r="FPC7" s="64"/>
      <c r="FPL7" s="64"/>
      <c r="FPQ7" s="214"/>
      <c r="FPR7" s="64"/>
      <c r="FPS7" s="64"/>
      <c r="FQB7" s="64"/>
      <c r="FQG7" s="214"/>
      <c r="FQH7" s="64"/>
      <c r="FQI7" s="64"/>
      <c r="FQR7" s="64"/>
      <c r="FQW7" s="214"/>
      <c r="FQX7" s="64"/>
      <c r="FQY7" s="64"/>
      <c r="FRH7" s="64"/>
      <c r="FRM7" s="214"/>
      <c r="FRN7" s="64"/>
      <c r="FRO7" s="64"/>
      <c r="FRX7" s="64"/>
      <c r="FSC7" s="214"/>
      <c r="FSD7" s="64"/>
      <c r="FSE7" s="64"/>
      <c r="FSN7" s="64"/>
      <c r="FSS7" s="214"/>
      <c r="FST7" s="64"/>
      <c r="FSU7" s="64"/>
      <c r="FTD7" s="64"/>
      <c r="FTI7" s="214"/>
      <c r="FTJ7" s="64"/>
      <c r="FTK7" s="64"/>
      <c r="FTT7" s="64"/>
      <c r="FTY7" s="214"/>
      <c r="FTZ7" s="64"/>
      <c r="FUA7" s="64"/>
      <c r="FUJ7" s="64"/>
      <c r="FUO7" s="214"/>
      <c r="FUP7" s="64"/>
      <c r="FUQ7" s="64"/>
      <c r="FUZ7" s="64"/>
      <c r="FVE7" s="214"/>
      <c r="FVF7" s="64"/>
      <c r="FVG7" s="64"/>
      <c r="FVP7" s="64"/>
      <c r="FVU7" s="214"/>
      <c r="FVV7" s="64"/>
      <c r="FVW7" s="64"/>
      <c r="FWF7" s="64"/>
      <c r="FWK7" s="214"/>
      <c r="FWL7" s="64"/>
      <c r="FWM7" s="64"/>
      <c r="FWV7" s="64"/>
      <c r="FXA7" s="214"/>
      <c r="FXB7" s="64"/>
      <c r="FXC7" s="64"/>
      <c r="FXL7" s="64"/>
      <c r="FXQ7" s="214"/>
      <c r="FXR7" s="64"/>
      <c r="FXS7" s="64"/>
      <c r="FYB7" s="64"/>
      <c r="FYG7" s="214"/>
      <c r="FYH7" s="64"/>
      <c r="FYI7" s="64"/>
      <c r="FYR7" s="64"/>
      <c r="FYW7" s="214"/>
      <c r="FYX7" s="64"/>
      <c r="FYY7" s="64"/>
      <c r="FZH7" s="64"/>
      <c r="FZM7" s="214"/>
      <c r="FZN7" s="64"/>
      <c r="FZO7" s="64"/>
      <c r="FZX7" s="64"/>
      <c r="GAC7" s="214"/>
      <c r="GAD7" s="64"/>
      <c r="GAE7" s="64"/>
      <c r="GAN7" s="64"/>
      <c r="GAS7" s="214"/>
      <c r="GAT7" s="64"/>
      <c r="GAU7" s="64"/>
      <c r="GBD7" s="64"/>
      <c r="GBI7" s="214"/>
      <c r="GBJ7" s="64"/>
      <c r="GBK7" s="64"/>
      <c r="GBT7" s="64"/>
      <c r="GBY7" s="214"/>
      <c r="GBZ7" s="64"/>
      <c r="GCA7" s="64"/>
      <c r="GCJ7" s="64"/>
      <c r="GCO7" s="214"/>
      <c r="GCP7" s="64"/>
      <c r="GCQ7" s="64"/>
      <c r="GCZ7" s="64"/>
      <c r="GDE7" s="214"/>
      <c r="GDF7" s="64"/>
      <c r="GDG7" s="64"/>
      <c r="GDP7" s="64"/>
      <c r="GDU7" s="214"/>
      <c r="GDV7" s="64"/>
      <c r="GDW7" s="64"/>
      <c r="GEF7" s="64"/>
      <c r="GEK7" s="214"/>
      <c r="GEL7" s="64"/>
      <c r="GEM7" s="64"/>
      <c r="GEV7" s="64"/>
      <c r="GFA7" s="214"/>
      <c r="GFB7" s="64"/>
      <c r="GFC7" s="64"/>
      <c r="GFL7" s="64"/>
      <c r="GFQ7" s="214"/>
      <c r="GFR7" s="64"/>
      <c r="GFS7" s="64"/>
      <c r="GGB7" s="64"/>
      <c r="GGG7" s="214"/>
      <c r="GGH7" s="64"/>
      <c r="GGI7" s="64"/>
      <c r="GGR7" s="64"/>
      <c r="GGW7" s="214"/>
      <c r="GGX7" s="64"/>
      <c r="GGY7" s="64"/>
      <c r="GHH7" s="64"/>
      <c r="GHM7" s="214"/>
      <c r="GHN7" s="64"/>
      <c r="GHO7" s="64"/>
      <c r="GHX7" s="64"/>
      <c r="GIC7" s="214"/>
      <c r="GID7" s="64"/>
      <c r="GIE7" s="64"/>
      <c r="GIN7" s="64"/>
      <c r="GIS7" s="214"/>
      <c r="GIT7" s="64"/>
      <c r="GIU7" s="64"/>
      <c r="GJD7" s="64"/>
      <c r="GJI7" s="214"/>
      <c r="GJJ7" s="64"/>
      <c r="GJK7" s="64"/>
      <c r="GJT7" s="64"/>
      <c r="GJY7" s="214"/>
      <c r="GJZ7" s="64"/>
      <c r="GKA7" s="64"/>
      <c r="GKJ7" s="64"/>
      <c r="GKO7" s="214"/>
      <c r="GKP7" s="64"/>
      <c r="GKQ7" s="64"/>
      <c r="GKZ7" s="64"/>
      <c r="GLE7" s="214"/>
      <c r="GLF7" s="64"/>
      <c r="GLG7" s="64"/>
      <c r="GLP7" s="64"/>
      <c r="GLU7" s="214"/>
      <c r="GLV7" s="64"/>
      <c r="GLW7" s="64"/>
      <c r="GMF7" s="64"/>
      <c r="GMK7" s="214"/>
      <c r="GML7" s="64"/>
      <c r="GMM7" s="64"/>
      <c r="GMV7" s="64"/>
      <c r="GNA7" s="214"/>
      <c r="GNB7" s="64"/>
      <c r="GNC7" s="64"/>
      <c r="GNL7" s="64"/>
      <c r="GNQ7" s="214"/>
      <c r="GNR7" s="64"/>
      <c r="GNS7" s="64"/>
      <c r="GOB7" s="64"/>
      <c r="GOG7" s="214"/>
      <c r="GOH7" s="64"/>
      <c r="GOI7" s="64"/>
      <c r="GOR7" s="64"/>
      <c r="GOW7" s="214"/>
      <c r="GOX7" s="64"/>
      <c r="GOY7" s="64"/>
      <c r="GPH7" s="64"/>
      <c r="GPM7" s="214"/>
      <c r="GPN7" s="64"/>
      <c r="GPO7" s="64"/>
      <c r="GPX7" s="64"/>
      <c r="GQC7" s="214"/>
      <c r="GQD7" s="64"/>
      <c r="GQE7" s="64"/>
      <c r="GQN7" s="64"/>
      <c r="GQS7" s="214"/>
      <c r="GQT7" s="64"/>
      <c r="GQU7" s="64"/>
      <c r="GRD7" s="64"/>
      <c r="GRI7" s="214"/>
      <c r="GRJ7" s="64"/>
      <c r="GRK7" s="64"/>
      <c r="GRT7" s="64"/>
      <c r="GRY7" s="214"/>
      <c r="GRZ7" s="64"/>
      <c r="GSA7" s="64"/>
      <c r="GSJ7" s="64"/>
      <c r="GSO7" s="214"/>
      <c r="GSP7" s="64"/>
      <c r="GSQ7" s="64"/>
      <c r="GSZ7" s="64"/>
      <c r="GTE7" s="214"/>
      <c r="GTF7" s="64"/>
      <c r="GTG7" s="64"/>
      <c r="GTP7" s="64"/>
      <c r="GTU7" s="214"/>
      <c r="GTV7" s="64"/>
      <c r="GTW7" s="64"/>
      <c r="GUF7" s="64"/>
      <c r="GUK7" s="214"/>
      <c r="GUL7" s="64"/>
      <c r="GUM7" s="64"/>
      <c r="GUV7" s="64"/>
      <c r="GVA7" s="214"/>
      <c r="GVB7" s="64"/>
      <c r="GVC7" s="64"/>
      <c r="GVL7" s="64"/>
      <c r="GVQ7" s="214"/>
      <c r="GVR7" s="64"/>
      <c r="GVS7" s="64"/>
      <c r="GWB7" s="64"/>
      <c r="GWG7" s="214"/>
      <c r="GWH7" s="64"/>
      <c r="GWI7" s="64"/>
      <c r="GWR7" s="64"/>
      <c r="GWW7" s="214"/>
      <c r="GWX7" s="64"/>
      <c r="GWY7" s="64"/>
      <c r="GXH7" s="64"/>
      <c r="GXM7" s="214"/>
      <c r="GXN7" s="64"/>
      <c r="GXO7" s="64"/>
      <c r="GXX7" s="64"/>
      <c r="GYC7" s="214"/>
      <c r="GYD7" s="64"/>
      <c r="GYE7" s="64"/>
      <c r="GYN7" s="64"/>
      <c r="GYS7" s="214"/>
      <c r="GYT7" s="64"/>
      <c r="GYU7" s="64"/>
      <c r="GZD7" s="64"/>
      <c r="GZI7" s="214"/>
      <c r="GZJ7" s="64"/>
      <c r="GZK7" s="64"/>
      <c r="GZT7" s="64"/>
      <c r="GZY7" s="214"/>
      <c r="GZZ7" s="64"/>
      <c r="HAA7" s="64"/>
      <c r="HAJ7" s="64"/>
      <c r="HAO7" s="214"/>
      <c r="HAP7" s="64"/>
      <c r="HAQ7" s="64"/>
      <c r="HAZ7" s="64"/>
      <c r="HBE7" s="214"/>
      <c r="HBF7" s="64"/>
      <c r="HBG7" s="64"/>
      <c r="HBP7" s="64"/>
      <c r="HBU7" s="214"/>
      <c r="HBV7" s="64"/>
      <c r="HBW7" s="64"/>
      <c r="HCF7" s="64"/>
      <c r="HCK7" s="214"/>
      <c r="HCL7" s="64"/>
      <c r="HCM7" s="64"/>
      <c r="HCV7" s="64"/>
      <c r="HDA7" s="214"/>
      <c r="HDB7" s="64"/>
      <c r="HDC7" s="64"/>
      <c r="HDL7" s="64"/>
      <c r="HDQ7" s="214"/>
      <c r="HDR7" s="64"/>
      <c r="HDS7" s="64"/>
      <c r="HEB7" s="64"/>
      <c r="HEG7" s="214"/>
      <c r="HEH7" s="64"/>
      <c r="HEI7" s="64"/>
      <c r="HER7" s="64"/>
      <c r="HEW7" s="214"/>
      <c r="HEX7" s="64"/>
      <c r="HEY7" s="64"/>
      <c r="HFH7" s="64"/>
      <c r="HFM7" s="214"/>
      <c r="HFN7" s="64"/>
      <c r="HFO7" s="64"/>
      <c r="HFX7" s="64"/>
      <c r="HGC7" s="214"/>
      <c r="HGD7" s="64"/>
      <c r="HGE7" s="64"/>
      <c r="HGN7" s="64"/>
      <c r="HGS7" s="214"/>
      <c r="HGT7" s="64"/>
      <c r="HGU7" s="64"/>
      <c r="HHD7" s="64"/>
      <c r="HHI7" s="214"/>
      <c r="HHJ7" s="64"/>
      <c r="HHK7" s="64"/>
      <c r="HHT7" s="64"/>
      <c r="HHY7" s="214"/>
      <c r="HHZ7" s="64"/>
      <c r="HIA7" s="64"/>
      <c r="HIJ7" s="64"/>
      <c r="HIO7" s="214"/>
      <c r="HIP7" s="64"/>
      <c r="HIQ7" s="64"/>
      <c r="HIZ7" s="64"/>
      <c r="HJE7" s="214"/>
      <c r="HJF7" s="64"/>
      <c r="HJG7" s="64"/>
      <c r="HJP7" s="64"/>
      <c r="HJU7" s="214"/>
      <c r="HJV7" s="64"/>
      <c r="HJW7" s="64"/>
      <c r="HKF7" s="64"/>
      <c r="HKK7" s="214"/>
      <c r="HKL7" s="64"/>
      <c r="HKM7" s="64"/>
      <c r="HKV7" s="64"/>
      <c r="HLA7" s="214"/>
      <c r="HLB7" s="64"/>
      <c r="HLC7" s="64"/>
      <c r="HLL7" s="64"/>
      <c r="HLQ7" s="214"/>
      <c r="HLR7" s="64"/>
      <c r="HLS7" s="64"/>
      <c r="HMB7" s="64"/>
      <c r="HMG7" s="214"/>
      <c r="HMH7" s="64"/>
      <c r="HMI7" s="64"/>
      <c r="HMR7" s="64"/>
      <c r="HMW7" s="214"/>
      <c r="HMX7" s="64"/>
      <c r="HMY7" s="64"/>
      <c r="HNH7" s="64"/>
      <c r="HNM7" s="214"/>
      <c r="HNN7" s="64"/>
      <c r="HNO7" s="64"/>
      <c r="HNX7" s="64"/>
      <c r="HOC7" s="214"/>
      <c r="HOD7" s="64"/>
      <c r="HOE7" s="64"/>
      <c r="HON7" s="64"/>
      <c r="HOS7" s="214"/>
      <c r="HOT7" s="64"/>
      <c r="HOU7" s="64"/>
      <c r="HPD7" s="64"/>
      <c r="HPI7" s="214"/>
      <c r="HPJ7" s="64"/>
      <c r="HPK7" s="64"/>
      <c r="HPT7" s="64"/>
      <c r="HPY7" s="214"/>
      <c r="HPZ7" s="64"/>
      <c r="HQA7" s="64"/>
      <c r="HQJ7" s="64"/>
      <c r="HQO7" s="214"/>
      <c r="HQP7" s="64"/>
      <c r="HQQ7" s="64"/>
      <c r="HQZ7" s="64"/>
      <c r="HRE7" s="214"/>
      <c r="HRF7" s="64"/>
      <c r="HRG7" s="64"/>
      <c r="HRP7" s="64"/>
      <c r="HRU7" s="214"/>
      <c r="HRV7" s="64"/>
      <c r="HRW7" s="64"/>
      <c r="HSF7" s="64"/>
      <c r="HSK7" s="214"/>
      <c r="HSL7" s="64"/>
      <c r="HSM7" s="64"/>
      <c r="HSV7" s="64"/>
      <c r="HTA7" s="214"/>
      <c r="HTB7" s="64"/>
      <c r="HTC7" s="64"/>
      <c r="HTL7" s="64"/>
      <c r="HTQ7" s="214"/>
      <c r="HTR7" s="64"/>
      <c r="HTS7" s="64"/>
      <c r="HUB7" s="64"/>
      <c r="HUG7" s="214"/>
      <c r="HUH7" s="64"/>
      <c r="HUI7" s="64"/>
      <c r="HUR7" s="64"/>
      <c r="HUW7" s="214"/>
      <c r="HUX7" s="64"/>
      <c r="HUY7" s="64"/>
      <c r="HVH7" s="64"/>
      <c r="HVM7" s="214"/>
      <c r="HVN7" s="64"/>
      <c r="HVO7" s="64"/>
      <c r="HVX7" s="64"/>
      <c r="HWC7" s="214"/>
      <c r="HWD7" s="64"/>
      <c r="HWE7" s="64"/>
      <c r="HWN7" s="64"/>
      <c r="HWS7" s="214"/>
      <c r="HWT7" s="64"/>
      <c r="HWU7" s="64"/>
      <c r="HXD7" s="64"/>
      <c r="HXI7" s="214"/>
      <c r="HXJ7" s="64"/>
      <c r="HXK7" s="64"/>
      <c r="HXT7" s="64"/>
      <c r="HXY7" s="214"/>
      <c r="HXZ7" s="64"/>
      <c r="HYA7" s="64"/>
      <c r="HYJ7" s="64"/>
      <c r="HYO7" s="214"/>
      <c r="HYP7" s="64"/>
      <c r="HYQ7" s="64"/>
      <c r="HYZ7" s="64"/>
      <c r="HZE7" s="214"/>
      <c r="HZF7" s="64"/>
      <c r="HZG7" s="64"/>
      <c r="HZP7" s="64"/>
      <c r="HZU7" s="214"/>
      <c r="HZV7" s="64"/>
      <c r="HZW7" s="64"/>
      <c r="IAF7" s="64"/>
      <c r="IAK7" s="214"/>
      <c r="IAL7" s="64"/>
      <c r="IAM7" s="64"/>
      <c r="IAV7" s="64"/>
      <c r="IBA7" s="214"/>
      <c r="IBB7" s="64"/>
      <c r="IBC7" s="64"/>
      <c r="IBL7" s="64"/>
      <c r="IBQ7" s="214"/>
      <c r="IBR7" s="64"/>
      <c r="IBS7" s="64"/>
      <c r="ICB7" s="64"/>
      <c r="ICG7" s="214"/>
      <c r="ICH7" s="64"/>
      <c r="ICI7" s="64"/>
      <c r="ICR7" s="64"/>
      <c r="ICW7" s="214"/>
      <c r="ICX7" s="64"/>
      <c r="ICY7" s="64"/>
      <c r="IDH7" s="64"/>
      <c r="IDM7" s="214"/>
      <c r="IDN7" s="64"/>
      <c r="IDO7" s="64"/>
      <c r="IDX7" s="64"/>
      <c r="IEC7" s="214"/>
      <c r="IED7" s="64"/>
      <c r="IEE7" s="64"/>
      <c r="IEN7" s="64"/>
      <c r="IES7" s="214"/>
      <c r="IET7" s="64"/>
      <c r="IEU7" s="64"/>
      <c r="IFD7" s="64"/>
      <c r="IFI7" s="214"/>
      <c r="IFJ7" s="64"/>
      <c r="IFK7" s="64"/>
      <c r="IFT7" s="64"/>
      <c r="IFY7" s="214"/>
      <c r="IFZ7" s="64"/>
      <c r="IGA7" s="64"/>
      <c r="IGJ7" s="64"/>
      <c r="IGO7" s="214"/>
      <c r="IGP7" s="64"/>
      <c r="IGQ7" s="64"/>
      <c r="IGZ7" s="64"/>
      <c r="IHE7" s="214"/>
      <c r="IHF7" s="64"/>
      <c r="IHG7" s="64"/>
      <c r="IHP7" s="64"/>
      <c r="IHU7" s="214"/>
      <c r="IHV7" s="64"/>
      <c r="IHW7" s="64"/>
      <c r="IIF7" s="64"/>
      <c r="IIK7" s="214"/>
      <c r="IIL7" s="64"/>
      <c r="IIM7" s="64"/>
      <c r="IIV7" s="64"/>
      <c r="IJA7" s="214"/>
      <c r="IJB7" s="64"/>
      <c r="IJC7" s="64"/>
      <c r="IJL7" s="64"/>
      <c r="IJQ7" s="214"/>
      <c r="IJR7" s="64"/>
      <c r="IJS7" s="64"/>
      <c r="IKB7" s="64"/>
      <c r="IKG7" s="214"/>
      <c r="IKH7" s="64"/>
      <c r="IKI7" s="64"/>
      <c r="IKR7" s="64"/>
      <c r="IKW7" s="214"/>
      <c r="IKX7" s="64"/>
      <c r="IKY7" s="64"/>
      <c r="ILH7" s="64"/>
      <c r="ILM7" s="214"/>
      <c r="ILN7" s="64"/>
      <c r="ILO7" s="64"/>
      <c r="ILX7" s="64"/>
      <c r="IMC7" s="214"/>
      <c r="IMD7" s="64"/>
      <c r="IME7" s="64"/>
      <c r="IMN7" s="64"/>
      <c r="IMS7" s="214"/>
      <c r="IMT7" s="64"/>
      <c r="IMU7" s="64"/>
      <c r="IND7" s="64"/>
      <c r="INI7" s="214"/>
      <c r="INJ7" s="64"/>
      <c r="INK7" s="64"/>
      <c r="INT7" s="64"/>
      <c r="INY7" s="214"/>
      <c r="INZ7" s="64"/>
      <c r="IOA7" s="64"/>
      <c r="IOJ7" s="64"/>
      <c r="IOO7" s="214"/>
      <c r="IOP7" s="64"/>
      <c r="IOQ7" s="64"/>
      <c r="IOZ7" s="64"/>
      <c r="IPE7" s="214"/>
      <c r="IPF7" s="64"/>
      <c r="IPG7" s="64"/>
      <c r="IPP7" s="64"/>
      <c r="IPU7" s="214"/>
      <c r="IPV7" s="64"/>
      <c r="IPW7" s="64"/>
      <c r="IQF7" s="64"/>
      <c r="IQK7" s="214"/>
      <c r="IQL7" s="64"/>
      <c r="IQM7" s="64"/>
      <c r="IQV7" s="64"/>
      <c r="IRA7" s="214"/>
      <c r="IRB7" s="64"/>
      <c r="IRC7" s="64"/>
      <c r="IRL7" s="64"/>
      <c r="IRQ7" s="214"/>
      <c r="IRR7" s="64"/>
      <c r="IRS7" s="64"/>
      <c r="ISB7" s="64"/>
      <c r="ISG7" s="214"/>
      <c r="ISH7" s="64"/>
      <c r="ISI7" s="64"/>
      <c r="ISR7" s="64"/>
      <c r="ISW7" s="214"/>
      <c r="ISX7" s="64"/>
      <c r="ISY7" s="64"/>
      <c r="ITH7" s="64"/>
      <c r="ITM7" s="214"/>
      <c r="ITN7" s="64"/>
      <c r="ITO7" s="64"/>
      <c r="ITX7" s="64"/>
      <c r="IUC7" s="214"/>
      <c r="IUD7" s="64"/>
      <c r="IUE7" s="64"/>
      <c r="IUN7" s="64"/>
      <c r="IUS7" s="214"/>
      <c r="IUT7" s="64"/>
      <c r="IUU7" s="64"/>
      <c r="IVD7" s="64"/>
      <c r="IVI7" s="214"/>
      <c r="IVJ7" s="64"/>
      <c r="IVK7" s="64"/>
      <c r="IVT7" s="64"/>
      <c r="IVY7" s="214"/>
      <c r="IVZ7" s="64"/>
      <c r="IWA7" s="64"/>
      <c r="IWJ7" s="64"/>
      <c r="IWO7" s="214"/>
      <c r="IWP7" s="64"/>
      <c r="IWQ7" s="64"/>
      <c r="IWZ7" s="64"/>
      <c r="IXE7" s="214"/>
      <c r="IXF7" s="64"/>
      <c r="IXG7" s="64"/>
      <c r="IXP7" s="64"/>
      <c r="IXU7" s="214"/>
      <c r="IXV7" s="64"/>
      <c r="IXW7" s="64"/>
      <c r="IYF7" s="64"/>
      <c r="IYK7" s="214"/>
      <c r="IYL7" s="64"/>
      <c r="IYM7" s="64"/>
      <c r="IYV7" s="64"/>
      <c r="IZA7" s="214"/>
      <c r="IZB7" s="64"/>
      <c r="IZC7" s="64"/>
      <c r="IZL7" s="64"/>
      <c r="IZQ7" s="214"/>
      <c r="IZR7" s="64"/>
      <c r="IZS7" s="64"/>
      <c r="JAB7" s="64"/>
      <c r="JAG7" s="214"/>
      <c r="JAH7" s="64"/>
      <c r="JAI7" s="64"/>
      <c r="JAR7" s="64"/>
      <c r="JAW7" s="214"/>
      <c r="JAX7" s="64"/>
      <c r="JAY7" s="64"/>
      <c r="JBH7" s="64"/>
      <c r="JBM7" s="214"/>
      <c r="JBN7" s="64"/>
      <c r="JBO7" s="64"/>
      <c r="JBX7" s="64"/>
      <c r="JCC7" s="214"/>
      <c r="JCD7" s="64"/>
      <c r="JCE7" s="64"/>
      <c r="JCN7" s="64"/>
      <c r="JCS7" s="214"/>
      <c r="JCT7" s="64"/>
      <c r="JCU7" s="64"/>
      <c r="JDD7" s="64"/>
      <c r="JDI7" s="214"/>
      <c r="JDJ7" s="64"/>
      <c r="JDK7" s="64"/>
      <c r="JDT7" s="64"/>
      <c r="JDY7" s="214"/>
      <c r="JDZ7" s="64"/>
      <c r="JEA7" s="64"/>
      <c r="JEJ7" s="64"/>
      <c r="JEO7" s="214"/>
      <c r="JEP7" s="64"/>
      <c r="JEQ7" s="64"/>
      <c r="JEZ7" s="64"/>
      <c r="JFE7" s="214"/>
      <c r="JFF7" s="64"/>
      <c r="JFG7" s="64"/>
      <c r="JFP7" s="64"/>
      <c r="JFU7" s="214"/>
      <c r="JFV7" s="64"/>
      <c r="JFW7" s="64"/>
      <c r="JGF7" s="64"/>
      <c r="JGK7" s="214"/>
      <c r="JGL7" s="64"/>
      <c r="JGM7" s="64"/>
      <c r="JGV7" s="64"/>
      <c r="JHA7" s="214"/>
      <c r="JHB7" s="64"/>
      <c r="JHC7" s="64"/>
      <c r="JHL7" s="64"/>
      <c r="JHQ7" s="214"/>
      <c r="JHR7" s="64"/>
      <c r="JHS7" s="64"/>
      <c r="JIB7" s="64"/>
      <c r="JIG7" s="214"/>
      <c r="JIH7" s="64"/>
      <c r="JII7" s="64"/>
      <c r="JIR7" s="64"/>
      <c r="JIW7" s="214"/>
      <c r="JIX7" s="64"/>
      <c r="JIY7" s="64"/>
      <c r="JJH7" s="64"/>
      <c r="JJM7" s="214"/>
      <c r="JJN7" s="64"/>
      <c r="JJO7" s="64"/>
      <c r="JJX7" s="64"/>
      <c r="JKC7" s="214"/>
      <c r="JKD7" s="64"/>
      <c r="JKE7" s="64"/>
      <c r="JKN7" s="64"/>
      <c r="JKS7" s="214"/>
      <c r="JKT7" s="64"/>
      <c r="JKU7" s="64"/>
      <c r="JLD7" s="64"/>
      <c r="JLI7" s="214"/>
      <c r="JLJ7" s="64"/>
      <c r="JLK7" s="64"/>
      <c r="JLT7" s="64"/>
      <c r="JLY7" s="214"/>
      <c r="JLZ7" s="64"/>
      <c r="JMA7" s="64"/>
      <c r="JMJ7" s="64"/>
      <c r="JMO7" s="214"/>
      <c r="JMP7" s="64"/>
      <c r="JMQ7" s="64"/>
      <c r="JMZ7" s="64"/>
      <c r="JNE7" s="214"/>
      <c r="JNF7" s="64"/>
      <c r="JNG7" s="64"/>
      <c r="JNP7" s="64"/>
      <c r="JNU7" s="214"/>
      <c r="JNV7" s="64"/>
      <c r="JNW7" s="64"/>
      <c r="JOF7" s="64"/>
      <c r="JOK7" s="214"/>
      <c r="JOL7" s="64"/>
      <c r="JOM7" s="64"/>
      <c r="JOV7" s="64"/>
      <c r="JPA7" s="214"/>
      <c r="JPB7" s="64"/>
      <c r="JPC7" s="64"/>
      <c r="JPL7" s="64"/>
      <c r="JPQ7" s="214"/>
      <c r="JPR7" s="64"/>
      <c r="JPS7" s="64"/>
      <c r="JQB7" s="64"/>
      <c r="JQG7" s="214"/>
      <c r="JQH7" s="64"/>
      <c r="JQI7" s="64"/>
      <c r="JQR7" s="64"/>
      <c r="JQW7" s="214"/>
      <c r="JQX7" s="64"/>
      <c r="JQY7" s="64"/>
      <c r="JRH7" s="64"/>
      <c r="JRM7" s="214"/>
      <c r="JRN7" s="64"/>
      <c r="JRO7" s="64"/>
      <c r="JRX7" s="64"/>
      <c r="JSC7" s="214"/>
      <c r="JSD7" s="64"/>
      <c r="JSE7" s="64"/>
      <c r="JSN7" s="64"/>
      <c r="JSS7" s="214"/>
      <c r="JST7" s="64"/>
      <c r="JSU7" s="64"/>
      <c r="JTD7" s="64"/>
      <c r="JTI7" s="214"/>
      <c r="JTJ7" s="64"/>
      <c r="JTK7" s="64"/>
      <c r="JTT7" s="64"/>
      <c r="JTY7" s="214"/>
      <c r="JTZ7" s="64"/>
      <c r="JUA7" s="64"/>
      <c r="JUJ7" s="64"/>
      <c r="JUO7" s="214"/>
      <c r="JUP7" s="64"/>
      <c r="JUQ7" s="64"/>
      <c r="JUZ7" s="64"/>
      <c r="JVE7" s="214"/>
      <c r="JVF7" s="64"/>
      <c r="JVG7" s="64"/>
      <c r="JVP7" s="64"/>
      <c r="JVU7" s="214"/>
      <c r="JVV7" s="64"/>
      <c r="JVW7" s="64"/>
      <c r="JWF7" s="64"/>
      <c r="JWK7" s="214"/>
      <c r="JWL7" s="64"/>
      <c r="JWM7" s="64"/>
      <c r="JWV7" s="64"/>
      <c r="JXA7" s="214"/>
      <c r="JXB7" s="64"/>
      <c r="JXC7" s="64"/>
      <c r="JXL7" s="64"/>
      <c r="JXQ7" s="214"/>
      <c r="JXR7" s="64"/>
      <c r="JXS7" s="64"/>
      <c r="JYB7" s="64"/>
      <c r="JYG7" s="214"/>
      <c r="JYH7" s="64"/>
      <c r="JYI7" s="64"/>
      <c r="JYR7" s="64"/>
      <c r="JYW7" s="214"/>
      <c r="JYX7" s="64"/>
      <c r="JYY7" s="64"/>
      <c r="JZH7" s="64"/>
      <c r="JZM7" s="214"/>
      <c r="JZN7" s="64"/>
      <c r="JZO7" s="64"/>
      <c r="JZX7" s="64"/>
      <c r="KAC7" s="214"/>
      <c r="KAD7" s="64"/>
      <c r="KAE7" s="64"/>
      <c r="KAN7" s="64"/>
      <c r="KAS7" s="214"/>
      <c r="KAT7" s="64"/>
      <c r="KAU7" s="64"/>
      <c r="KBD7" s="64"/>
      <c r="KBI7" s="214"/>
      <c r="KBJ7" s="64"/>
      <c r="KBK7" s="64"/>
      <c r="KBT7" s="64"/>
      <c r="KBY7" s="214"/>
      <c r="KBZ7" s="64"/>
      <c r="KCA7" s="64"/>
      <c r="KCJ7" s="64"/>
      <c r="KCO7" s="214"/>
      <c r="KCP7" s="64"/>
      <c r="KCQ7" s="64"/>
      <c r="KCZ7" s="64"/>
      <c r="KDE7" s="214"/>
      <c r="KDF7" s="64"/>
      <c r="KDG7" s="64"/>
      <c r="KDP7" s="64"/>
      <c r="KDU7" s="214"/>
      <c r="KDV7" s="64"/>
      <c r="KDW7" s="64"/>
      <c r="KEF7" s="64"/>
      <c r="KEK7" s="214"/>
      <c r="KEL7" s="64"/>
      <c r="KEM7" s="64"/>
      <c r="KEV7" s="64"/>
      <c r="KFA7" s="214"/>
      <c r="KFB7" s="64"/>
      <c r="KFC7" s="64"/>
      <c r="KFL7" s="64"/>
      <c r="KFQ7" s="214"/>
      <c r="KFR7" s="64"/>
      <c r="KFS7" s="64"/>
      <c r="KGB7" s="64"/>
      <c r="KGG7" s="214"/>
      <c r="KGH7" s="64"/>
      <c r="KGI7" s="64"/>
      <c r="KGR7" s="64"/>
      <c r="KGW7" s="214"/>
      <c r="KGX7" s="64"/>
      <c r="KGY7" s="64"/>
      <c r="KHH7" s="64"/>
      <c r="KHM7" s="214"/>
      <c r="KHN7" s="64"/>
      <c r="KHO7" s="64"/>
      <c r="KHX7" s="64"/>
      <c r="KIC7" s="214"/>
      <c r="KID7" s="64"/>
      <c r="KIE7" s="64"/>
      <c r="KIN7" s="64"/>
      <c r="KIS7" s="214"/>
      <c r="KIT7" s="64"/>
      <c r="KIU7" s="64"/>
      <c r="KJD7" s="64"/>
      <c r="KJI7" s="214"/>
      <c r="KJJ7" s="64"/>
      <c r="KJK7" s="64"/>
      <c r="KJT7" s="64"/>
      <c r="KJY7" s="214"/>
      <c r="KJZ7" s="64"/>
      <c r="KKA7" s="64"/>
      <c r="KKJ7" s="64"/>
      <c r="KKO7" s="214"/>
      <c r="KKP7" s="64"/>
      <c r="KKQ7" s="64"/>
      <c r="KKZ7" s="64"/>
      <c r="KLE7" s="214"/>
      <c r="KLF7" s="64"/>
      <c r="KLG7" s="64"/>
      <c r="KLP7" s="64"/>
      <c r="KLU7" s="214"/>
      <c r="KLV7" s="64"/>
      <c r="KLW7" s="64"/>
      <c r="KMF7" s="64"/>
      <c r="KMK7" s="214"/>
      <c r="KML7" s="64"/>
      <c r="KMM7" s="64"/>
      <c r="KMV7" s="64"/>
      <c r="KNA7" s="214"/>
      <c r="KNB7" s="64"/>
      <c r="KNC7" s="64"/>
      <c r="KNL7" s="64"/>
      <c r="KNQ7" s="214"/>
      <c r="KNR7" s="64"/>
      <c r="KNS7" s="64"/>
      <c r="KOB7" s="64"/>
      <c r="KOG7" s="214"/>
      <c r="KOH7" s="64"/>
      <c r="KOI7" s="64"/>
      <c r="KOR7" s="64"/>
      <c r="KOW7" s="214"/>
      <c r="KOX7" s="64"/>
      <c r="KOY7" s="64"/>
      <c r="KPH7" s="64"/>
      <c r="KPM7" s="214"/>
      <c r="KPN7" s="64"/>
      <c r="KPO7" s="64"/>
      <c r="KPX7" s="64"/>
      <c r="KQC7" s="214"/>
      <c r="KQD7" s="64"/>
      <c r="KQE7" s="64"/>
      <c r="KQN7" s="64"/>
      <c r="KQS7" s="214"/>
      <c r="KQT7" s="64"/>
      <c r="KQU7" s="64"/>
      <c r="KRD7" s="64"/>
      <c r="KRI7" s="214"/>
      <c r="KRJ7" s="64"/>
      <c r="KRK7" s="64"/>
      <c r="KRT7" s="64"/>
      <c r="KRY7" s="214"/>
      <c r="KRZ7" s="64"/>
      <c r="KSA7" s="64"/>
      <c r="KSJ7" s="64"/>
      <c r="KSO7" s="214"/>
      <c r="KSP7" s="64"/>
      <c r="KSQ7" s="64"/>
      <c r="KSZ7" s="64"/>
      <c r="KTE7" s="214"/>
      <c r="KTF7" s="64"/>
      <c r="KTG7" s="64"/>
      <c r="KTP7" s="64"/>
      <c r="KTU7" s="214"/>
      <c r="KTV7" s="64"/>
      <c r="KTW7" s="64"/>
      <c r="KUF7" s="64"/>
      <c r="KUK7" s="214"/>
      <c r="KUL7" s="64"/>
      <c r="KUM7" s="64"/>
      <c r="KUV7" s="64"/>
      <c r="KVA7" s="214"/>
      <c r="KVB7" s="64"/>
      <c r="KVC7" s="64"/>
      <c r="KVL7" s="64"/>
      <c r="KVQ7" s="214"/>
      <c r="KVR7" s="64"/>
      <c r="KVS7" s="64"/>
      <c r="KWB7" s="64"/>
      <c r="KWG7" s="214"/>
      <c r="KWH7" s="64"/>
      <c r="KWI7" s="64"/>
      <c r="KWR7" s="64"/>
      <c r="KWW7" s="214"/>
      <c r="KWX7" s="64"/>
      <c r="KWY7" s="64"/>
      <c r="KXH7" s="64"/>
      <c r="KXM7" s="214"/>
      <c r="KXN7" s="64"/>
      <c r="KXO7" s="64"/>
      <c r="KXX7" s="64"/>
      <c r="KYC7" s="214"/>
      <c r="KYD7" s="64"/>
      <c r="KYE7" s="64"/>
      <c r="KYN7" s="64"/>
      <c r="KYS7" s="214"/>
      <c r="KYT7" s="64"/>
      <c r="KYU7" s="64"/>
      <c r="KZD7" s="64"/>
      <c r="KZI7" s="214"/>
      <c r="KZJ7" s="64"/>
      <c r="KZK7" s="64"/>
      <c r="KZT7" s="64"/>
      <c r="KZY7" s="214"/>
      <c r="KZZ7" s="64"/>
      <c r="LAA7" s="64"/>
      <c r="LAJ7" s="64"/>
      <c r="LAO7" s="214"/>
      <c r="LAP7" s="64"/>
      <c r="LAQ7" s="64"/>
      <c r="LAZ7" s="64"/>
      <c r="LBE7" s="214"/>
      <c r="LBF7" s="64"/>
      <c r="LBG7" s="64"/>
      <c r="LBP7" s="64"/>
      <c r="LBU7" s="214"/>
      <c r="LBV7" s="64"/>
      <c r="LBW7" s="64"/>
      <c r="LCF7" s="64"/>
      <c r="LCK7" s="214"/>
      <c r="LCL7" s="64"/>
      <c r="LCM7" s="64"/>
      <c r="LCV7" s="64"/>
      <c r="LDA7" s="214"/>
      <c r="LDB7" s="64"/>
      <c r="LDC7" s="64"/>
      <c r="LDL7" s="64"/>
      <c r="LDQ7" s="214"/>
      <c r="LDR7" s="64"/>
      <c r="LDS7" s="64"/>
      <c r="LEB7" s="64"/>
      <c r="LEG7" s="214"/>
      <c r="LEH7" s="64"/>
      <c r="LEI7" s="64"/>
      <c r="LER7" s="64"/>
      <c r="LEW7" s="214"/>
      <c r="LEX7" s="64"/>
      <c r="LEY7" s="64"/>
      <c r="LFH7" s="64"/>
      <c r="LFM7" s="214"/>
      <c r="LFN7" s="64"/>
      <c r="LFO7" s="64"/>
      <c r="LFX7" s="64"/>
      <c r="LGC7" s="214"/>
      <c r="LGD7" s="64"/>
      <c r="LGE7" s="64"/>
      <c r="LGN7" s="64"/>
      <c r="LGS7" s="214"/>
      <c r="LGT7" s="64"/>
      <c r="LGU7" s="64"/>
      <c r="LHD7" s="64"/>
      <c r="LHI7" s="214"/>
      <c r="LHJ7" s="64"/>
      <c r="LHK7" s="64"/>
      <c r="LHT7" s="64"/>
      <c r="LHY7" s="214"/>
      <c r="LHZ7" s="64"/>
      <c r="LIA7" s="64"/>
      <c r="LIJ7" s="64"/>
      <c r="LIO7" s="214"/>
      <c r="LIP7" s="64"/>
      <c r="LIQ7" s="64"/>
      <c r="LIZ7" s="64"/>
      <c r="LJE7" s="214"/>
      <c r="LJF7" s="64"/>
      <c r="LJG7" s="64"/>
      <c r="LJP7" s="64"/>
      <c r="LJU7" s="214"/>
      <c r="LJV7" s="64"/>
      <c r="LJW7" s="64"/>
      <c r="LKF7" s="64"/>
      <c r="LKK7" s="214"/>
      <c r="LKL7" s="64"/>
      <c r="LKM7" s="64"/>
      <c r="LKV7" s="64"/>
      <c r="LLA7" s="214"/>
      <c r="LLB7" s="64"/>
      <c r="LLC7" s="64"/>
      <c r="LLL7" s="64"/>
      <c r="LLQ7" s="214"/>
      <c r="LLR7" s="64"/>
      <c r="LLS7" s="64"/>
      <c r="LMB7" s="64"/>
      <c r="LMG7" s="214"/>
      <c r="LMH7" s="64"/>
      <c r="LMI7" s="64"/>
      <c r="LMR7" s="64"/>
      <c r="LMW7" s="214"/>
      <c r="LMX7" s="64"/>
      <c r="LMY7" s="64"/>
      <c r="LNH7" s="64"/>
      <c r="LNM7" s="214"/>
      <c r="LNN7" s="64"/>
      <c r="LNO7" s="64"/>
      <c r="LNX7" s="64"/>
      <c r="LOC7" s="214"/>
      <c r="LOD7" s="64"/>
      <c r="LOE7" s="64"/>
      <c r="LON7" s="64"/>
      <c r="LOS7" s="214"/>
      <c r="LOT7" s="64"/>
      <c r="LOU7" s="64"/>
      <c r="LPD7" s="64"/>
      <c r="LPI7" s="214"/>
      <c r="LPJ7" s="64"/>
      <c r="LPK7" s="64"/>
      <c r="LPT7" s="64"/>
      <c r="LPY7" s="214"/>
      <c r="LPZ7" s="64"/>
      <c r="LQA7" s="64"/>
      <c r="LQJ7" s="64"/>
      <c r="LQO7" s="214"/>
      <c r="LQP7" s="64"/>
      <c r="LQQ7" s="64"/>
      <c r="LQZ7" s="64"/>
      <c r="LRE7" s="214"/>
      <c r="LRF7" s="64"/>
      <c r="LRG7" s="64"/>
      <c r="LRP7" s="64"/>
      <c r="LRU7" s="214"/>
      <c r="LRV7" s="64"/>
      <c r="LRW7" s="64"/>
      <c r="LSF7" s="64"/>
      <c r="LSK7" s="214"/>
      <c r="LSL7" s="64"/>
      <c r="LSM7" s="64"/>
      <c r="LSV7" s="64"/>
      <c r="LTA7" s="214"/>
      <c r="LTB7" s="64"/>
      <c r="LTC7" s="64"/>
      <c r="LTL7" s="64"/>
      <c r="LTQ7" s="214"/>
      <c r="LTR7" s="64"/>
      <c r="LTS7" s="64"/>
      <c r="LUB7" s="64"/>
      <c r="LUG7" s="214"/>
      <c r="LUH7" s="64"/>
      <c r="LUI7" s="64"/>
      <c r="LUR7" s="64"/>
      <c r="LUW7" s="214"/>
      <c r="LUX7" s="64"/>
      <c r="LUY7" s="64"/>
      <c r="LVH7" s="64"/>
      <c r="LVM7" s="214"/>
      <c r="LVN7" s="64"/>
      <c r="LVO7" s="64"/>
      <c r="LVX7" s="64"/>
      <c r="LWC7" s="214"/>
      <c r="LWD7" s="64"/>
      <c r="LWE7" s="64"/>
      <c r="LWN7" s="64"/>
      <c r="LWS7" s="214"/>
      <c r="LWT7" s="64"/>
      <c r="LWU7" s="64"/>
      <c r="LXD7" s="64"/>
      <c r="LXI7" s="214"/>
      <c r="LXJ7" s="64"/>
      <c r="LXK7" s="64"/>
      <c r="LXT7" s="64"/>
      <c r="LXY7" s="214"/>
      <c r="LXZ7" s="64"/>
      <c r="LYA7" s="64"/>
      <c r="LYJ7" s="64"/>
      <c r="LYO7" s="214"/>
      <c r="LYP7" s="64"/>
      <c r="LYQ7" s="64"/>
      <c r="LYZ7" s="64"/>
      <c r="LZE7" s="214"/>
      <c r="LZF7" s="64"/>
      <c r="LZG7" s="64"/>
      <c r="LZP7" s="64"/>
      <c r="LZU7" s="214"/>
      <c r="LZV7" s="64"/>
      <c r="LZW7" s="64"/>
      <c r="MAF7" s="64"/>
      <c r="MAK7" s="214"/>
      <c r="MAL7" s="64"/>
      <c r="MAM7" s="64"/>
      <c r="MAV7" s="64"/>
      <c r="MBA7" s="214"/>
      <c r="MBB7" s="64"/>
      <c r="MBC7" s="64"/>
      <c r="MBL7" s="64"/>
      <c r="MBQ7" s="214"/>
      <c r="MBR7" s="64"/>
      <c r="MBS7" s="64"/>
      <c r="MCB7" s="64"/>
      <c r="MCG7" s="214"/>
      <c r="MCH7" s="64"/>
      <c r="MCI7" s="64"/>
      <c r="MCR7" s="64"/>
      <c r="MCW7" s="214"/>
      <c r="MCX7" s="64"/>
      <c r="MCY7" s="64"/>
      <c r="MDH7" s="64"/>
      <c r="MDM7" s="214"/>
      <c r="MDN7" s="64"/>
      <c r="MDO7" s="64"/>
      <c r="MDX7" s="64"/>
      <c r="MEC7" s="214"/>
      <c r="MED7" s="64"/>
      <c r="MEE7" s="64"/>
      <c r="MEN7" s="64"/>
      <c r="MES7" s="214"/>
      <c r="MET7" s="64"/>
      <c r="MEU7" s="64"/>
      <c r="MFD7" s="64"/>
      <c r="MFI7" s="214"/>
      <c r="MFJ7" s="64"/>
      <c r="MFK7" s="64"/>
      <c r="MFT7" s="64"/>
      <c r="MFY7" s="214"/>
      <c r="MFZ7" s="64"/>
      <c r="MGA7" s="64"/>
      <c r="MGJ7" s="64"/>
      <c r="MGO7" s="214"/>
      <c r="MGP7" s="64"/>
      <c r="MGQ7" s="64"/>
      <c r="MGZ7" s="64"/>
      <c r="MHE7" s="214"/>
      <c r="MHF7" s="64"/>
      <c r="MHG7" s="64"/>
      <c r="MHP7" s="64"/>
      <c r="MHU7" s="214"/>
      <c r="MHV7" s="64"/>
      <c r="MHW7" s="64"/>
      <c r="MIF7" s="64"/>
      <c r="MIK7" s="214"/>
      <c r="MIL7" s="64"/>
      <c r="MIM7" s="64"/>
      <c r="MIV7" s="64"/>
      <c r="MJA7" s="214"/>
      <c r="MJB7" s="64"/>
      <c r="MJC7" s="64"/>
      <c r="MJL7" s="64"/>
      <c r="MJQ7" s="214"/>
      <c r="MJR7" s="64"/>
      <c r="MJS7" s="64"/>
      <c r="MKB7" s="64"/>
      <c r="MKG7" s="214"/>
      <c r="MKH7" s="64"/>
      <c r="MKI7" s="64"/>
      <c r="MKR7" s="64"/>
      <c r="MKW7" s="214"/>
      <c r="MKX7" s="64"/>
      <c r="MKY7" s="64"/>
      <c r="MLH7" s="64"/>
      <c r="MLM7" s="214"/>
      <c r="MLN7" s="64"/>
      <c r="MLO7" s="64"/>
      <c r="MLX7" s="64"/>
      <c r="MMC7" s="214"/>
      <c r="MMD7" s="64"/>
      <c r="MME7" s="64"/>
      <c r="MMN7" s="64"/>
      <c r="MMS7" s="214"/>
      <c r="MMT7" s="64"/>
      <c r="MMU7" s="64"/>
      <c r="MND7" s="64"/>
      <c r="MNI7" s="214"/>
      <c r="MNJ7" s="64"/>
      <c r="MNK7" s="64"/>
      <c r="MNT7" s="64"/>
      <c r="MNY7" s="214"/>
      <c r="MNZ7" s="64"/>
      <c r="MOA7" s="64"/>
      <c r="MOJ7" s="64"/>
      <c r="MOO7" s="214"/>
      <c r="MOP7" s="64"/>
      <c r="MOQ7" s="64"/>
      <c r="MOZ7" s="64"/>
      <c r="MPE7" s="214"/>
      <c r="MPF7" s="64"/>
      <c r="MPG7" s="64"/>
      <c r="MPP7" s="64"/>
      <c r="MPU7" s="214"/>
      <c r="MPV7" s="64"/>
      <c r="MPW7" s="64"/>
      <c r="MQF7" s="64"/>
      <c r="MQK7" s="214"/>
      <c r="MQL7" s="64"/>
      <c r="MQM7" s="64"/>
      <c r="MQV7" s="64"/>
      <c r="MRA7" s="214"/>
      <c r="MRB7" s="64"/>
      <c r="MRC7" s="64"/>
      <c r="MRL7" s="64"/>
      <c r="MRQ7" s="214"/>
      <c r="MRR7" s="64"/>
      <c r="MRS7" s="64"/>
      <c r="MSB7" s="64"/>
      <c r="MSG7" s="214"/>
      <c r="MSH7" s="64"/>
      <c r="MSI7" s="64"/>
      <c r="MSR7" s="64"/>
      <c r="MSW7" s="214"/>
      <c r="MSX7" s="64"/>
      <c r="MSY7" s="64"/>
      <c r="MTH7" s="64"/>
      <c r="MTM7" s="214"/>
      <c r="MTN7" s="64"/>
      <c r="MTO7" s="64"/>
      <c r="MTX7" s="64"/>
      <c r="MUC7" s="214"/>
      <c r="MUD7" s="64"/>
      <c r="MUE7" s="64"/>
      <c r="MUN7" s="64"/>
      <c r="MUS7" s="214"/>
      <c r="MUT7" s="64"/>
      <c r="MUU7" s="64"/>
      <c r="MVD7" s="64"/>
      <c r="MVI7" s="214"/>
      <c r="MVJ7" s="64"/>
      <c r="MVK7" s="64"/>
      <c r="MVT7" s="64"/>
      <c r="MVY7" s="214"/>
      <c r="MVZ7" s="64"/>
      <c r="MWA7" s="64"/>
      <c r="MWJ7" s="64"/>
      <c r="MWO7" s="214"/>
      <c r="MWP7" s="64"/>
      <c r="MWQ7" s="64"/>
      <c r="MWZ7" s="64"/>
      <c r="MXE7" s="214"/>
      <c r="MXF7" s="64"/>
      <c r="MXG7" s="64"/>
      <c r="MXP7" s="64"/>
      <c r="MXU7" s="214"/>
      <c r="MXV7" s="64"/>
      <c r="MXW7" s="64"/>
      <c r="MYF7" s="64"/>
      <c r="MYK7" s="214"/>
      <c r="MYL7" s="64"/>
      <c r="MYM7" s="64"/>
      <c r="MYV7" s="64"/>
      <c r="MZA7" s="214"/>
      <c r="MZB7" s="64"/>
      <c r="MZC7" s="64"/>
      <c r="MZL7" s="64"/>
      <c r="MZQ7" s="214"/>
      <c r="MZR7" s="64"/>
      <c r="MZS7" s="64"/>
      <c r="NAB7" s="64"/>
      <c r="NAG7" s="214"/>
      <c r="NAH7" s="64"/>
      <c r="NAI7" s="64"/>
      <c r="NAR7" s="64"/>
      <c r="NAW7" s="214"/>
      <c r="NAX7" s="64"/>
      <c r="NAY7" s="64"/>
      <c r="NBH7" s="64"/>
      <c r="NBM7" s="214"/>
      <c r="NBN7" s="64"/>
      <c r="NBO7" s="64"/>
      <c r="NBX7" s="64"/>
      <c r="NCC7" s="214"/>
      <c r="NCD7" s="64"/>
      <c r="NCE7" s="64"/>
      <c r="NCN7" s="64"/>
      <c r="NCS7" s="214"/>
      <c r="NCT7" s="64"/>
      <c r="NCU7" s="64"/>
      <c r="NDD7" s="64"/>
      <c r="NDI7" s="214"/>
      <c r="NDJ7" s="64"/>
      <c r="NDK7" s="64"/>
      <c r="NDT7" s="64"/>
      <c r="NDY7" s="214"/>
      <c r="NDZ7" s="64"/>
      <c r="NEA7" s="64"/>
      <c r="NEJ7" s="64"/>
      <c r="NEO7" s="214"/>
      <c r="NEP7" s="64"/>
      <c r="NEQ7" s="64"/>
      <c r="NEZ7" s="64"/>
      <c r="NFE7" s="214"/>
      <c r="NFF7" s="64"/>
      <c r="NFG7" s="64"/>
      <c r="NFP7" s="64"/>
      <c r="NFU7" s="214"/>
      <c r="NFV7" s="64"/>
      <c r="NFW7" s="64"/>
      <c r="NGF7" s="64"/>
      <c r="NGK7" s="214"/>
      <c r="NGL7" s="64"/>
      <c r="NGM7" s="64"/>
      <c r="NGV7" s="64"/>
      <c r="NHA7" s="214"/>
      <c r="NHB7" s="64"/>
      <c r="NHC7" s="64"/>
      <c r="NHL7" s="64"/>
      <c r="NHQ7" s="214"/>
      <c r="NHR7" s="64"/>
      <c r="NHS7" s="64"/>
      <c r="NIB7" s="64"/>
      <c r="NIG7" s="214"/>
      <c r="NIH7" s="64"/>
      <c r="NII7" s="64"/>
      <c r="NIR7" s="64"/>
      <c r="NIW7" s="214"/>
      <c r="NIX7" s="64"/>
      <c r="NIY7" s="64"/>
      <c r="NJH7" s="64"/>
      <c r="NJM7" s="214"/>
      <c r="NJN7" s="64"/>
      <c r="NJO7" s="64"/>
      <c r="NJX7" s="64"/>
      <c r="NKC7" s="214"/>
      <c r="NKD7" s="64"/>
      <c r="NKE7" s="64"/>
      <c r="NKN7" s="64"/>
      <c r="NKS7" s="214"/>
      <c r="NKT7" s="64"/>
      <c r="NKU7" s="64"/>
      <c r="NLD7" s="64"/>
      <c r="NLI7" s="214"/>
      <c r="NLJ7" s="64"/>
      <c r="NLK7" s="64"/>
      <c r="NLT7" s="64"/>
      <c r="NLY7" s="214"/>
      <c r="NLZ7" s="64"/>
      <c r="NMA7" s="64"/>
      <c r="NMJ7" s="64"/>
      <c r="NMO7" s="214"/>
      <c r="NMP7" s="64"/>
      <c r="NMQ7" s="64"/>
      <c r="NMZ7" s="64"/>
      <c r="NNE7" s="214"/>
      <c r="NNF7" s="64"/>
      <c r="NNG7" s="64"/>
      <c r="NNP7" s="64"/>
      <c r="NNU7" s="214"/>
      <c r="NNV7" s="64"/>
      <c r="NNW7" s="64"/>
      <c r="NOF7" s="64"/>
      <c r="NOK7" s="214"/>
      <c r="NOL7" s="64"/>
      <c r="NOM7" s="64"/>
      <c r="NOV7" s="64"/>
      <c r="NPA7" s="214"/>
      <c r="NPB7" s="64"/>
      <c r="NPC7" s="64"/>
      <c r="NPL7" s="64"/>
      <c r="NPQ7" s="214"/>
      <c r="NPR7" s="64"/>
      <c r="NPS7" s="64"/>
      <c r="NQB7" s="64"/>
      <c r="NQG7" s="214"/>
      <c r="NQH7" s="64"/>
      <c r="NQI7" s="64"/>
      <c r="NQR7" s="64"/>
      <c r="NQW7" s="214"/>
      <c r="NQX7" s="64"/>
      <c r="NQY7" s="64"/>
      <c r="NRH7" s="64"/>
      <c r="NRM7" s="214"/>
      <c r="NRN7" s="64"/>
      <c r="NRO7" s="64"/>
      <c r="NRX7" s="64"/>
      <c r="NSC7" s="214"/>
      <c r="NSD7" s="64"/>
      <c r="NSE7" s="64"/>
      <c r="NSN7" s="64"/>
      <c r="NSS7" s="214"/>
      <c r="NST7" s="64"/>
      <c r="NSU7" s="64"/>
      <c r="NTD7" s="64"/>
      <c r="NTI7" s="214"/>
      <c r="NTJ7" s="64"/>
      <c r="NTK7" s="64"/>
      <c r="NTT7" s="64"/>
      <c r="NTY7" s="214"/>
      <c r="NTZ7" s="64"/>
      <c r="NUA7" s="64"/>
      <c r="NUJ7" s="64"/>
      <c r="NUO7" s="214"/>
      <c r="NUP7" s="64"/>
      <c r="NUQ7" s="64"/>
      <c r="NUZ7" s="64"/>
      <c r="NVE7" s="214"/>
      <c r="NVF7" s="64"/>
      <c r="NVG7" s="64"/>
      <c r="NVP7" s="64"/>
      <c r="NVU7" s="214"/>
      <c r="NVV7" s="64"/>
      <c r="NVW7" s="64"/>
      <c r="NWF7" s="64"/>
      <c r="NWK7" s="214"/>
      <c r="NWL7" s="64"/>
      <c r="NWM7" s="64"/>
      <c r="NWV7" s="64"/>
      <c r="NXA7" s="214"/>
      <c r="NXB7" s="64"/>
      <c r="NXC7" s="64"/>
      <c r="NXL7" s="64"/>
      <c r="NXQ7" s="214"/>
      <c r="NXR7" s="64"/>
      <c r="NXS7" s="64"/>
      <c r="NYB7" s="64"/>
      <c r="NYG7" s="214"/>
      <c r="NYH7" s="64"/>
      <c r="NYI7" s="64"/>
      <c r="NYR7" s="64"/>
      <c r="NYW7" s="214"/>
      <c r="NYX7" s="64"/>
      <c r="NYY7" s="64"/>
      <c r="NZH7" s="64"/>
      <c r="NZM7" s="214"/>
      <c r="NZN7" s="64"/>
      <c r="NZO7" s="64"/>
      <c r="NZX7" s="64"/>
      <c r="OAC7" s="214"/>
      <c r="OAD7" s="64"/>
      <c r="OAE7" s="64"/>
      <c r="OAN7" s="64"/>
      <c r="OAS7" s="214"/>
      <c r="OAT7" s="64"/>
      <c r="OAU7" s="64"/>
      <c r="OBD7" s="64"/>
      <c r="OBI7" s="214"/>
      <c r="OBJ7" s="64"/>
      <c r="OBK7" s="64"/>
      <c r="OBT7" s="64"/>
      <c r="OBY7" s="214"/>
      <c r="OBZ7" s="64"/>
      <c r="OCA7" s="64"/>
      <c r="OCJ7" s="64"/>
      <c r="OCO7" s="214"/>
      <c r="OCP7" s="64"/>
      <c r="OCQ7" s="64"/>
      <c r="OCZ7" s="64"/>
      <c r="ODE7" s="214"/>
      <c r="ODF7" s="64"/>
      <c r="ODG7" s="64"/>
      <c r="ODP7" s="64"/>
      <c r="ODU7" s="214"/>
      <c r="ODV7" s="64"/>
      <c r="ODW7" s="64"/>
      <c r="OEF7" s="64"/>
      <c r="OEK7" s="214"/>
      <c r="OEL7" s="64"/>
      <c r="OEM7" s="64"/>
      <c r="OEV7" s="64"/>
      <c r="OFA7" s="214"/>
      <c r="OFB7" s="64"/>
      <c r="OFC7" s="64"/>
      <c r="OFL7" s="64"/>
      <c r="OFQ7" s="214"/>
      <c r="OFR7" s="64"/>
      <c r="OFS7" s="64"/>
      <c r="OGB7" s="64"/>
      <c r="OGG7" s="214"/>
      <c r="OGH7" s="64"/>
      <c r="OGI7" s="64"/>
      <c r="OGR7" s="64"/>
      <c r="OGW7" s="214"/>
      <c r="OGX7" s="64"/>
      <c r="OGY7" s="64"/>
      <c r="OHH7" s="64"/>
      <c r="OHM7" s="214"/>
      <c r="OHN7" s="64"/>
      <c r="OHO7" s="64"/>
      <c r="OHX7" s="64"/>
      <c r="OIC7" s="214"/>
      <c r="OID7" s="64"/>
      <c r="OIE7" s="64"/>
      <c r="OIN7" s="64"/>
      <c r="OIS7" s="214"/>
      <c r="OIT7" s="64"/>
      <c r="OIU7" s="64"/>
      <c r="OJD7" s="64"/>
      <c r="OJI7" s="214"/>
      <c r="OJJ7" s="64"/>
      <c r="OJK7" s="64"/>
      <c r="OJT7" s="64"/>
      <c r="OJY7" s="214"/>
      <c r="OJZ7" s="64"/>
      <c r="OKA7" s="64"/>
      <c r="OKJ7" s="64"/>
      <c r="OKO7" s="214"/>
      <c r="OKP7" s="64"/>
      <c r="OKQ7" s="64"/>
      <c r="OKZ7" s="64"/>
      <c r="OLE7" s="214"/>
      <c r="OLF7" s="64"/>
      <c r="OLG7" s="64"/>
      <c r="OLP7" s="64"/>
      <c r="OLU7" s="214"/>
      <c r="OLV7" s="64"/>
      <c r="OLW7" s="64"/>
      <c r="OMF7" s="64"/>
      <c r="OMK7" s="214"/>
      <c r="OML7" s="64"/>
      <c r="OMM7" s="64"/>
      <c r="OMV7" s="64"/>
      <c r="ONA7" s="214"/>
      <c r="ONB7" s="64"/>
      <c r="ONC7" s="64"/>
      <c r="ONL7" s="64"/>
      <c r="ONQ7" s="214"/>
      <c r="ONR7" s="64"/>
      <c r="ONS7" s="64"/>
      <c r="OOB7" s="64"/>
      <c r="OOG7" s="214"/>
      <c r="OOH7" s="64"/>
      <c r="OOI7" s="64"/>
      <c r="OOR7" s="64"/>
      <c r="OOW7" s="214"/>
      <c r="OOX7" s="64"/>
      <c r="OOY7" s="64"/>
      <c r="OPH7" s="64"/>
      <c r="OPM7" s="214"/>
      <c r="OPN7" s="64"/>
      <c r="OPO7" s="64"/>
      <c r="OPX7" s="64"/>
      <c r="OQC7" s="214"/>
      <c r="OQD7" s="64"/>
      <c r="OQE7" s="64"/>
      <c r="OQN7" s="64"/>
      <c r="OQS7" s="214"/>
      <c r="OQT7" s="64"/>
      <c r="OQU7" s="64"/>
      <c r="ORD7" s="64"/>
      <c r="ORI7" s="214"/>
      <c r="ORJ7" s="64"/>
      <c r="ORK7" s="64"/>
      <c r="ORT7" s="64"/>
      <c r="ORY7" s="214"/>
      <c r="ORZ7" s="64"/>
      <c r="OSA7" s="64"/>
      <c r="OSJ7" s="64"/>
      <c r="OSO7" s="214"/>
      <c r="OSP7" s="64"/>
      <c r="OSQ7" s="64"/>
      <c r="OSZ7" s="64"/>
      <c r="OTE7" s="214"/>
      <c r="OTF7" s="64"/>
      <c r="OTG7" s="64"/>
      <c r="OTP7" s="64"/>
      <c r="OTU7" s="214"/>
      <c r="OTV7" s="64"/>
      <c r="OTW7" s="64"/>
      <c r="OUF7" s="64"/>
      <c r="OUK7" s="214"/>
      <c r="OUL7" s="64"/>
      <c r="OUM7" s="64"/>
      <c r="OUV7" s="64"/>
      <c r="OVA7" s="214"/>
      <c r="OVB7" s="64"/>
      <c r="OVC7" s="64"/>
      <c r="OVL7" s="64"/>
      <c r="OVQ7" s="214"/>
      <c r="OVR7" s="64"/>
      <c r="OVS7" s="64"/>
      <c r="OWB7" s="64"/>
      <c r="OWG7" s="214"/>
      <c r="OWH7" s="64"/>
      <c r="OWI7" s="64"/>
      <c r="OWR7" s="64"/>
      <c r="OWW7" s="214"/>
      <c r="OWX7" s="64"/>
      <c r="OWY7" s="64"/>
      <c r="OXH7" s="64"/>
      <c r="OXM7" s="214"/>
      <c r="OXN7" s="64"/>
      <c r="OXO7" s="64"/>
      <c r="OXX7" s="64"/>
      <c r="OYC7" s="214"/>
      <c r="OYD7" s="64"/>
      <c r="OYE7" s="64"/>
      <c r="OYN7" s="64"/>
      <c r="OYS7" s="214"/>
      <c r="OYT7" s="64"/>
      <c r="OYU7" s="64"/>
      <c r="OZD7" s="64"/>
      <c r="OZI7" s="214"/>
      <c r="OZJ7" s="64"/>
      <c r="OZK7" s="64"/>
      <c r="OZT7" s="64"/>
      <c r="OZY7" s="214"/>
      <c r="OZZ7" s="64"/>
      <c r="PAA7" s="64"/>
      <c r="PAJ7" s="64"/>
      <c r="PAO7" s="214"/>
      <c r="PAP7" s="64"/>
      <c r="PAQ7" s="64"/>
      <c r="PAZ7" s="64"/>
      <c r="PBE7" s="214"/>
      <c r="PBF7" s="64"/>
      <c r="PBG7" s="64"/>
      <c r="PBP7" s="64"/>
      <c r="PBU7" s="214"/>
      <c r="PBV7" s="64"/>
      <c r="PBW7" s="64"/>
      <c r="PCF7" s="64"/>
      <c r="PCK7" s="214"/>
      <c r="PCL7" s="64"/>
      <c r="PCM7" s="64"/>
      <c r="PCV7" s="64"/>
      <c r="PDA7" s="214"/>
      <c r="PDB7" s="64"/>
      <c r="PDC7" s="64"/>
      <c r="PDL7" s="64"/>
      <c r="PDQ7" s="214"/>
      <c r="PDR7" s="64"/>
      <c r="PDS7" s="64"/>
      <c r="PEB7" s="64"/>
      <c r="PEG7" s="214"/>
      <c r="PEH7" s="64"/>
      <c r="PEI7" s="64"/>
      <c r="PER7" s="64"/>
      <c r="PEW7" s="214"/>
      <c r="PEX7" s="64"/>
      <c r="PEY7" s="64"/>
      <c r="PFH7" s="64"/>
      <c r="PFM7" s="214"/>
      <c r="PFN7" s="64"/>
      <c r="PFO7" s="64"/>
      <c r="PFX7" s="64"/>
      <c r="PGC7" s="214"/>
      <c r="PGD7" s="64"/>
      <c r="PGE7" s="64"/>
      <c r="PGN7" s="64"/>
      <c r="PGS7" s="214"/>
      <c r="PGT7" s="64"/>
      <c r="PGU7" s="64"/>
      <c r="PHD7" s="64"/>
      <c r="PHI7" s="214"/>
      <c r="PHJ7" s="64"/>
      <c r="PHK7" s="64"/>
      <c r="PHT7" s="64"/>
      <c r="PHY7" s="214"/>
      <c r="PHZ7" s="64"/>
      <c r="PIA7" s="64"/>
      <c r="PIJ7" s="64"/>
      <c r="PIO7" s="214"/>
      <c r="PIP7" s="64"/>
      <c r="PIQ7" s="64"/>
      <c r="PIZ7" s="64"/>
      <c r="PJE7" s="214"/>
      <c r="PJF7" s="64"/>
      <c r="PJG7" s="64"/>
      <c r="PJP7" s="64"/>
      <c r="PJU7" s="214"/>
      <c r="PJV7" s="64"/>
      <c r="PJW7" s="64"/>
      <c r="PKF7" s="64"/>
      <c r="PKK7" s="214"/>
      <c r="PKL7" s="64"/>
      <c r="PKM7" s="64"/>
      <c r="PKV7" s="64"/>
      <c r="PLA7" s="214"/>
      <c r="PLB7" s="64"/>
      <c r="PLC7" s="64"/>
      <c r="PLL7" s="64"/>
      <c r="PLQ7" s="214"/>
      <c r="PLR7" s="64"/>
      <c r="PLS7" s="64"/>
      <c r="PMB7" s="64"/>
      <c r="PMG7" s="214"/>
      <c r="PMH7" s="64"/>
      <c r="PMI7" s="64"/>
      <c r="PMR7" s="64"/>
      <c r="PMW7" s="214"/>
      <c r="PMX7" s="64"/>
      <c r="PMY7" s="64"/>
      <c r="PNH7" s="64"/>
      <c r="PNM7" s="214"/>
      <c r="PNN7" s="64"/>
      <c r="PNO7" s="64"/>
      <c r="PNX7" s="64"/>
      <c r="POC7" s="214"/>
      <c r="POD7" s="64"/>
      <c r="POE7" s="64"/>
      <c r="PON7" s="64"/>
      <c r="POS7" s="214"/>
      <c r="POT7" s="64"/>
      <c r="POU7" s="64"/>
      <c r="PPD7" s="64"/>
      <c r="PPI7" s="214"/>
      <c r="PPJ7" s="64"/>
      <c r="PPK7" s="64"/>
      <c r="PPT7" s="64"/>
      <c r="PPY7" s="214"/>
      <c r="PPZ7" s="64"/>
      <c r="PQA7" s="64"/>
      <c r="PQJ7" s="64"/>
      <c r="PQO7" s="214"/>
      <c r="PQP7" s="64"/>
      <c r="PQQ7" s="64"/>
      <c r="PQZ7" s="64"/>
      <c r="PRE7" s="214"/>
      <c r="PRF7" s="64"/>
      <c r="PRG7" s="64"/>
      <c r="PRP7" s="64"/>
      <c r="PRU7" s="214"/>
      <c r="PRV7" s="64"/>
      <c r="PRW7" s="64"/>
      <c r="PSF7" s="64"/>
      <c r="PSK7" s="214"/>
      <c r="PSL7" s="64"/>
      <c r="PSM7" s="64"/>
      <c r="PSV7" s="64"/>
      <c r="PTA7" s="214"/>
      <c r="PTB7" s="64"/>
      <c r="PTC7" s="64"/>
      <c r="PTL7" s="64"/>
      <c r="PTQ7" s="214"/>
      <c r="PTR7" s="64"/>
      <c r="PTS7" s="64"/>
      <c r="PUB7" s="64"/>
      <c r="PUG7" s="214"/>
      <c r="PUH7" s="64"/>
      <c r="PUI7" s="64"/>
      <c r="PUR7" s="64"/>
      <c r="PUW7" s="214"/>
      <c r="PUX7" s="64"/>
      <c r="PUY7" s="64"/>
      <c r="PVH7" s="64"/>
      <c r="PVM7" s="214"/>
      <c r="PVN7" s="64"/>
      <c r="PVO7" s="64"/>
      <c r="PVX7" s="64"/>
      <c r="PWC7" s="214"/>
      <c r="PWD7" s="64"/>
      <c r="PWE7" s="64"/>
      <c r="PWN7" s="64"/>
      <c r="PWS7" s="214"/>
      <c r="PWT7" s="64"/>
      <c r="PWU7" s="64"/>
      <c r="PXD7" s="64"/>
      <c r="PXI7" s="214"/>
      <c r="PXJ7" s="64"/>
      <c r="PXK7" s="64"/>
      <c r="PXT7" s="64"/>
      <c r="PXY7" s="214"/>
      <c r="PXZ7" s="64"/>
      <c r="PYA7" s="64"/>
      <c r="PYJ7" s="64"/>
      <c r="PYO7" s="214"/>
      <c r="PYP7" s="64"/>
      <c r="PYQ7" s="64"/>
      <c r="PYZ7" s="64"/>
      <c r="PZE7" s="214"/>
      <c r="PZF7" s="64"/>
      <c r="PZG7" s="64"/>
      <c r="PZP7" s="64"/>
      <c r="PZU7" s="214"/>
      <c r="PZV7" s="64"/>
      <c r="PZW7" s="64"/>
      <c r="QAF7" s="64"/>
      <c r="QAK7" s="214"/>
      <c r="QAL7" s="64"/>
      <c r="QAM7" s="64"/>
      <c r="QAV7" s="64"/>
      <c r="QBA7" s="214"/>
      <c r="QBB7" s="64"/>
      <c r="QBC7" s="64"/>
      <c r="QBL7" s="64"/>
      <c r="QBQ7" s="214"/>
      <c r="QBR7" s="64"/>
      <c r="QBS7" s="64"/>
      <c r="QCB7" s="64"/>
      <c r="QCG7" s="214"/>
      <c r="QCH7" s="64"/>
      <c r="QCI7" s="64"/>
      <c r="QCR7" s="64"/>
      <c r="QCW7" s="214"/>
      <c r="QCX7" s="64"/>
      <c r="QCY7" s="64"/>
      <c r="QDH7" s="64"/>
      <c r="QDM7" s="214"/>
      <c r="QDN7" s="64"/>
      <c r="QDO7" s="64"/>
      <c r="QDX7" s="64"/>
      <c r="QEC7" s="214"/>
      <c r="QED7" s="64"/>
      <c r="QEE7" s="64"/>
      <c r="QEN7" s="64"/>
      <c r="QES7" s="214"/>
      <c r="QET7" s="64"/>
      <c r="QEU7" s="64"/>
      <c r="QFD7" s="64"/>
      <c r="QFI7" s="214"/>
      <c r="QFJ7" s="64"/>
      <c r="QFK7" s="64"/>
      <c r="QFT7" s="64"/>
      <c r="QFY7" s="214"/>
      <c r="QFZ7" s="64"/>
      <c r="QGA7" s="64"/>
      <c r="QGJ7" s="64"/>
      <c r="QGO7" s="214"/>
      <c r="QGP7" s="64"/>
      <c r="QGQ7" s="64"/>
      <c r="QGZ7" s="64"/>
      <c r="QHE7" s="214"/>
      <c r="QHF7" s="64"/>
      <c r="QHG7" s="64"/>
      <c r="QHP7" s="64"/>
      <c r="QHU7" s="214"/>
      <c r="QHV7" s="64"/>
      <c r="QHW7" s="64"/>
      <c r="QIF7" s="64"/>
      <c r="QIK7" s="214"/>
      <c r="QIL7" s="64"/>
      <c r="QIM7" s="64"/>
      <c r="QIV7" s="64"/>
      <c r="QJA7" s="214"/>
      <c r="QJB7" s="64"/>
      <c r="QJC7" s="64"/>
      <c r="QJL7" s="64"/>
      <c r="QJQ7" s="214"/>
      <c r="QJR7" s="64"/>
      <c r="QJS7" s="64"/>
      <c r="QKB7" s="64"/>
      <c r="QKG7" s="214"/>
      <c r="QKH7" s="64"/>
      <c r="QKI7" s="64"/>
      <c r="QKR7" s="64"/>
      <c r="QKW7" s="214"/>
      <c r="QKX7" s="64"/>
      <c r="QKY7" s="64"/>
      <c r="QLH7" s="64"/>
      <c r="QLM7" s="214"/>
      <c r="QLN7" s="64"/>
      <c r="QLO7" s="64"/>
      <c r="QLX7" s="64"/>
      <c r="QMC7" s="214"/>
      <c r="QMD7" s="64"/>
      <c r="QME7" s="64"/>
      <c r="QMN7" s="64"/>
      <c r="QMS7" s="214"/>
      <c r="QMT7" s="64"/>
      <c r="QMU7" s="64"/>
      <c r="QND7" s="64"/>
      <c r="QNI7" s="214"/>
      <c r="QNJ7" s="64"/>
      <c r="QNK7" s="64"/>
      <c r="QNT7" s="64"/>
      <c r="QNY7" s="214"/>
      <c r="QNZ7" s="64"/>
      <c r="QOA7" s="64"/>
      <c r="QOJ7" s="64"/>
      <c r="QOO7" s="214"/>
      <c r="QOP7" s="64"/>
      <c r="QOQ7" s="64"/>
      <c r="QOZ7" s="64"/>
      <c r="QPE7" s="214"/>
      <c r="QPF7" s="64"/>
      <c r="QPG7" s="64"/>
      <c r="QPP7" s="64"/>
      <c r="QPU7" s="214"/>
      <c r="QPV7" s="64"/>
      <c r="QPW7" s="64"/>
      <c r="QQF7" s="64"/>
      <c r="QQK7" s="214"/>
      <c r="QQL7" s="64"/>
      <c r="QQM7" s="64"/>
      <c r="QQV7" s="64"/>
      <c r="QRA7" s="214"/>
      <c r="QRB7" s="64"/>
      <c r="QRC7" s="64"/>
      <c r="QRL7" s="64"/>
      <c r="QRQ7" s="214"/>
      <c r="QRR7" s="64"/>
      <c r="QRS7" s="64"/>
      <c r="QSB7" s="64"/>
      <c r="QSG7" s="214"/>
      <c r="QSH7" s="64"/>
      <c r="QSI7" s="64"/>
      <c r="QSR7" s="64"/>
      <c r="QSW7" s="214"/>
      <c r="QSX7" s="64"/>
      <c r="QSY7" s="64"/>
      <c r="QTH7" s="64"/>
      <c r="QTM7" s="214"/>
      <c r="QTN7" s="64"/>
      <c r="QTO7" s="64"/>
      <c r="QTX7" s="64"/>
      <c r="QUC7" s="214"/>
      <c r="QUD7" s="64"/>
      <c r="QUE7" s="64"/>
      <c r="QUN7" s="64"/>
      <c r="QUS7" s="214"/>
      <c r="QUT7" s="64"/>
      <c r="QUU7" s="64"/>
      <c r="QVD7" s="64"/>
      <c r="QVI7" s="214"/>
      <c r="QVJ7" s="64"/>
      <c r="QVK7" s="64"/>
      <c r="QVT7" s="64"/>
      <c r="QVY7" s="214"/>
      <c r="QVZ7" s="64"/>
      <c r="QWA7" s="64"/>
      <c r="QWJ7" s="64"/>
      <c r="QWO7" s="214"/>
      <c r="QWP7" s="64"/>
      <c r="QWQ7" s="64"/>
      <c r="QWZ7" s="64"/>
      <c r="QXE7" s="214"/>
      <c r="QXF7" s="64"/>
      <c r="QXG7" s="64"/>
      <c r="QXP7" s="64"/>
      <c r="QXU7" s="214"/>
      <c r="QXV7" s="64"/>
      <c r="QXW7" s="64"/>
      <c r="QYF7" s="64"/>
      <c r="QYK7" s="214"/>
      <c r="QYL7" s="64"/>
      <c r="QYM7" s="64"/>
      <c r="QYV7" s="64"/>
      <c r="QZA7" s="214"/>
      <c r="QZB7" s="64"/>
      <c r="QZC7" s="64"/>
      <c r="QZL7" s="64"/>
      <c r="QZQ7" s="214"/>
      <c r="QZR7" s="64"/>
      <c r="QZS7" s="64"/>
      <c r="RAB7" s="64"/>
      <c r="RAG7" s="214"/>
      <c r="RAH7" s="64"/>
      <c r="RAI7" s="64"/>
      <c r="RAR7" s="64"/>
      <c r="RAW7" s="214"/>
      <c r="RAX7" s="64"/>
      <c r="RAY7" s="64"/>
      <c r="RBH7" s="64"/>
      <c r="RBM7" s="214"/>
      <c r="RBN7" s="64"/>
      <c r="RBO7" s="64"/>
      <c r="RBX7" s="64"/>
      <c r="RCC7" s="214"/>
      <c r="RCD7" s="64"/>
      <c r="RCE7" s="64"/>
      <c r="RCN7" s="64"/>
      <c r="RCS7" s="214"/>
      <c r="RCT7" s="64"/>
      <c r="RCU7" s="64"/>
      <c r="RDD7" s="64"/>
      <c r="RDI7" s="214"/>
      <c r="RDJ7" s="64"/>
      <c r="RDK7" s="64"/>
      <c r="RDT7" s="64"/>
      <c r="RDY7" s="214"/>
      <c r="RDZ7" s="64"/>
      <c r="REA7" s="64"/>
      <c r="REJ7" s="64"/>
      <c r="REO7" s="214"/>
      <c r="REP7" s="64"/>
      <c r="REQ7" s="64"/>
      <c r="REZ7" s="64"/>
      <c r="RFE7" s="214"/>
      <c r="RFF7" s="64"/>
      <c r="RFG7" s="64"/>
      <c r="RFP7" s="64"/>
      <c r="RFU7" s="214"/>
      <c r="RFV7" s="64"/>
      <c r="RFW7" s="64"/>
      <c r="RGF7" s="64"/>
      <c r="RGK7" s="214"/>
      <c r="RGL7" s="64"/>
      <c r="RGM7" s="64"/>
      <c r="RGV7" s="64"/>
      <c r="RHA7" s="214"/>
      <c r="RHB7" s="64"/>
      <c r="RHC7" s="64"/>
      <c r="RHL7" s="64"/>
      <c r="RHQ7" s="214"/>
      <c r="RHR7" s="64"/>
      <c r="RHS7" s="64"/>
      <c r="RIB7" s="64"/>
      <c r="RIG7" s="214"/>
      <c r="RIH7" s="64"/>
      <c r="RII7" s="64"/>
      <c r="RIR7" s="64"/>
      <c r="RIW7" s="214"/>
      <c r="RIX7" s="64"/>
      <c r="RIY7" s="64"/>
      <c r="RJH7" s="64"/>
      <c r="RJM7" s="214"/>
      <c r="RJN7" s="64"/>
      <c r="RJO7" s="64"/>
      <c r="RJX7" s="64"/>
      <c r="RKC7" s="214"/>
      <c r="RKD7" s="64"/>
      <c r="RKE7" s="64"/>
      <c r="RKN7" s="64"/>
      <c r="RKS7" s="214"/>
      <c r="RKT7" s="64"/>
      <c r="RKU7" s="64"/>
      <c r="RLD7" s="64"/>
      <c r="RLI7" s="214"/>
      <c r="RLJ7" s="64"/>
      <c r="RLK7" s="64"/>
      <c r="RLT7" s="64"/>
      <c r="RLY7" s="214"/>
      <c r="RLZ7" s="64"/>
      <c r="RMA7" s="64"/>
      <c r="RMJ7" s="64"/>
      <c r="RMO7" s="214"/>
      <c r="RMP7" s="64"/>
      <c r="RMQ7" s="64"/>
      <c r="RMZ7" s="64"/>
      <c r="RNE7" s="214"/>
      <c r="RNF7" s="64"/>
      <c r="RNG7" s="64"/>
      <c r="RNP7" s="64"/>
      <c r="RNU7" s="214"/>
      <c r="RNV7" s="64"/>
      <c r="RNW7" s="64"/>
      <c r="ROF7" s="64"/>
      <c r="ROK7" s="214"/>
      <c r="ROL7" s="64"/>
      <c r="ROM7" s="64"/>
      <c r="ROV7" s="64"/>
      <c r="RPA7" s="214"/>
      <c r="RPB7" s="64"/>
      <c r="RPC7" s="64"/>
      <c r="RPL7" s="64"/>
      <c r="RPQ7" s="214"/>
      <c r="RPR7" s="64"/>
      <c r="RPS7" s="64"/>
      <c r="RQB7" s="64"/>
      <c r="RQG7" s="214"/>
      <c r="RQH7" s="64"/>
      <c r="RQI7" s="64"/>
      <c r="RQR7" s="64"/>
      <c r="RQW7" s="214"/>
      <c r="RQX7" s="64"/>
      <c r="RQY7" s="64"/>
      <c r="RRH7" s="64"/>
      <c r="RRM7" s="214"/>
      <c r="RRN7" s="64"/>
      <c r="RRO7" s="64"/>
      <c r="RRX7" s="64"/>
      <c r="RSC7" s="214"/>
      <c r="RSD7" s="64"/>
      <c r="RSE7" s="64"/>
      <c r="RSN7" s="64"/>
      <c r="RSS7" s="214"/>
      <c r="RST7" s="64"/>
      <c r="RSU7" s="64"/>
      <c r="RTD7" s="64"/>
      <c r="RTI7" s="214"/>
      <c r="RTJ7" s="64"/>
      <c r="RTK7" s="64"/>
      <c r="RTT7" s="64"/>
      <c r="RTY7" s="214"/>
      <c r="RTZ7" s="64"/>
      <c r="RUA7" s="64"/>
      <c r="RUJ7" s="64"/>
      <c r="RUO7" s="214"/>
      <c r="RUP7" s="64"/>
      <c r="RUQ7" s="64"/>
      <c r="RUZ7" s="64"/>
      <c r="RVE7" s="214"/>
      <c r="RVF7" s="64"/>
      <c r="RVG7" s="64"/>
      <c r="RVP7" s="64"/>
      <c r="RVU7" s="214"/>
      <c r="RVV7" s="64"/>
      <c r="RVW7" s="64"/>
      <c r="RWF7" s="64"/>
      <c r="RWK7" s="214"/>
      <c r="RWL7" s="64"/>
      <c r="RWM7" s="64"/>
      <c r="RWV7" s="64"/>
      <c r="RXA7" s="214"/>
      <c r="RXB7" s="64"/>
      <c r="RXC7" s="64"/>
      <c r="RXL7" s="64"/>
      <c r="RXQ7" s="214"/>
      <c r="RXR7" s="64"/>
      <c r="RXS7" s="64"/>
      <c r="RYB7" s="64"/>
      <c r="RYG7" s="214"/>
      <c r="RYH7" s="64"/>
      <c r="RYI7" s="64"/>
      <c r="RYR7" s="64"/>
      <c r="RYW7" s="214"/>
      <c r="RYX7" s="64"/>
      <c r="RYY7" s="64"/>
      <c r="RZH7" s="64"/>
      <c r="RZM7" s="214"/>
      <c r="RZN7" s="64"/>
      <c r="RZO7" s="64"/>
      <c r="RZX7" s="64"/>
      <c r="SAC7" s="214"/>
      <c r="SAD7" s="64"/>
      <c r="SAE7" s="64"/>
      <c r="SAN7" s="64"/>
      <c r="SAS7" s="214"/>
      <c r="SAT7" s="64"/>
      <c r="SAU7" s="64"/>
      <c r="SBD7" s="64"/>
      <c r="SBI7" s="214"/>
      <c r="SBJ7" s="64"/>
      <c r="SBK7" s="64"/>
      <c r="SBT7" s="64"/>
      <c r="SBY7" s="214"/>
      <c r="SBZ7" s="64"/>
      <c r="SCA7" s="64"/>
      <c r="SCJ7" s="64"/>
      <c r="SCO7" s="214"/>
      <c r="SCP7" s="64"/>
      <c r="SCQ7" s="64"/>
      <c r="SCZ7" s="64"/>
      <c r="SDE7" s="214"/>
      <c r="SDF7" s="64"/>
      <c r="SDG7" s="64"/>
      <c r="SDP7" s="64"/>
      <c r="SDU7" s="214"/>
      <c r="SDV7" s="64"/>
      <c r="SDW7" s="64"/>
      <c r="SEF7" s="64"/>
      <c r="SEK7" s="214"/>
      <c r="SEL7" s="64"/>
      <c r="SEM7" s="64"/>
      <c r="SEV7" s="64"/>
      <c r="SFA7" s="214"/>
      <c r="SFB7" s="64"/>
      <c r="SFC7" s="64"/>
      <c r="SFL7" s="64"/>
      <c r="SFQ7" s="214"/>
      <c r="SFR7" s="64"/>
      <c r="SFS7" s="64"/>
      <c r="SGB7" s="64"/>
      <c r="SGG7" s="214"/>
      <c r="SGH7" s="64"/>
      <c r="SGI7" s="64"/>
      <c r="SGR7" s="64"/>
      <c r="SGW7" s="214"/>
      <c r="SGX7" s="64"/>
      <c r="SGY7" s="64"/>
      <c r="SHH7" s="64"/>
      <c r="SHM7" s="214"/>
      <c r="SHN7" s="64"/>
      <c r="SHO7" s="64"/>
      <c r="SHX7" s="64"/>
      <c r="SIC7" s="214"/>
      <c r="SID7" s="64"/>
      <c r="SIE7" s="64"/>
      <c r="SIN7" s="64"/>
      <c r="SIS7" s="214"/>
      <c r="SIT7" s="64"/>
      <c r="SIU7" s="64"/>
      <c r="SJD7" s="64"/>
      <c r="SJI7" s="214"/>
      <c r="SJJ7" s="64"/>
      <c r="SJK7" s="64"/>
      <c r="SJT7" s="64"/>
      <c r="SJY7" s="214"/>
      <c r="SJZ7" s="64"/>
      <c r="SKA7" s="64"/>
      <c r="SKJ7" s="64"/>
      <c r="SKO7" s="214"/>
      <c r="SKP7" s="64"/>
      <c r="SKQ7" s="64"/>
      <c r="SKZ7" s="64"/>
      <c r="SLE7" s="214"/>
      <c r="SLF7" s="64"/>
      <c r="SLG7" s="64"/>
      <c r="SLP7" s="64"/>
      <c r="SLU7" s="214"/>
      <c r="SLV7" s="64"/>
      <c r="SLW7" s="64"/>
      <c r="SMF7" s="64"/>
      <c r="SMK7" s="214"/>
      <c r="SML7" s="64"/>
      <c r="SMM7" s="64"/>
      <c r="SMV7" s="64"/>
      <c r="SNA7" s="214"/>
      <c r="SNB7" s="64"/>
      <c r="SNC7" s="64"/>
      <c r="SNL7" s="64"/>
      <c r="SNQ7" s="214"/>
      <c r="SNR7" s="64"/>
      <c r="SNS7" s="64"/>
      <c r="SOB7" s="64"/>
      <c r="SOG7" s="214"/>
      <c r="SOH7" s="64"/>
      <c r="SOI7" s="64"/>
      <c r="SOR7" s="64"/>
      <c r="SOW7" s="214"/>
      <c r="SOX7" s="64"/>
      <c r="SOY7" s="64"/>
      <c r="SPH7" s="64"/>
      <c r="SPM7" s="214"/>
      <c r="SPN7" s="64"/>
      <c r="SPO7" s="64"/>
      <c r="SPX7" s="64"/>
      <c r="SQC7" s="214"/>
      <c r="SQD7" s="64"/>
      <c r="SQE7" s="64"/>
      <c r="SQN7" s="64"/>
      <c r="SQS7" s="214"/>
      <c r="SQT7" s="64"/>
      <c r="SQU7" s="64"/>
      <c r="SRD7" s="64"/>
      <c r="SRI7" s="214"/>
      <c r="SRJ7" s="64"/>
      <c r="SRK7" s="64"/>
      <c r="SRT7" s="64"/>
      <c r="SRY7" s="214"/>
      <c r="SRZ7" s="64"/>
      <c r="SSA7" s="64"/>
      <c r="SSJ7" s="64"/>
      <c r="SSO7" s="214"/>
      <c r="SSP7" s="64"/>
      <c r="SSQ7" s="64"/>
      <c r="SSZ7" s="64"/>
      <c r="STE7" s="214"/>
      <c r="STF7" s="64"/>
      <c r="STG7" s="64"/>
      <c r="STP7" s="64"/>
      <c r="STU7" s="214"/>
      <c r="STV7" s="64"/>
      <c r="STW7" s="64"/>
      <c r="SUF7" s="64"/>
      <c r="SUK7" s="214"/>
      <c r="SUL7" s="64"/>
      <c r="SUM7" s="64"/>
      <c r="SUV7" s="64"/>
      <c r="SVA7" s="214"/>
      <c r="SVB7" s="64"/>
      <c r="SVC7" s="64"/>
      <c r="SVL7" s="64"/>
      <c r="SVQ7" s="214"/>
      <c r="SVR7" s="64"/>
      <c r="SVS7" s="64"/>
      <c r="SWB7" s="64"/>
      <c r="SWG7" s="214"/>
      <c r="SWH7" s="64"/>
      <c r="SWI7" s="64"/>
      <c r="SWR7" s="64"/>
      <c r="SWW7" s="214"/>
      <c r="SWX7" s="64"/>
      <c r="SWY7" s="64"/>
      <c r="SXH7" s="64"/>
      <c r="SXM7" s="214"/>
      <c r="SXN7" s="64"/>
      <c r="SXO7" s="64"/>
      <c r="SXX7" s="64"/>
      <c r="SYC7" s="214"/>
      <c r="SYD7" s="64"/>
      <c r="SYE7" s="64"/>
      <c r="SYN7" s="64"/>
      <c r="SYS7" s="214"/>
      <c r="SYT7" s="64"/>
      <c r="SYU7" s="64"/>
      <c r="SZD7" s="64"/>
      <c r="SZI7" s="214"/>
      <c r="SZJ7" s="64"/>
      <c r="SZK7" s="64"/>
      <c r="SZT7" s="64"/>
      <c r="SZY7" s="214"/>
      <c r="SZZ7" s="64"/>
      <c r="TAA7" s="64"/>
      <c r="TAJ7" s="64"/>
      <c r="TAO7" s="214"/>
      <c r="TAP7" s="64"/>
      <c r="TAQ7" s="64"/>
      <c r="TAZ7" s="64"/>
      <c r="TBE7" s="214"/>
      <c r="TBF7" s="64"/>
      <c r="TBG7" s="64"/>
      <c r="TBP7" s="64"/>
      <c r="TBU7" s="214"/>
      <c r="TBV7" s="64"/>
      <c r="TBW7" s="64"/>
      <c r="TCF7" s="64"/>
      <c r="TCK7" s="214"/>
      <c r="TCL7" s="64"/>
      <c r="TCM7" s="64"/>
      <c r="TCV7" s="64"/>
      <c r="TDA7" s="214"/>
      <c r="TDB7" s="64"/>
      <c r="TDC7" s="64"/>
      <c r="TDL7" s="64"/>
      <c r="TDQ7" s="214"/>
      <c r="TDR7" s="64"/>
      <c r="TDS7" s="64"/>
      <c r="TEB7" s="64"/>
      <c r="TEG7" s="214"/>
      <c r="TEH7" s="64"/>
      <c r="TEI7" s="64"/>
      <c r="TER7" s="64"/>
      <c r="TEW7" s="214"/>
      <c r="TEX7" s="64"/>
      <c r="TEY7" s="64"/>
      <c r="TFH7" s="64"/>
      <c r="TFM7" s="214"/>
      <c r="TFN7" s="64"/>
      <c r="TFO7" s="64"/>
      <c r="TFX7" s="64"/>
      <c r="TGC7" s="214"/>
      <c r="TGD7" s="64"/>
      <c r="TGE7" s="64"/>
      <c r="TGN7" s="64"/>
      <c r="TGS7" s="214"/>
      <c r="TGT7" s="64"/>
      <c r="TGU7" s="64"/>
      <c r="THD7" s="64"/>
      <c r="THI7" s="214"/>
      <c r="THJ7" s="64"/>
      <c r="THK7" s="64"/>
      <c r="THT7" s="64"/>
      <c r="THY7" s="214"/>
      <c r="THZ7" s="64"/>
      <c r="TIA7" s="64"/>
      <c r="TIJ7" s="64"/>
      <c r="TIO7" s="214"/>
      <c r="TIP7" s="64"/>
      <c r="TIQ7" s="64"/>
      <c r="TIZ7" s="64"/>
      <c r="TJE7" s="214"/>
      <c r="TJF7" s="64"/>
      <c r="TJG7" s="64"/>
      <c r="TJP7" s="64"/>
      <c r="TJU7" s="214"/>
      <c r="TJV7" s="64"/>
      <c r="TJW7" s="64"/>
      <c r="TKF7" s="64"/>
      <c r="TKK7" s="214"/>
      <c r="TKL7" s="64"/>
      <c r="TKM7" s="64"/>
      <c r="TKV7" s="64"/>
      <c r="TLA7" s="214"/>
      <c r="TLB7" s="64"/>
      <c r="TLC7" s="64"/>
      <c r="TLL7" s="64"/>
      <c r="TLQ7" s="214"/>
      <c r="TLR7" s="64"/>
      <c r="TLS7" s="64"/>
      <c r="TMB7" s="64"/>
      <c r="TMG7" s="214"/>
      <c r="TMH7" s="64"/>
      <c r="TMI7" s="64"/>
      <c r="TMR7" s="64"/>
      <c r="TMW7" s="214"/>
      <c r="TMX7" s="64"/>
      <c r="TMY7" s="64"/>
      <c r="TNH7" s="64"/>
      <c r="TNM7" s="214"/>
      <c r="TNN7" s="64"/>
      <c r="TNO7" s="64"/>
      <c r="TNX7" s="64"/>
      <c r="TOC7" s="214"/>
      <c r="TOD7" s="64"/>
      <c r="TOE7" s="64"/>
      <c r="TON7" s="64"/>
      <c r="TOS7" s="214"/>
      <c r="TOT7" s="64"/>
      <c r="TOU7" s="64"/>
      <c r="TPD7" s="64"/>
      <c r="TPI7" s="214"/>
      <c r="TPJ7" s="64"/>
      <c r="TPK7" s="64"/>
      <c r="TPT7" s="64"/>
      <c r="TPY7" s="214"/>
      <c r="TPZ7" s="64"/>
      <c r="TQA7" s="64"/>
      <c r="TQJ7" s="64"/>
      <c r="TQO7" s="214"/>
      <c r="TQP7" s="64"/>
      <c r="TQQ7" s="64"/>
      <c r="TQZ7" s="64"/>
      <c r="TRE7" s="214"/>
      <c r="TRF7" s="64"/>
      <c r="TRG7" s="64"/>
      <c r="TRP7" s="64"/>
      <c r="TRU7" s="214"/>
      <c r="TRV7" s="64"/>
      <c r="TRW7" s="64"/>
      <c r="TSF7" s="64"/>
      <c r="TSK7" s="214"/>
      <c r="TSL7" s="64"/>
      <c r="TSM7" s="64"/>
      <c r="TSV7" s="64"/>
      <c r="TTA7" s="214"/>
      <c r="TTB7" s="64"/>
      <c r="TTC7" s="64"/>
      <c r="TTL7" s="64"/>
      <c r="TTQ7" s="214"/>
      <c r="TTR7" s="64"/>
      <c r="TTS7" s="64"/>
      <c r="TUB7" s="64"/>
      <c r="TUG7" s="214"/>
      <c r="TUH7" s="64"/>
      <c r="TUI7" s="64"/>
      <c r="TUR7" s="64"/>
      <c r="TUW7" s="214"/>
      <c r="TUX7" s="64"/>
      <c r="TUY7" s="64"/>
      <c r="TVH7" s="64"/>
      <c r="TVM7" s="214"/>
      <c r="TVN7" s="64"/>
      <c r="TVO7" s="64"/>
      <c r="TVX7" s="64"/>
      <c r="TWC7" s="214"/>
      <c r="TWD7" s="64"/>
      <c r="TWE7" s="64"/>
      <c r="TWN7" s="64"/>
      <c r="TWS7" s="214"/>
      <c r="TWT7" s="64"/>
      <c r="TWU7" s="64"/>
      <c r="TXD7" s="64"/>
      <c r="TXI7" s="214"/>
      <c r="TXJ7" s="64"/>
      <c r="TXK7" s="64"/>
      <c r="TXT7" s="64"/>
      <c r="TXY7" s="214"/>
      <c r="TXZ7" s="64"/>
      <c r="TYA7" s="64"/>
      <c r="TYJ7" s="64"/>
      <c r="TYO7" s="214"/>
      <c r="TYP7" s="64"/>
      <c r="TYQ7" s="64"/>
      <c r="TYZ7" s="64"/>
      <c r="TZE7" s="214"/>
      <c r="TZF7" s="64"/>
      <c r="TZG7" s="64"/>
      <c r="TZP7" s="64"/>
      <c r="TZU7" s="214"/>
      <c r="TZV7" s="64"/>
      <c r="TZW7" s="64"/>
      <c r="UAF7" s="64"/>
      <c r="UAK7" s="214"/>
      <c r="UAL7" s="64"/>
      <c r="UAM7" s="64"/>
      <c r="UAV7" s="64"/>
      <c r="UBA7" s="214"/>
      <c r="UBB7" s="64"/>
      <c r="UBC7" s="64"/>
      <c r="UBL7" s="64"/>
      <c r="UBQ7" s="214"/>
      <c r="UBR7" s="64"/>
      <c r="UBS7" s="64"/>
      <c r="UCB7" s="64"/>
      <c r="UCG7" s="214"/>
      <c r="UCH7" s="64"/>
      <c r="UCI7" s="64"/>
      <c r="UCR7" s="64"/>
      <c r="UCW7" s="214"/>
      <c r="UCX7" s="64"/>
      <c r="UCY7" s="64"/>
      <c r="UDH7" s="64"/>
      <c r="UDM7" s="214"/>
      <c r="UDN7" s="64"/>
      <c r="UDO7" s="64"/>
      <c r="UDX7" s="64"/>
      <c r="UEC7" s="214"/>
      <c r="UED7" s="64"/>
      <c r="UEE7" s="64"/>
      <c r="UEN7" s="64"/>
      <c r="UES7" s="214"/>
      <c r="UET7" s="64"/>
      <c r="UEU7" s="64"/>
      <c r="UFD7" s="64"/>
      <c r="UFI7" s="214"/>
      <c r="UFJ7" s="64"/>
      <c r="UFK7" s="64"/>
      <c r="UFT7" s="64"/>
      <c r="UFY7" s="214"/>
      <c r="UFZ7" s="64"/>
      <c r="UGA7" s="64"/>
      <c r="UGJ7" s="64"/>
      <c r="UGO7" s="214"/>
      <c r="UGP7" s="64"/>
      <c r="UGQ7" s="64"/>
      <c r="UGZ7" s="64"/>
      <c r="UHE7" s="214"/>
      <c r="UHF7" s="64"/>
      <c r="UHG7" s="64"/>
      <c r="UHP7" s="64"/>
      <c r="UHU7" s="214"/>
      <c r="UHV7" s="64"/>
      <c r="UHW7" s="64"/>
      <c r="UIF7" s="64"/>
      <c r="UIK7" s="214"/>
      <c r="UIL7" s="64"/>
      <c r="UIM7" s="64"/>
      <c r="UIV7" s="64"/>
      <c r="UJA7" s="214"/>
      <c r="UJB7" s="64"/>
      <c r="UJC7" s="64"/>
      <c r="UJL7" s="64"/>
      <c r="UJQ7" s="214"/>
      <c r="UJR7" s="64"/>
      <c r="UJS7" s="64"/>
      <c r="UKB7" s="64"/>
      <c r="UKG7" s="214"/>
      <c r="UKH7" s="64"/>
      <c r="UKI7" s="64"/>
      <c r="UKR7" s="64"/>
      <c r="UKW7" s="214"/>
      <c r="UKX7" s="64"/>
      <c r="UKY7" s="64"/>
      <c r="ULH7" s="64"/>
      <c r="ULM7" s="214"/>
      <c r="ULN7" s="64"/>
      <c r="ULO7" s="64"/>
      <c r="ULX7" s="64"/>
      <c r="UMC7" s="214"/>
      <c r="UMD7" s="64"/>
      <c r="UME7" s="64"/>
      <c r="UMN7" s="64"/>
      <c r="UMS7" s="214"/>
      <c r="UMT7" s="64"/>
      <c r="UMU7" s="64"/>
      <c r="UND7" s="64"/>
      <c r="UNI7" s="214"/>
      <c r="UNJ7" s="64"/>
      <c r="UNK7" s="64"/>
      <c r="UNT7" s="64"/>
      <c r="UNY7" s="214"/>
      <c r="UNZ7" s="64"/>
      <c r="UOA7" s="64"/>
      <c r="UOJ7" s="64"/>
      <c r="UOO7" s="214"/>
      <c r="UOP7" s="64"/>
      <c r="UOQ7" s="64"/>
      <c r="UOZ7" s="64"/>
      <c r="UPE7" s="214"/>
      <c r="UPF7" s="64"/>
      <c r="UPG7" s="64"/>
      <c r="UPP7" s="64"/>
      <c r="UPU7" s="214"/>
      <c r="UPV7" s="64"/>
      <c r="UPW7" s="64"/>
      <c r="UQF7" s="64"/>
      <c r="UQK7" s="214"/>
      <c r="UQL7" s="64"/>
      <c r="UQM7" s="64"/>
      <c r="UQV7" s="64"/>
      <c r="URA7" s="214"/>
      <c r="URB7" s="64"/>
      <c r="URC7" s="64"/>
      <c r="URL7" s="64"/>
      <c r="URQ7" s="214"/>
      <c r="URR7" s="64"/>
      <c r="URS7" s="64"/>
      <c r="USB7" s="64"/>
      <c r="USG7" s="214"/>
      <c r="USH7" s="64"/>
      <c r="USI7" s="64"/>
      <c r="USR7" s="64"/>
      <c r="USW7" s="214"/>
      <c r="USX7" s="64"/>
      <c r="USY7" s="64"/>
      <c r="UTH7" s="64"/>
      <c r="UTM7" s="214"/>
      <c r="UTN7" s="64"/>
      <c r="UTO7" s="64"/>
      <c r="UTX7" s="64"/>
      <c r="UUC7" s="214"/>
      <c r="UUD7" s="64"/>
      <c r="UUE7" s="64"/>
      <c r="UUN7" s="64"/>
      <c r="UUS7" s="214"/>
      <c r="UUT7" s="64"/>
      <c r="UUU7" s="64"/>
      <c r="UVD7" s="64"/>
      <c r="UVI7" s="214"/>
      <c r="UVJ7" s="64"/>
      <c r="UVK7" s="64"/>
      <c r="UVT7" s="64"/>
      <c r="UVY7" s="214"/>
      <c r="UVZ7" s="64"/>
      <c r="UWA7" s="64"/>
      <c r="UWJ7" s="64"/>
      <c r="UWO7" s="214"/>
      <c r="UWP7" s="64"/>
      <c r="UWQ7" s="64"/>
      <c r="UWZ7" s="64"/>
      <c r="UXE7" s="214"/>
      <c r="UXF7" s="64"/>
      <c r="UXG7" s="64"/>
      <c r="UXP7" s="64"/>
      <c r="UXU7" s="214"/>
      <c r="UXV7" s="64"/>
      <c r="UXW7" s="64"/>
      <c r="UYF7" s="64"/>
      <c r="UYK7" s="214"/>
      <c r="UYL7" s="64"/>
      <c r="UYM7" s="64"/>
      <c r="UYV7" s="64"/>
      <c r="UZA7" s="214"/>
      <c r="UZB7" s="64"/>
      <c r="UZC7" s="64"/>
      <c r="UZL7" s="64"/>
      <c r="UZQ7" s="214"/>
      <c r="UZR7" s="64"/>
      <c r="UZS7" s="64"/>
      <c r="VAB7" s="64"/>
      <c r="VAG7" s="214"/>
      <c r="VAH7" s="64"/>
      <c r="VAI7" s="64"/>
      <c r="VAR7" s="64"/>
      <c r="VAW7" s="214"/>
      <c r="VAX7" s="64"/>
      <c r="VAY7" s="64"/>
      <c r="VBH7" s="64"/>
      <c r="VBM7" s="214"/>
      <c r="VBN7" s="64"/>
      <c r="VBO7" s="64"/>
      <c r="VBX7" s="64"/>
      <c r="VCC7" s="214"/>
      <c r="VCD7" s="64"/>
      <c r="VCE7" s="64"/>
      <c r="VCN7" s="64"/>
      <c r="VCS7" s="214"/>
      <c r="VCT7" s="64"/>
      <c r="VCU7" s="64"/>
      <c r="VDD7" s="64"/>
      <c r="VDI7" s="214"/>
      <c r="VDJ7" s="64"/>
      <c r="VDK7" s="64"/>
      <c r="VDT7" s="64"/>
      <c r="VDY7" s="214"/>
      <c r="VDZ7" s="64"/>
      <c r="VEA7" s="64"/>
      <c r="VEJ7" s="64"/>
      <c r="VEO7" s="214"/>
      <c r="VEP7" s="64"/>
      <c r="VEQ7" s="64"/>
      <c r="VEZ7" s="64"/>
      <c r="VFE7" s="214"/>
      <c r="VFF7" s="64"/>
      <c r="VFG7" s="64"/>
      <c r="VFP7" s="64"/>
      <c r="VFU7" s="214"/>
      <c r="VFV7" s="64"/>
      <c r="VFW7" s="64"/>
      <c r="VGF7" s="64"/>
      <c r="VGK7" s="214"/>
      <c r="VGL7" s="64"/>
      <c r="VGM7" s="64"/>
      <c r="VGV7" s="64"/>
      <c r="VHA7" s="214"/>
      <c r="VHB7" s="64"/>
      <c r="VHC7" s="64"/>
      <c r="VHL7" s="64"/>
      <c r="VHQ7" s="214"/>
      <c r="VHR7" s="64"/>
      <c r="VHS7" s="64"/>
      <c r="VIB7" s="64"/>
      <c r="VIG7" s="214"/>
      <c r="VIH7" s="64"/>
      <c r="VII7" s="64"/>
      <c r="VIR7" s="64"/>
      <c r="VIW7" s="214"/>
      <c r="VIX7" s="64"/>
      <c r="VIY7" s="64"/>
      <c r="VJH7" s="64"/>
      <c r="VJM7" s="214"/>
      <c r="VJN7" s="64"/>
      <c r="VJO7" s="64"/>
      <c r="VJX7" s="64"/>
      <c r="VKC7" s="214"/>
      <c r="VKD7" s="64"/>
      <c r="VKE7" s="64"/>
      <c r="VKN7" s="64"/>
      <c r="VKS7" s="214"/>
      <c r="VKT7" s="64"/>
      <c r="VKU7" s="64"/>
      <c r="VLD7" s="64"/>
      <c r="VLI7" s="214"/>
      <c r="VLJ7" s="64"/>
      <c r="VLK7" s="64"/>
      <c r="VLT7" s="64"/>
      <c r="VLY7" s="214"/>
      <c r="VLZ7" s="64"/>
      <c r="VMA7" s="64"/>
      <c r="VMJ7" s="64"/>
      <c r="VMO7" s="214"/>
      <c r="VMP7" s="64"/>
      <c r="VMQ7" s="64"/>
      <c r="VMZ7" s="64"/>
      <c r="VNE7" s="214"/>
      <c r="VNF7" s="64"/>
      <c r="VNG7" s="64"/>
      <c r="VNP7" s="64"/>
      <c r="VNU7" s="214"/>
      <c r="VNV7" s="64"/>
      <c r="VNW7" s="64"/>
      <c r="VOF7" s="64"/>
      <c r="VOK7" s="214"/>
      <c r="VOL7" s="64"/>
      <c r="VOM7" s="64"/>
      <c r="VOV7" s="64"/>
      <c r="VPA7" s="214"/>
      <c r="VPB7" s="64"/>
      <c r="VPC7" s="64"/>
      <c r="VPL7" s="64"/>
      <c r="VPQ7" s="214"/>
      <c r="VPR7" s="64"/>
      <c r="VPS7" s="64"/>
      <c r="VQB7" s="64"/>
      <c r="VQG7" s="214"/>
      <c r="VQH7" s="64"/>
      <c r="VQI7" s="64"/>
      <c r="VQR7" s="64"/>
      <c r="VQW7" s="214"/>
      <c r="VQX7" s="64"/>
      <c r="VQY7" s="64"/>
      <c r="VRH7" s="64"/>
      <c r="VRM7" s="214"/>
      <c r="VRN7" s="64"/>
      <c r="VRO7" s="64"/>
      <c r="VRX7" s="64"/>
      <c r="VSC7" s="214"/>
      <c r="VSD7" s="64"/>
      <c r="VSE7" s="64"/>
      <c r="VSN7" s="64"/>
      <c r="VSS7" s="214"/>
      <c r="VST7" s="64"/>
      <c r="VSU7" s="64"/>
      <c r="VTD7" s="64"/>
      <c r="VTI7" s="214"/>
      <c r="VTJ7" s="64"/>
      <c r="VTK7" s="64"/>
      <c r="VTT7" s="64"/>
      <c r="VTY7" s="214"/>
      <c r="VTZ7" s="64"/>
      <c r="VUA7" s="64"/>
      <c r="VUJ7" s="64"/>
      <c r="VUO7" s="214"/>
      <c r="VUP7" s="64"/>
      <c r="VUQ7" s="64"/>
      <c r="VUZ7" s="64"/>
      <c r="VVE7" s="214"/>
      <c r="VVF7" s="64"/>
      <c r="VVG7" s="64"/>
      <c r="VVP7" s="64"/>
      <c r="VVU7" s="214"/>
      <c r="VVV7" s="64"/>
      <c r="VVW7" s="64"/>
      <c r="VWF7" s="64"/>
      <c r="VWK7" s="214"/>
      <c r="VWL7" s="64"/>
      <c r="VWM7" s="64"/>
      <c r="VWV7" s="64"/>
      <c r="VXA7" s="214"/>
      <c r="VXB7" s="64"/>
      <c r="VXC7" s="64"/>
      <c r="VXL7" s="64"/>
      <c r="VXQ7" s="214"/>
      <c r="VXR7" s="64"/>
      <c r="VXS7" s="64"/>
      <c r="VYB7" s="64"/>
      <c r="VYG7" s="214"/>
      <c r="VYH7" s="64"/>
      <c r="VYI7" s="64"/>
      <c r="VYR7" s="64"/>
      <c r="VYW7" s="214"/>
      <c r="VYX7" s="64"/>
      <c r="VYY7" s="64"/>
      <c r="VZH7" s="64"/>
      <c r="VZM7" s="214"/>
      <c r="VZN7" s="64"/>
      <c r="VZO7" s="64"/>
      <c r="VZX7" s="64"/>
      <c r="WAC7" s="214"/>
      <c r="WAD7" s="64"/>
      <c r="WAE7" s="64"/>
      <c r="WAN7" s="64"/>
      <c r="WAS7" s="214"/>
      <c r="WAT7" s="64"/>
      <c r="WAU7" s="64"/>
      <c r="WBD7" s="64"/>
      <c r="WBI7" s="214"/>
      <c r="WBJ7" s="64"/>
      <c r="WBK7" s="64"/>
      <c r="WBT7" s="64"/>
      <c r="WBY7" s="214"/>
      <c r="WBZ7" s="64"/>
      <c r="WCA7" s="64"/>
      <c r="WCJ7" s="64"/>
      <c r="WCO7" s="214"/>
      <c r="WCP7" s="64"/>
      <c r="WCQ7" s="64"/>
      <c r="WCZ7" s="64"/>
      <c r="WDE7" s="214"/>
      <c r="WDF7" s="64"/>
      <c r="WDG7" s="64"/>
      <c r="WDP7" s="64"/>
      <c r="WDU7" s="214"/>
      <c r="WDV7" s="64"/>
      <c r="WDW7" s="64"/>
      <c r="WEF7" s="64"/>
      <c r="WEK7" s="214"/>
      <c r="WEL7" s="64"/>
      <c r="WEM7" s="64"/>
      <c r="WEV7" s="64"/>
      <c r="WFA7" s="214"/>
      <c r="WFB7" s="64"/>
      <c r="WFC7" s="64"/>
      <c r="WFL7" s="64"/>
      <c r="WFQ7" s="214"/>
      <c r="WFR7" s="64"/>
      <c r="WFS7" s="64"/>
      <c r="WGB7" s="64"/>
      <c r="WGG7" s="214"/>
      <c r="WGH7" s="64"/>
      <c r="WGI7" s="64"/>
      <c r="WGR7" s="64"/>
      <c r="WGW7" s="214"/>
      <c r="WGX7" s="64"/>
      <c r="WGY7" s="64"/>
      <c r="WHH7" s="64"/>
      <c r="WHM7" s="214"/>
      <c r="WHN7" s="64"/>
      <c r="WHO7" s="64"/>
      <c r="WHX7" s="64"/>
      <c r="WIC7" s="214"/>
      <c r="WID7" s="64"/>
      <c r="WIE7" s="64"/>
      <c r="WIN7" s="64"/>
      <c r="WIS7" s="214"/>
      <c r="WIT7" s="64"/>
      <c r="WIU7" s="64"/>
      <c r="WJD7" s="64"/>
      <c r="WJI7" s="214"/>
      <c r="WJJ7" s="64"/>
      <c r="WJK7" s="64"/>
      <c r="WJT7" s="64"/>
      <c r="WJY7" s="214"/>
      <c r="WJZ7" s="64"/>
      <c r="WKA7" s="64"/>
      <c r="WKJ7" s="64"/>
      <c r="WKO7" s="214"/>
      <c r="WKP7" s="64"/>
      <c r="WKQ7" s="64"/>
      <c r="WKZ7" s="64"/>
      <c r="WLE7" s="214"/>
      <c r="WLF7" s="64"/>
      <c r="WLG7" s="64"/>
      <c r="WLP7" s="64"/>
      <c r="WLU7" s="214"/>
      <c r="WLV7" s="64"/>
      <c r="WLW7" s="64"/>
      <c r="WMF7" s="64"/>
      <c r="WMK7" s="214"/>
      <c r="WML7" s="64"/>
      <c r="WMM7" s="64"/>
      <c r="WMV7" s="64"/>
      <c r="WNA7" s="214"/>
      <c r="WNB7" s="64"/>
      <c r="WNC7" s="64"/>
      <c r="WNL7" s="64"/>
      <c r="WNQ7" s="214"/>
      <c r="WNR7" s="64"/>
      <c r="WNS7" s="64"/>
      <c r="WOB7" s="64"/>
      <c r="WOG7" s="214"/>
      <c r="WOH7" s="64"/>
      <c r="WOI7" s="64"/>
      <c r="WOR7" s="64"/>
      <c r="WOW7" s="214"/>
      <c r="WOX7" s="64"/>
      <c r="WOY7" s="64"/>
      <c r="WPH7" s="64"/>
      <c r="WPM7" s="214"/>
      <c r="WPN7" s="64"/>
      <c r="WPO7" s="64"/>
      <c r="WPX7" s="64"/>
      <c r="WQC7" s="214"/>
      <c r="WQD7" s="64"/>
      <c r="WQE7" s="64"/>
      <c r="WQN7" s="64"/>
      <c r="WQS7" s="214"/>
      <c r="WQT7" s="64"/>
      <c r="WQU7" s="64"/>
      <c r="WRD7" s="64"/>
      <c r="WRI7" s="214"/>
      <c r="WRJ7" s="64"/>
      <c r="WRK7" s="64"/>
      <c r="WRT7" s="64"/>
      <c r="WRY7" s="214"/>
      <c r="WRZ7" s="64"/>
      <c r="WSA7" s="64"/>
      <c r="WSJ7" s="64"/>
      <c r="WSO7" s="214"/>
      <c r="WSP7" s="64"/>
      <c r="WSQ7" s="64"/>
      <c r="WSZ7" s="64"/>
      <c r="WTE7" s="214"/>
      <c r="WTF7" s="64"/>
      <c r="WTG7" s="64"/>
      <c r="WTP7" s="64"/>
      <c r="WTU7" s="214"/>
      <c r="WTV7" s="64"/>
      <c r="WTW7" s="64"/>
      <c r="WUF7" s="64"/>
      <c r="WUK7" s="214"/>
      <c r="WUL7" s="64"/>
      <c r="WUM7" s="64"/>
      <c r="WUV7" s="64"/>
      <c r="WVA7" s="214"/>
      <c r="WVB7" s="64"/>
      <c r="WVC7" s="64"/>
      <c r="WVL7" s="64"/>
      <c r="WVQ7" s="214"/>
      <c r="WVR7" s="64"/>
      <c r="WVS7" s="64"/>
      <c r="WWB7" s="64"/>
      <c r="WWG7" s="214"/>
      <c r="WWH7" s="64"/>
      <c r="WWI7" s="64"/>
      <c r="WWR7" s="64"/>
      <c r="WWW7" s="214"/>
      <c r="WWX7" s="64"/>
      <c r="WWY7" s="64"/>
      <c r="WXH7" s="64"/>
      <c r="WXM7" s="214"/>
      <c r="WXN7" s="64"/>
      <c r="WXO7" s="64"/>
      <c r="WXX7" s="64"/>
      <c r="WYC7" s="214"/>
      <c r="WYD7" s="64"/>
      <c r="WYE7" s="64"/>
      <c r="WYN7" s="64"/>
      <c r="WYS7" s="214"/>
      <c r="WYT7" s="64"/>
      <c r="WYU7" s="64"/>
      <c r="WZD7" s="64"/>
      <c r="WZI7" s="214"/>
      <c r="WZJ7" s="64"/>
      <c r="WZK7" s="64"/>
      <c r="WZT7" s="64"/>
      <c r="WZY7" s="214"/>
      <c r="WZZ7" s="64"/>
      <c r="XAA7" s="64"/>
      <c r="XAJ7" s="64"/>
      <c r="XAO7" s="214"/>
      <c r="XAP7" s="64"/>
      <c r="XAQ7" s="64"/>
      <c r="XAZ7" s="64"/>
      <c r="XBE7" s="214"/>
      <c r="XBF7" s="64"/>
      <c r="XBG7" s="64"/>
      <c r="XBP7" s="64"/>
      <c r="XBU7" s="214"/>
      <c r="XBV7" s="64"/>
      <c r="XBW7" s="64"/>
      <c r="XCF7" s="64"/>
      <c r="XCK7" s="214"/>
      <c r="XCL7" s="64"/>
      <c r="XCM7" s="64"/>
      <c r="XCV7" s="64"/>
      <c r="XDA7" s="214"/>
      <c r="XDB7" s="64"/>
      <c r="XDC7" s="64"/>
      <c r="XDL7" s="64"/>
      <c r="XDQ7" s="214"/>
      <c r="XDR7" s="64"/>
      <c r="XDS7" s="64"/>
      <c r="XEB7" s="64"/>
      <c r="XEG7" s="214"/>
      <c r="XEH7" s="64"/>
      <c r="XEI7" s="64"/>
      <c r="XER7" s="64"/>
    </row>
    <row r="8" spans="1:1019 1028:2043 2052:3067 3076:4091 4100:5115 5124:6139 6148:7163 7172:8187 8196:9211 9220:10235 10244:11259 11268:12283 12292:13307 13316:14331 14340:15355 15364:16372" ht="24.75" customHeight="1" x14ac:dyDescent="0.2">
      <c r="A8" s="214"/>
      <c r="B8" s="1827" t="s">
        <v>101</v>
      </c>
      <c r="C8" s="1828"/>
      <c r="D8" s="1829"/>
      <c r="E8" s="1829"/>
      <c r="F8" s="1829"/>
      <c r="G8" s="1829"/>
      <c r="H8" s="1830"/>
      <c r="I8" s="63"/>
      <c r="J8" s="63"/>
      <c r="K8" s="64"/>
      <c r="T8" s="64"/>
      <c r="Y8" s="214"/>
      <c r="Z8" s="64"/>
      <c r="AA8" s="64"/>
      <c r="AJ8" s="64"/>
      <c r="AO8" s="214"/>
      <c r="AP8" s="64"/>
      <c r="AQ8" s="64"/>
      <c r="AZ8" s="64"/>
      <c r="BE8" s="214"/>
      <c r="BF8" s="64"/>
      <c r="BG8" s="64"/>
      <c r="BP8" s="64"/>
      <c r="BU8" s="214"/>
      <c r="BV8" s="64"/>
      <c r="BW8" s="64"/>
      <c r="CF8" s="64"/>
      <c r="CK8" s="214"/>
      <c r="CL8" s="64"/>
      <c r="CM8" s="64"/>
      <c r="CV8" s="64"/>
      <c r="DA8" s="214"/>
      <c r="DB8" s="64"/>
      <c r="DC8" s="64"/>
      <c r="DL8" s="64"/>
      <c r="DQ8" s="214"/>
      <c r="DR8" s="64"/>
      <c r="DS8" s="64"/>
      <c r="EB8" s="64"/>
      <c r="EG8" s="214"/>
      <c r="EH8" s="64"/>
      <c r="EI8" s="64"/>
      <c r="ER8" s="64"/>
      <c r="EW8" s="214"/>
      <c r="EX8" s="64"/>
      <c r="EY8" s="64"/>
      <c r="FH8" s="64"/>
      <c r="FM8" s="214"/>
      <c r="FN8" s="64"/>
      <c r="FO8" s="64"/>
      <c r="FX8" s="64"/>
      <c r="GC8" s="214"/>
      <c r="GD8" s="64"/>
      <c r="GE8" s="64"/>
      <c r="GN8" s="64"/>
      <c r="GS8" s="214"/>
      <c r="GT8" s="64"/>
      <c r="GU8" s="64"/>
      <c r="HD8" s="64"/>
      <c r="HI8" s="214"/>
      <c r="HJ8" s="64"/>
      <c r="HK8" s="64"/>
      <c r="HT8" s="64"/>
      <c r="HY8" s="214"/>
      <c r="HZ8" s="64"/>
      <c r="IA8" s="64"/>
      <c r="IJ8" s="64"/>
      <c r="IO8" s="214"/>
      <c r="IP8" s="64"/>
      <c r="IQ8" s="64"/>
      <c r="IZ8" s="64"/>
      <c r="JE8" s="214"/>
      <c r="JF8" s="64"/>
      <c r="JG8" s="64"/>
      <c r="JP8" s="64"/>
      <c r="JU8" s="214"/>
      <c r="JV8" s="64"/>
      <c r="JW8" s="64"/>
      <c r="KF8" s="64"/>
      <c r="KK8" s="214"/>
      <c r="KL8" s="64"/>
      <c r="KM8" s="64"/>
      <c r="KV8" s="64"/>
      <c r="LA8" s="214"/>
      <c r="LB8" s="64"/>
      <c r="LC8" s="64"/>
      <c r="LL8" s="64"/>
      <c r="LQ8" s="214"/>
      <c r="LR8" s="64"/>
      <c r="LS8" s="64"/>
      <c r="MB8" s="64"/>
      <c r="MG8" s="214"/>
      <c r="MH8" s="64"/>
      <c r="MI8" s="64"/>
      <c r="MR8" s="64"/>
      <c r="MW8" s="214"/>
      <c r="MX8" s="64"/>
      <c r="MY8" s="64"/>
      <c r="NH8" s="64"/>
      <c r="NM8" s="214"/>
      <c r="NN8" s="64"/>
      <c r="NO8" s="64"/>
      <c r="NX8" s="64"/>
      <c r="OC8" s="214"/>
      <c r="OD8" s="64"/>
      <c r="OE8" s="64"/>
      <c r="ON8" s="64"/>
      <c r="OS8" s="214"/>
      <c r="OT8" s="64"/>
      <c r="OU8" s="64"/>
      <c r="PD8" s="64"/>
      <c r="PI8" s="214"/>
      <c r="PJ8" s="64"/>
      <c r="PK8" s="64"/>
      <c r="PT8" s="64"/>
      <c r="PY8" s="214"/>
      <c r="PZ8" s="64"/>
      <c r="QA8" s="64"/>
      <c r="QJ8" s="64"/>
      <c r="QO8" s="214"/>
      <c r="QP8" s="64"/>
      <c r="QQ8" s="64"/>
      <c r="QZ8" s="64"/>
      <c r="RE8" s="214"/>
      <c r="RF8" s="64"/>
      <c r="RG8" s="64"/>
      <c r="RP8" s="64"/>
      <c r="RU8" s="214"/>
      <c r="RV8" s="64"/>
      <c r="RW8" s="64"/>
      <c r="SF8" s="64"/>
      <c r="SK8" s="214"/>
      <c r="SL8" s="64"/>
      <c r="SM8" s="64"/>
      <c r="SV8" s="64"/>
      <c r="TA8" s="214"/>
      <c r="TB8" s="64"/>
      <c r="TC8" s="64"/>
      <c r="TL8" s="64"/>
      <c r="TQ8" s="214"/>
      <c r="TR8" s="64"/>
      <c r="TS8" s="64"/>
      <c r="UB8" s="64"/>
      <c r="UG8" s="214"/>
      <c r="UH8" s="64"/>
      <c r="UI8" s="64"/>
      <c r="UR8" s="64"/>
      <c r="UW8" s="214"/>
      <c r="UX8" s="64"/>
      <c r="UY8" s="64"/>
      <c r="VH8" s="64"/>
      <c r="VM8" s="214"/>
      <c r="VN8" s="64"/>
      <c r="VO8" s="64"/>
      <c r="VX8" s="64"/>
      <c r="WC8" s="214"/>
      <c r="WD8" s="64"/>
      <c r="WE8" s="64"/>
      <c r="WN8" s="64"/>
      <c r="WS8" s="214"/>
      <c r="WT8" s="64"/>
      <c r="WU8" s="64"/>
      <c r="XD8" s="64"/>
      <c r="XI8" s="214"/>
      <c r="XJ8" s="64"/>
      <c r="XK8" s="64"/>
      <c r="XT8" s="64"/>
      <c r="XY8" s="214"/>
      <c r="XZ8" s="64"/>
      <c r="YA8" s="64"/>
      <c r="YJ8" s="64"/>
      <c r="YO8" s="214"/>
      <c r="YP8" s="64"/>
      <c r="YQ8" s="64"/>
      <c r="YZ8" s="64"/>
      <c r="ZE8" s="214"/>
      <c r="ZF8" s="64"/>
      <c r="ZG8" s="64"/>
      <c r="ZP8" s="64"/>
      <c r="ZU8" s="214"/>
      <c r="ZV8" s="64"/>
      <c r="ZW8" s="64"/>
      <c r="AAF8" s="64"/>
      <c r="AAK8" s="214"/>
      <c r="AAL8" s="64"/>
      <c r="AAM8" s="64"/>
      <c r="AAV8" s="64"/>
      <c r="ABA8" s="214"/>
      <c r="ABB8" s="64"/>
      <c r="ABC8" s="64"/>
      <c r="ABL8" s="64"/>
      <c r="ABQ8" s="214"/>
      <c r="ABR8" s="64"/>
      <c r="ABS8" s="64"/>
      <c r="ACB8" s="64"/>
      <c r="ACG8" s="214"/>
      <c r="ACH8" s="64"/>
      <c r="ACI8" s="64"/>
      <c r="ACR8" s="64"/>
      <c r="ACW8" s="214"/>
      <c r="ACX8" s="64"/>
      <c r="ACY8" s="64"/>
      <c r="ADH8" s="64"/>
      <c r="ADM8" s="214"/>
      <c r="ADN8" s="64"/>
      <c r="ADO8" s="64"/>
      <c r="ADX8" s="64"/>
      <c r="AEC8" s="214"/>
      <c r="AED8" s="64"/>
      <c r="AEE8" s="64"/>
      <c r="AEN8" s="64"/>
      <c r="AES8" s="214"/>
      <c r="AET8" s="64"/>
      <c r="AEU8" s="64"/>
      <c r="AFD8" s="64"/>
      <c r="AFI8" s="214"/>
      <c r="AFJ8" s="64"/>
      <c r="AFK8" s="64"/>
      <c r="AFT8" s="64"/>
      <c r="AFY8" s="214"/>
      <c r="AFZ8" s="64"/>
      <c r="AGA8" s="64"/>
      <c r="AGJ8" s="64"/>
      <c r="AGO8" s="214"/>
      <c r="AGP8" s="64"/>
      <c r="AGQ8" s="64"/>
      <c r="AGZ8" s="64"/>
      <c r="AHE8" s="214"/>
      <c r="AHF8" s="64"/>
      <c r="AHG8" s="64"/>
      <c r="AHP8" s="64"/>
      <c r="AHU8" s="214"/>
      <c r="AHV8" s="64"/>
      <c r="AHW8" s="64"/>
      <c r="AIF8" s="64"/>
      <c r="AIK8" s="214"/>
      <c r="AIL8" s="64"/>
      <c r="AIM8" s="64"/>
      <c r="AIV8" s="64"/>
      <c r="AJA8" s="214"/>
      <c r="AJB8" s="64"/>
      <c r="AJC8" s="64"/>
      <c r="AJL8" s="64"/>
      <c r="AJQ8" s="214"/>
      <c r="AJR8" s="64"/>
      <c r="AJS8" s="64"/>
      <c r="AKB8" s="64"/>
      <c r="AKG8" s="214"/>
      <c r="AKH8" s="64"/>
      <c r="AKI8" s="64"/>
      <c r="AKR8" s="64"/>
      <c r="AKW8" s="214"/>
      <c r="AKX8" s="64"/>
      <c r="AKY8" s="64"/>
      <c r="ALH8" s="64"/>
      <c r="ALM8" s="214"/>
      <c r="ALN8" s="64"/>
      <c r="ALO8" s="64"/>
      <c r="ALX8" s="64"/>
      <c r="AMC8" s="214"/>
      <c r="AMD8" s="64"/>
      <c r="AME8" s="64"/>
      <c r="AMN8" s="64"/>
      <c r="AMS8" s="214"/>
      <c r="AMT8" s="64"/>
      <c r="AMU8" s="64"/>
      <c r="AND8" s="64"/>
      <c r="ANI8" s="214"/>
      <c r="ANJ8" s="64"/>
      <c r="ANK8" s="64"/>
      <c r="ANT8" s="64"/>
      <c r="ANY8" s="214"/>
      <c r="ANZ8" s="64"/>
      <c r="AOA8" s="64"/>
      <c r="AOJ8" s="64"/>
      <c r="AOO8" s="214"/>
      <c r="AOP8" s="64"/>
      <c r="AOQ8" s="64"/>
      <c r="AOZ8" s="64"/>
      <c r="APE8" s="214"/>
      <c r="APF8" s="64"/>
      <c r="APG8" s="64"/>
      <c r="APP8" s="64"/>
      <c r="APU8" s="214"/>
      <c r="APV8" s="64"/>
      <c r="APW8" s="64"/>
      <c r="AQF8" s="64"/>
      <c r="AQK8" s="214"/>
      <c r="AQL8" s="64"/>
      <c r="AQM8" s="64"/>
      <c r="AQV8" s="64"/>
      <c r="ARA8" s="214"/>
      <c r="ARB8" s="64"/>
      <c r="ARC8" s="64"/>
      <c r="ARL8" s="64"/>
      <c r="ARQ8" s="214"/>
      <c r="ARR8" s="64"/>
      <c r="ARS8" s="64"/>
      <c r="ASB8" s="64"/>
      <c r="ASG8" s="214"/>
      <c r="ASH8" s="64"/>
      <c r="ASI8" s="64"/>
      <c r="ASR8" s="64"/>
      <c r="ASW8" s="214"/>
      <c r="ASX8" s="64"/>
      <c r="ASY8" s="64"/>
      <c r="ATH8" s="64"/>
      <c r="ATM8" s="214"/>
      <c r="ATN8" s="64"/>
      <c r="ATO8" s="64"/>
      <c r="ATX8" s="64"/>
      <c r="AUC8" s="214"/>
      <c r="AUD8" s="64"/>
      <c r="AUE8" s="64"/>
      <c r="AUN8" s="64"/>
      <c r="AUS8" s="214"/>
      <c r="AUT8" s="64"/>
      <c r="AUU8" s="64"/>
      <c r="AVD8" s="64"/>
      <c r="AVI8" s="214"/>
      <c r="AVJ8" s="64"/>
      <c r="AVK8" s="64"/>
      <c r="AVT8" s="64"/>
      <c r="AVY8" s="214"/>
      <c r="AVZ8" s="64"/>
      <c r="AWA8" s="64"/>
      <c r="AWJ8" s="64"/>
      <c r="AWO8" s="214"/>
      <c r="AWP8" s="64"/>
      <c r="AWQ8" s="64"/>
      <c r="AWZ8" s="64"/>
      <c r="AXE8" s="214"/>
      <c r="AXF8" s="64"/>
      <c r="AXG8" s="64"/>
      <c r="AXP8" s="64"/>
      <c r="AXU8" s="214"/>
      <c r="AXV8" s="64"/>
      <c r="AXW8" s="64"/>
      <c r="AYF8" s="64"/>
      <c r="AYK8" s="214"/>
      <c r="AYL8" s="64"/>
      <c r="AYM8" s="64"/>
      <c r="AYV8" s="64"/>
      <c r="AZA8" s="214"/>
      <c r="AZB8" s="64"/>
      <c r="AZC8" s="64"/>
      <c r="AZL8" s="64"/>
      <c r="AZQ8" s="214"/>
      <c r="AZR8" s="64"/>
      <c r="AZS8" s="64"/>
      <c r="BAB8" s="64"/>
      <c r="BAG8" s="214"/>
      <c r="BAH8" s="64"/>
      <c r="BAI8" s="64"/>
      <c r="BAR8" s="64"/>
      <c r="BAW8" s="214"/>
      <c r="BAX8" s="64"/>
      <c r="BAY8" s="64"/>
      <c r="BBH8" s="64"/>
      <c r="BBM8" s="214"/>
      <c r="BBN8" s="64"/>
      <c r="BBO8" s="64"/>
      <c r="BBX8" s="64"/>
      <c r="BCC8" s="214"/>
      <c r="BCD8" s="64"/>
      <c r="BCE8" s="64"/>
      <c r="BCN8" s="64"/>
      <c r="BCS8" s="214"/>
      <c r="BCT8" s="64"/>
      <c r="BCU8" s="64"/>
      <c r="BDD8" s="64"/>
      <c r="BDI8" s="214"/>
      <c r="BDJ8" s="64"/>
      <c r="BDK8" s="64"/>
      <c r="BDT8" s="64"/>
      <c r="BDY8" s="214"/>
      <c r="BDZ8" s="64"/>
      <c r="BEA8" s="64"/>
      <c r="BEJ8" s="64"/>
      <c r="BEO8" s="214"/>
      <c r="BEP8" s="64"/>
      <c r="BEQ8" s="64"/>
      <c r="BEZ8" s="64"/>
      <c r="BFE8" s="214"/>
      <c r="BFF8" s="64"/>
      <c r="BFG8" s="64"/>
      <c r="BFP8" s="64"/>
      <c r="BFU8" s="214"/>
      <c r="BFV8" s="64"/>
      <c r="BFW8" s="64"/>
      <c r="BGF8" s="64"/>
      <c r="BGK8" s="214"/>
      <c r="BGL8" s="64"/>
      <c r="BGM8" s="64"/>
      <c r="BGV8" s="64"/>
      <c r="BHA8" s="214"/>
      <c r="BHB8" s="64"/>
      <c r="BHC8" s="64"/>
      <c r="BHL8" s="64"/>
      <c r="BHQ8" s="214"/>
      <c r="BHR8" s="64"/>
      <c r="BHS8" s="64"/>
      <c r="BIB8" s="64"/>
      <c r="BIG8" s="214"/>
      <c r="BIH8" s="64"/>
      <c r="BII8" s="64"/>
      <c r="BIR8" s="64"/>
      <c r="BIW8" s="214"/>
      <c r="BIX8" s="64"/>
      <c r="BIY8" s="64"/>
      <c r="BJH8" s="64"/>
      <c r="BJM8" s="214"/>
      <c r="BJN8" s="64"/>
      <c r="BJO8" s="64"/>
      <c r="BJX8" s="64"/>
      <c r="BKC8" s="214"/>
      <c r="BKD8" s="64"/>
      <c r="BKE8" s="64"/>
      <c r="BKN8" s="64"/>
      <c r="BKS8" s="214"/>
      <c r="BKT8" s="64"/>
      <c r="BKU8" s="64"/>
      <c r="BLD8" s="64"/>
      <c r="BLI8" s="214"/>
      <c r="BLJ8" s="64"/>
      <c r="BLK8" s="64"/>
      <c r="BLT8" s="64"/>
      <c r="BLY8" s="214"/>
      <c r="BLZ8" s="64"/>
      <c r="BMA8" s="64"/>
      <c r="BMJ8" s="64"/>
      <c r="BMO8" s="214"/>
      <c r="BMP8" s="64"/>
      <c r="BMQ8" s="64"/>
      <c r="BMZ8" s="64"/>
      <c r="BNE8" s="214"/>
      <c r="BNF8" s="64"/>
      <c r="BNG8" s="64"/>
      <c r="BNP8" s="64"/>
      <c r="BNU8" s="214"/>
      <c r="BNV8" s="64"/>
      <c r="BNW8" s="64"/>
      <c r="BOF8" s="64"/>
      <c r="BOK8" s="214"/>
      <c r="BOL8" s="64"/>
      <c r="BOM8" s="64"/>
      <c r="BOV8" s="64"/>
      <c r="BPA8" s="214"/>
      <c r="BPB8" s="64"/>
      <c r="BPC8" s="64"/>
      <c r="BPL8" s="64"/>
      <c r="BPQ8" s="214"/>
      <c r="BPR8" s="64"/>
      <c r="BPS8" s="64"/>
      <c r="BQB8" s="64"/>
      <c r="BQG8" s="214"/>
      <c r="BQH8" s="64"/>
      <c r="BQI8" s="64"/>
      <c r="BQR8" s="64"/>
      <c r="BQW8" s="214"/>
      <c r="BQX8" s="64"/>
      <c r="BQY8" s="64"/>
      <c r="BRH8" s="64"/>
      <c r="BRM8" s="214"/>
      <c r="BRN8" s="64"/>
      <c r="BRO8" s="64"/>
      <c r="BRX8" s="64"/>
      <c r="BSC8" s="214"/>
      <c r="BSD8" s="64"/>
      <c r="BSE8" s="64"/>
      <c r="BSN8" s="64"/>
      <c r="BSS8" s="214"/>
      <c r="BST8" s="64"/>
      <c r="BSU8" s="64"/>
      <c r="BTD8" s="64"/>
      <c r="BTI8" s="214"/>
      <c r="BTJ8" s="64"/>
      <c r="BTK8" s="64"/>
      <c r="BTT8" s="64"/>
      <c r="BTY8" s="214"/>
      <c r="BTZ8" s="64"/>
      <c r="BUA8" s="64"/>
      <c r="BUJ8" s="64"/>
      <c r="BUO8" s="214"/>
      <c r="BUP8" s="64"/>
      <c r="BUQ8" s="64"/>
      <c r="BUZ8" s="64"/>
      <c r="BVE8" s="214"/>
      <c r="BVF8" s="64"/>
      <c r="BVG8" s="64"/>
      <c r="BVP8" s="64"/>
      <c r="BVU8" s="214"/>
      <c r="BVV8" s="64"/>
      <c r="BVW8" s="64"/>
      <c r="BWF8" s="64"/>
      <c r="BWK8" s="214"/>
      <c r="BWL8" s="64"/>
      <c r="BWM8" s="64"/>
      <c r="BWV8" s="64"/>
      <c r="BXA8" s="214"/>
      <c r="BXB8" s="64"/>
      <c r="BXC8" s="64"/>
      <c r="BXL8" s="64"/>
      <c r="BXQ8" s="214"/>
      <c r="BXR8" s="64"/>
      <c r="BXS8" s="64"/>
      <c r="BYB8" s="64"/>
      <c r="BYG8" s="214"/>
      <c r="BYH8" s="64"/>
      <c r="BYI8" s="64"/>
      <c r="BYR8" s="64"/>
      <c r="BYW8" s="214"/>
      <c r="BYX8" s="64"/>
      <c r="BYY8" s="64"/>
      <c r="BZH8" s="64"/>
      <c r="BZM8" s="214"/>
      <c r="BZN8" s="64"/>
      <c r="BZO8" s="64"/>
      <c r="BZX8" s="64"/>
      <c r="CAC8" s="214"/>
      <c r="CAD8" s="64"/>
      <c r="CAE8" s="64"/>
      <c r="CAN8" s="64"/>
      <c r="CAS8" s="214"/>
      <c r="CAT8" s="64"/>
      <c r="CAU8" s="64"/>
      <c r="CBD8" s="64"/>
      <c r="CBI8" s="214"/>
      <c r="CBJ8" s="64"/>
      <c r="CBK8" s="64"/>
      <c r="CBT8" s="64"/>
      <c r="CBY8" s="214"/>
      <c r="CBZ8" s="64"/>
      <c r="CCA8" s="64"/>
      <c r="CCJ8" s="64"/>
      <c r="CCO8" s="214"/>
      <c r="CCP8" s="64"/>
      <c r="CCQ8" s="64"/>
      <c r="CCZ8" s="64"/>
      <c r="CDE8" s="214"/>
      <c r="CDF8" s="64"/>
      <c r="CDG8" s="64"/>
      <c r="CDP8" s="64"/>
      <c r="CDU8" s="214"/>
      <c r="CDV8" s="64"/>
      <c r="CDW8" s="64"/>
      <c r="CEF8" s="64"/>
      <c r="CEK8" s="214"/>
      <c r="CEL8" s="64"/>
      <c r="CEM8" s="64"/>
      <c r="CEV8" s="64"/>
      <c r="CFA8" s="214"/>
      <c r="CFB8" s="64"/>
      <c r="CFC8" s="64"/>
      <c r="CFL8" s="64"/>
      <c r="CFQ8" s="214"/>
      <c r="CFR8" s="64"/>
      <c r="CFS8" s="64"/>
      <c r="CGB8" s="64"/>
      <c r="CGG8" s="214"/>
      <c r="CGH8" s="64"/>
      <c r="CGI8" s="64"/>
      <c r="CGR8" s="64"/>
      <c r="CGW8" s="214"/>
      <c r="CGX8" s="64"/>
      <c r="CGY8" s="64"/>
      <c r="CHH8" s="64"/>
      <c r="CHM8" s="214"/>
      <c r="CHN8" s="64"/>
      <c r="CHO8" s="64"/>
      <c r="CHX8" s="64"/>
      <c r="CIC8" s="214"/>
      <c r="CID8" s="64"/>
      <c r="CIE8" s="64"/>
      <c r="CIN8" s="64"/>
      <c r="CIS8" s="214"/>
      <c r="CIT8" s="64"/>
      <c r="CIU8" s="64"/>
      <c r="CJD8" s="64"/>
      <c r="CJI8" s="214"/>
      <c r="CJJ8" s="64"/>
      <c r="CJK8" s="64"/>
      <c r="CJT8" s="64"/>
      <c r="CJY8" s="214"/>
      <c r="CJZ8" s="64"/>
      <c r="CKA8" s="64"/>
      <c r="CKJ8" s="64"/>
      <c r="CKO8" s="214"/>
      <c r="CKP8" s="64"/>
      <c r="CKQ8" s="64"/>
      <c r="CKZ8" s="64"/>
      <c r="CLE8" s="214"/>
      <c r="CLF8" s="64"/>
      <c r="CLG8" s="64"/>
      <c r="CLP8" s="64"/>
      <c r="CLU8" s="214"/>
      <c r="CLV8" s="64"/>
      <c r="CLW8" s="64"/>
      <c r="CMF8" s="64"/>
      <c r="CMK8" s="214"/>
      <c r="CML8" s="64"/>
      <c r="CMM8" s="64"/>
      <c r="CMV8" s="64"/>
      <c r="CNA8" s="214"/>
      <c r="CNB8" s="64"/>
      <c r="CNC8" s="64"/>
      <c r="CNL8" s="64"/>
      <c r="CNQ8" s="214"/>
      <c r="CNR8" s="64"/>
      <c r="CNS8" s="64"/>
      <c r="COB8" s="64"/>
      <c r="COG8" s="214"/>
      <c r="COH8" s="64"/>
      <c r="COI8" s="64"/>
      <c r="COR8" s="64"/>
      <c r="COW8" s="214"/>
      <c r="COX8" s="64"/>
      <c r="COY8" s="64"/>
      <c r="CPH8" s="64"/>
      <c r="CPM8" s="214"/>
      <c r="CPN8" s="64"/>
      <c r="CPO8" s="64"/>
      <c r="CPX8" s="64"/>
      <c r="CQC8" s="214"/>
      <c r="CQD8" s="64"/>
      <c r="CQE8" s="64"/>
      <c r="CQN8" s="64"/>
      <c r="CQS8" s="214"/>
      <c r="CQT8" s="64"/>
      <c r="CQU8" s="64"/>
      <c r="CRD8" s="64"/>
      <c r="CRI8" s="214"/>
      <c r="CRJ8" s="64"/>
      <c r="CRK8" s="64"/>
      <c r="CRT8" s="64"/>
      <c r="CRY8" s="214"/>
      <c r="CRZ8" s="64"/>
      <c r="CSA8" s="64"/>
      <c r="CSJ8" s="64"/>
      <c r="CSO8" s="214"/>
      <c r="CSP8" s="64"/>
      <c r="CSQ8" s="64"/>
      <c r="CSZ8" s="64"/>
      <c r="CTE8" s="214"/>
      <c r="CTF8" s="64"/>
      <c r="CTG8" s="64"/>
      <c r="CTP8" s="64"/>
      <c r="CTU8" s="214"/>
      <c r="CTV8" s="64"/>
      <c r="CTW8" s="64"/>
      <c r="CUF8" s="64"/>
      <c r="CUK8" s="214"/>
      <c r="CUL8" s="64"/>
      <c r="CUM8" s="64"/>
      <c r="CUV8" s="64"/>
      <c r="CVA8" s="214"/>
      <c r="CVB8" s="64"/>
      <c r="CVC8" s="64"/>
      <c r="CVL8" s="64"/>
      <c r="CVQ8" s="214"/>
      <c r="CVR8" s="64"/>
      <c r="CVS8" s="64"/>
      <c r="CWB8" s="64"/>
      <c r="CWG8" s="214"/>
      <c r="CWH8" s="64"/>
      <c r="CWI8" s="64"/>
      <c r="CWR8" s="64"/>
      <c r="CWW8" s="214"/>
      <c r="CWX8" s="64"/>
      <c r="CWY8" s="64"/>
      <c r="CXH8" s="64"/>
      <c r="CXM8" s="214"/>
      <c r="CXN8" s="64"/>
      <c r="CXO8" s="64"/>
      <c r="CXX8" s="64"/>
      <c r="CYC8" s="214"/>
      <c r="CYD8" s="64"/>
      <c r="CYE8" s="64"/>
      <c r="CYN8" s="64"/>
      <c r="CYS8" s="214"/>
      <c r="CYT8" s="64"/>
      <c r="CYU8" s="64"/>
      <c r="CZD8" s="64"/>
      <c r="CZI8" s="214"/>
      <c r="CZJ8" s="64"/>
      <c r="CZK8" s="64"/>
      <c r="CZT8" s="64"/>
      <c r="CZY8" s="214"/>
      <c r="CZZ8" s="64"/>
      <c r="DAA8" s="64"/>
      <c r="DAJ8" s="64"/>
      <c r="DAO8" s="214"/>
      <c r="DAP8" s="64"/>
      <c r="DAQ8" s="64"/>
      <c r="DAZ8" s="64"/>
      <c r="DBE8" s="214"/>
      <c r="DBF8" s="64"/>
      <c r="DBG8" s="64"/>
      <c r="DBP8" s="64"/>
      <c r="DBU8" s="214"/>
      <c r="DBV8" s="64"/>
      <c r="DBW8" s="64"/>
      <c r="DCF8" s="64"/>
      <c r="DCK8" s="214"/>
      <c r="DCL8" s="64"/>
      <c r="DCM8" s="64"/>
      <c r="DCV8" s="64"/>
      <c r="DDA8" s="214"/>
      <c r="DDB8" s="64"/>
      <c r="DDC8" s="64"/>
      <c r="DDL8" s="64"/>
      <c r="DDQ8" s="214"/>
      <c r="DDR8" s="64"/>
      <c r="DDS8" s="64"/>
      <c r="DEB8" s="64"/>
      <c r="DEG8" s="214"/>
      <c r="DEH8" s="64"/>
      <c r="DEI8" s="64"/>
      <c r="DER8" s="64"/>
      <c r="DEW8" s="214"/>
      <c r="DEX8" s="64"/>
      <c r="DEY8" s="64"/>
      <c r="DFH8" s="64"/>
      <c r="DFM8" s="214"/>
      <c r="DFN8" s="64"/>
      <c r="DFO8" s="64"/>
      <c r="DFX8" s="64"/>
      <c r="DGC8" s="214"/>
      <c r="DGD8" s="64"/>
      <c r="DGE8" s="64"/>
      <c r="DGN8" s="64"/>
      <c r="DGS8" s="214"/>
      <c r="DGT8" s="64"/>
      <c r="DGU8" s="64"/>
      <c r="DHD8" s="64"/>
      <c r="DHI8" s="214"/>
      <c r="DHJ8" s="64"/>
      <c r="DHK8" s="64"/>
      <c r="DHT8" s="64"/>
      <c r="DHY8" s="214"/>
      <c r="DHZ8" s="64"/>
      <c r="DIA8" s="64"/>
      <c r="DIJ8" s="64"/>
      <c r="DIO8" s="214"/>
      <c r="DIP8" s="64"/>
      <c r="DIQ8" s="64"/>
      <c r="DIZ8" s="64"/>
      <c r="DJE8" s="214"/>
      <c r="DJF8" s="64"/>
      <c r="DJG8" s="64"/>
      <c r="DJP8" s="64"/>
      <c r="DJU8" s="214"/>
      <c r="DJV8" s="64"/>
      <c r="DJW8" s="64"/>
      <c r="DKF8" s="64"/>
      <c r="DKK8" s="214"/>
      <c r="DKL8" s="64"/>
      <c r="DKM8" s="64"/>
      <c r="DKV8" s="64"/>
      <c r="DLA8" s="214"/>
      <c r="DLB8" s="64"/>
      <c r="DLC8" s="64"/>
      <c r="DLL8" s="64"/>
      <c r="DLQ8" s="214"/>
      <c r="DLR8" s="64"/>
      <c r="DLS8" s="64"/>
      <c r="DMB8" s="64"/>
      <c r="DMG8" s="214"/>
      <c r="DMH8" s="64"/>
      <c r="DMI8" s="64"/>
      <c r="DMR8" s="64"/>
      <c r="DMW8" s="214"/>
      <c r="DMX8" s="64"/>
      <c r="DMY8" s="64"/>
      <c r="DNH8" s="64"/>
      <c r="DNM8" s="214"/>
      <c r="DNN8" s="64"/>
      <c r="DNO8" s="64"/>
      <c r="DNX8" s="64"/>
      <c r="DOC8" s="214"/>
      <c r="DOD8" s="64"/>
      <c r="DOE8" s="64"/>
      <c r="DON8" s="64"/>
      <c r="DOS8" s="214"/>
      <c r="DOT8" s="64"/>
      <c r="DOU8" s="64"/>
      <c r="DPD8" s="64"/>
      <c r="DPI8" s="214"/>
      <c r="DPJ8" s="64"/>
      <c r="DPK8" s="64"/>
      <c r="DPT8" s="64"/>
      <c r="DPY8" s="214"/>
      <c r="DPZ8" s="64"/>
      <c r="DQA8" s="64"/>
      <c r="DQJ8" s="64"/>
      <c r="DQO8" s="214"/>
      <c r="DQP8" s="64"/>
      <c r="DQQ8" s="64"/>
      <c r="DQZ8" s="64"/>
      <c r="DRE8" s="214"/>
      <c r="DRF8" s="64"/>
      <c r="DRG8" s="64"/>
      <c r="DRP8" s="64"/>
      <c r="DRU8" s="214"/>
      <c r="DRV8" s="64"/>
      <c r="DRW8" s="64"/>
      <c r="DSF8" s="64"/>
      <c r="DSK8" s="214"/>
      <c r="DSL8" s="64"/>
      <c r="DSM8" s="64"/>
      <c r="DSV8" s="64"/>
      <c r="DTA8" s="214"/>
      <c r="DTB8" s="64"/>
      <c r="DTC8" s="64"/>
      <c r="DTL8" s="64"/>
      <c r="DTQ8" s="214"/>
      <c r="DTR8" s="64"/>
      <c r="DTS8" s="64"/>
      <c r="DUB8" s="64"/>
      <c r="DUG8" s="214"/>
      <c r="DUH8" s="64"/>
      <c r="DUI8" s="64"/>
      <c r="DUR8" s="64"/>
      <c r="DUW8" s="214"/>
      <c r="DUX8" s="64"/>
      <c r="DUY8" s="64"/>
      <c r="DVH8" s="64"/>
      <c r="DVM8" s="214"/>
      <c r="DVN8" s="64"/>
      <c r="DVO8" s="64"/>
      <c r="DVX8" s="64"/>
      <c r="DWC8" s="214"/>
      <c r="DWD8" s="64"/>
      <c r="DWE8" s="64"/>
      <c r="DWN8" s="64"/>
      <c r="DWS8" s="214"/>
      <c r="DWT8" s="64"/>
      <c r="DWU8" s="64"/>
      <c r="DXD8" s="64"/>
      <c r="DXI8" s="214"/>
      <c r="DXJ8" s="64"/>
      <c r="DXK8" s="64"/>
      <c r="DXT8" s="64"/>
      <c r="DXY8" s="214"/>
      <c r="DXZ8" s="64"/>
      <c r="DYA8" s="64"/>
      <c r="DYJ8" s="64"/>
      <c r="DYO8" s="214"/>
      <c r="DYP8" s="64"/>
      <c r="DYQ8" s="64"/>
      <c r="DYZ8" s="64"/>
      <c r="DZE8" s="214"/>
      <c r="DZF8" s="64"/>
      <c r="DZG8" s="64"/>
      <c r="DZP8" s="64"/>
      <c r="DZU8" s="214"/>
      <c r="DZV8" s="64"/>
      <c r="DZW8" s="64"/>
      <c r="EAF8" s="64"/>
      <c r="EAK8" s="214"/>
      <c r="EAL8" s="64"/>
      <c r="EAM8" s="64"/>
      <c r="EAV8" s="64"/>
      <c r="EBA8" s="214"/>
      <c r="EBB8" s="64"/>
      <c r="EBC8" s="64"/>
      <c r="EBL8" s="64"/>
      <c r="EBQ8" s="214"/>
      <c r="EBR8" s="64"/>
      <c r="EBS8" s="64"/>
      <c r="ECB8" s="64"/>
      <c r="ECG8" s="214"/>
      <c r="ECH8" s="64"/>
      <c r="ECI8" s="64"/>
      <c r="ECR8" s="64"/>
      <c r="ECW8" s="214"/>
      <c r="ECX8" s="64"/>
      <c r="ECY8" s="64"/>
      <c r="EDH8" s="64"/>
      <c r="EDM8" s="214"/>
      <c r="EDN8" s="64"/>
      <c r="EDO8" s="64"/>
      <c r="EDX8" s="64"/>
      <c r="EEC8" s="214"/>
      <c r="EED8" s="64"/>
      <c r="EEE8" s="64"/>
      <c r="EEN8" s="64"/>
      <c r="EES8" s="214"/>
      <c r="EET8" s="64"/>
      <c r="EEU8" s="64"/>
      <c r="EFD8" s="64"/>
      <c r="EFI8" s="214"/>
      <c r="EFJ8" s="64"/>
      <c r="EFK8" s="64"/>
      <c r="EFT8" s="64"/>
      <c r="EFY8" s="214"/>
      <c r="EFZ8" s="64"/>
      <c r="EGA8" s="64"/>
      <c r="EGJ8" s="64"/>
      <c r="EGO8" s="214"/>
      <c r="EGP8" s="64"/>
      <c r="EGQ8" s="64"/>
      <c r="EGZ8" s="64"/>
      <c r="EHE8" s="214"/>
      <c r="EHF8" s="64"/>
      <c r="EHG8" s="64"/>
      <c r="EHP8" s="64"/>
      <c r="EHU8" s="214"/>
      <c r="EHV8" s="64"/>
      <c r="EHW8" s="64"/>
      <c r="EIF8" s="64"/>
      <c r="EIK8" s="214"/>
      <c r="EIL8" s="64"/>
      <c r="EIM8" s="64"/>
      <c r="EIV8" s="64"/>
      <c r="EJA8" s="214"/>
      <c r="EJB8" s="64"/>
      <c r="EJC8" s="64"/>
      <c r="EJL8" s="64"/>
      <c r="EJQ8" s="214"/>
      <c r="EJR8" s="64"/>
      <c r="EJS8" s="64"/>
      <c r="EKB8" s="64"/>
      <c r="EKG8" s="214"/>
      <c r="EKH8" s="64"/>
      <c r="EKI8" s="64"/>
      <c r="EKR8" s="64"/>
      <c r="EKW8" s="214"/>
      <c r="EKX8" s="64"/>
      <c r="EKY8" s="64"/>
      <c r="ELH8" s="64"/>
      <c r="ELM8" s="214"/>
      <c r="ELN8" s="64"/>
      <c r="ELO8" s="64"/>
      <c r="ELX8" s="64"/>
      <c r="EMC8" s="214"/>
      <c r="EMD8" s="64"/>
      <c r="EME8" s="64"/>
      <c r="EMN8" s="64"/>
      <c r="EMS8" s="214"/>
      <c r="EMT8" s="64"/>
      <c r="EMU8" s="64"/>
      <c r="END8" s="64"/>
      <c r="ENI8" s="214"/>
      <c r="ENJ8" s="64"/>
      <c r="ENK8" s="64"/>
      <c r="ENT8" s="64"/>
      <c r="ENY8" s="214"/>
      <c r="ENZ8" s="64"/>
      <c r="EOA8" s="64"/>
      <c r="EOJ8" s="64"/>
      <c r="EOO8" s="214"/>
      <c r="EOP8" s="64"/>
      <c r="EOQ8" s="64"/>
      <c r="EOZ8" s="64"/>
      <c r="EPE8" s="214"/>
      <c r="EPF8" s="64"/>
      <c r="EPG8" s="64"/>
      <c r="EPP8" s="64"/>
      <c r="EPU8" s="214"/>
      <c r="EPV8" s="64"/>
      <c r="EPW8" s="64"/>
      <c r="EQF8" s="64"/>
      <c r="EQK8" s="214"/>
      <c r="EQL8" s="64"/>
      <c r="EQM8" s="64"/>
      <c r="EQV8" s="64"/>
      <c r="ERA8" s="214"/>
      <c r="ERB8" s="64"/>
      <c r="ERC8" s="64"/>
      <c r="ERL8" s="64"/>
      <c r="ERQ8" s="214"/>
      <c r="ERR8" s="64"/>
      <c r="ERS8" s="64"/>
      <c r="ESB8" s="64"/>
      <c r="ESG8" s="214"/>
      <c r="ESH8" s="64"/>
      <c r="ESI8" s="64"/>
      <c r="ESR8" s="64"/>
      <c r="ESW8" s="214"/>
      <c r="ESX8" s="64"/>
      <c r="ESY8" s="64"/>
      <c r="ETH8" s="64"/>
      <c r="ETM8" s="214"/>
      <c r="ETN8" s="64"/>
      <c r="ETO8" s="64"/>
      <c r="ETX8" s="64"/>
      <c r="EUC8" s="214"/>
      <c r="EUD8" s="64"/>
      <c r="EUE8" s="64"/>
      <c r="EUN8" s="64"/>
      <c r="EUS8" s="214"/>
      <c r="EUT8" s="64"/>
      <c r="EUU8" s="64"/>
      <c r="EVD8" s="64"/>
      <c r="EVI8" s="214"/>
      <c r="EVJ8" s="64"/>
      <c r="EVK8" s="64"/>
      <c r="EVT8" s="64"/>
      <c r="EVY8" s="214"/>
      <c r="EVZ8" s="64"/>
      <c r="EWA8" s="64"/>
      <c r="EWJ8" s="64"/>
      <c r="EWO8" s="214"/>
      <c r="EWP8" s="64"/>
      <c r="EWQ8" s="64"/>
      <c r="EWZ8" s="64"/>
      <c r="EXE8" s="214"/>
      <c r="EXF8" s="64"/>
      <c r="EXG8" s="64"/>
      <c r="EXP8" s="64"/>
      <c r="EXU8" s="214"/>
      <c r="EXV8" s="64"/>
      <c r="EXW8" s="64"/>
      <c r="EYF8" s="64"/>
      <c r="EYK8" s="214"/>
      <c r="EYL8" s="64"/>
      <c r="EYM8" s="64"/>
      <c r="EYV8" s="64"/>
      <c r="EZA8" s="214"/>
      <c r="EZB8" s="64"/>
      <c r="EZC8" s="64"/>
      <c r="EZL8" s="64"/>
      <c r="EZQ8" s="214"/>
      <c r="EZR8" s="64"/>
      <c r="EZS8" s="64"/>
      <c r="FAB8" s="64"/>
      <c r="FAG8" s="214"/>
      <c r="FAH8" s="64"/>
      <c r="FAI8" s="64"/>
      <c r="FAR8" s="64"/>
      <c r="FAW8" s="214"/>
      <c r="FAX8" s="64"/>
      <c r="FAY8" s="64"/>
      <c r="FBH8" s="64"/>
      <c r="FBM8" s="214"/>
      <c r="FBN8" s="64"/>
      <c r="FBO8" s="64"/>
      <c r="FBX8" s="64"/>
      <c r="FCC8" s="214"/>
      <c r="FCD8" s="64"/>
      <c r="FCE8" s="64"/>
      <c r="FCN8" s="64"/>
      <c r="FCS8" s="214"/>
      <c r="FCT8" s="64"/>
      <c r="FCU8" s="64"/>
      <c r="FDD8" s="64"/>
      <c r="FDI8" s="214"/>
      <c r="FDJ8" s="64"/>
      <c r="FDK8" s="64"/>
      <c r="FDT8" s="64"/>
      <c r="FDY8" s="214"/>
      <c r="FDZ8" s="64"/>
      <c r="FEA8" s="64"/>
      <c r="FEJ8" s="64"/>
      <c r="FEO8" s="214"/>
      <c r="FEP8" s="64"/>
      <c r="FEQ8" s="64"/>
      <c r="FEZ8" s="64"/>
      <c r="FFE8" s="214"/>
      <c r="FFF8" s="64"/>
      <c r="FFG8" s="64"/>
      <c r="FFP8" s="64"/>
      <c r="FFU8" s="214"/>
      <c r="FFV8" s="64"/>
      <c r="FFW8" s="64"/>
      <c r="FGF8" s="64"/>
      <c r="FGK8" s="214"/>
      <c r="FGL8" s="64"/>
      <c r="FGM8" s="64"/>
      <c r="FGV8" s="64"/>
      <c r="FHA8" s="214"/>
      <c r="FHB8" s="64"/>
      <c r="FHC8" s="64"/>
      <c r="FHL8" s="64"/>
      <c r="FHQ8" s="214"/>
      <c r="FHR8" s="64"/>
      <c r="FHS8" s="64"/>
      <c r="FIB8" s="64"/>
      <c r="FIG8" s="214"/>
      <c r="FIH8" s="64"/>
      <c r="FII8" s="64"/>
      <c r="FIR8" s="64"/>
      <c r="FIW8" s="214"/>
      <c r="FIX8" s="64"/>
      <c r="FIY8" s="64"/>
      <c r="FJH8" s="64"/>
      <c r="FJM8" s="214"/>
      <c r="FJN8" s="64"/>
      <c r="FJO8" s="64"/>
      <c r="FJX8" s="64"/>
      <c r="FKC8" s="214"/>
      <c r="FKD8" s="64"/>
      <c r="FKE8" s="64"/>
      <c r="FKN8" s="64"/>
      <c r="FKS8" s="214"/>
      <c r="FKT8" s="64"/>
      <c r="FKU8" s="64"/>
      <c r="FLD8" s="64"/>
      <c r="FLI8" s="214"/>
      <c r="FLJ8" s="64"/>
      <c r="FLK8" s="64"/>
      <c r="FLT8" s="64"/>
      <c r="FLY8" s="214"/>
      <c r="FLZ8" s="64"/>
      <c r="FMA8" s="64"/>
      <c r="FMJ8" s="64"/>
      <c r="FMO8" s="214"/>
      <c r="FMP8" s="64"/>
      <c r="FMQ8" s="64"/>
      <c r="FMZ8" s="64"/>
      <c r="FNE8" s="214"/>
      <c r="FNF8" s="64"/>
      <c r="FNG8" s="64"/>
      <c r="FNP8" s="64"/>
      <c r="FNU8" s="214"/>
      <c r="FNV8" s="64"/>
      <c r="FNW8" s="64"/>
      <c r="FOF8" s="64"/>
      <c r="FOK8" s="214"/>
      <c r="FOL8" s="64"/>
      <c r="FOM8" s="64"/>
      <c r="FOV8" s="64"/>
      <c r="FPA8" s="214"/>
      <c r="FPB8" s="64"/>
      <c r="FPC8" s="64"/>
      <c r="FPL8" s="64"/>
      <c r="FPQ8" s="214"/>
      <c r="FPR8" s="64"/>
      <c r="FPS8" s="64"/>
      <c r="FQB8" s="64"/>
      <c r="FQG8" s="214"/>
      <c r="FQH8" s="64"/>
      <c r="FQI8" s="64"/>
      <c r="FQR8" s="64"/>
      <c r="FQW8" s="214"/>
      <c r="FQX8" s="64"/>
      <c r="FQY8" s="64"/>
      <c r="FRH8" s="64"/>
      <c r="FRM8" s="214"/>
      <c r="FRN8" s="64"/>
      <c r="FRO8" s="64"/>
      <c r="FRX8" s="64"/>
      <c r="FSC8" s="214"/>
      <c r="FSD8" s="64"/>
      <c r="FSE8" s="64"/>
      <c r="FSN8" s="64"/>
      <c r="FSS8" s="214"/>
      <c r="FST8" s="64"/>
      <c r="FSU8" s="64"/>
      <c r="FTD8" s="64"/>
      <c r="FTI8" s="214"/>
      <c r="FTJ8" s="64"/>
      <c r="FTK8" s="64"/>
      <c r="FTT8" s="64"/>
      <c r="FTY8" s="214"/>
      <c r="FTZ8" s="64"/>
      <c r="FUA8" s="64"/>
      <c r="FUJ8" s="64"/>
      <c r="FUO8" s="214"/>
      <c r="FUP8" s="64"/>
      <c r="FUQ8" s="64"/>
      <c r="FUZ8" s="64"/>
      <c r="FVE8" s="214"/>
      <c r="FVF8" s="64"/>
      <c r="FVG8" s="64"/>
      <c r="FVP8" s="64"/>
      <c r="FVU8" s="214"/>
      <c r="FVV8" s="64"/>
      <c r="FVW8" s="64"/>
      <c r="FWF8" s="64"/>
      <c r="FWK8" s="214"/>
      <c r="FWL8" s="64"/>
      <c r="FWM8" s="64"/>
      <c r="FWV8" s="64"/>
      <c r="FXA8" s="214"/>
      <c r="FXB8" s="64"/>
      <c r="FXC8" s="64"/>
      <c r="FXL8" s="64"/>
      <c r="FXQ8" s="214"/>
      <c r="FXR8" s="64"/>
      <c r="FXS8" s="64"/>
      <c r="FYB8" s="64"/>
      <c r="FYG8" s="214"/>
      <c r="FYH8" s="64"/>
      <c r="FYI8" s="64"/>
      <c r="FYR8" s="64"/>
      <c r="FYW8" s="214"/>
      <c r="FYX8" s="64"/>
      <c r="FYY8" s="64"/>
      <c r="FZH8" s="64"/>
      <c r="FZM8" s="214"/>
      <c r="FZN8" s="64"/>
      <c r="FZO8" s="64"/>
      <c r="FZX8" s="64"/>
      <c r="GAC8" s="214"/>
      <c r="GAD8" s="64"/>
      <c r="GAE8" s="64"/>
      <c r="GAN8" s="64"/>
      <c r="GAS8" s="214"/>
      <c r="GAT8" s="64"/>
      <c r="GAU8" s="64"/>
      <c r="GBD8" s="64"/>
      <c r="GBI8" s="214"/>
      <c r="GBJ8" s="64"/>
      <c r="GBK8" s="64"/>
      <c r="GBT8" s="64"/>
      <c r="GBY8" s="214"/>
      <c r="GBZ8" s="64"/>
      <c r="GCA8" s="64"/>
      <c r="GCJ8" s="64"/>
      <c r="GCO8" s="214"/>
      <c r="GCP8" s="64"/>
      <c r="GCQ8" s="64"/>
      <c r="GCZ8" s="64"/>
      <c r="GDE8" s="214"/>
      <c r="GDF8" s="64"/>
      <c r="GDG8" s="64"/>
      <c r="GDP8" s="64"/>
      <c r="GDU8" s="214"/>
      <c r="GDV8" s="64"/>
      <c r="GDW8" s="64"/>
      <c r="GEF8" s="64"/>
      <c r="GEK8" s="214"/>
      <c r="GEL8" s="64"/>
      <c r="GEM8" s="64"/>
      <c r="GEV8" s="64"/>
      <c r="GFA8" s="214"/>
      <c r="GFB8" s="64"/>
      <c r="GFC8" s="64"/>
      <c r="GFL8" s="64"/>
      <c r="GFQ8" s="214"/>
      <c r="GFR8" s="64"/>
      <c r="GFS8" s="64"/>
      <c r="GGB8" s="64"/>
      <c r="GGG8" s="214"/>
      <c r="GGH8" s="64"/>
      <c r="GGI8" s="64"/>
      <c r="GGR8" s="64"/>
      <c r="GGW8" s="214"/>
      <c r="GGX8" s="64"/>
      <c r="GGY8" s="64"/>
      <c r="GHH8" s="64"/>
      <c r="GHM8" s="214"/>
      <c r="GHN8" s="64"/>
      <c r="GHO8" s="64"/>
      <c r="GHX8" s="64"/>
      <c r="GIC8" s="214"/>
      <c r="GID8" s="64"/>
      <c r="GIE8" s="64"/>
      <c r="GIN8" s="64"/>
      <c r="GIS8" s="214"/>
      <c r="GIT8" s="64"/>
      <c r="GIU8" s="64"/>
      <c r="GJD8" s="64"/>
      <c r="GJI8" s="214"/>
      <c r="GJJ8" s="64"/>
      <c r="GJK8" s="64"/>
      <c r="GJT8" s="64"/>
      <c r="GJY8" s="214"/>
      <c r="GJZ8" s="64"/>
      <c r="GKA8" s="64"/>
      <c r="GKJ8" s="64"/>
      <c r="GKO8" s="214"/>
      <c r="GKP8" s="64"/>
      <c r="GKQ8" s="64"/>
      <c r="GKZ8" s="64"/>
      <c r="GLE8" s="214"/>
      <c r="GLF8" s="64"/>
      <c r="GLG8" s="64"/>
      <c r="GLP8" s="64"/>
      <c r="GLU8" s="214"/>
      <c r="GLV8" s="64"/>
      <c r="GLW8" s="64"/>
      <c r="GMF8" s="64"/>
      <c r="GMK8" s="214"/>
      <c r="GML8" s="64"/>
      <c r="GMM8" s="64"/>
      <c r="GMV8" s="64"/>
      <c r="GNA8" s="214"/>
      <c r="GNB8" s="64"/>
      <c r="GNC8" s="64"/>
      <c r="GNL8" s="64"/>
      <c r="GNQ8" s="214"/>
      <c r="GNR8" s="64"/>
      <c r="GNS8" s="64"/>
      <c r="GOB8" s="64"/>
      <c r="GOG8" s="214"/>
      <c r="GOH8" s="64"/>
      <c r="GOI8" s="64"/>
      <c r="GOR8" s="64"/>
      <c r="GOW8" s="214"/>
      <c r="GOX8" s="64"/>
      <c r="GOY8" s="64"/>
      <c r="GPH8" s="64"/>
      <c r="GPM8" s="214"/>
      <c r="GPN8" s="64"/>
      <c r="GPO8" s="64"/>
      <c r="GPX8" s="64"/>
      <c r="GQC8" s="214"/>
      <c r="GQD8" s="64"/>
      <c r="GQE8" s="64"/>
      <c r="GQN8" s="64"/>
      <c r="GQS8" s="214"/>
      <c r="GQT8" s="64"/>
      <c r="GQU8" s="64"/>
      <c r="GRD8" s="64"/>
      <c r="GRI8" s="214"/>
      <c r="GRJ8" s="64"/>
      <c r="GRK8" s="64"/>
      <c r="GRT8" s="64"/>
      <c r="GRY8" s="214"/>
      <c r="GRZ8" s="64"/>
      <c r="GSA8" s="64"/>
      <c r="GSJ8" s="64"/>
      <c r="GSO8" s="214"/>
      <c r="GSP8" s="64"/>
      <c r="GSQ8" s="64"/>
      <c r="GSZ8" s="64"/>
      <c r="GTE8" s="214"/>
      <c r="GTF8" s="64"/>
      <c r="GTG8" s="64"/>
      <c r="GTP8" s="64"/>
      <c r="GTU8" s="214"/>
      <c r="GTV8" s="64"/>
      <c r="GTW8" s="64"/>
      <c r="GUF8" s="64"/>
      <c r="GUK8" s="214"/>
      <c r="GUL8" s="64"/>
      <c r="GUM8" s="64"/>
      <c r="GUV8" s="64"/>
      <c r="GVA8" s="214"/>
      <c r="GVB8" s="64"/>
      <c r="GVC8" s="64"/>
      <c r="GVL8" s="64"/>
      <c r="GVQ8" s="214"/>
      <c r="GVR8" s="64"/>
      <c r="GVS8" s="64"/>
      <c r="GWB8" s="64"/>
      <c r="GWG8" s="214"/>
      <c r="GWH8" s="64"/>
      <c r="GWI8" s="64"/>
      <c r="GWR8" s="64"/>
      <c r="GWW8" s="214"/>
      <c r="GWX8" s="64"/>
      <c r="GWY8" s="64"/>
      <c r="GXH8" s="64"/>
      <c r="GXM8" s="214"/>
      <c r="GXN8" s="64"/>
      <c r="GXO8" s="64"/>
      <c r="GXX8" s="64"/>
      <c r="GYC8" s="214"/>
      <c r="GYD8" s="64"/>
      <c r="GYE8" s="64"/>
      <c r="GYN8" s="64"/>
      <c r="GYS8" s="214"/>
      <c r="GYT8" s="64"/>
      <c r="GYU8" s="64"/>
      <c r="GZD8" s="64"/>
      <c r="GZI8" s="214"/>
      <c r="GZJ8" s="64"/>
      <c r="GZK8" s="64"/>
      <c r="GZT8" s="64"/>
      <c r="GZY8" s="214"/>
      <c r="GZZ8" s="64"/>
      <c r="HAA8" s="64"/>
      <c r="HAJ8" s="64"/>
      <c r="HAO8" s="214"/>
      <c r="HAP8" s="64"/>
      <c r="HAQ8" s="64"/>
      <c r="HAZ8" s="64"/>
      <c r="HBE8" s="214"/>
      <c r="HBF8" s="64"/>
      <c r="HBG8" s="64"/>
      <c r="HBP8" s="64"/>
      <c r="HBU8" s="214"/>
      <c r="HBV8" s="64"/>
      <c r="HBW8" s="64"/>
      <c r="HCF8" s="64"/>
      <c r="HCK8" s="214"/>
      <c r="HCL8" s="64"/>
      <c r="HCM8" s="64"/>
      <c r="HCV8" s="64"/>
      <c r="HDA8" s="214"/>
      <c r="HDB8" s="64"/>
      <c r="HDC8" s="64"/>
      <c r="HDL8" s="64"/>
      <c r="HDQ8" s="214"/>
      <c r="HDR8" s="64"/>
      <c r="HDS8" s="64"/>
      <c r="HEB8" s="64"/>
      <c r="HEG8" s="214"/>
      <c r="HEH8" s="64"/>
      <c r="HEI8" s="64"/>
      <c r="HER8" s="64"/>
      <c r="HEW8" s="214"/>
      <c r="HEX8" s="64"/>
      <c r="HEY8" s="64"/>
      <c r="HFH8" s="64"/>
      <c r="HFM8" s="214"/>
      <c r="HFN8" s="64"/>
      <c r="HFO8" s="64"/>
      <c r="HFX8" s="64"/>
      <c r="HGC8" s="214"/>
      <c r="HGD8" s="64"/>
      <c r="HGE8" s="64"/>
      <c r="HGN8" s="64"/>
      <c r="HGS8" s="214"/>
      <c r="HGT8" s="64"/>
      <c r="HGU8" s="64"/>
      <c r="HHD8" s="64"/>
      <c r="HHI8" s="214"/>
      <c r="HHJ8" s="64"/>
      <c r="HHK8" s="64"/>
      <c r="HHT8" s="64"/>
      <c r="HHY8" s="214"/>
      <c r="HHZ8" s="64"/>
      <c r="HIA8" s="64"/>
      <c r="HIJ8" s="64"/>
      <c r="HIO8" s="214"/>
      <c r="HIP8" s="64"/>
      <c r="HIQ8" s="64"/>
      <c r="HIZ8" s="64"/>
      <c r="HJE8" s="214"/>
      <c r="HJF8" s="64"/>
      <c r="HJG8" s="64"/>
      <c r="HJP8" s="64"/>
      <c r="HJU8" s="214"/>
      <c r="HJV8" s="64"/>
      <c r="HJW8" s="64"/>
      <c r="HKF8" s="64"/>
      <c r="HKK8" s="214"/>
      <c r="HKL8" s="64"/>
      <c r="HKM8" s="64"/>
      <c r="HKV8" s="64"/>
      <c r="HLA8" s="214"/>
      <c r="HLB8" s="64"/>
      <c r="HLC8" s="64"/>
      <c r="HLL8" s="64"/>
      <c r="HLQ8" s="214"/>
      <c r="HLR8" s="64"/>
      <c r="HLS8" s="64"/>
      <c r="HMB8" s="64"/>
      <c r="HMG8" s="214"/>
      <c r="HMH8" s="64"/>
      <c r="HMI8" s="64"/>
      <c r="HMR8" s="64"/>
      <c r="HMW8" s="214"/>
      <c r="HMX8" s="64"/>
      <c r="HMY8" s="64"/>
      <c r="HNH8" s="64"/>
      <c r="HNM8" s="214"/>
      <c r="HNN8" s="64"/>
      <c r="HNO8" s="64"/>
      <c r="HNX8" s="64"/>
      <c r="HOC8" s="214"/>
      <c r="HOD8" s="64"/>
      <c r="HOE8" s="64"/>
      <c r="HON8" s="64"/>
      <c r="HOS8" s="214"/>
      <c r="HOT8" s="64"/>
      <c r="HOU8" s="64"/>
      <c r="HPD8" s="64"/>
      <c r="HPI8" s="214"/>
      <c r="HPJ8" s="64"/>
      <c r="HPK8" s="64"/>
      <c r="HPT8" s="64"/>
      <c r="HPY8" s="214"/>
      <c r="HPZ8" s="64"/>
      <c r="HQA8" s="64"/>
      <c r="HQJ8" s="64"/>
      <c r="HQO8" s="214"/>
      <c r="HQP8" s="64"/>
      <c r="HQQ8" s="64"/>
      <c r="HQZ8" s="64"/>
      <c r="HRE8" s="214"/>
      <c r="HRF8" s="64"/>
      <c r="HRG8" s="64"/>
      <c r="HRP8" s="64"/>
      <c r="HRU8" s="214"/>
      <c r="HRV8" s="64"/>
      <c r="HRW8" s="64"/>
      <c r="HSF8" s="64"/>
      <c r="HSK8" s="214"/>
      <c r="HSL8" s="64"/>
      <c r="HSM8" s="64"/>
      <c r="HSV8" s="64"/>
      <c r="HTA8" s="214"/>
      <c r="HTB8" s="64"/>
      <c r="HTC8" s="64"/>
      <c r="HTL8" s="64"/>
      <c r="HTQ8" s="214"/>
      <c r="HTR8" s="64"/>
      <c r="HTS8" s="64"/>
      <c r="HUB8" s="64"/>
      <c r="HUG8" s="214"/>
      <c r="HUH8" s="64"/>
      <c r="HUI8" s="64"/>
      <c r="HUR8" s="64"/>
      <c r="HUW8" s="214"/>
      <c r="HUX8" s="64"/>
      <c r="HUY8" s="64"/>
      <c r="HVH8" s="64"/>
      <c r="HVM8" s="214"/>
      <c r="HVN8" s="64"/>
      <c r="HVO8" s="64"/>
      <c r="HVX8" s="64"/>
      <c r="HWC8" s="214"/>
      <c r="HWD8" s="64"/>
      <c r="HWE8" s="64"/>
      <c r="HWN8" s="64"/>
      <c r="HWS8" s="214"/>
      <c r="HWT8" s="64"/>
      <c r="HWU8" s="64"/>
      <c r="HXD8" s="64"/>
      <c r="HXI8" s="214"/>
      <c r="HXJ8" s="64"/>
      <c r="HXK8" s="64"/>
      <c r="HXT8" s="64"/>
      <c r="HXY8" s="214"/>
      <c r="HXZ8" s="64"/>
      <c r="HYA8" s="64"/>
      <c r="HYJ8" s="64"/>
      <c r="HYO8" s="214"/>
      <c r="HYP8" s="64"/>
      <c r="HYQ8" s="64"/>
      <c r="HYZ8" s="64"/>
      <c r="HZE8" s="214"/>
      <c r="HZF8" s="64"/>
      <c r="HZG8" s="64"/>
      <c r="HZP8" s="64"/>
      <c r="HZU8" s="214"/>
      <c r="HZV8" s="64"/>
      <c r="HZW8" s="64"/>
      <c r="IAF8" s="64"/>
      <c r="IAK8" s="214"/>
      <c r="IAL8" s="64"/>
      <c r="IAM8" s="64"/>
      <c r="IAV8" s="64"/>
      <c r="IBA8" s="214"/>
      <c r="IBB8" s="64"/>
      <c r="IBC8" s="64"/>
      <c r="IBL8" s="64"/>
      <c r="IBQ8" s="214"/>
      <c r="IBR8" s="64"/>
      <c r="IBS8" s="64"/>
      <c r="ICB8" s="64"/>
      <c r="ICG8" s="214"/>
      <c r="ICH8" s="64"/>
      <c r="ICI8" s="64"/>
      <c r="ICR8" s="64"/>
      <c r="ICW8" s="214"/>
      <c r="ICX8" s="64"/>
      <c r="ICY8" s="64"/>
      <c r="IDH8" s="64"/>
      <c r="IDM8" s="214"/>
      <c r="IDN8" s="64"/>
      <c r="IDO8" s="64"/>
      <c r="IDX8" s="64"/>
      <c r="IEC8" s="214"/>
      <c r="IED8" s="64"/>
      <c r="IEE8" s="64"/>
      <c r="IEN8" s="64"/>
      <c r="IES8" s="214"/>
      <c r="IET8" s="64"/>
      <c r="IEU8" s="64"/>
      <c r="IFD8" s="64"/>
      <c r="IFI8" s="214"/>
      <c r="IFJ8" s="64"/>
      <c r="IFK8" s="64"/>
      <c r="IFT8" s="64"/>
      <c r="IFY8" s="214"/>
      <c r="IFZ8" s="64"/>
      <c r="IGA8" s="64"/>
      <c r="IGJ8" s="64"/>
      <c r="IGO8" s="214"/>
      <c r="IGP8" s="64"/>
      <c r="IGQ8" s="64"/>
      <c r="IGZ8" s="64"/>
      <c r="IHE8" s="214"/>
      <c r="IHF8" s="64"/>
      <c r="IHG8" s="64"/>
      <c r="IHP8" s="64"/>
      <c r="IHU8" s="214"/>
      <c r="IHV8" s="64"/>
      <c r="IHW8" s="64"/>
      <c r="IIF8" s="64"/>
      <c r="IIK8" s="214"/>
      <c r="IIL8" s="64"/>
      <c r="IIM8" s="64"/>
      <c r="IIV8" s="64"/>
      <c r="IJA8" s="214"/>
      <c r="IJB8" s="64"/>
      <c r="IJC8" s="64"/>
      <c r="IJL8" s="64"/>
      <c r="IJQ8" s="214"/>
      <c r="IJR8" s="64"/>
      <c r="IJS8" s="64"/>
      <c r="IKB8" s="64"/>
      <c r="IKG8" s="214"/>
      <c r="IKH8" s="64"/>
      <c r="IKI8" s="64"/>
      <c r="IKR8" s="64"/>
      <c r="IKW8" s="214"/>
      <c r="IKX8" s="64"/>
      <c r="IKY8" s="64"/>
      <c r="ILH8" s="64"/>
      <c r="ILM8" s="214"/>
      <c r="ILN8" s="64"/>
      <c r="ILO8" s="64"/>
      <c r="ILX8" s="64"/>
      <c r="IMC8" s="214"/>
      <c r="IMD8" s="64"/>
      <c r="IME8" s="64"/>
      <c r="IMN8" s="64"/>
      <c r="IMS8" s="214"/>
      <c r="IMT8" s="64"/>
      <c r="IMU8" s="64"/>
      <c r="IND8" s="64"/>
      <c r="INI8" s="214"/>
      <c r="INJ8" s="64"/>
      <c r="INK8" s="64"/>
      <c r="INT8" s="64"/>
      <c r="INY8" s="214"/>
      <c r="INZ8" s="64"/>
      <c r="IOA8" s="64"/>
      <c r="IOJ8" s="64"/>
      <c r="IOO8" s="214"/>
      <c r="IOP8" s="64"/>
      <c r="IOQ8" s="64"/>
      <c r="IOZ8" s="64"/>
      <c r="IPE8" s="214"/>
      <c r="IPF8" s="64"/>
      <c r="IPG8" s="64"/>
      <c r="IPP8" s="64"/>
      <c r="IPU8" s="214"/>
      <c r="IPV8" s="64"/>
      <c r="IPW8" s="64"/>
      <c r="IQF8" s="64"/>
      <c r="IQK8" s="214"/>
      <c r="IQL8" s="64"/>
      <c r="IQM8" s="64"/>
      <c r="IQV8" s="64"/>
      <c r="IRA8" s="214"/>
      <c r="IRB8" s="64"/>
      <c r="IRC8" s="64"/>
      <c r="IRL8" s="64"/>
      <c r="IRQ8" s="214"/>
      <c r="IRR8" s="64"/>
      <c r="IRS8" s="64"/>
      <c r="ISB8" s="64"/>
      <c r="ISG8" s="214"/>
      <c r="ISH8" s="64"/>
      <c r="ISI8" s="64"/>
      <c r="ISR8" s="64"/>
      <c r="ISW8" s="214"/>
      <c r="ISX8" s="64"/>
      <c r="ISY8" s="64"/>
      <c r="ITH8" s="64"/>
      <c r="ITM8" s="214"/>
      <c r="ITN8" s="64"/>
      <c r="ITO8" s="64"/>
      <c r="ITX8" s="64"/>
      <c r="IUC8" s="214"/>
      <c r="IUD8" s="64"/>
      <c r="IUE8" s="64"/>
      <c r="IUN8" s="64"/>
      <c r="IUS8" s="214"/>
      <c r="IUT8" s="64"/>
      <c r="IUU8" s="64"/>
      <c r="IVD8" s="64"/>
      <c r="IVI8" s="214"/>
      <c r="IVJ8" s="64"/>
      <c r="IVK8" s="64"/>
      <c r="IVT8" s="64"/>
      <c r="IVY8" s="214"/>
      <c r="IVZ8" s="64"/>
      <c r="IWA8" s="64"/>
      <c r="IWJ8" s="64"/>
      <c r="IWO8" s="214"/>
      <c r="IWP8" s="64"/>
      <c r="IWQ8" s="64"/>
      <c r="IWZ8" s="64"/>
      <c r="IXE8" s="214"/>
      <c r="IXF8" s="64"/>
      <c r="IXG8" s="64"/>
      <c r="IXP8" s="64"/>
      <c r="IXU8" s="214"/>
      <c r="IXV8" s="64"/>
      <c r="IXW8" s="64"/>
      <c r="IYF8" s="64"/>
      <c r="IYK8" s="214"/>
      <c r="IYL8" s="64"/>
      <c r="IYM8" s="64"/>
      <c r="IYV8" s="64"/>
      <c r="IZA8" s="214"/>
      <c r="IZB8" s="64"/>
      <c r="IZC8" s="64"/>
      <c r="IZL8" s="64"/>
      <c r="IZQ8" s="214"/>
      <c r="IZR8" s="64"/>
      <c r="IZS8" s="64"/>
      <c r="JAB8" s="64"/>
      <c r="JAG8" s="214"/>
      <c r="JAH8" s="64"/>
      <c r="JAI8" s="64"/>
      <c r="JAR8" s="64"/>
      <c r="JAW8" s="214"/>
      <c r="JAX8" s="64"/>
      <c r="JAY8" s="64"/>
      <c r="JBH8" s="64"/>
      <c r="JBM8" s="214"/>
      <c r="JBN8" s="64"/>
      <c r="JBO8" s="64"/>
      <c r="JBX8" s="64"/>
      <c r="JCC8" s="214"/>
      <c r="JCD8" s="64"/>
      <c r="JCE8" s="64"/>
      <c r="JCN8" s="64"/>
      <c r="JCS8" s="214"/>
      <c r="JCT8" s="64"/>
      <c r="JCU8" s="64"/>
      <c r="JDD8" s="64"/>
      <c r="JDI8" s="214"/>
      <c r="JDJ8" s="64"/>
      <c r="JDK8" s="64"/>
      <c r="JDT8" s="64"/>
      <c r="JDY8" s="214"/>
      <c r="JDZ8" s="64"/>
      <c r="JEA8" s="64"/>
      <c r="JEJ8" s="64"/>
      <c r="JEO8" s="214"/>
      <c r="JEP8" s="64"/>
      <c r="JEQ8" s="64"/>
      <c r="JEZ8" s="64"/>
      <c r="JFE8" s="214"/>
      <c r="JFF8" s="64"/>
      <c r="JFG8" s="64"/>
      <c r="JFP8" s="64"/>
      <c r="JFU8" s="214"/>
      <c r="JFV8" s="64"/>
      <c r="JFW8" s="64"/>
      <c r="JGF8" s="64"/>
      <c r="JGK8" s="214"/>
      <c r="JGL8" s="64"/>
      <c r="JGM8" s="64"/>
      <c r="JGV8" s="64"/>
      <c r="JHA8" s="214"/>
      <c r="JHB8" s="64"/>
      <c r="JHC8" s="64"/>
      <c r="JHL8" s="64"/>
      <c r="JHQ8" s="214"/>
      <c r="JHR8" s="64"/>
      <c r="JHS8" s="64"/>
      <c r="JIB8" s="64"/>
      <c r="JIG8" s="214"/>
      <c r="JIH8" s="64"/>
      <c r="JII8" s="64"/>
      <c r="JIR8" s="64"/>
      <c r="JIW8" s="214"/>
      <c r="JIX8" s="64"/>
      <c r="JIY8" s="64"/>
      <c r="JJH8" s="64"/>
      <c r="JJM8" s="214"/>
      <c r="JJN8" s="64"/>
      <c r="JJO8" s="64"/>
      <c r="JJX8" s="64"/>
      <c r="JKC8" s="214"/>
      <c r="JKD8" s="64"/>
      <c r="JKE8" s="64"/>
      <c r="JKN8" s="64"/>
      <c r="JKS8" s="214"/>
      <c r="JKT8" s="64"/>
      <c r="JKU8" s="64"/>
      <c r="JLD8" s="64"/>
      <c r="JLI8" s="214"/>
      <c r="JLJ8" s="64"/>
      <c r="JLK8" s="64"/>
      <c r="JLT8" s="64"/>
      <c r="JLY8" s="214"/>
      <c r="JLZ8" s="64"/>
      <c r="JMA8" s="64"/>
      <c r="JMJ8" s="64"/>
      <c r="JMO8" s="214"/>
      <c r="JMP8" s="64"/>
      <c r="JMQ8" s="64"/>
      <c r="JMZ8" s="64"/>
      <c r="JNE8" s="214"/>
      <c r="JNF8" s="64"/>
      <c r="JNG8" s="64"/>
      <c r="JNP8" s="64"/>
      <c r="JNU8" s="214"/>
      <c r="JNV8" s="64"/>
      <c r="JNW8" s="64"/>
      <c r="JOF8" s="64"/>
      <c r="JOK8" s="214"/>
      <c r="JOL8" s="64"/>
      <c r="JOM8" s="64"/>
      <c r="JOV8" s="64"/>
      <c r="JPA8" s="214"/>
      <c r="JPB8" s="64"/>
      <c r="JPC8" s="64"/>
      <c r="JPL8" s="64"/>
      <c r="JPQ8" s="214"/>
      <c r="JPR8" s="64"/>
      <c r="JPS8" s="64"/>
      <c r="JQB8" s="64"/>
      <c r="JQG8" s="214"/>
      <c r="JQH8" s="64"/>
      <c r="JQI8" s="64"/>
      <c r="JQR8" s="64"/>
      <c r="JQW8" s="214"/>
      <c r="JQX8" s="64"/>
      <c r="JQY8" s="64"/>
      <c r="JRH8" s="64"/>
      <c r="JRM8" s="214"/>
      <c r="JRN8" s="64"/>
      <c r="JRO8" s="64"/>
      <c r="JRX8" s="64"/>
      <c r="JSC8" s="214"/>
      <c r="JSD8" s="64"/>
      <c r="JSE8" s="64"/>
      <c r="JSN8" s="64"/>
      <c r="JSS8" s="214"/>
      <c r="JST8" s="64"/>
      <c r="JSU8" s="64"/>
      <c r="JTD8" s="64"/>
      <c r="JTI8" s="214"/>
      <c r="JTJ8" s="64"/>
      <c r="JTK8" s="64"/>
      <c r="JTT8" s="64"/>
      <c r="JTY8" s="214"/>
      <c r="JTZ8" s="64"/>
      <c r="JUA8" s="64"/>
      <c r="JUJ8" s="64"/>
      <c r="JUO8" s="214"/>
      <c r="JUP8" s="64"/>
      <c r="JUQ8" s="64"/>
      <c r="JUZ8" s="64"/>
      <c r="JVE8" s="214"/>
      <c r="JVF8" s="64"/>
      <c r="JVG8" s="64"/>
      <c r="JVP8" s="64"/>
      <c r="JVU8" s="214"/>
      <c r="JVV8" s="64"/>
      <c r="JVW8" s="64"/>
      <c r="JWF8" s="64"/>
      <c r="JWK8" s="214"/>
      <c r="JWL8" s="64"/>
      <c r="JWM8" s="64"/>
      <c r="JWV8" s="64"/>
      <c r="JXA8" s="214"/>
      <c r="JXB8" s="64"/>
      <c r="JXC8" s="64"/>
      <c r="JXL8" s="64"/>
      <c r="JXQ8" s="214"/>
      <c r="JXR8" s="64"/>
      <c r="JXS8" s="64"/>
      <c r="JYB8" s="64"/>
      <c r="JYG8" s="214"/>
      <c r="JYH8" s="64"/>
      <c r="JYI8" s="64"/>
      <c r="JYR8" s="64"/>
      <c r="JYW8" s="214"/>
      <c r="JYX8" s="64"/>
      <c r="JYY8" s="64"/>
      <c r="JZH8" s="64"/>
      <c r="JZM8" s="214"/>
      <c r="JZN8" s="64"/>
      <c r="JZO8" s="64"/>
      <c r="JZX8" s="64"/>
      <c r="KAC8" s="214"/>
      <c r="KAD8" s="64"/>
      <c r="KAE8" s="64"/>
      <c r="KAN8" s="64"/>
      <c r="KAS8" s="214"/>
      <c r="KAT8" s="64"/>
      <c r="KAU8" s="64"/>
      <c r="KBD8" s="64"/>
      <c r="KBI8" s="214"/>
      <c r="KBJ8" s="64"/>
      <c r="KBK8" s="64"/>
      <c r="KBT8" s="64"/>
      <c r="KBY8" s="214"/>
      <c r="KBZ8" s="64"/>
      <c r="KCA8" s="64"/>
      <c r="KCJ8" s="64"/>
      <c r="KCO8" s="214"/>
      <c r="KCP8" s="64"/>
      <c r="KCQ8" s="64"/>
      <c r="KCZ8" s="64"/>
      <c r="KDE8" s="214"/>
      <c r="KDF8" s="64"/>
      <c r="KDG8" s="64"/>
      <c r="KDP8" s="64"/>
      <c r="KDU8" s="214"/>
      <c r="KDV8" s="64"/>
      <c r="KDW8" s="64"/>
      <c r="KEF8" s="64"/>
      <c r="KEK8" s="214"/>
      <c r="KEL8" s="64"/>
      <c r="KEM8" s="64"/>
      <c r="KEV8" s="64"/>
      <c r="KFA8" s="214"/>
      <c r="KFB8" s="64"/>
      <c r="KFC8" s="64"/>
      <c r="KFL8" s="64"/>
      <c r="KFQ8" s="214"/>
      <c r="KFR8" s="64"/>
      <c r="KFS8" s="64"/>
      <c r="KGB8" s="64"/>
      <c r="KGG8" s="214"/>
      <c r="KGH8" s="64"/>
      <c r="KGI8" s="64"/>
      <c r="KGR8" s="64"/>
      <c r="KGW8" s="214"/>
      <c r="KGX8" s="64"/>
      <c r="KGY8" s="64"/>
      <c r="KHH8" s="64"/>
      <c r="KHM8" s="214"/>
      <c r="KHN8" s="64"/>
      <c r="KHO8" s="64"/>
      <c r="KHX8" s="64"/>
      <c r="KIC8" s="214"/>
      <c r="KID8" s="64"/>
      <c r="KIE8" s="64"/>
      <c r="KIN8" s="64"/>
      <c r="KIS8" s="214"/>
      <c r="KIT8" s="64"/>
      <c r="KIU8" s="64"/>
      <c r="KJD8" s="64"/>
      <c r="KJI8" s="214"/>
      <c r="KJJ8" s="64"/>
      <c r="KJK8" s="64"/>
      <c r="KJT8" s="64"/>
      <c r="KJY8" s="214"/>
      <c r="KJZ8" s="64"/>
      <c r="KKA8" s="64"/>
      <c r="KKJ8" s="64"/>
      <c r="KKO8" s="214"/>
      <c r="KKP8" s="64"/>
      <c r="KKQ8" s="64"/>
      <c r="KKZ8" s="64"/>
      <c r="KLE8" s="214"/>
      <c r="KLF8" s="64"/>
      <c r="KLG8" s="64"/>
      <c r="KLP8" s="64"/>
      <c r="KLU8" s="214"/>
      <c r="KLV8" s="64"/>
      <c r="KLW8" s="64"/>
      <c r="KMF8" s="64"/>
      <c r="KMK8" s="214"/>
      <c r="KML8" s="64"/>
      <c r="KMM8" s="64"/>
      <c r="KMV8" s="64"/>
      <c r="KNA8" s="214"/>
      <c r="KNB8" s="64"/>
      <c r="KNC8" s="64"/>
      <c r="KNL8" s="64"/>
      <c r="KNQ8" s="214"/>
      <c r="KNR8" s="64"/>
      <c r="KNS8" s="64"/>
      <c r="KOB8" s="64"/>
      <c r="KOG8" s="214"/>
      <c r="KOH8" s="64"/>
      <c r="KOI8" s="64"/>
      <c r="KOR8" s="64"/>
      <c r="KOW8" s="214"/>
      <c r="KOX8" s="64"/>
      <c r="KOY8" s="64"/>
      <c r="KPH8" s="64"/>
      <c r="KPM8" s="214"/>
      <c r="KPN8" s="64"/>
      <c r="KPO8" s="64"/>
      <c r="KPX8" s="64"/>
      <c r="KQC8" s="214"/>
      <c r="KQD8" s="64"/>
      <c r="KQE8" s="64"/>
      <c r="KQN8" s="64"/>
      <c r="KQS8" s="214"/>
      <c r="KQT8" s="64"/>
      <c r="KQU8" s="64"/>
      <c r="KRD8" s="64"/>
      <c r="KRI8" s="214"/>
      <c r="KRJ8" s="64"/>
      <c r="KRK8" s="64"/>
      <c r="KRT8" s="64"/>
      <c r="KRY8" s="214"/>
      <c r="KRZ8" s="64"/>
      <c r="KSA8" s="64"/>
      <c r="KSJ8" s="64"/>
      <c r="KSO8" s="214"/>
      <c r="KSP8" s="64"/>
      <c r="KSQ8" s="64"/>
      <c r="KSZ8" s="64"/>
      <c r="KTE8" s="214"/>
      <c r="KTF8" s="64"/>
      <c r="KTG8" s="64"/>
      <c r="KTP8" s="64"/>
      <c r="KTU8" s="214"/>
      <c r="KTV8" s="64"/>
      <c r="KTW8" s="64"/>
      <c r="KUF8" s="64"/>
      <c r="KUK8" s="214"/>
      <c r="KUL8" s="64"/>
      <c r="KUM8" s="64"/>
      <c r="KUV8" s="64"/>
      <c r="KVA8" s="214"/>
      <c r="KVB8" s="64"/>
      <c r="KVC8" s="64"/>
      <c r="KVL8" s="64"/>
      <c r="KVQ8" s="214"/>
      <c r="KVR8" s="64"/>
      <c r="KVS8" s="64"/>
      <c r="KWB8" s="64"/>
      <c r="KWG8" s="214"/>
      <c r="KWH8" s="64"/>
      <c r="KWI8" s="64"/>
      <c r="KWR8" s="64"/>
      <c r="KWW8" s="214"/>
      <c r="KWX8" s="64"/>
      <c r="KWY8" s="64"/>
      <c r="KXH8" s="64"/>
      <c r="KXM8" s="214"/>
      <c r="KXN8" s="64"/>
      <c r="KXO8" s="64"/>
      <c r="KXX8" s="64"/>
      <c r="KYC8" s="214"/>
      <c r="KYD8" s="64"/>
      <c r="KYE8" s="64"/>
      <c r="KYN8" s="64"/>
      <c r="KYS8" s="214"/>
      <c r="KYT8" s="64"/>
      <c r="KYU8" s="64"/>
      <c r="KZD8" s="64"/>
      <c r="KZI8" s="214"/>
      <c r="KZJ8" s="64"/>
      <c r="KZK8" s="64"/>
      <c r="KZT8" s="64"/>
      <c r="KZY8" s="214"/>
      <c r="KZZ8" s="64"/>
      <c r="LAA8" s="64"/>
      <c r="LAJ8" s="64"/>
      <c r="LAO8" s="214"/>
      <c r="LAP8" s="64"/>
      <c r="LAQ8" s="64"/>
      <c r="LAZ8" s="64"/>
      <c r="LBE8" s="214"/>
      <c r="LBF8" s="64"/>
      <c r="LBG8" s="64"/>
      <c r="LBP8" s="64"/>
      <c r="LBU8" s="214"/>
      <c r="LBV8" s="64"/>
      <c r="LBW8" s="64"/>
      <c r="LCF8" s="64"/>
      <c r="LCK8" s="214"/>
      <c r="LCL8" s="64"/>
      <c r="LCM8" s="64"/>
      <c r="LCV8" s="64"/>
      <c r="LDA8" s="214"/>
      <c r="LDB8" s="64"/>
      <c r="LDC8" s="64"/>
      <c r="LDL8" s="64"/>
      <c r="LDQ8" s="214"/>
      <c r="LDR8" s="64"/>
      <c r="LDS8" s="64"/>
      <c r="LEB8" s="64"/>
      <c r="LEG8" s="214"/>
      <c r="LEH8" s="64"/>
      <c r="LEI8" s="64"/>
      <c r="LER8" s="64"/>
      <c r="LEW8" s="214"/>
      <c r="LEX8" s="64"/>
      <c r="LEY8" s="64"/>
      <c r="LFH8" s="64"/>
      <c r="LFM8" s="214"/>
      <c r="LFN8" s="64"/>
      <c r="LFO8" s="64"/>
      <c r="LFX8" s="64"/>
      <c r="LGC8" s="214"/>
      <c r="LGD8" s="64"/>
      <c r="LGE8" s="64"/>
      <c r="LGN8" s="64"/>
      <c r="LGS8" s="214"/>
      <c r="LGT8" s="64"/>
      <c r="LGU8" s="64"/>
      <c r="LHD8" s="64"/>
      <c r="LHI8" s="214"/>
      <c r="LHJ8" s="64"/>
      <c r="LHK8" s="64"/>
      <c r="LHT8" s="64"/>
      <c r="LHY8" s="214"/>
      <c r="LHZ8" s="64"/>
      <c r="LIA8" s="64"/>
      <c r="LIJ8" s="64"/>
      <c r="LIO8" s="214"/>
      <c r="LIP8" s="64"/>
      <c r="LIQ8" s="64"/>
      <c r="LIZ8" s="64"/>
      <c r="LJE8" s="214"/>
      <c r="LJF8" s="64"/>
      <c r="LJG8" s="64"/>
      <c r="LJP8" s="64"/>
      <c r="LJU8" s="214"/>
      <c r="LJV8" s="64"/>
      <c r="LJW8" s="64"/>
      <c r="LKF8" s="64"/>
      <c r="LKK8" s="214"/>
      <c r="LKL8" s="64"/>
      <c r="LKM8" s="64"/>
      <c r="LKV8" s="64"/>
      <c r="LLA8" s="214"/>
      <c r="LLB8" s="64"/>
      <c r="LLC8" s="64"/>
      <c r="LLL8" s="64"/>
      <c r="LLQ8" s="214"/>
      <c r="LLR8" s="64"/>
      <c r="LLS8" s="64"/>
      <c r="LMB8" s="64"/>
      <c r="LMG8" s="214"/>
      <c r="LMH8" s="64"/>
      <c r="LMI8" s="64"/>
      <c r="LMR8" s="64"/>
      <c r="LMW8" s="214"/>
      <c r="LMX8" s="64"/>
      <c r="LMY8" s="64"/>
      <c r="LNH8" s="64"/>
      <c r="LNM8" s="214"/>
      <c r="LNN8" s="64"/>
      <c r="LNO8" s="64"/>
      <c r="LNX8" s="64"/>
      <c r="LOC8" s="214"/>
      <c r="LOD8" s="64"/>
      <c r="LOE8" s="64"/>
      <c r="LON8" s="64"/>
      <c r="LOS8" s="214"/>
      <c r="LOT8" s="64"/>
      <c r="LOU8" s="64"/>
      <c r="LPD8" s="64"/>
      <c r="LPI8" s="214"/>
      <c r="LPJ8" s="64"/>
      <c r="LPK8" s="64"/>
      <c r="LPT8" s="64"/>
      <c r="LPY8" s="214"/>
      <c r="LPZ8" s="64"/>
      <c r="LQA8" s="64"/>
      <c r="LQJ8" s="64"/>
      <c r="LQO8" s="214"/>
      <c r="LQP8" s="64"/>
      <c r="LQQ8" s="64"/>
      <c r="LQZ8" s="64"/>
      <c r="LRE8" s="214"/>
      <c r="LRF8" s="64"/>
      <c r="LRG8" s="64"/>
      <c r="LRP8" s="64"/>
      <c r="LRU8" s="214"/>
      <c r="LRV8" s="64"/>
      <c r="LRW8" s="64"/>
      <c r="LSF8" s="64"/>
      <c r="LSK8" s="214"/>
      <c r="LSL8" s="64"/>
      <c r="LSM8" s="64"/>
      <c r="LSV8" s="64"/>
      <c r="LTA8" s="214"/>
      <c r="LTB8" s="64"/>
      <c r="LTC8" s="64"/>
      <c r="LTL8" s="64"/>
      <c r="LTQ8" s="214"/>
      <c r="LTR8" s="64"/>
      <c r="LTS8" s="64"/>
      <c r="LUB8" s="64"/>
      <c r="LUG8" s="214"/>
      <c r="LUH8" s="64"/>
      <c r="LUI8" s="64"/>
      <c r="LUR8" s="64"/>
      <c r="LUW8" s="214"/>
      <c r="LUX8" s="64"/>
      <c r="LUY8" s="64"/>
      <c r="LVH8" s="64"/>
      <c r="LVM8" s="214"/>
      <c r="LVN8" s="64"/>
      <c r="LVO8" s="64"/>
      <c r="LVX8" s="64"/>
      <c r="LWC8" s="214"/>
      <c r="LWD8" s="64"/>
      <c r="LWE8" s="64"/>
      <c r="LWN8" s="64"/>
      <c r="LWS8" s="214"/>
      <c r="LWT8" s="64"/>
      <c r="LWU8" s="64"/>
      <c r="LXD8" s="64"/>
      <c r="LXI8" s="214"/>
      <c r="LXJ8" s="64"/>
      <c r="LXK8" s="64"/>
      <c r="LXT8" s="64"/>
      <c r="LXY8" s="214"/>
      <c r="LXZ8" s="64"/>
      <c r="LYA8" s="64"/>
      <c r="LYJ8" s="64"/>
      <c r="LYO8" s="214"/>
      <c r="LYP8" s="64"/>
      <c r="LYQ8" s="64"/>
      <c r="LYZ8" s="64"/>
      <c r="LZE8" s="214"/>
      <c r="LZF8" s="64"/>
      <c r="LZG8" s="64"/>
      <c r="LZP8" s="64"/>
      <c r="LZU8" s="214"/>
      <c r="LZV8" s="64"/>
      <c r="LZW8" s="64"/>
      <c r="MAF8" s="64"/>
      <c r="MAK8" s="214"/>
      <c r="MAL8" s="64"/>
      <c r="MAM8" s="64"/>
      <c r="MAV8" s="64"/>
      <c r="MBA8" s="214"/>
      <c r="MBB8" s="64"/>
      <c r="MBC8" s="64"/>
      <c r="MBL8" s="64"/>
      <c r="MBQ8" s="214"/>
      <c r="MBR8" s="64"/>
      <c r="MBS8" s="64"/>
      <c r="MCB8" s="64"/>
      <c r="MCG8" s="214"/>
      <c r="MCH8" s="64"/>
      <c r="MCI8" s="64"/>
      <c r="MCR8" s="64"/>
      <c r="MCW8" s="214"/>
      <c r="MCX8" s="64"/>
      <c r="MCY8" s="64"/>
      <c r="MDH8" s="64"/>
      <c r="MDM8" s="214"/>
      <c r="MDN8" s="64"/>
      <c r="MDO8" s="64"/>
      <c r="MDX8" s="64"/>
      <c r="MEC8" s="214"/>
      <c r="MED8" s="64"/>
      <c r="MEE8" s="64"/>
      <c r="MEN8" s="64"/>
      <c r="MES8" s="214"/>
      <c r="MET8" s="64"/>
      <c r="MEU8" s="64"/>
      <c r="MFD8" s="64"/>
      <c r="MFI8" s="214"/>
      <c r="MFJ8" s="64"/>
      <c r="MFK8" s="64"/>
      <c r="MFT8" s="64"/>
      <c r="MFY8" s="214"/>
      <c r="MFZ8" s="64"/>
      <c r="MGA8" s="64"/>
      <c r="MGJ8" s="64"/>
      <c r="MGO8" s="214"/>
      <c r="MGP8" s="64"/>
      <c r="MGQ8" s="64"/>
      <c r="MGZ8" s="64"/>
      <c r="MHE8" s="214"/>
      <c r="MHF8" s="64"/>
      <c r="MHG8" s="64"/>
      <c r="MHP8" s="64"/>
      <c r="MHU8" s="214"/>
      <c r="MHV8" s="64"/>
      <c r="MHW8" s="64"/>
      <c r="MIF8" s="64"/>
      <c r="MIK8" s="214"/>
      <c r="MIL8" s="64"/>
      <c r="MIM8" s="64"/>
      <c r="MIV8" s="64"/>
      <c r="MJA8" s="214"/>
      <c r="MJB8" s="64"/>
      <c r="MJC8" s="64"/>
      <c r="MJL8" s="64"/>
      <c r="MJQ8" s="214"/>
      <c r="MJR8" s="64"/>
      <c r="MJS8" s="64"/>
      <c r="MKB8" s="64"/>
      <c r="MKG8" s="214"/>
      <c r="MKH8" s="64"/>
      <c r="MKI8" s="64"/>
      <c r="MKR8" s="64"/>
      <c r="MKW8" s="214"/>
      <c r="MKX8" s="64"/>
      <c r="MKY8" s="64"/>
      <c r="MLH8" s="64"/>
      <c r="MLM8" s="214"/>
      <c r="MLN8" s="64"/>
      <c r="MLO8" s="64"/>
      <c r="MLX8" s="64"/>
      <c r="MMC8" s="214"/>
      <c r="MMD8" s="64"/>
      <c r="MME8" s="64"/>
      <c r="MMN8" s="64"/>
      <c r="MMS8" s="214"/>
      <c r="MMT8" s="64"/>
      <c r="MMU8" s="64"/>
      <c r="MND8" s="64"/>
      <c r="MNI8" s="214"/>
      <c r="MNJ8" s="64"/>
      <c r="MNK8" s="64"/>
      <c r="MNT8" s="64"/>
      <c r="MNY8" s="214"/>
      <c r="MNZ8" s="64"/>
      <c r="MOA8" s="64"/>
      <c r="MOJ8" s="64"/>
      <c r="MOO8" s="214"/>
      <c r="MOP8" s="64"/>
      <c r="MOQ8" s="64"/>
      <c r="MOZ8" s="64"/>
      <c r="MPE8" s="214"/>
      <c r="MPF8" s="64"/>
      <c r="MPG8" s="64"/>
      <c r="MPP8" s="64"/>
      <c r="MPU8" s="214"/>
      <c r="MPV8" s="64"/>
      <c r="MPW8" s="64"/>
      <c r="MQF8" s="64"/>
      <c r="MQK8" s="214"/>
      <c r="MQL8" s="64"/>
      <c r="MQM8" s="64"/>
      <c r="MQV8" s="64"/>
      <c r="MRA8" s="214"/>
      <c r="MRB8" s="64"/>
      <c r="MRC8" s="64"/>
      <c r="MRL8" s="64"/>
      <c r="MRQ8" s="214"/>
      <c r="MRR8" s="64"/>
      <c r="MRS8" s="64"/>
      <c r="MSB8" s="64"/>
      <c r="MSG8" s="214"/>
      <c r="MSH8" s="64"/>
      <c r="MSI8" s="64"/>
      <c r="MSR8" s="64"/>
      <c r="MSW8" s="214"/>
      <c r="MSX8" s="64"/>
      <c r="MSY8" s="64"/>
      <c r="MTH8" s="64"/>
      <c r="MTM8" s="214"/>
      <c r="MTN8" s="64"/>
      <c r="MTO8" s="64"/>
      <c r="MTX8" s="64"/>
      <c r="MUC8" s="214"/>
      <c r="MUD8" s="64"/>
      <c r="MUE8" s="64"/>
      <c r="MUN8" s="64"/>
      <c r="MUS8" s="214"/>
      <c r="MUT8" s="64"/>
      <c r="MUU8" s="64"/>
      <c r="MVD8" s="64"/>
      <c r="MVI8" s="214"/>
      <c r="MVJ8" s="64"/>
      <c r="MVK8" s="64"/>
      <c r="MVT8" s="64"/>
      <c r="MVY8" s="214"/>
      <c r="MVZ8" s="64"/>
      <c r="MWA8" s="64"/>
      <c r="MWJ8" s="64"/>
      <c r="MWO8" s="214"/>
      <c r="MWP8" s="64"/>
      <c r="MWQ8" s="64"/>
      <c r="MWZ8" s="64"/>
      <c r="MXE8" s="214"/>
      <c r="MXF8" s="64"/>
      <c r="MXG8" s="64"/>
      <c r="MXP8" s="64"/>
      <c r="MXU8" s="214"/>
      <c r="MXV8" s="64"/>
      <c r="MXW8" s="64"/>
      <c r="MYF8" s="64"/>
      <c r="MYK8" s="214"/>
      <c r="MYL8" s="64"/>
      <c r="MYM8" s="64"/>
      <c r="MYV8" s="64"/>
      <c r="MZA8" s="214"/>
      <c r="MZB8" s="64"/>
      <c r="MZC8" s="64"/>
      <c r="MZL8" s="64"/>
      <c r="MZQ8" s="214"/>
      <c r="MZR8" s="64"/>
      <c r="MZS8" s="64"/>
      <c r="NAB8" s="64"/>
      <c r="NAG8" s="214"/>
      <c r="NAH8" s="64"/>
      <c r="NAI8" s="64"/>
      <c r="NAR8" s="64"/>
      <c r="NAW8" s="214"/>
      <c r="NAX8" s="64"/>
      <c r="NAY8" s="64"/>
      <c r="NBH8" s="64"/>
      <c r="NBM8" s="214"/>
      <c r="NBN8" s="64"/>
      <c r="NBO8" s="64"/>
      <c r="NBX8" s="64"/>
      <c r="NCC8" s="214"/>
      <c r="NCD8" s="64"/>
      <c r="NCE8" s="64"/>
      <c r="NCN8" s="64"/>
      <c r="NCS8" s="214"/>
      <c r="NCT8" s="64"/>
      <c r="NCU8" s="64"/>
      <c r="NDD8" s="64"/>
      <c r="NDI8" s="214"/>
      <c r="NDJ8" s="64"/>
      <c r="NDK8" s="64"/>
      <c r="NDT8" s="64"/>
      <c r="NDY8" s="214"/>
      <c r="NDZ8" s="64"/>
      <c r="NEA8" s="64"/>
      <c r="NEJ8" s="64"/>
      <c r="NEO8" s="214"/>
      <c r="NEP8" s="64"/>
      <c r="NEQ8" s="64"/>
      <c r="NEZ8" s="64"/>
      <c r="NFE8" s="214"/>
      <c r="NFF8" s="64"/>
      <c r="NFG8" s="64"/>
      <c r="NFP8" s="64"/>
      <c r="NFU8" s="214"/>
      <c r="NFV8" s="64"/>
      <c r="NFW8" s="64"/>
      <c r="NGF8" s="64"/>
      <c r="NGK8" s="214"/>
      <c r="NGL8" s="64"/>
      <c r="NGM8" s="64"/>
      <c r="NGV8" s="64"/>
      <c r="NHA8" s="214"/>
      <c r="NHB8" s="64"/>
      <c r="NHC8" s="64"/>
      <c r="NHL8" s="64"/>
      <c r="NHQ8" s="214"/>
      <c r="NHR8" s="64"/>
      <c r="NHS8" s="64"/>
      <c r="NIB8" s="64"/>
      <c r="NIG8" s="214"/>
      <c r="NIH8" s="64"/>
      <c r="NII8" s="64"/>
      <c r="NIR8" s="64"/>
      <c r="NIW8" s="214"/>
      <c r="NIX8" s="64"/>
      <c r="NIY8" s="64"/>
      <c r="NJH8" s="64"/>
      <c r="NJM8" s="214"/>
      <c r="NJN8" s="64"/>
      <c r="NJO8" s="64"/>
      <c r="NJX8" s="64"/>
      <c r="NKC8" s="214"/>
      <c r="NKD8" s="64"/>
      <c r="NKE8" s="64"/>
      <c r="NKN8" s="64"/>
      <c r="NKS8" s="214"/>
      <c r="NKT8" s="64"/>
      <c r="NKU8" s="64"/>
      <c r="NLD8" s="64"/>
      <c r="NLI8" s="214"/>
      <c r="NLJ8" s="64"/>
      <c r="NLK8" s="64"/>
      <c r="NLT8" s="64"/>
      <c r="NLY8" s="214"/>
      <c r="NLZ8" s="64"/>
      <c r="NMA8" s="64"/>
      <c r="NMJ8" s="64"/>
      <c r="NMO8" s="214"/>
      <c r="NMP8" s="64"/>
      <c r="NMQ8" s="64"/>
      <c r="NMZ8" s="64"/>
      <c r="NNE8" s="214"/>
      <c r="NNF8" s="64"/>
      <c r="NNG8" s="64"/>
      <c r="NNP8" s="64"/>
      <c r="NNU8" s="214"/>
      <c r="NNV8" s="64"/>
      <c r="NNW8" s="64"/>
      <c r="NOF8" s="64"/>
      <c r="NOK8" s="214"/>
      <c r="NOL8" s="64"/>
      <c r="NOM8" s="64"/>
      <c r="NOV8" s="64"/>
      <c r="NPA8" s="214"/>
      <c r="NPB8" s="64"/>
      <c r="NPC8" s="64"/>
      <c r="NPL8" s="64"/>
      <c r="NPQ8" s="214"/>
      <c r="NPR8" s="64"/>
      <c r="NPS8" s="64"/>
      <c r="NQB8" s="64"/>
      <c r="NQG8" s="214"/>
      <c r="NQH8" s="64"/>
      <c r="NQI8" s="64"/>
      <c r="NQR8" s="64"/>
      <c r="NQW8" s="214"/>
      <c r="NQX8" s="64"/>
      <c r="NQY8" s="64"/>
      <c r="NRH8" s="64"/>
      <c r="NRM8" s="214"/>
      <c r="NRN8" s="64"/>
      <c r="NRO8" s="64"/>
      <c r="NRX8" s="64"/>
      <c r="NSC8" s="214"/>
      <c r="NSD8" s="64"/>
      <c r="NSE8" s="64"/>
      <c r="NSN8" s="64"/>
      <c r="NSS8" s="214"/>
      <c r="NST8" s="64"/>
      <c r="NSU8" s="64"/>
      <c r="NTD8" s="64"/>
      <c r="NTI8" s="214"/>
      <c r="NTJ8" s="64"/>
      <c r="NTK8" s="64"/>
      <c r="NTT8" s="64"/>
      <c r="NTY8" s="214"/>
      <c r="NTZ8" s="64"/>
      <c r="NUA8" s="64"/>
      <c r="NUJ8" s="64"/>
      <c r="NUO8" s="214"/>
      <c r="NUP8" s="64"/>
      <c r="NUQ8" s="64"/>
      <c r="NUZ8" s="64"/>
      <c r="NVE8" s="214"/>
      <c r="NVF8" s="64"/>
      <c r="NVG8" s="64"/>
      <c r="NVP8" s="64"/>
      <c r="NVU8" s="214"/>
      <c r="NVV8" s="64"/>
      <c r="NVW8" s="64"/>
      <c r="NWF8" s="64"/>
      <c r="NWK8" s="214"/>
      <c r="NWL8" s="64"/>
      <c r="NWM8" s="64"/>
      <c r="NWV8" s="64"/>
      <c r="NXA8" s="214"/>
      <c r="NXB8" s="64"/>
      <c r="NXC8" s="64"/>
      <c r="NXL8" s="64"/>
      <c r="NXQ8" s="214"/>
      <c r="NXR8" s="64"/>
      <c r="NXS8" s="64"/>
      <c r="NYB8" s="64"/>
      <c r="NYG8" s="214"/>
      <c r="NYH8" s="64"/>
      <c r="NYI8" s="64"/>
      <c r="NYR8" s="64"/>
      <c r="NYW8" s="214"/>
      <c r="NYX8" s="64"/>
      <c r="NYY8" s="64"/>
      <c r="NZH8" s="64"/>
      <c r="NZM8" s="214"/>
      <c r="NZN8" s="64"/>
      <c r="NZO8" s="64"/>
      <c r="NZX8" s="64"/>
      <c r="OAC8" s="214"/>
      <c r="OAD8" s="64"/>
      <c r="OAE8" s="64"/>
      <c r="OAN8" s="64"/>
      <c r="OAS8" s="214"/>
      <c r="OAT8" s="64"/>
      <c r="OAU8" s="64"/>
      <c r="OBD8" s="64"/>
      <c r="OBI8" s="214"/>
      <c r="OBJ8" s="64"/>
      <c r="OBK8" s="64"/>
      <c r="OBT8" s="64"/>
      <c r="OBY8" s="214"/>
      <c r="OBZ8" s="64"/>
      <c r="OCA8" s="64"/>
      <c r="OCJ8" s="64"/>
      <c r="OCO8" s="214"/>
      <c r="OCP8" s="64"/>
      <c r="OCQ8" s="64"/>
      <c r="OCZ8" s="64"/>
      <c r="ODE8" s="214"/>
      <c r="ODF8" s="64"/>
      <c r="ODG8" s="64"/>
      <c r="ODP8" s="64"/>
      <c r="ODU8" s="214"/>
      <c r="ODV8" s="64"/>
      <c r="ODW8" s="64"/>
      <c r="OEF8" s="64"/>
      <c r="OEK8" s="214"/>
      <c r="OEL8" s="64"/>
      <c r="OEM8" s="64"/>
      <c r="OEV8" s="64"/>
      <c r="OFA8" s="214"/>
      <c r="OFB8" s="64"/>
      <c r="OFC8" s="64"/>
      <c r="OFL8" s="64"/>
      <c r="OFQ8" s="214"/>
      <c r="OFR8" s="64"/>
      <c r="OFS8" s="64"/>
      <c r="OGB8" s="64"/>
      <c r="OGG8" s="214"/>
      <c r="OGH8" s="64"/>
      <c r="OGI8" s="64"/>
      <c r="OGR8" s="64"/>
      <c r="OGW8" s="214"/>
      <c r="OGX8" s="64"/>
      <c r="OGY8" s="64"/>
      <c r="OHH8" s="64"/>
      <c r="OHM8" s="214"/>
      <c r="OHN8" s="64"/>
      <c r="OHO8" s="64"/>
      <c r="OHX8" s="64"/>
      <c r="OIC8" s="214"/>
      <c r="OID8" s="64"/>
      <c r="OIE8" s="64"/>
      <c r="OIN8" s="64"/>
      <c r="OIS8" s="214"/>
      <c r="OIT8" s="64"/>
      <c r="OIU8" s="64"/>
      <c r="OJD8" s="64"/>
      <c r="OJI8" s="214"/>
      <c r="OJJ8" s="64"/>
      <c r="OJK8" s="64"/>
      <c r="OJT8" s="64"/>
      <c r="OJY8" s="214"/>
      <c r="OJZ8" s="64"/>
      <c r="OKA8" s="64"/>
      <c r="OKJ8" s="64"/>
      <c r="OKO8" s="214"/>
      <c r="OKP8" s="64"/>
      <c r="OKQ8" s="64"/>
      <c r="OKZ8" s="64"/>
      <c r="OLE8" s="214"/>
      <c r="OLF8" s="64"/>
      <c r="OLG8" s="64"/>
      <c r="OLP8" s="64"/>
      <c r="OLU8" s="214"/>
      <c r="OLV8" s="64"/>
      <c r="OLW8" s="64"/>
      <c r="OMF8" s="64"/>
      <c r="OMK8" s="214"/>
      <c r="OML8" s="64"/>
      <c r="OMM8" s="64"/>
      <c r="OMV8" s="64"/>
      <c r="ONA8" s="214"/>
      <c r="ONB8" s="64"/>
      <c r="ONC8" s="64"/>
      <c r="ONL8" s="64"/>
      <c r="ONQ8" s="214"/>
      <c r="ONR8" s="64"/>
      <c r="ONS8" s="64"/>
      <c r="OOB8" s="64"/>
      <c r="OOG8" s="214"/>
      <c r="OOH8" s="64"/>
      <c r="OOI8" s="64"/>
      <c r="OOR8" s="64"/>
      <c r="OOW8" s="214"/>
      <c r="OOX8" s="64"/>
      <c r="OOY8" s="64"/>
      <c r="OPH8" s="64"/>
      <c r="OPM8" s="214"/>
      <c r="OPN8" s="64"/>
      <c r="OPO8" s="64"/>
      <c r="OPX8" s="64"/>
      <c r="OQC8" s="214"/>
      <c r="OQD8" s="64"/>
      <c r="OQE8" s="64"/>
      <c r="OQN8" s="64"/>
      <c r="OQS8" s="214"/>
      <c r="OQT8" s="64"/>
      <c r="OQU8" s="64"/>
      <c r="ORD8" s="64"/>
      <c r="ORI8" s="214"/>
      <c r="ORJ8" s="64"/>
      <c r="ORK8" s="64"/>
      <c r="ORT8" s="64"/>
      <c r="ORY8" s="214"/>
      <c r="ORZ8" s="64"/>
      <c r="OSA8" s="64"/>
      <c r="OSJ8" s="64"/>
      <c r="OSO8" s="214"/>
      <c r="OSP8" s="64"/>
      <c r="OSQ8" s="64"/>
      <c r="OSZ8" s="64"/>
      <c r="OTE8" s="214"/>
      <c r="OTF8" s="64"/>
      <c r="OTG8" s="64"/>
      <c r="OTP8" s="64"/>
      <c r="OTU8" s="214"/>
      <c r="OTV8" s="64"/>
      <c r="OTW8" s="64"/>
      <c r="OUF8" s="64"/>
      <c r="OUK8" s="214"/>
      <c r="OUL8" s="64"/>
      <c r="OUM8" s="64"/>
      <c r="OUV8" s="64"/>
      <c r="OVA8" s="214"/>
      <c r="OVB8" s="64"/>
      <c r="OVC8" s="64"/>
      <c r="OVL8" s="64"/>
      <c r="OVQ8" s="214"/>
      <c r="OVR8" s="64"/>
      <c r="OVS8" s="64"/>
      <c r="OWB8" s="64"/>
      <c r="OWG8" s="214"/>
      <c r="OWH8" s="64"/>
      <c r="OWI8" s="64"/>
      <c r="OWR8" s="64"/>
      <c r="OWW8" s="214"/>
      <c r="OWX8" s="64"/>
      <c r="OWY8" s="64"/>
      <c r="OXH8" s="64"/>
      <c r="OXM8" s="214"/>
      <c r="OXN8" s="64"/>
      <c r="OXO8" s="64"/>
      <c r="OXX8" s="64"/>
      <c r="OYC8" s="214"/>
      <c r="OYD8" s="64"/>
      <c r="OYE8" s="64"/>
      <c r="OYN8" s="64"/>
      <c r="OYS8" s="214"/>
      <c r="OYT8" s="64"/>
      <c r="OYU8" s="64"/>
      <c r="OZD8" s="64"/>
      <c r="OZI8" s="214"/>
      <c r="OZJ8" s="64"/>
      <c r="OZK8" s="64"/>
      <c r="OZT8" s="64"/>
      <c r="OZY8" s="214"/>
      <c r="OZZ8" s="64"/>
      <c r="PAA8" s="64"/>
      <c r="PAJ8" s="64"/>
      <c r="PAO8" s="214"/>
      <c r="PAP8" s="64"/>
      <c r="PAQ8" s="64"/>
      <c r="PAZ8" s="64"/>
      <c r="PBE8" s="214"/>
      <c r="PBF8" s="64"/>
      <c r="PBG8" s="64"/>
      <c r="PBP8" s="64"/>
      <c r="PBU8" s="214"/>
      <c r="PBV8" s="64"/>
      <c r="PBW8" s="64"/>
      <c r="PCF8" s="64"/>
      <c r="PCK8" s="214"/>
      <c r="PCL8" s="64"/>
      <c r="PCM8" s="64"/>
      <c r="PCV8" s="64"/>
      <c r="PDA8" s="214"/>
      <c r="PDB8" s="64"/>
      <c r="PDC8" s="64"/>
      <c r="PDL8" s="64"/>
      <c r="PDQ8" s="214"/>
      <c r="PDR8" s="64"/>
      <c r="PDS8" s="64"/>
      <c r="PEB8" s="64"/>
      <c r="PEG8" s="214"/>
      <c r="PEH8" s="64"/>
      <c r="PEI8" s="64"/>
      <c r="PER8" s="64"/>
      <c r="PEW8" s="214"/>
      <c r="PEX8" s="64"/>
      <c r="PEY8" s="64"/>
      <c r="PFH8" s="64"/>
      <c r="PFM8" s="214"/>
      <c r="PFN8" s="64"/>
      <c r="PFO8" s="64"/>
      <c r="PFX8" s="64"/>
      <c r="PGC8" s="214"/>
      <c r="PGD8" s="64"/>
      <c r="PGE8" s="64"/>
      <c r="PGN8" s="64"/>
      <c r="PGS8" s="214"/>
      <c r="PGT8" s="64"/>
      <c r="PGU8" s="64"/>
      <c r="PHD8" s="64"/>
      <c r="PHI8" s="214"/>
      <c r="PHJ8" s="64"/>
      <c r="PHK8" s="64"/>
      <c r="PHT8" s="64"/>
      <c r="PHY8" s="214"/>
      <c r="PHZ8" s="64"/>
      <c r="PIA8" s="64"/>
      <c r="PIJ8" s="64"/>
      <c r="PIO8" s="214"/>
      <c r="PIP8" s="64"/>
      <c r="PIQ8" s="64"/>
      <c r="PIZ8" s="64"/>
      <c r="PJE8" s="214"/>
      <c r="PJF8" s="64"/>
      <c r="PJG8" s="64"/>
      <c r="PJP8" s="64"/>
      <c r="PJU8" s="214"/>
      <c r="PJV8" s="64"/>
      <c r="PJW8" s="64"/>
      <c r="PKF8" s="64"/>
      <c r="PKK8" s="214"/>
      <c r="PKL8" s="64"/>
      <c r="PKM8" s="64"/>
      <c r="PKV8" s="64"/>
      <c r="PLA8" s="214"/>
      <c r="PLB8" s="64"/>
      <c r="PLC8" s="64"/>
      <c r="PLL8" s="64"/>
      <c r="PLQ8" s="214"/>
      <c r="PLR8" s="64"/>
      <c r="PLS8" s="64"/>
      <c r="PMB8" s="64"/>
      <c r="PMG8" s="214"/>
      <c r="PMH8" s="64"/>
      <c r="PMI8" s="64"/>
      <c r="PMR8" s="64"/>
      <c r="PMW8" s="214"/>
      <c r="PMX8" s="64"/>
      <c r="PMY8" s="64"/>
      <c r="PNH8" s="64"/>
      <c r="PNM8" s="214"/>
      <c r="PNN8" s="64"/>
      <c r="PNO8" s="64"/>
      <c r="PNX8" s="64"/>
      <c r="POC8" s="214"/>
      <c r="POD8" s="64"/>
      <c r="POE8" s="64"/>
      <c r="PON8" s="64"/>
      <c r="POS8" s="214"/>
      <c r="POT8" s="64"/>
      <c r="POU8" s="64"/>
      <c r="PPD8" s="64"/>
      <c r="PPI8" s="214"/>
      <c r="PPJ8" s="64"/>
      <c r="PPK8" s="64"/>
      <c r="PPT8" s="64"/>
      <c r="PPY8" s="214"/>
      <c r="PPZ8" s="64"/>
      <c r="PQA8" s="64"/>
      <c r="PQJ8" s="64"/>
      <c r="PQO8" s="214"/>
      <c r="PQP8" s="64"/>
      <c r="PQQ8" s="64"/>
      <c r="PQZ8" s="64"/>
      <c r="PRE8" s="214"/>
      <c r="PRF8" s="64"/>
      <c r="PRG8" s="64"/>
      <c r="PRP8" s="64"/>
      <c r="PRU8" s="214"/>
      <c r="PRV8" s="64"/>
      <c r="PRW8" s="64"/>
      <c r="PSF8" s="64"/>
      <c r="PSK8" s="214"/>
      <c r="PSL8" s="64"/>
      <c r="PSM8" s="64"/>
      <c r="PSV8" s="64"/>
      <c r="PTA8" s="214"/>
      <c r="PTB8" s="64"/>
      <c r="PTC8" s="64"/>
      <c r="PTL8" s="64"/>
      <c r="PTQ8" s="214"/>
      <c r="PTR8" s="64"/>
      <c r="PTS8" s="64"/>
      <c r="PUB8" s="64"/>
      <c r="PUG8" s="214"/>
      <c r="PUH8" s="64"/>
      <c r="PUI8" s="64"/>
      <c r="PUR8" s="64"/>
      <c r="PUW8" s="214"/>
      <c r="PUX8" s="64"/>
      <c r="PUY8" s="64"/>
      <c r="PVH8" s="64"/>
      <c r="PVM8" s="214"/>
      <c r="PVN8" s="64"/>
      <c r="PVO8" s="64"/>
      <c r="PVX8" s="64"/>
      <c r="PWC8" s="214"/>
      <c r="PWD8" s="64"/>
      <c r="PWE8" s="64"/>
      <c r="PWN8" s="64"/>
      <c r="PWS8" s="214"/>
      <c r="PWT8" s="64"/>
      <c r="PWU8" s="64"/>
      <c r="PXD8" s="64"/>
      <c r="PXI8" s="214"/>
      <c r="PXJ8" s="64"/>
      <c r="PXK8" s="64"/>
      <c r="PXT8" s="64"/>
      <c r="PXY8" s="214"/>
      <c r="PXZ8" s="64"/>
      <c r="PYA8" s="64"/>
      <c r="PYJ8" s="64"/>
      <c r="PYO8" s="214"/>
      <c r="PYP8" s="64"/>
      <c r="PYQ8" s="64"/>
      <c r="PYZ8" s="64"/>
      <c r="PZE8" s="214"/>
      <c r="PZF8" s="64"/>
      <c r="PZG8" s="64"/>
      <c r="PZP8" s="64"/>
      <c r="PZU8" s="214"/>
      <c r="PZV8" s="64"/>
      <c r="PZW8" s="64"/>
      <c r="QAF8" s="64"/>
      <c r="QAK8" s="214"/>
      <c r="QAL8" s="64"/>
      <c r="QAM8" s="64"/>
      <c r="QAV8" s="64"/>
      <c r="QBA8" s="214"/>
      <c r="QBB8" s="64"/>
      <c r="QBC8" s="64"/>
      <c r="QBL8" s="64"/>
      <c r="QBQ8" s="214"/>
      <c r="QBR8" s="64"/>
      <c r="QBS8" s="64"/>
      <c r="QCB8" s="64"/>
      <c r="QCG8" s="214"/>
      <c r="QCH8" s="64"/>
      <c r="QCI8" s="64"/>
      <c r="QCR8" s="64"/>
      <c r="QCW8" s="214"/>
      <c r="QCX8" s="64"/>
      <c r="QCY8" s="64"/>
      <c r="QDH8" s="64"/>
      <c r="QDM8" s="214"/>
      <c r="QDN8" s="64"/>
      <c r="QDO8" s="64"/>
      <c r="QDX8" s="64"/>
      <c r="QEC8" s="214"/>
      <c r="QED8" s="64"/>
      <c r="QEE8" s="64"/>
      <c r="QEN8" s="64"/>
      <c r="QES8" s="214"/>
      <c r="QET8" s="64"/>
      <c r="QEU8" s="64"/>
      <c r="QFD8" s="64"/>
      <c r="QFI8" s="214"/>
      <c r="QFJ8" s="64"/>
      <c r="QFK8" s="64"/>
      <c r="QFT8" s="64"/>
      <c r="QFY8" s="214"/>
      <c r="QFZ8" s="64"/>
      <c r="QGA8" s="64"/>
      <c r="QGJ8" s="64"/>
      <c r="QGO8" s="214"/>
      <c r="QGP8" s="64"/>
      <c r="QGQ8" s="64"/>
      <c r="QGZ8" s="64"/>
      <c r="QHE8" s="214"/>
      <c r="QHF8" s="64"/>
      <c r="QHG8" s="64"/>
      <c r="QHP8" s="64"/>
      <c r="QHU8" s="214"/>
      <c r="QHV8" s="64"/>
      <c r="QHW8" s="64"/>
      <c r="QIF8" s="64"/>
      <c r="QIK8" s="214"/>
      <c r="QIL8" s="64"/>
      <c r="QIM8" s="64"/>
      <c r="QIV8" s="64"/>
      <c r="QJA8" s="214"/>
      <c r="QJB8" s="64"/>
      <c r="QJC8" s="64"/>
      <c r="QJL8" s="64"/>
      <c r="QJQ8" s="214"/>
      <c r="QJR8" s="64"/>
      <c r="QJS8" s="64"/>
      <c r="QKB8" s="64"/>
      <c r="QKG8" s="214"/>
      <c r="QKH8" s="64"/>
      <c r="QKI8" s="64"/>
      <c r="QKR8" s="64"/>
      <c r="QKW8" s="214"/>
      <c r="QKX8" s="64"/>
      <c r="QKY8" s="64"/>
      <c r="QLH8" s="64"/>
      <c r="QLM8" s="214"/>
      <c r="QLN8" s="64"/>
      <c r="QLO8" s="64"/>
      <c r="QLX8" s="64"/>
      <c r="QMC8" s="214"/>
      <c r="QMD8" s="64"/>
      <c r="QME8" s="64"/>
      <c r="QMN8" s="64"/>
      <c r="QMS8" s="214"/>
      <c r="QMT8" s="64"/>
      <c r="QMU8" s="64"/>
      <c r="QND8" s="64"/>
      <c r="QNI8" s="214"/>
      <c r="QNJ8" s="64"/>
      <c r="QNK8" s="64"/>
      <c r="QNT8" s="64"/>
      <c r="QNY8" s="214"/>
      <c r="QNZ8" s="64"/>
      <c r="QOA8" s="64"/>
      <c r="QOJ8" s="64"/>
      <c r="QOO8" s="214"/>
      <c r="QOP8" s="64"/>
      <c r="QOQ8" s="64"/>
      <c r="QOZ8" s="64"/>
      <c r="QPE8" s="214"/>
      <c r="QPF8" s="64"/>
      <c r="QPG8" s="64"/>
      <c r="QPP8" s="64"/>
      <c r="QPU8" s="214"/>
      <c r="QPV8" s="64"/>
      <c r="QPW8" s="64"/>
      <c r="QQF8" s="64"/>
      <c r="QQK8" s="214"/>
      <c r="QQL8" s="64"/>
      <c r="QQM8" s="64"/>
      <c r="QQV8" s="64"/>
      <c r="QRA8" s="214"/>
      <c r="QRB8" s="64"/>
      <c r="QRC8" s="64"/>
      <c r="QRL8" s="64"/>
      <c r="QRQ8" s="214"/>
      <c r="QRR8" s="64"/>
      <c r="QRS8" s="64"/>
      <c r="QSB8" s="64"/>
      <c r="QSG8" s="214"/>
      <c r="QSH8" s="64"/>
      <c r="QSI8" s="64"/>
      <c r="QSR8" s="64"/>
      <c r="QSW8" s="214"/>
      <c r="QSX8" s="64"/>
      <c r="QSY8" s="64"/>
      <c r="QTH8" s="64"/>
      <c r="QTM8" s="214"/>
      <c r="QTN8" s="64"/>
      <c r="QTO8" s="64"/>
      <c r="QTX8" s="64"/>
      <c r="QUC8" s="214"/>
      <c r="QUD8" s="64"/>
      <c r="QUE8" s="64"/>
      <c r="QUN8" s="64"/>
      <c r="QUS8" s="214"/>
      <c r="QUT8" s="64"/>
      <c r="QUU8" s="64"/>
      <c r="QVD8" s="64"/>
      <c r="QVI8" s="214"/>
      <c r="QVJ8" s="64"/>
      <c r="QVK8" s="64"/>
      <c r="QVT8" s="64"/>
      <c r="QVY8" s="214"/>
      <c r="QVZ8" s="64"/>
      <c r="QWA8" s="64"/>
      <c r="QWJ8" s="64"/>
      <c r="QWO8" s="214"/>
      <c r="QWP8" s="64"/>
      <c r="QWQ8" s="64"/>
      <c r="QWZ8" s="64"/>
      <c r="QXE8" s="214"/>
      <c r="QXF8" s="64"/>
      <c r="QXG8" s="64"/>
      <c r="QXP8" s="64"/>
      <c r="QXU8" s="214"/>
      <c r="QXV8" s="64"/>
      <c r="QXW8" s="64"/>
      <c r="QYF8" s="64"/>
      <c r="QYK8" s="214"/>
      <c r="QYL8" s="64"/>
      <c r="QYM8" s="64"/>
      <c r="QYV8" s="64"/>
      <c r="QZA8" s="214"/>
      <c r="QZB8" s="64"/>
      <c r="QZC8" s="64"/>
      <c r="QZL8" s="64"/>
      <c r="QZQ8" s="214"/>
      <c r="QZR8" s="64"/>
      <c r="QZS8" s="64"/>
      <c r="RAB8" s="64"/>
      <c r="RAG8" s="214"/>
      <c r="RAH8" s="64"/>
      <c r="RAI8" s="64"/>
      <c r="RAR8" s="64"/>
      <c r="RAW8" s="214"/>
      <c r="RAX8" s="64"/>
      <c r="RAY8" s="64"/>
      <c r="RBH8" s="64"/>
      <c r="RBM8" s="214"/>
      <c r="RBN8" s="64"/>
      <c r="RBO8" s="64"/>
      <c r="RBX8" s="64"/>
      <c r="RCC8" s="214"/>
      <c r="RCD8" s="64"/>
      <c r="RCE8" s="64"/>
      <c r="RCN8" s="64"/>
      <c r="RCS8" s="214"/>
      <c r="RCT8" s="64"/>
      <c r="RCU8" s="64"/>
      <c r="RDD8" s="64"/>
      <c r="RDI8" s="214"/>
      <c r="RDJ8" s="64"/>
      <c r="RDK8" s="64"/>
      <c r="RDT8" s="64"/>
      <c r="RDY8" s="214"/>
      <c r="RDZ8" s="64"/>
      <c r="REA8" s="64"/>
      <c r="REJ8" s="64"/>
      <c r="REO8" s="214"/>
      <c r="REP8" s="64"/>
      <c r="REQ8" s="64"/>
      <c r="REZ8" s="64"/>
      <c r="RFE8" s="214"/>
      <c r="RFF8" s="64"/>
      <c r="RFG8" s="64"/>
      <c r="RFP8" s="64"/>
      <c r="RFU8" s="214"/>
      <c r="RFV8" s="64"/>
      <c r="RFW8" s="64"/>
      <c r="RGF8" s="64"/>
      <c r="RGK8" s="214"/>
      <c r="RGL8" s="64"/>
      <c r="RGM8" s="64"/>
      <c r="RGV8" s="64"/>
      <c r="RHA8" s="214"/>
      <c r="RHB8" s="64"/>
      <c r="RHC8" s="64"/>
      <c r="RHL8" s="64"/>
      <c r="RHQ8" s="214"/>
      <c r="RHR8" s="64"/>
      <c r="RHS8" s="64"/>
      <c r="RIB8" s="64"/>
      <c r="RIG8" s="214"/>
      <c r="RIH8" s="64"/>
      <c r="RII8" s="64"/>
      <c r="RIR8" s="64"/>
      <c r="RIW8" s="214"/>
      <c r="RIX8" s="64"/>
      <c r="RIY8" s="64"/>
      <c r="RJH8" s="64"/>
      <c r="RJM8" s="214"/>
      <c r="RJN8" s="64"/>
      <c r="RJO8" s="64"/>
      <c r="RJX8" s="64"/>
      <c r="RKC8" s="214"/>
      <c r="RKD8" s="64"/>
      <c r="RKE8" s="64"/>
      <c r="RKN8" s="64"/>
      <c r="RKS8" s="214"/>
      <c r="RKT8" s="64"/>
      <c r="RKU8" s="64"/>
      <c r="RLD8" s="64"/>
      <c r="RLI8" s="214"/>
      <c r="RLJ8" s="64"/>
      <c r="RLK8" s="64"/>
      <c r="RLT8" s="64"/>
      <c r="RLY8" s="214"/>
      <c r="RLZ8" s="64"/>
      <c r="RMA8" s="64"/>
      <c r="RMJ8" s="64"/>
      <c r="RMO8" s="214"/>
      <c r="RMP8" s="64"/>
      <c r="RMQ8" s="64"/>
      <c r="RMZ8" s="64"/>
      <c r="RNE8" s="214"/>
      <c r="RNF8" s="64"/>
      <c r="RNG8" s="64"/>
      <c r="RNP8" s="64"/>
      <c r="RNU8" s="214"/>
      <c r="RNV8" s="64"/>
      <c r="RNW8" s="64"/>
      <c r="ROF8" s="64"/>
      <c r="ROK8" s="214"/>
      <c r="ROL8" s="64"/>
      <c r="ROM8" s="64"/>
      <c r="ROV8" s="64"/>
      <c r="RPA8" s="214"/>
      <c r="RPB8" s="64"/>
      <c r="RPC8" s="64"/>
      <c r="RPL8" s="64"/>
      <c r="RPQ8" s="214"/>
      <c r="RPR8" s="64"/>
      <c r="RPS8" s="64"/>
      <c r="RQB8" s="64"/>
      <c r="RQG8" s="214"/>
      <c r="RQH8" s="64"/>
      <c r="RQI8" s="64"/>
      <c r="RQR8" s="64"/>
      <c r="RQW8" s="214"/>
      <c r="RQX8" s="64"/>
      <c r="RQY8" s="64"/>
      <c r="RRH8" s="64"/>
      <c r="RRM8" s="214"/>
      <c r="RRN8" s="64"/>
      <c r="RRO8" s="64"/>
      <c r="RRX8" s="64"/>
      <c r="RSC8" s="214"/>
      <c r="RSD8" s="64"/>
      <c r="RSE8" s="64"/>
      <c r="RSN8" s="64"/>
      <c r="RSS8" s="214"/>
      <c r="RST8" s="64"/>
      <c r="RSU8" s="64"/>
      <c r="RTD8" s="64"/>
      <c r="RTI8" s="214"/>
      <c r="RTJ8" s="64"/>
      <c r="RTK8" s="64"/>
      <c r="RTT8" s="64"/>
      <c r="RTY8" s="214"/>
      <c r="RTZ8" s="64"/>
      <c r="RUA8" s="64"/>
      <c r="RUJ8" s="64"/>
      <c r="RUO8" s="214"/>
      <c r="RUP8" s="64"/>
      <c r="RUQ8" s="64"/>
      <c r="RUZ8" s="64"/>
      <c r="RVE8" s="214"/>
      <c r="RVF8" s="64"/>
      <c r="RVG8" s="64"/>
      <c r="RVP8" s="64"/>
      <c r="RVU8" s="214"/>
      <c r="RVV8" s="64"/>
      <c r="RVW8" s="64"/>
      <c r="RWF8" s="64"/>
      <c r="RWK8" s="214"/>
      <c r="RWL8" s="64"/>
      <c r="RWM8" s="64"/>
      <c r="RWV8" s="64"/>
      <c r="RXA8" s="214"/>
      <c r="RXB8" s="64"/>
      <c r="RXC8" s="64"/>
      <c r="RXL8" s="64"/>
      <c r="RXQ8" s="214"/>
      <c r="RXR8" s="64"/>
      <c r="RXS8" s="64"/>
      <c r="RYB8" s="64"/>
      <c r="RYG8" s="214"/>
      <c r="RYH8" s="64"/>
      <c r="RYI8" s="64"/>
      <c r="RYR8" s="64"/>
      <c r="RYW8" s="214"/>
      <c r="RYX8" s="64"/>
      <c r="RYY8" s="64"/>
      <c r="RZH8" s="64"/>
      <c r="RZM8" s="214"/>
      <c r="RZN8" s="64"/>
      <c r="RZO8" s="64"/>
      <c r="RZX8" s="64"/>
      <c r="SAC8" s="214"/>
      <c r="SAD8" s="64"/>
      <c r="SAE8" s="64"/>
      <c r="SAN8" s="64"/>
      <c r="SAS8" s="214"/>
      <c r="SAT8" s="64"/>
      <c r="SAU8" s="64"/>
      <c r="SBD8" s="64"/>
      <c r="SBI8" s="214"/>
      <c r="SBJ8" s="64"/>
      <c r="SBK8" s="64"/>
      <c r="SBT8" s="64"/>
      <c r="SBY8" s="214"/>
      <c r="SBZ8" s="64"/>
      <c r="SCA8" s="64"/>
      <c r="SCJ8" s="64"/>
      <c r="SCO8" s="214"/>
      <c r="SCP8" s="64"/>
      <c r="SCQ8" s="64"/>
      <c r="SCZ8" s="64"/>
      <c r="SDE8" s="214"/>
      <c r="SDF8" s="64"/>
      <c r="SDG8" s="64"/>
      <c r="SDP8" s="64"/>
      <c r="SDU8" s="214"/>
      <c r="SDV8" s="64"/>
      <c r="SDW8" s="64"/>
      <c r="SEF8" s="64"/>
      <c r="SEK8" s="214"/>
      <c r="SEL8" s="64"/>
      <c r="SEM8" s="64"/>
      <c r="SEV8" s="64"/>
      <c r="SFA8" s="214"/>
      <c r="SFB8" s="64"/>
      <c r="SFC8" s="64"/>
      <c r="SFL8" s="64"/>
      <c r="SFQ8" s="214"/>
      <c r="SFR8" s="64"/>
      <c r="SFS8" s="64"/>
      <c r="SGB8" s="64"/>
      <c r="SGG8" s="214"/>
      <c r="SGH8" s="64"/>
      <c r="SGI8" s="64"/>
      <c r="SGR8" s="64"/>
      <c r="SGW8" s="214"/>
      <c r="SGX8" s="64"/>
      <c r="SGY8" s="64"/>
      <c r="SHH8" s="64"/>
      <c r="SHM8" s="214"/>
      <c r="SHN8" s="64"/>
      <c r="SHO8" s="64"/>
      <c r="SHX8" s="64"/>
      <c r="SIC8" s="214"/>
      <c r="SID8" s="64"/>
      <c r="SIE8" s="64"/>
      <c r="SIN8" s="64"/>
      <c r="SIS8" s="214"/>
      <c r="SIT8" s="64"/>
      <c r="SIU8" s="64"/>
      <c r="SJD8" s="64"/>
      <c r="SJI8" s="214"/>
      <c r="SJJ8" s="64"/>
      <c r="SJK8" s="64"/>
      <c r="SJT8" s="64"/>
      <c r="SJY8" s="214"/>
      <c r="SJZ8" s="64"/>
      <c r="SKA8" s="64"/>
      <c r="SKJ8" s="64"/>
      <c r="SKO8" s="214"/>
      <c r="SKP8" s="64"/>
      <c r="SKQ8" s="64"/>
      <c r="SKZ8" s="64"/>
      <c r="SLE8" s="214"/>
      <c r="SLF8" s="64"/>
      <c r="SLG8" s="64"/>
      <c r="SLP8" s="64"/>
      <c r="SLU8" s="214"/>
      <c r="SLV8" s="64"/>
      <c r="SLW8" s="64"/>
      <c r="SMF8" s="64"/>
      <c r="SMK8" s="214"/>
      <c r="SML8" s="64"/>
      <c r="SMM8" s="64"/>
      <c r="SMV8" s="64"/>
      <c r="SNA8" s="214"/>
      <c r="SNB8" s="64"/>
      <c r="SNC8" s="64"/>
      <c r="SNL8" s="64"/>
      <c r="SNQ8" s="214"/>
      <c r="SNR8" s="64"/>
      <c r="SNS8" s="64"/>
      <c r="SOB8" s="64"/>
      <c r="SOG8" s="214"/>
      <c r="SOH8" s="64"/>
      <c r="SOI8" s="64"/>
      <c r="SOR8" s="64"/>
      <c r="SOW8" s="214"/>
      <c r="SOX8" s="64"/>
      <c r="SOY8" s="64"/>
      <c r="SPH8" s="64"/>
      <c r="SPM8" s="214"/>
      <c r="SPN8" s="64"/>
      <c r="SPO8" s="64"/>
      <c r="SPX8" s="64"/>
      <c r="SQC8" s="214"/>
      <c r="SQD8" s="64"/>
      <c r="SQE8" s="64"/>
      <c r="SQN8" s="64"/>
      <c r="SQS8" s="214"/>
      <c r="SQT8" s="64"/>
      <c r="SQU8" s="64"/>
      <c r="SRD8" s="64"/>
      <c r="SRI8" s="214"/>
      <c r="SRJ8" s="64"/>
      <c r="SRK8" s="64"/>
      <c r="SRT8" s="64"/>
      <c r="SRY8" s="214"/>
      <c r="SRZ8" s="64"/>
      <c r="SSA8" s="64"/>
      <c r="SSJ8" s="64"/>
      <c r="SSO8" s="214"/>
      <c r="SSP8" s="64"/>
      <c r="SSQ8" s="64"/>
      <c r="SSZ8" s="64"/>
      <c r="STE8" s="214"/>
      <c r="STF8" s="64"/>
      <c r="STG8" s="64"/>
      <c r="STP8" s="64"/>
      <c r="STU8" s="214"/>
      <c r="STV8" s="64"/>
      <c r="STW8" s="64"/>
      <c r="SUF8" s="64"/>
      <c r="SUK8" s="214"/>
      <c r="SUL8" s="64"/>
      <c r="SUM8" s="64"/>
      <c r="SUV8" s="64"/>
      <c r="SVA8" s="214"/>
      <c r="SVB8" s="64"/>
      <c r="SVC8" s="64"/>
      <c r="SVL8" s="64"/>
      <c r="SVQ8" s="214"/>
      <c r="SVR8" s="64"/>
      <c r="SVS8" s="64"/>
      <c r="SWB8" s="64"/>
      <c r="SWG8" s="214"/>
      <c r="SWH8" s="64"/>
      <c r="SWI8" s="64"/>
      <c r="SWR8" s="64"/>
      <c r="SWW8" s="214"/>
      <c r="SWX8" s="64"/>
      <c r="SWY8" s="64"/>
      <c r="SXH8" s="64"/>
      <c r="SXM8" s="214"/>
      <c r="SXN8" s="64"/>
      <c r="SXO8" s="64"/>
      <c r="SXX8" s="64"/>
      <c r="SYC8" s="214"/>
      <c r="SYD8" s="64"/>
      <c r="SYE8" s="64"/>
      <c r="SYN8" s="64"/>
      <c r="SYS8" s="214"/>
      <c r="SYT8" s="64"/>
      <c r="SYU8" s="64"/>
      <c r="SZD8" s="64"/>
      <c r="SZI8" s="214"/>
      <c r="SZJ8" s="64"/>
      <c r="SZK8" s="64"/>
      <c r="SZT8" s="64"/>
      <c r="SZY8" s="214"/>
      <c r="SZZ8" s="64"/>
      <c r="TAA8" s="64"/>
      <c r="TAJ8" s="64"/>
      <c r="TAO8" s="214"/>
      <c r="TAP8" s="64"/>
      <c r="TAQ8" s="64"/>
      <c r="TAZ8" s="64"/>
      <c r="TBE8" s="214"/>
      <c r="TBF8" s="64"/>
      <c r="TBG8" s="64"/>
      <c r="TBP8" s="64"/>
      <c r="TBU8" s="214"/>
      <c r="TBV8" s="64"/>
      <c r="TBW8" s="64"/>
      <c r="TCF8" s="64"/>
      <c r="TCK8" s="214"/>
      <c r="TCL8" s="64"/>
      <c r="TCM8" s="64"/>
      <c r="TCV8" s="64"/>
      <c r="TDA8" s="214"/>
      <c r="TDB8" s="64"/>
      <c r="TDC8" s="64"/>
      <c r="TDL8" s="64"/>
      <c r="TDQ8" s="214"/>
      <c r="TDR8" s="64"/>
      <c r="TDS8" s="64"/>
      <c r="TEB8" s="64"/>
      <c r="TEG8" s="214"/>
      <c r="TEH8" s="64"/>
      <c r="TEI8" s="64"/>
      <c r="TER8" s="64"/>
      <c r="TEW8" s="214"/>
      <c r="TEX8" s="64"/>
      <c r="TEY8" s="64"/>
      <c r="TFH8" s="64"/>
      <c r="TFM8" s="214"/>
      <c r="TFN8" s="64"/>
      <c r="TFO8" s="64"/>
      <c r="TFX8" s="64"/>
      <c r="TGC8" s="214"/>
      <c r="TGD8" s="64"/>
      <c r="TGE8" s="64"/>
      <c r="TGN8" s="64"/>
      <c r="TGS8" s="214"/>
      <c r="TGT8" s="64"/>
      <c r="TGU8" s="64"/>
      <c r="THD8" s="64"/>
      <c r="THI8" s="214"/>
      <c r="THJ8" s="64"/>
      <c r="THK8" s="64"/>
      <c r="THT8" s="64"/>
      <c r="THY8" s="214"/>
      <c r="THZ8" s="64"/>
      <c r="TIA8" s="64"/>
      <c r="TIJ8" s="64"/>
      <c r="TIO8" s="214"/>
      <c r="TIP8" s="64"/>
      <c r="TIQ8" s="64"/>
      <c r="TIZ8" s="64"/>
      <c r="TJE8" s="214"/>
      <c r="TJF8" s="64"/>
      <c r="TJG8" s="64"/>
      <c r="TJP8" s="64"/>
      <c r="TJU8" s="214"/>
      <c r="TJV8" s="64"/>
      <c r="TJW8" s="64"/>
      <c r="TKF8" s="64"/>
      <c r="TKK8" s="214"/>
      <c r="TKL8" s="64"/>
      <c r="TKM8" s="64"/>
      <c r="TKV8" s="64"/>
      <c r="TLA8" s="214"/>
      <c r="TLB8" s="64"/>
      <c r="TLC8" s="64"/>
      <c r="TLL8" s="64"/>
      <c r="TLQ8" s="214"/>
      <c r="TLR8" s="64"/>
      <c r="TLS8" s="64"/>
      <c r="TMB8" s="64"/>
      <c r="TMG8" s="214"/>
      <c r="TMH8" s="64"/>
      <c r="TMI8" s="64"/>
      <c r="TMR8" s="64"/>
      <c r="TMW8" s="214"/>
      <c r="TMX8" s="64"/>
      <c r="TMY8" s="64"/>
      <c r="TNH8" s="64"/>
      <c r="TNM8" s="214"/>
      <c r="TNN8" s="64"/>
      <c r="TNO8" s="64"/>
      <c r="TNX8" s="64"/>
      <c r="TOC8" s="214"/>
      <c r="TOD8" s="64"/>
      <c r="TOE8" s="64"/>
      <c r="TON8" s="64"/>
      <c r="TOS8" s="214"/>
      <c r="TOT8" s="64"/>
      <c r="TOU8" s="64"/>
      <c r="TPD8" s="64"/>
      <c r="TPI8" s="214"/>
      <c r="TPJ8" s="64"/>
      <c r="TPK8" s="64"/>
      <c r="TPT8" s="64"/>
      <c r="TPY8" s="214"/>
      <c r="TPZ8" s="64"/>
      <c r="TQA8" s="64"/>
      <c r="TQJ8" s="64"/>
      <c r="TQO8" s="214"/>
      <c r="TQP8" s="64"/>
      <c r="TQQ8" s="64"/>
      <c r="TQZ8" s="64"/>
      <c r="TRE8" s="214"/>
      <c r="TRF8" s="64"/>
      <c r="TRG8" s="64"/>
      <c r="TRP8" s="64"/>
      <c r="TRU8" s="214"/>
      <c r="TRV8" s="64"/>
      <c r="TRW8" s="64"/>
      <c r="TSF8" s="64"/>
      <c r="TSK8" s="214"/>
      <c r="TSL8" s="64"/>
      <c r="TSM8" s="64"/>
      <c r="TSV8" s="64"/>
      <c r="TTA8" s="214"/>
      <c r="TTB8" s="64"/>
      <c r="TTC8" s="64"/>
      <c r="TTL8" s="64"/>
      <c r="TTQ8" s="214"/>
      <c r="TTR8" s="64"/>
      <c r="TTS8" s="64"/>
      <c r="TUB8" s="64"/>
      <c r="TUG8" s="214"/>
      <c r="TUH8" s="64"/>
      <c r="TUI8" s="64"/>
      <c r="TUR8" s="64"/>
      <c r="TUW8" s="214"/>
      <c r="TUX8" s="64"/>
      <c r="TUY8" s="64"/>
      <c r="TVH8" s="64"/>
      <c r="TVM8" s="214"/>
      <c r="TVN8" s="64"/>
      <c r="TVO8" s="64"/>
      <c r="TVX8" s="64"/>
      <c r="TWC8" s="214"/>
      <c r="TWD8" s="64"/>
      <c r="TWE8" s="64"/>
      <c r="TWN8" s="64"/>
      <c r="TWS8" s="214"/>
      <c r="TWT8" s="64"/>
      <c r="TWU8" s="64"/>
      <c r="TXD8" s="64"/>
      <c r="TXI8" s="214"/>
      <c r="TXJ8" s="64"/>
      <c r="TXK8" s="64"/>
      <c r="TXT8" s="64"/>
      <c r="TXY8" s="214"/>
      <c r="TXZ8" s="64"/>
      <c r="TYA8" s="64"/>
      <c r="TYJ8" s="64"/>
      <c r="TYO8" s="214"/>
      <c r="TYP8" s="64"/>
      <c r="TYQ8" s="64"/>
      <c r="TYZ8" s="64"/>
      <c r="TZE8" s="214"/>
      <c r="TZF8" s="64"/>
      <c r="TZG8" s="64"/>
      <c r="TZP8" s="64"/>
      <c r="TZU8" s="214"/>
      <c r="TZV8" s="64"/>
      <c r="TZW8" s="64"/>
      <c r="UAF8" s="64"/>
      <c r="UAK8" s="214"/>
      <c r="UAL8" s="64"/>
      <c r="UAM8" s="64"/>
      <c r="UAV8" s="64"/>
      <c r="UBA8" s="214"/>
      <c r="UBB8" s="64"/>
      <c r="UBC8" s="64"/>
      <c r="UBL8" s="64"/>
      <c r="UBQ8" s="214"/>
      <c r="UBR8" s="64"/>
      <c r="UBS8" s="64"/>
      <c r="UCB8" s="64"/>
      <c r="UCG8" s="214"/>
      <c r="UCH8" s="64"/>
      <c r="UCI8" s="64"/>
      <c r="UCR8" s="64"/>
      <c r="UCW8" s="214"/>
      <c r="UCX8" s="64"/>
      <c r="UCY8" s="64"/>
      <c r="UDH8" s="64"/>
      <c r="UDM8" s="214"/>
      <c r="UDN8" s="64"/>
      <c r="UDO8" s="64"/>
      <c r="UDX8" s="64"/>
      <c r="UEC8" s="214"/>
      <c r="UED8" s="64"/>
      <c r="UEE8" s="64"/>
      <c r="UEN8" s="64"/>
      <c r="UES8" s="214"/>
      <c r="UET8" s="64"/>
      <c r="UEU8" s="64"/>
      <c r="UFD8" s="64"/>
      <c r="UFI8" s="214"/>
      <c r="UFJ8" s="64"/>
      <c r="UFK8" s="64"/>
      <c r="UFT8" s="64"/>
      <c r="UFY8" s="214"/>
      <c r="UFZ8" s="64"/>
      <c r="UGA8" s="64"/>
      <c r="UGJ8" s="64"/>
      <c r="UGO8" s="214"/>
      <c r="UGP8" s="64"/>
      <c r="UGQ8" s="64"/>
      <c r="UGZ8" s="64"/>
      <c r="UHE8" s="214"/>
      <c r="UHF8" s="64"/>
      <c r="UHG8" s="64"/>
      <c r="UHP8" s="64"/>
      <c r="UHU8" s="214"/>
      <c r="UHV8" s="64"/>
      <c r="UHW8" s="64"/>
      <c r="UIF8" s="64"/>
      <c r="UIK8" s="214"/>
      <c r="UIL8" s="64"/>
      <c r="UIM8" s="64"/>
      <c r="UIV8" s="64"/>
      <c r="UJA8" s="214"/>
      <c r="UJB8" s="64"/>
      <c r="UJC8" s="64"/>
      <c r="UJL8" s="64"/>
      <c r="UJQ8" s="214"/>
      <c r="UJR8" s="64"/>
      <c r="UJS8" s="64"/>
      <c r="UKB8" s="64"/>
      <c r="UKG8" s="214"/>
      <c r="UKH8" s="64"/>
      <c r="UKI8" s="64"/>
      <c r="UKR8" s="64"/>
      <c r="UKW8" s="214"/>
      <c r="UKX8" s="64"/>
      <c r="UKY8" s="64"/>
      <c r="ULH8" s="64"/>
      <c r="ULM8" s="214"/>
      <c r="ULN8" s="64"/>
      <c r="ULO8" s="64"/>
      <c r="ULX8" s="64"/>
      <c r="UMC8" s="214"/>
      <c r="UMD8" s="64"/>
      <c r="UME8" s="64"/>
      <c r="UMN8" s="64"/>
      <c r="UMS8" s="214"/>
      <c r="UMT8" s="64"/>
      <c r="UMU8" s="64"/>
      <c r="UND8" s="64"/>
      <c r="UNI8" s="214"/>
      <c r="UNJ8" s="64"/>
      <c r="UNK8" s="64"/>
      <c r="UNT8" s="64"/>
      <c r="UNY8" s="214"/>
      <c r="UNZ8" s="64"/>
      <c r="UOA8" s="64"/>
      <c r="UOJ8" s="64"/>
      <c r="UOO8" s="214"/>
      <c r="UOP8" s="64"/>
      <c r="UOQ8" s="64"/>
      <c r="UOZ8" s="64"/>
      <c r="UPE8" s="214"/>
      <c r="UPF8" s="64"/>
      <c r="UPG8" s="64"/>
      <c r="UPP8" s="64"/>
      <c r="UPU8" s="214"/>
      <c r="UPV8" s="64"/>
      <c r="UPW8" s="64"/>
      <c r="UQF8" s="64"/>
      <c r="UQK8" s="214"/>
      <c r="UQL8" s="64"/>
      <c r="UQM8" s="64"/>
      <c r="UQV8" s="64"/>
      <c r="URA8" s="214"/>
      <c r="URB8" s="64"/>
      <c r="URC8" s="64"/>
      <c r="URL8" s="64"/>
      <c r="URQ8" s="214"/>
      <c r="URR8" s="64"/>
      <c r="URS8" s="64"/>
      <c r="USB8" s="64"/>
      <c r="USG8" s="214"/>
      <c r="USH8" s="64"/>
      <c r="USI8" s="64"/>
      <c r="USR8" s="64"/>
      <c r="USW8" s="214"/>
      <c r="USX8" s="64"/>
      <c r="USY8" s="64"/>
      <c r="UTH8" s="64"/>
      <c r="UTM8" s="214"/>
      <c r="UTN8" s="64"/>
      <c r="UTO8" s="64"/>
      <c r="UTX8" s="64"/>
      <c r="UUC8" s="214"/>
      <c r="UUD8" s="64"/>
      <c r="UUE8" s="64"/>
      <c r="UUN8" s="64"/>
      <c r="UUS8" s="214"/>
      <c r="UUT8" s="64"/>
      <c r="UUU8" s="64"/>
      <c r="UVD8" s="64"/>
      <c r="UVI8" s="214"/>
      <c r="UVJ8" s="64"/>
      <c r="UVK8" s="64"/>
      <c r="UVT8" s="64"/>
      <c r="UVY8" s="214"/>
      <c r="UVZ8" s="64"/>
      <c r="UWA8" s="64"/>
      <c r="UWJ8" s="64"/>
      <c r="UWO8" s="214"/>
      <c r="UWP8" s="64"/>
      <c r="UWQ8" s="64"/>
      <c r="UWZ8" s="64"/>
      <c r="UXE8" s="214"/>
      <c r="UXF8" s="64"/>
      <c r="UXG8" s="64"/>
      <c r="UXP8" s="64"/>
      <c r="UXU8" s="214"/>
      <c r="UXV8" s="64"/>
      <c r="UXW8" s="64"/>
      <c r="UYF8" s="64"/>
      <c r="UYK8" s="214"/>
      <c r="UYL8" s="64"/>
      <c r="UYM8" s="64"/>
      <c r="UYV8" s="64"/>
      <c r="UZA8" s="214"/>
      <c r="UZB8" s="64"/>
      <c r="UZC8" s="64"/>
      <c r="UZL8" s="64"/>
      <c r="UZQ8" s="214"/>
      <c r="UZR8" s="64"/>
      <c r="UZS8" s="64"/>
      <c r="VAB8" s="64"/>
      <c r="VAG8" s="214"/>
      <c r="VAH8" s="64"/>
      <c r="VAI8" s="64"/>
      <c r="VAR8" s="64"/>
      <c r="VAW8" s="214"/>
      <c r="VAX8" s="64"/>
      <c r="VAY8" s="64"/>
      <c r="VBH8" s="64"/>
      <c r="VBM8" s="214"/>
      <c r="VBN8" s="64"/>
      <c r="VBO8" s="64"/>
      <c r="VBX8" s="64"/>
      <c r="VCC8" s="214"/>
      <c r="VCD8" s="64"/>
      <c r="VCE8" s="64"/>
      <c r="VCN8" s="64"/>
      <c r="VCS8" s="214"/>
      <c r="VCT8" s="64"/>
      <c r="VCU8" s="64"/>
      <c r="VDD8" s="64"/>
      <c r="VDI8" s="214"/>
      <c r="VDJ8" s="64"/>
      <c r="VDK8" s="64"/>
      <c r="VDT8" s="64"/>
      <c r="VDY8" s="214"/>
      <c r="VDZ8" s="64"/>
      <c r="VEA8" s="64"/>
      <c r="VEJ8" s="64"/>
      <c r="VEO8" s="214"/>
      <c r="VEP8" s="64"/>
      <c r="VEQ8" s="64"/>
      <c r="VEZ8" s="64"/>
      <c r="VFE8" s="214"/>
      <c r="VFF8" s="64"/>
      <c r="VFG8" s="64"/>
      <c r="VFP8" s="64"/>
      <c r="VFU8" s="214"/>
      <c r="VFV8" s="64"/>
      <c r="VFW8" s="64"/>
      <c r="VGF8" s="64"/>
      <c r="VGK8" s="214"/>
      <c r="VGL8" s="64"/>
      <c r="VGM8" s="64"/>
      <c r="VGV8" s="64"/>
      <c r="VHA8" s="214"/>
      <c r="VHB8" s="64"/>
      <c r="VHC8" s="64"/>
      <c r="VHL8" s="64"/>
      <c r="VHQ8" s="214"/>
      <c r="VHR8" s="64"/>
      <c r="VHS8" s="64"/>
      <c r="VIB8" s="64"/>
      <c r="VIG8" s="214"/>
      <c r="VIH8" s="64"/>
      <c r="VII8" s="64"/>
      <c r="VIR8" s="64"/>
      <c r="VIW8" s="214"/>
      <c r="VIX8" s="64"/>
      <c r="VIY8" s="64"/>
      <c r="VJH8" s="64"/>
      <c r="VJM8" s="214"/>
      <c r="VJN8" s="64"/>
      <c r="VJO8" s="64"/>
      <c r="VJX8" s="64"/>
      <c r="VKC8" s="214"/>
      <c r="VKD8" s="64"/>
      <c r="VKE8" s="64"/>
      <c r="VKN8" s="64"/>
      <c r="VKS8" s="214"/>
      <c r="VKT8" s="64"/>
      <c r="VKU8" s="64"/>
      <c r="VLD8" s="64"/>
      <c r="VLI8" s="214"/>
      <c r="VLJ8" s="64"/>
      <c r="VLK8" s="64"/>
      <c r="VLT8" s="64"/>
      <c r="VLY8" s="214"/>
      <c r="VLZ8" s="64"/>
      <c r="VMA8" s="64"/>
      <c r="VMJ8" s="64"/>
      <c r="VMO8" s="214"/>
      <c r="VMP8" s="64"/>
      <c r="VMQ8" s="64"/>
      <c r="VMZ8" s="64"/>
      <c r="VNE8" s="214"/>
      <c r="VNF8" s="64"/>
      <c r="VNG8" s="64"/>
      <c r="VNP8" s="64"/>
      <c r="VNU8" s="214"/>
      <c r="VNV8" s="64"/>
      <c r="VNW8" s="64"/>
      <c r="VOF8" s="64"/>
      <c r="VOK8" s="214"/>
      <c r="VOL8" s="64"/>
      <c r="VOM8" s="64"/>
      <c r="VOV8" s="64"/>
      <c r="VPA8" s="214"/>
      <c r="VPB8" s="64"/>
      <c r="VPC8" s="64"/>
      <c r="VPL8" s="64"/>
      <c r="VPQ8" s="214"/>
      <c r="VPR8" s="64"/>
      <c r="VPS8" s="64"/>
      <c r="VQB8" s="64"/>
      <c r="VQG8" s="214"/>
      <c r="VQH8" s="64"/>
      <c r="VQI8" s="64"/>
      <c r="VQR8" s="64"/>
      <c r="VQW8" s="214"/>
      <c r="VQX8" s="64"/>
      <c r="VQY8" s="64"/>
      <c r="VRH8" s="64"/>
      <c r="VRM8" s="214"/>
      <c r="VRN8" s="64"/>
      <c r="VRO8" s="64"/>
      <c r="VRX8" s="64"/>
      <c r="VSC8" s="214"/>
      <c r="VSD8" s="64"/>
      <c r="VSE8" s="64"/>
      <c r="VSN8" s="64"/>
      <c r="VSS8" s="214"/>
      <c r="VST8" s="64"/>
      <c r="VSU8" s="64"/>
      <c r="VTD8" s="64"/>
      <c r="VTI8" s="214"/>
      <c r="VTJ8" s="64"/>
      <c r="VTK8" s="64"/>
      <c r="VTT8" s="64"/>
      <c r="VTY8" s="214"/>
      <c r="VTZ8" s="64"/>
      <c r="VUA8" s="64"/>
      <c r="VUJ8" s="64"/>
      <c r="VUO8" s="214"/>
      <c r="VUP8" s="64"/>
      <c r="VUQ8" s="64"/>
      <c r="VUZ8" s="64"/>
      <c r="VVE8" s="214"/>
      <c r="VVF8" s="64"/>
      <c r="VVG8" s="64"/>
      <c r="VVP8" s="64"/>
      <c r="VVU8" s="214"/>
      <c r="VVV8" s="64"/>
      <c r="VVW8" s="64"/>
      <c r="VWF8" s="64"/>
      <c r="VWK8" s="214"/>
      <c r="VWL8" s="64"/>
      <c r="VWM8" s="64"/>
      <c r="VWV8" s="64"/>
      <c r="VXA8" s="214"/>
      <c r="VXB8" s="64"/>
      <c r="VXC8" s="64"/>
      <c r="VXL8" s="64"/>
      <c r="VXQ8" s="214"/>
      <c r="VXR8" s="64"/>
      <c r="VXS8" s="64"/>
      <c r="VYB8" s="64"/>
      <c r="VYG8" s="214"/>
      <c r="VYH8" s="64"/>
      <c r="VYI8" s="64"/>
      <c r="VYR8" s="64"/>
      <c r="VYW8" s="214"/>
      <c r="VYX8" s="64"/>
      <c r="VYY8" s="64"/>
      <c r="VZH8" s="64"/>
      <c r="VZM8" s="214"/>
      <c r="VZN8" s="64"/>
      <c r="VZO8" s="64"/>
      <c r="VZX8" s="64"/>
      <c r="WAC8" s="214"/>
      <c r="WAD8" s="64"/>
      <c r="WAE8" s="64"/>
      <c r="WAN8" s="64"/>
      <c r="WAS8" s="214"/>
      <c r="WAT8" s="64"/>
      <c r="WAU8" s="64"/>
      <c r="WBD8" s="64"/>
      <c r="WBI8" s="214"/>
      <c r="WBJ8" s="64"/>
      <c r="WBK8" s="64"/>
      <c r="WBT8" s="64"/>
      <c r="WBY8" s="214"/>
      <c r="WBZ8" s="64"/>
      <c r="WCA8" s="64"/>
      <c r="WCJ8" s="64"/>
      <c r="WCO8" s="214"/>
      <c r="WCP8" s="64"/>
      <c r="WCQ8" s="64"/>
      <c r="WCZ8" s="64"/>
      <c r="WDE8" s="214"/>
      <c r="WDF8" s="64"/>
      <c r="WDG8" s="64"/>
      <c r="WDP8" s="64"/>
      <c r="WDU8" s="214"/>
      <c r="WDV8" s="64"/>
      <c r="WDW8" s="64"/>
      <c r="WEF8" s="64"/>
      <c r="WEK8" s="214"/>
      <c r="WEL8" s="64"/>
      <c r="WEM8" s="64"/>
      <c r="WEV8" s="64"/>
      <c r="WFA8" s="214"/>
      <c r="WFB8" s="64"/>
      <c r="WFC8" s="64"/>
      <c r="WFL8" s="64"/>
      <c r="WFQ8" s="214"/>
      <c r="WFR8" s="64"/>
      <c r="WFS8" s="64"/>
      <c r="WGB8" s="64"/>
      <c r="WGG8" s="214"/>
      <c r="WGH8" s="64"/>
      <c r="WGI8" s="64"/>
      <c r="WGR8" s="64"/>
      <c r="WGW8" s="214"/>
      <c r="WGX8" s="64"/>
      <c r="WGY8" s="64"/>
      <c r="WHH8" s="64"/>
      <c r="WHM8" s="214"/>
      <c r="WHN8" s="64"/>
      <c r="WHO8" s="64"/>
      <c r="WHX8" s="64"/>
      <c r="WIC8" s="214"/>
      <c r="WID8" s="64"/>
      <c r="WIE8" s="64"/>
      <c r="WIN8" s="64"/>
      <c r="WIS8" s="214"/>
      <c r="WIT8" s="64"/>
      <c r="WIU8" s="64"/>
      <c r="WJD8" s="64"/>
      <c r="WJI8" s="214"/>
      <c r="WJJ8" s="64"/>
      <c r="WJK8" s="64"/>
      <c r="WJT8" s="64"/>
      <c r="WJY8" s="214"/>
      <c r="WJZ8" s="64"/>
      <c r="WKA8" s="64"/>
      <c r="WKJ8" s="64"/>
      <c r="WKO8" s="214"/>
      <c r="WKP8" s="64"/>
      <c r="WKQ8" s="64"/>
      <c r="WKZ8" s="64"/>
      <c r="WLE8" s="214"/>
      <c r="WLF8" s="64"/>
      <c r="WLG8" s="64"/>
      <c r="WLP8" s="64"/>
      <c r="WLU8" s="214"/>
      <c r="WLV8" s="64"/>
      <c r="WLW8" s="64"/>
      <c r="WMF8" s="64"/>
      <c r="WMK8" s="214"/>
      <c r="WML8" s="64"/>
      <c r="WMM8" s="64"/>
      <c r="WMV8" s="64"/>
      <c r="WNA8" s="214"/>
      <c r="WNB8" s="64"/>
      <c r="WNC8" s="64"/>
      <c r="WNL8" s="64"/>
      <c r="WNQ8" s="214"/>
      <c r="WNR8" s="64"/>
      <c r="WNS8" s="64"/>
      <c r="WOB8" s="64"/>
      <c r="WOG8" s="214"/>
      <c r="WOH8" s="64"/>
      <c r="WOI8" s="64"/>
      <c r="WOR8" s="64"/>
      <c r="WOW8" s="214"/>
      <c r="WOX8" s="64"/>
      <c r="WOY8" s="64"/>
      <c r="WPH8" s="64"/>
      <c r="WPM8" s="214"/>
      <c r="WPN8" s="64"/>
      <c r="WPO8" s="64"/>
      <c r="WPX8" s="64"/>
      <c r="WQC8" s="214"/>
      <c r="WQD8" s="64"/>
      <c r="WQE8" s="64"/>
      <c r="WQN8" s="64"/>
      <c r="WQS8" s="214"/>
      <c r="WQT8" s="64"/>
      <c r="WQU8" s="64"/>
      <c r="WRD8" s="64"/>
      <c r="WRI8" s="214"/>
      <c r="WRJ8" s="64"/>
      <c r="WRK8" s="64"/>
      <c r="WRT8" s="64"/>
      <c r="WRY8" s="214"/>
      <c r="WRZ8" s="64"/>
      <c r="WSA8" s="64"/>
      <c r="WSJ8" s="64"/>
      <c r="WSO8" s="214"/>
      <c r="WSP8" s="64"/>
      <c r="WSQ8" s="64"/>
      <c r="WSZ8" s="64"/>
      <c r="WTE8" s="214"/>
      <c r="WTF8" s="64"/>
      <c r="WTG8" s="64"/>
      <c r="WTP8" s="64"/>
      <c r="WTU8" s="214"/>
      <c r="WTV8" s="64"/>
      <c r="WTW8" s="64"/>
      <c r="WUF8" s="64"/>
      <c r="WUK8" s="214"/>
      <c r="WUL8" s="64"/>
      <c r="WUM8" s="64"/>
      <c r="WUV8" s="64"/>
      <c r="WVA8" s="214"/>
      <c r="WVB8" s="64"/>
      <c r="WVC8" s="64"/>
      <c r="WVL8" s="64"/>
      <c r="WVQ8" s="214"/>
      <c r="WVR8" s="64"/>
      <c r="WVS8" s="64"/>
      <c r="WWB8" s="64"/>
      <c r="WWG8" s="214"/>
      <c r="WWH8" s="64"/>
      <c r="WWI8" s="64"/>
      <c r="WWR8" s="64"/>
      <c r="WWW8" s="214"/>
      <c r="WWX8" s="64"/>
      <c r="WWY8" s="64"/>
      <c r="WXH8" s="64"/>
      <c r="WXM8" s="214"/>
      <c r="WXN8" s="64"/>
      <c r="WXO8" s="64"/>
      <c r="WXX8" s="64"/>
      <c r="WYC8" s="214"/>
      <c r="WYD8" s="64"/>
      <c r="WYE8" s="64"/>
      <c r="WYN8" s="64"/>
      <c r="WYS8" s="214"/>
      <c r="WYT8" s="64"/>
      <c r="WYU8" s="64"/>
      <c r="WZD8" s="64"/>
      <c r="WZI8" s="214"/>
      <c r="WZJ8" s="64"/>
      <c r="WZK8" s="64"/>
      <c r="WZT8" s="64"/>
      <c r="WZY8" s="214"/>
      <c r="WZZ8" s="64"/>
      <c r="XAA8" s="64"/>
      <c r="XAJ8" s="64"/>
      <c r="XAO8" s="214"/>
      <c r="XAP8" s="64"/>
      <c r="XAQ8" s="64"/>
      <c r="XAZ8" s="64"/>
      <c r="XBE8" s="214"/>
      <c r="XBF8" s="64"/>
      <c r="XBG8" s="64"/>
      <c r="XBP8" s="64"/>
      <c r="XBU8" s="214"/>
      <c r="XBV8" s="64"/>
      <c r="XBW8" s="64"/>
      <c r="XCF8" s="64"/>
      <c r="XCK8" s="214"/>
      <c r="XCL8" s="64"/>
      <c r="XCM8" s="64"/>
      <c r="XCV8" s="64"/>
      <c r="XDA8" s="214"/>
      <c r="XDB8" s="64"/>
      <c r="XDC8" s="64"/>
      <c r="XDL8" s="64"/>
      <c r="XDQ8" s="214"/>
      <c r="XDR8" s="64"/>
      <c r="XDS8" s="64"/>
      <c r="XEB8" s="64"/>
      <c r="XEG8" s="214"/>
      <c r="XEH8" s="64"/>
      <c r="XEI8" s="64"/>
      <c r="XER8" s="64"/>
    </row>
    <row r="9" spans="1:1019 1028:2043 2052:3067 3076:4091 4100:5115 5124:6139 6148:7163 7172:8187 8196:9211 9220:10235 10244:11259 11268:12283 12292:13307 13316:14331 14340:15355 15364:16372" ht="30" customHeight="1" x14ac:dyDescent="0.2">
      <c r="A9" s="214"/>
      <c r="B9" s="216" t="s">
        <v>241</v>
      </c>
      <c r="C9" s="216" t="s">
        <v>68</v>
      </c>
      <c r="D9" s="65" t="s">
        <v>244</v>
      </c>
      <c r="E9" s="65" t="s">
        <v>122</v>
      </c>
      <c r="F9" s="65" t="s">
        <v>43</v>
      </c>
      <c r="G9" s="65" t="s">
        <v>126</v>
      </c>
      <c r="H9" s="65" t="s">
        <v>44</v>
      </c>
      <c r="I9" s="63"/>
      <c r="J9" s="63"/>
      <c r="K9" s="66"/>
      <c r="T9" s="64"/>
      <c r="Y9" s="214"/>
      <c r="Z9" s="64"/>
      <c r="AA9" s="64"/>
      <c r="AJ9" s="64"/>
      <c r="AO9" s="214"/>
      <c r="AP9" s="64"/>
      <c r="AQ9" s="64"/>
      <c r="AZ9" s="64"/>
      <c r="BE9" s="214"/>
      <c r="BF9" s="64"/>
      <c r="BG9" s="64"/>
      <c r="BP9" s="64"/>
      <c r="BU9" s="214"/>
      <c r="BV9" s="64"/>
      <c r="BW9" s="64"/>
      <c r="CF9" s="64"/>
      <c r="CK9" s="214"/>
      <c r="CL9" s="64"/>
      <c r="CM9" s="64"/>
      <c r="CV9" s="64"/>
      <c r="DA9" s="214"/>
      <c r="DB9" s="64"/>
      <c r="DC9" s="64"/>
      <c r="DL9" s="64"/>
      <c r="DQ9" s="214"/>
      <c r="DR9" s="64"/>
      <c r="DS9" s="64"/>
      <c r="EB9" s="64"/>
      <c r="EG9" s="214"/>
      <c r="EH9" s="64"/>
      <c r="EI9" s="64"/>
      <c r="ER9" s="64"/>
      <c r="EW9" s="214"/>
      <c r="EX9" s="64"/>
      <c r="EY9" s="64"/>
      <c r="FH9" s="64"/>
      <c r="FM9" s="214"/>
      <c r="FN9" s="64"/>
      <c r="FO9" s="64"/>
      <c r="FX9" s="64"/>
      <c r="GC9" s="214"/>
      <c r="GD9" s="64"/>
      <c r="GE9" s="64"/>
      <c r="GN9" s="64"/>
      <c r="GS9" s="214"/>
      <c r="GT9" s="64"/>
      <c r="GU9" s="64"/>
      <c r="HD9" s="64"/>
      <c r="HI9" s="214"/>
      <c r="HJ9" s="64"/>
      <c r="HK9" s="64"/>
      <c r="HT9" s="64"/>
      <c r="HY9" s="214"/>
      <c r="HZ9" s="64"/>
      <c r="IA9" s="64"/>
      <c r="IJ9" s="64"/>
      <c r="IO9" s="214"/>
      <c r="IP9" s="64"/>
      <c r="IQ9" s="64"/>
      <c r="IZ9" s="64"/>
      <c r="JE9" s="214"/>
      <c r="JF9" s="64"/>
      <c r="JG9" s="64"/>
      <c r="JP9" s="64"/>
      <c r="JU9" s="214"/>
      <c r="JV9" s="64"/>
      <c r="JW9" s="64"/>
      <c r="KF9" s="64"/>
      <c r="KK9" s="214"/>
      <c r="KL9" s="64"/>
      <c r="KM9" s="64"/>
      <c r="KV9" s="64"/>
      <c r="LA9" s="214"/>
      <c r="LB9" s="64"/>
      <c r="LC9" s="64"/>
      <c r="LL9" s="64"/>
      <c r="LQ9" s="214"/>
      <c r="LR9" s="64"/>
      <c r="LS9" s="64"/>
      <c r="MB9" s="64"/>
      <c r="MG9" s="214"/>
      <c r="MH9" s="64"/>
      <c r="MI9" s="64"/>
      <c r="MR9" s="64"/>
      <c r="MW9" s="214"/>
      <c r="MX9" s="64"/>
      <c r="MY9" s="64"/>
      <c r="NH9" s="64"/>
      <c r="NM9" s="214"/>
      <c r="NN9" s="64"/>
      <c r="NO9" s="64"/>
      <c r="NX9" s="64"/>
      <c r="OC9" s="214"/>
      <c r="OD9" s="64"/>
      <c r="OE9" s="64"/>
      <c r="ON9" s="64"/>
      <c r="OS9" s="214"/>
      <c r="OT9" s="64"/>
      <c r="OU9" s="64"/>
      <c r="PD9" s="64"/>
      <c r="PI9" s="214"/>
      <c r="PJ9" s="64"/>
      <c r="PK9" s="64"/>
      <c r="PT9" s="64"/>
      <c r="PY9" s="214"/>
      <c r="PZ9" s="64"/>
      <c r="QA9" s="64"/>
      <c r="QJ9" s="64"/>
      <c r="QO9" s="214"/>
      <c r="QP9" s="64"/>
      <c r="QQ9" s="64"/>
      <c r="QZ9" s="64"/>
      <c r="RE9" s="214"/>
      <c r="RF9" s="64"/>
      <c r="RG9" s="64"/>
      <c r="RP9" s="64"/>
      <c r="RU9" s="214"/>
      <c r="RV9" s="64"/>
      <c r="RW9" s="64"/>
      <c r="SF9" s="64"/>
      <c r="SK9" s="214"/>
      <c r="SL9" s="64"/>
      <c r="SM9" s="64"/>
      <c r="SV9" s="64"/>
      <c r="TA9" s="214"/>
      <c r="TB9" s="64"/>
      <c r="TC9" s="64"/>
      <c r="TL9" s="64"/>
      <c r="TQ9" s="214"/>
      <c r="TR9" s="64"/>
      <c r="TS9" s="64"/>
      <c r="UB9" s="64"/>
      <c r="UG9" s="214"/>
      <c r="UH9" s="64"/>
      <c r="UI9" s="64"/>
      <c r="UR9" s="64"/>
      <c r="UW9" s="214"/>
      <c r="UX9" s="64"/>
      <c r="UY9" s="64"/>
      <c r="VH9" s="64"/>
      <c r="VM9" s="214"/>
      <c r="VN9" s="64"/>
      <c r="VO9" s="64"/>
      <c r="VX9" s="64"/>
      <c r="WC9" s="214"/>
      <c r="WD9" s="64"/>
      <c r="WE9" s="64"/>
      <c r="WN9" s="64"/>
      <c r="WS9" s="214"/>
      <c r="WT9" s="64"/>
      <c r="WU9" s="64"/>
      <c r="XD9" s="64"/>
      <c r="XI9" s="214"/>
      <c r="XJ9" s="64"/>
      <c r="XK9" s="64"/>
      <c r="XT9" s="64"/>
      <c r="XY9" s="214"/>
      <c r="XZ9" s="64"/>
      <c r="YA9" s="64"/>
      <c r="YJ9" s="64"/>
      <c r="YO9" s="214"/>
      <c r="YP9" s="64"/>
      <c r="YQ9" s="64"/>
      <c r="YZ9" s="64"/>
      <c r="ZE9" s="214"/>
      <c r="ZF9" s="64"/>
      <c r="ZG9" s="64"/>
      <c r="ZP9" s="64"/>
      <c r="ZU9" s="214"/>
      <c r="ZV9" s="64"/>
      <c r="ZW9" s="64"/>
      <c r="AAF9" s="64"/>
      <c r="AAK9" s="214"/>
      <c r="AAL9" s="64"/>
      <c r="AAM9" s="64"/>
      <c r="AAV9" s="64"/>
      <c r="ABA9" s="214"/>
      <c r="ABB9" s="64"/>
      <c r="ABC9" s="64"/>
      <c r="ABL9" s="64"/>
      <c r="ABQ9" s="214"/>
      <c r="ABR9" s="64"/>
      <c r="ABS9" s="64"/>
      <c r="ACB9" s="64"/>
      <c r="ACG9" s="214"/>
      <c r="ACH9" s="64"/>
      <c r="ACI9" s="64"/>
      <c r="ACR9" s="64"/>
      <c r="ACW9" s="214"/>
      <c r="ACX9" s="64"/>
      <c r="ACY9" s="64"/>
      <c r="ADH9" s="64"/>
      <c r="ADM9" s="214"/>
      <c r="ADN9" s="64"/>
      <c r="ADO9" s="64"/>
      <c r="ADX9" s="64"/>
      <c r="AEC9" s="214"/>
      <c r="AED9" s="64"/>
      <c r="AEE9" s="64"/>
      <c r="AEN9" s="64"/>
      <c r="AES9" s="214"/>
      <c r="AET9" s="64"/>
      <c r="AEU9" s="64"/>
      <c r="AFD9" s="64"/>
      <c r="AFI9" s="214"/>
      <c r="AFJ9" s="64"/>
      <c r="AFK9" s="64"/>
      <c r="AFT9" s="64"/>
      <c r="AFY9" s="214"/>
      <c r="AFZ9" s="64"/>
      <c r="AGA9" s="64"/>
      <c r="AGJ9" s="64"/>
      <c r="AGO9" s="214"/>
      <c r="AGP9" s="64"/>
      <c r="AGQ9" s="64"/>
      <c r="AGZ9" s="64"/>
      <c r="AHE9" s="214"/>
      <c r="AHF9" s="64"/>
      <c r="AHG9" s="64"/>
      <c r="AHP9" s="64"/>
      <c r="AHU9" s="214"/>
      <c r="AHV9" s="64"/>
      <c r="AHW9" s="64"/>
      <c r="AIF9" s="64"/>
      <c r="AIK9" s="214"/>
      <c r="AIL9" s="64"/>
      <c r="AIM9" s="64"/>
      <c r="AIV9" s="64"/>
      <c r="AJA9" s="214"/>
      <c r="AJB9" s="64"/>
      <c r="AJC9" s="64"/>
      <c r="AJL9" s="64"/>
      <c r="AJQ9" s="214"/>
      <c r="AJR9" s="64"/>
      <c r="AJS9" s="64"/>
      <c r="AKB9" s="64"/>
      <c r="AKG9" s="214"/>
      <c r="AKH9" s="64"/>
      <c r="AKI9" s="64"/>
      <c r="AKR9" s="64"/>
      <c r="AKW9" s="214"/>
      <c r="AKX9" s="64"/>
      <c r="AKY9" s="64"/>
      <c r="ALH9" s="64"/>
      <c r="ALM9" s="214"/>
      <c r="ALN9" s="64"/>
      <c r="ALO9" s="64"/>
      <c r="ALX9" s="64"/>
      <c r="AMC9" s="214"/>
      <c r="AMD9" s="64"/>
      <c r="AME9" s="64"/>
      <c r="AMN9" s="64"/>
      <c r="AMS9" s="214"/>
      <c r="AMT9" s="64"/>
      <c r="AMU9" s="64"/>
      <c r="AND9" s="64"/>
      <c r="ANI9" s="214"/>
      <c r="ANJ9" s="64"/>
      <c r="ANK9" s="64"/>
      <c r="ANT9" s="64"/>
      <c r="ANY9" s="214"/>
      <c r="ANZ9" s="64"/>
      <c r="AOA9" s="64"/>
      <c r="AOJ9" s="64"/>
      <c r="AOO9" s="214"/>
      <c r="AOP9" s="64"/>
      <c r="AOQ9" s="64"/>
      <c r="AOZ9" s="64"/>
      <c r="APE9" s="214"/>
      <c r="APF9" s="64"/>
      <c r="APG9" s="64"/>
      <c r="APP9" s="64"/>
      <c r="APU9" s="214"/>
      <c r="APV9" s="64"/>
      <c r="APW9" s="64"/>
      <c r="AQF9" s="64"/>
      <c r="AQK9" s="214"/>
      <c r="AQL9" s="64"/>
      <c r="AQM9" s="64"/>
      <c r="AQV9" s="64"/>
      <c r="ARA9" s="214"/>
      <c r="ARB9" s="64"/>
      <c r="ARC9" s="64"/>
      <c r="ARL9" s="64"/>
      <c r="ARQ9" s="214"/>
      <c r="ARR9" s="64"/>
      <c r="ARS9" s="64"/>
      <c r="ASB9" s="64"/>
      <c r="ASG9" s="214"/>
      <c r="ASH9" s="64"/>
      <c r="ASI9" s="64"/>
      <c r="ASR9" s="64"/>
      <c r="ASW9" s="214"/>
      <c r="ASX9" s="64"/>
      <c r="ASY9" s="64"/>
      <c r="ATH9" s="64"/>
      <c r="ATM9" s="214"/>
      <c r="ATN9" s="64"/>
      <c r="ATO9" s="64"/>
      <c r="ATX9" s="64"/>
      <c r="AUC9" s="214"/>
      <c r="AUD9" s="64"/>
      <c r="AUE9" s="64"/>
      <c r="AUN9" s="64"/>
      <c r="AUS9" s="214"/>
      <c r="AUT9" s="64"/>
      <c r="AUU9" s="64"/>
      <c r="AVD9" s="64"/>
      <c r="AVI9" s="214"/>
      <c r="AVJ9" s="64"/>
      <c r="AVK9" s="64"/>
      <c r="AVT9" s="64"/>
      <c r="AVY9" s="214"/>
      <c r="AVZ9" s="64"/>
      <c r="AWA9" s="64"/>
      <c r="AWJ9" s="64"/>
      <c r="AWO9" s="214"/>
      <c r="AWP9" s="64"/>
      <c r="AWQ9" s="64"/>
      <c r="AWZ9" s="64"/>
      <c r="AXE9" s="214"/>
      <c r="AXF9" s="64"/>
      <c r="AXG9" s="64"/>
      <c r="AXP9" s="64"/>
      <c r="AXU9" s="214"/>
      <c r="AXV9" s="64"/>
      <c r="AXW9" s="64"/>
      <c r="AYF9" s="64"/>
      <c r="AYK9" s="214"/>
      <c r="AYL9" s="64"/>
      <c r="AYM9" s="64"/>
      <c r="AYV9" s="64"/>
      <c r="AZA9" s="214"/>
      <c r="AZB9" s="64"/>
      <c r="AZC9" s="64"/>
      <c r="AZL9" s="64"/>
      <c r="AZQ9" s="214"/>
      <c r="AZR9" s="64"/>
      <c r="AZS9" s="64"/>
      <c r="BAB9" s="64"/>
      <c r="BAG9" s="214"/>
      <c r="BAH9" s="64"/>
      <c r="BAI9" s="64"/>
      <c r="BAR9" s="64"/>
      <c r="BAW9" s="214"/>
      <c r="BAX9" s="64"/>
      <c r="BAY9" s="64"/>
      <c r="BBH9" s="64"/>
      <c r="BBM9" s="214"/>
      <c r="BBN9" s="64"/>
      <c r="BBO9" s="64"/>
      <c r="BBX9" s="64"/>
      <c r="BCC9" s="214"/>
      <c r="BCD9" s="64"/>
      <c r="BCE9" s="64"/>
      <c r="BCN9" s="64"/>
      <c r="BCS9" s="214"/>
      <c r="BCT9" s="64"/>
      <c r="BCU9" s="64"/>
      <c r="BDD9" s="64"/>
      <c r="BDI9" s="214"/>
      <c r="BDJ9" s="64"/>
      <c r="BDK9" s="64"/>
      <c r="BDT9" s="64"/>
      <c r="BDY9" s="214"/>
      <c r="BDZ9" s="64"/>
      <c r="BEA9" s="64"/>
      <c r="BEJ9" s="64"/>
      <c r="BEO9" s="214"/>
      <c r="BEP9" s="64"/>
      <c r="BEQ9" s="64"/>
      <c r="BEZ9" s="64"/>
      <c r="BFE9" s="214"/>
      <c r="BFF9" s="64"/>
      <c r="BFG9" s="64"/>
      <c r="BFP9" s="64"/>
      <c r="BFU9" s="214"/>
      <c r="BFV9" s="64"/>
      <c r="BFW9" s="64"/>
      <c r="BGF9" s="64"/>
      <c r="BGK9" s="214"/>
      <c r="BGL9" s="64"/>
      <c r="BGM9" s="64"/>
      <c r="BGV9" s="64"/>
      <c r="BHA9" s="214"/>
      <c r="BHB9" s="64"/>
      <c r="BHC9" s="64"/>
      <c r="BHL9" s="64"/>
      <c r="BHQ9" s="214"/>
      <c r="BHR9" s="64"/>
      <c r="BHS9" s="64"/>
      <c r="BIB9" s="64"/>
      <c r="BIG9" s="214"/>
      <c r="BIH9" s="64"/>
      <c r="BII9" s="64"/>
      <c r="BIR9" s="64"/>
      <c r="BIW9" s="214"/>
      <c r="BIX9" s="64"/>
      <c r="BIY9" s="64"/>
      <c r="BJH9" s="64"/>
      <c r="BJM9" s="214"/>
      <c r="BJN9" s="64"/>
      <c r="BJO9" s="64"/>
      <c r="BJX9" s="64"/>
      <c r="BKC9" s="214"/>
      <c r="BKD9" s="64"/>
      <c r="BKE9" s="64"/>
      <c r="BKN9" s="64"/>
      <c r="BKS9" s="214"/>
      <c r="BKT9" s="64"/>
      <c r="BKU9" s="64"/>
      <c r="BLD9" s="64"/>
      <c r="BLI9" s="214"/>
      <c r="BLJ9" s="64"/>
      <c r="BLK9" s="64"/>
      <c r="BLT9" s="64"/>
      <c r="BLY9" s="214"/>
      <c r="BLZ9" s="64"/>
      <c r="BMA9" s="64"/>
      <c r="BMJ9" s="64"/>
      <c r="BMO9" s="214"/>
      <c r="BMP9" s="64"/>
      <c r="BMQ9" s="64"/>
      <c r="BMZ9" s="64"/>
      <c r="BNE9" s="214"/>
      <c r="BNF9" s="64"/>
      <c r="BNG9" s="64"/>
      <c r="BNP9" s="64"/>
      <c r="BNU9" s="214"/>
      <c r="BNV9" s="64"/>
      <c r="BNW9" s="64"/>
      <c r="BOF9" s="64"/>
      <c r="BOK9" s="214"/>
      <c r="BOL9" s="64"/>
      <c r="BOM9" s="64"/>
      <c r="BOV9" s="64"/>
      <c r="BPA9" s="214"/>
      <c r="BPB9" s="64"/>
      <c r="BPC9" s="64"/>
      <c r="BPL9" s="64"/>
      <c r="BPQ9" s="214"/>
      <c r="BPR9" s="64"/>
      <c r="BPS9" s="64"/>
      <c r="BQB9" s="64"/>
      <c r="BQG9" s="214"/>
      <c r="BQH9" s="64"/>
      <c r="BQI9" s="64"/>
      <c r="BQR9" s="64"/>
      <c r="BQW9" s="214"/>
      <c r="BQX9" s="64"/>
      <c r="BQY9" s="64"/>
      <c r="BRH9" s="64"/>
      <c r="BRM9" s="214"/>
      <c r="BRN9" s="64"/>
      <c r="BRO9" s="64"/>
      <c r="BRX9" s="64"/>
      <c r="BSC9" s="214"/>
      <c r="BSD9" s="64"/>
      <c r="BSE9" s="64"/>
      <c r="BSN9" s="64"/>
      <c r="BSS9" s="214"/>
      <c r="BST9" s="64"/>
      <c r="BSU9" s="64"/>
      <c r="BTD9" s="64"/>
      <c r="BTI9" s="214"/>
      <c r="BTJ9" s="64"/>
      <c r="BTK9" s="64"/>
      <c r="BTT9" s="64"/>
      <c r="BTY9" s="214"/>
      <c r="BTZ9" s="64"/>
      <c r="BUA9" s="64"/>
      <c r="BUJ9" s="64"/>
      <c r="BUO9" s="214"/>
      <c r="BUP9" s="64"/>
      <c r="BUQ9" s="64"/>
      <c r="BUZ9" s="64"/>
      <c r="BVE9" s="214"/>
      <c r="BVF9" s="64"/>
      <c r="BVG9" s="64"/>
      <c r="BVP9" s="64"/>
      <c r="BVU9" s="214"/>
      <c r="BVV9" s="64"/>
      <c r="BVW9" s="64"/>
      <c r="BWF9" s="64"/>
      <c r="BWK9" s="214"/>
      <c r="BWL9" s="64"/>
      <c r="BWM9" s="64"/>
      <c r="BWV9" s="64"/>
      <c r="BXA9" s="214"/>
      <c r="BXB9" s="64"/>
      <c r="BXC9" s="64"/>
      <c r="BXL9" s="64"/>
      <c r="BXQ9" s="214"/>
      <c r="BXR9" s="64"/>
      <c r="BXS9" s="64"/>
      <c r="BYB9" s="64"/>
      <c r="BYG9" s="214"/>
      <c r="BYH9" s="64"/>
      <c r="BYI9" s="64"/>
      <c r="BYR9" s="64"/>
      <c r="BYW9" s="214"/>
      <c r="BYX9" s="64"/>
      <c r="BYY9" s="64"/>
      <c r="BZH9" s="64"/>
      <c r="BZM9" s="214"/>
      <c r="BZN9" s="64"/>
      <c r="BZO9" s="64"/>
      <c r="BZX9" s="64"/>
      <c r="CAC9" s="214"/>
      <c r="CAD9" s="64"/>
      <c r="CAE9" s="64"/>
      <c r="CAN9" s="64"/>
      <c r="CAS9" s="214"/>
      <c r="CAT9" s="64"/>
      <c r="CAU9" s="64"/>
      <c r="CBD9" s="64"/>
      <c r="CBI9" s="214"/>
      <c r="CBJ9" s="64"/>
      <c r="CBK9" s="64"/>
      <c r="CBT9" s="64"/>
      <c r="CBY9" s="214"/>
      <c r="CBZ9" s="64"/>
      <c r="CCA9" s="64"/>
      <c r="CCJ9" s="64"/>
      <c r="CCO9" s="214"/>
      <c r="CCP9" s="64"/>
      <c r="CCQ9" s="64"/>
      <c r="CCZ9" s="64"/>
      <c r="CDE9" s="214"/>
      <c r="CDF9" s="64"/>
      <c r="CDG9" s="64"/>
      <c r="CDP9" s="64"/>
      <c r="CDU9" s="214"/>
      <c r="CDV9" s="64"/>
      <c r="CDW9" s="64"/>
      <c r="CEF9" s="64"/>
      <c r="CEK9" s="214"/>
      <c r="CEL9" s="64"/>
      <c r="CEM9" s="64"/>
      <c r="CEV9" s="64"/>
      <c r="CFA9" s="214"/>
      <c r="CFB9" s="64"/>
      <c r="CFC9" s="64"/>
      <c r="CFL9" s="64"/>
      <c r="CFQ9" s="214"/>
      <c r="CFR9" s="64"/>
      <c r="CFS9" s="64"/>
      <c r="CGB9" s="64"/>
      <c r="CGG9" s="214"/>
      <c r="CGH9" s="64"/>
      <c r="CGI9" s="64"/>
      <c r="CGR9" s="64"/>
      <c r="CGW9" s="214"/>
      <c r="CGX9" s="64"/>
      <c r="CGY9" s="64"/>
      <c r="CHH9" s="64"/>
      <c r="CHM9" s="214"/>
      <c r="CHN9" s="64"/>
      <c r="CHO9" s="64"/>
      <c r="CHX9" s="64"/>
      <c r="CIC9" s="214"/>
      <c r="CID9" s="64"/>
      <c r="CIE9" s="64"/>
      <c r="CIN9" s="64"/>
      <c r="CIS9" s="214"/>
      <c r="CIT9" s="64"/>
      <c r="CIU9" s="64"/>
      <c r="CJD9" s="64"/>
      <c r="CJI9" s="214"/>
      <c r="CJJ9" s="64"/>
      <c r="CJK9" s="64"/>
      <c r="CJT9" s="64"/>
      <c r="CJY9" s="214"/>
      <c r="CJZ9" s="64"/>
      <c r="CKA9" s="64"/>
      <c r="CKJ9" s="64"/>
      <c r="CKO9" s="214"/>
      <c r="CKP9" s="64"/>
      <c r="CKQ9" s="64"/>
      <c r="CKZ9" s="64"/>
      <c r="CLE9" s="214"/>
      <c r="CLF9" s="64"/>
      <c r="CLG9" s="64"/>
      <c r="CLP9" s="64"/>
      <c r="CLU9" s="214"/>
      <c r="CLV9" s="64"/>
      <c r="CLW9" s="64"/>
      <c r="CMF9" s="64"/>
      <c r="CMK9" s="214"/>
      <c r="CML9" s="64"/>
      <c r="CMM9" s="64"/>
      <c r="CMV9" s="64"/>
      <c r="CNA9" s="214"/>
      <c r="CNB9" s="64"/>
      <c r="CNC9" s="64"/>
      <c r="CNL9" s="64"/>
      <c r="CNQ9" s="214"/>
      <c r="CNR9" s="64"/>
      <c r="CNS9" s="64"/>
      <c r="COB9" s="64"/>
      <c r="COG9" s="214"/>
      <c r="COH9" s="64"/>
      <c r="COI9" s="64"/>
      <c r="COR9" s="64"/>
      <c r="COW9" s="214"/>
      <c r="COX9" s="64"/>
      <c r="COY9" s="64"/>
      <c r="CPH9" s="64"/>
      <c r="CPM9" s="214"/>
      <c r="CPN9" s="64"/>
      <c r="CPO9" s="64"/>
      <c r="CPX9" s="64"/>
      <c r="CQC9" s="214"/>
      <c r="CQD9" s="64"/>
      <c r="CQE9" s="64"/>
      <c r="CQN9" s="64"/>
      <c r="CQS9" s="214"/>
      <c r="CQT9" s="64"/>
      <c r="CQU9" s="64"/>
      <c r="CRD9" s="64"/>
      <c r="CRI9" s="214"/>
      <c r="CRJ9" s="64"/>
      <c r="CRK9" s="64"/>
      <c r="CRT9" s="64"/>
      <c r="CRY9" s="214"/>
      <c r="CRZ9" s="64"/>
      <c r="CSA9" s="64"/>
      <c r="CSJ9" s="64"/>
      <c r="CSO9" s="214"/>
      <c r="CSP9" s="64"/>
      <c r="CSQ9" s="64"/>
      <c r="CSZ9" s="64"/>
      <c r="CTE9" s="214"/>
      <c r="CTF9" s="64"/>
      <c r="CTG9" s="64"/>
      <c r="CTP9" s="64"/>
      <c r="CTU9" s="214"/>
      <c r="CTV9" s="64"/>
      <c r="CTW9" s="64"/>
      <c r="CUF9" s="64"/>
      <c r="CUK9" s="214"/>
      <c r="CUL9" s="64"/>
      <c r="CUM9" s="64"/>
      <c r="CUV9" s="64"/>
      <c r="CVA9" s="214"/>
      <c r="CVB9" s="64"/>
      <c r="CVC9" s="64"/>
      <c r="CVL9" s="64"/>
      <c r="CVQ9" s="214"/>
      <c r="CVR9" s="64"/>
      <c r="CVS9" s="64"/>
      <c r="CWB9" s="64"/>
      <c r="CWG9" s="214"/>
      <c r="CWH9" s="64"/>
      <c r="CWI9" s="64"/>
      <c r="CWR9" s="64"/>
      <c r="CWW9" s="214"/>
      <c r="CWX9" s="64"/>
      <c r="CWY9" s="64"/>
      <c r="CXH9" s="64"/>
      <c r="CXM9" s="214"/>
      <c r="CXN9" s="64"/>
      <c r="CXO9" s="64"/>
      <c r="CXX9" s="64"/>
      <c r="CYC9" s="214"/>
      <c r="CYD9" s="64"/>
      <c r="CYE9" s="64"/>
      <c r="CYN9" s="64"/>
      <c r="CYS9" s="214"/>
      <c r="CYT9" s="64"/>
      <c r="CYU9" s="64"/>
      <c r="CZD9" s="64"/>
      <c r="CZI9" s="214"/>
      <c r="CZJ9" s="64"/>
      <c r="CZK9" s="64"/>
      <c r="CZT9" s="64"/>
      <c r="CZY9" s="214"/>
      <c r="CZZ9" s="64"/>
      <c r="DAA9" s="64"/>
      <c r="DAJ9" s="64"/>
      <c r="DAO9" s="214"/>
      <c r="DAP9" s="64"/>
      <c r="DAQ9" s="64"/>
      <c r="DAZ9" s="64"/>
      <c r="DBE9" s="214"/>
      <c r="DBF9" s="64"/>
      <c r="DBG9" s="64"/>
      <c r="DBP9" s="64"/>
      <c r="DBU9" s="214"/>
      <c r="DBV9" s="64"/>
      <c r="DBW9" s="64"/>
      <c r="DCF9" s="64"/>
      <c r="DCK9" s="214"/>
      <c r="DCL9" s="64"/>
      <c r="DCM9" s="64"/>
      <c r="DCV9" s="64"/>
      <c r="DDA9" s="214"/>
      <c r="DDB9" s="64"/>
      <c r="DDC9" s="64"/>
      <c r="DDL9" s="64"/>
      <c r="DDQ9" s="214"/>
      <c r="DDR9" s="64"/>
      <c r="DDS9" s="64"/>
      <c r="DEB9" s="64"/>
      <c r="DEG9" s="214"/>
      <c r="DEH9" s="64"/>
      <c r="DEI9" s="64"/>
      <c r="DER9" s="64"/>
      <c r="DEW9" s="214"/>
      <c r="DEX9" s="64"/>
      <c r="DEY9" s="64"/>
      <c r="DFH9" s="64"/>
      <c r="DFM9" s="214"/>
      <c r="DFN9" s="64"/>
      <c r="DFO9" s="64"/>
      <c r="DFX9" s="64"/>
      <c r="DGC9" s="214"/>
      <c r="DGD9" s="64"/>
      <c r="DGE9" s="64"/>
      <c r="DGN9" s="64"/>
      <c r="DGS9" s="214"/>
      <c r="DGT9" s="64"/>
      <c r="DGU9" s="64"/>
      <c r="DHD9" s="64"/>
      <c r="DHI9" s="214"/>
      <c r="DHJ9" s="64"/>
      <c r="DHK9" s="64"/>
      <c r="DHT9" s="64"/>
      <c r="DHY9" s="214"/>
      <c r="DHZ9" s="64"/>
      <c r="DIA9" s="64"/>
      <c r="DIJ9" s="64"/>
      <c r="DIO9" s="214"/>
      <c r="DIP9" s="64"/>
      <c r="DIQ9" s="64"/>
      <c r="DIZ9" s="64"/>
      <c r="DJE9" s="214"/>
      <c r="DJF9" s="64"/>
      <c r="DJG9" s="64"/>
      <c r="DJP9" s="64"/>
      <c r="DJU9" s="214"/>
      <c r="DJV9" s="64"/>
      <c r="DJW9" s="64"/>
      <c r="DKF9" s="64"/>
      <c r="DKK9" s="214"/>
      <c r="DKL9" s="64"/>
      <c r="DKM9" s="64"/>
      <c r="DKV9" s="64"/>
      <c r="DLA9" s="214"/>
      <c r="DLB9" s="64"/>
      <c r="DLC9" s="64"/>
      <c r="DLL9" s="64"/>
      <c r="DLQ9" s="214"/>
      <c r="DLR9" s="64"/>
      <c r="DLS9" s="64"/>
      <c r="DMB9" s="64"/>
      <c r="DMG9" s="214"/>
      <c r="DMH9" s="64"/>
      <c r="DMI9" s="64"/>
      <c r="DMR9" s="64"/>
      <c r="DMW9" s="214"/>
      <c r="DMX9" s="64"/>
      <c r="DMY9" s="64"/>
      <c r="DNH9" s="64"/>
      <c r="DNM9" s="214"/>
      <c r="DNN9" s="64"/>
      <c r="DNO9" s="64"/>
      <c r="DNX9" s="64"/>
      <c r="DOC9" s="214"/>
      <c r="DOD9" s="64"/>
      <c r="DOE9" s="64"/>
      <c r="DON9" s="64"/>
      <c r="DOS9" s="214"/>
      <c r="DOT9" s="64"/>
      <c r="DOU9" s="64"/>
      <c r="DPD9" s="64"/>
      <c r="DPI9" s="214"/>
      <c r="DPJ9" s="64"/>
      <c r="DPK9" s="64"/>
      <c r="DPT9" s="64"/>
      <c r="DPY9" s="214"/>
      <c r="DPZ9" s="64"/>
      <c r="DQA9" s="64"/>
      <c r="DQJ9" s="64"/>
      <c r="DQO9" s="214"/>
      <c r="DQP9" s="64"/>
      <c r="DQQ9" s="64"/>
      <c r="DQZ9" s="64"/>
      <c r="DRE9" s="214"/>
      <c r="DRF9" s="64"/>
      <c r="DRG9" s="64"/>
      <c r="DRP9" s="64"/>
      <c r="DRU9" s="214"/>
      <c r="DRV9" s="64"/>
      <c r="DRW9" s="64"/>
      <c r="DSF9" s="64"/>
      <c r="DSK9" s="214"/>
      <c r="DSL9" s="64"/>
      <c r="DSM9" s="64"/>
      <c r="DSV9" s="64"/>
      <c r="DTA9" s="214"/>
      <c r="DTB9" s="64"/>
      <c r="DTC9" s="64"/>
      <c r="DTL9" s="64"/>
      <c r="DTQ9" s="214"/>
      <c r="DTR9" s="64"/>
      <c r="DTS9" s="64"/>
      <c r="DUB9" s="64"/>
      <c r="DUG9" s="214"/>
      <c r="DUH9" s="64"/>
      <c r="DUI9" s="64"/>
      <c r="DUR9" s="64"/>
      <c r="DUW9" s="214"/>
      <c r="DUX9" s="64"/>
      <c r="DUY9" s="64"/>
      <c r="DVH9" s="64"/>
      <c r="DVM9" s="214"/>
      <c r="DVN9" s="64"/>
      <c r="DVO9" s="64"/>
      <c r="DVX9" s="64"/>
      <c r="DWC9" s="214"/>
      <c r="DWD9" s="64"/>
      <c r="DWE9" s="64"/>
      <c r="DWN9" s="64"/>
      <c r="DWS9" s="214"/>
      <c r="DWT9" s="64"/>
      <c r="DWU9" s="64"/>
      <c r="DXD9" s="64"/>
      <c r="DXI9" s="214"/>
      <c r="DXJ9" s="64"/>
      <c r="DXK9" s="64"/>
      <c r="DXT9" s="64"/>
      <c r="DXY9" s="214"/>
      <c r="DXZ9" s="64"/>
      <c r="DYA9" s="64"/>
      <c r="DYJ9" s="64"/>
      <c r="DYO9" s="214"/>
      <c r="DYP9" s="64"/>
      <c r="DYQ9" s="64"/>
      <c r="DYZ9" s="64"/>
      <c r="DZE9" s="214"/>
      <c r="DZF9" s="64"/>
      <c r="DZG9" s="64"/>
      <c r="DZP9" s="64"/>
      <c r="DZU9" s="214"/>
      <c r="DZV9" s="64"/>
      <c r="DZW9" s="64"/>
      <c r="EAF9" s="64"/>
      <c r="EAK9" s="214"/>
      <c r="EAL9" s="64"/>
      <c r="EAM9" s="64"/>
      <c r="EAV9" s="64"/>
      <c r="EBA9" s="214"/>
      <c r="EBB9" s="64"/>
      <c r="EBC9" s="64"/>
      <c r="EBL9" s="64"/>
      <c r="EBQ9" s="214"/>
      <c r="EBR9" s="64"/>
      <c r="EBS9" s="64"/>
      <c r="ECB9" s="64"/>
      <c r="ECG9" s="214"/>
      <c r="ECH9" s="64"/>
      <c r="ECI9" s="64"/>
      <c r="ECR9" s="64"/>
      <c r="ECW9" s="214"/>
      <c r="ECX9" s="64"/>
      <c r="ECY9" s="64"/>
      <c r="EDH9" s="64"/>
      <c r="EDM9" s="214"/>
      <c r="EDN9" s="64"/>
      <c r="EDO9" s="64"/>
      <c r="EDX9" s="64"/>
      <c r="EEC9" s="214"/>
      <c r="EED9" s="64"/>
      <c r="EEE9" s="64"/>
      <c r="EEN9" s="64"/>
      <c r="EES9" s="214"/>
      <c r="EET9" s="64"/>
      <c r="EEU9" s="64"/>
      <c r="EFD9" s="64"/>
      <c r="EFI9" s="214"/>
      <c r="EFJ9" s="64"/>
      <c r="EFK9" s="64"/>
      <c r="EFT9" s="64"/>
      <c r="EFY9" s="214"/>
      <c r="EFZ9" s="64"/>
      <c r="EGA9" s="64"/>
      <c r="EGJ9" s="64"/>
      <c r="EGO9" s="214"/>
      <c r="EGP9" s="64"/>
      <c r="EGQ9" s="64"/>
      <c r="EGZ9" s="64"/>
      <c r="EHE9" s="214"/>
      <c r="EHF9" s="64"/>
      <c r="EHG9" s="64"/>
      <c r="EHP9" s="64"/>
      <c r="EHU9" s="214"/>
      <c r="EHV9" s="64"/>
      <c r="EHW9" s="64"/>
      <c r="EIF9" s="64"/>
      <c r="EIK9" s="214"/>
      <c r="EIL9" s="64"/>
      <c r="EIM9" s="64"/>
      <c r="EIV9" s="64"/>
      <c r="EJA9" s="214"/>
      <c r="EJB9" s="64"/>
      <c r="EJC9" s="64"/>
      <c r="EJL9" s="64"/>
      <c r="EJQ9" s="214"/>
      <c r="EJR9" s="64"/>
      <c r="EJS9" s="64"/>
      <c r="EKB9" s="64"/>
      <c r="EKG9" s="214"/>
      <c r="EKH9" s="64"/>
      <c r="EKI9" s="64"/>
      <c r="EKR9" s="64"/>
      <c r="EKW9" s="214"/>
      <c r="EKX9" s="64"/>
      <c r="EKY9" s="64"/>
      <c r="ELH9" s="64"/>
      <c r="ELM9" s="214"/>
      <c r="ELN9" s="64"/>
      <c r="ELO9" s="64"/>
      <c r="ELX9" s="64"/>
      <c r="EMC9" s="214"/>
      <c r="EMD9" s="64"/>
      <c r="EME9" s="64"/>
      <c r="EMN9" s="64"/>
      <c r="EMS9" s="214"/>
      <c r="EMT9" s="64"/>
      <c r="EMU9" s="64"/>
      <c r="END9" s="64"/>
      <c r="ENI9" s="214"/>
      <c r="ENJ9" s="64"/>
      <c r="ENK9" s="64"/>
      <c r="ENT9" s="64"/>
      <c r="ENY9" s="214"/>
      <c r="ENZ9" s="64"/>
      <c r="EOA9" s="64"/>
      <c r="EOJ9" s="64"/>
      <c r="EOO9" s="214"/>
      <c r="EOP9" s="64"/>
      <c r="EOQ9" s="64"/>
      <c r="EOZ9" s="64"/>
      <c r="EPE9" s="214"/>
      <c r="EPF9" s="64"/>
      <c r="EPG9" s="64"/>
      <c r="EPP9" s="64"/>
      <c r="EPU9" s="214"/>
      <c r="EPV9" s="64"/>
      <c r="EPW9" s="64"/>
      <c r="EQF9" s="64"/>
      <c r="EQK9" s="214"/>
      <c r="EQL9" s="64"/>
      <c r="EQM9" s="64"/>
      <c r="EQV9" s="64"/>
      <c r="ERA9" s="214"/>
      <c r="ERB9" s="64"/>
      <c r="ERC9" s="64"/>
      <c r="ERL9" s="64"/>
      <c r="ERQ9" s="214"/>
      <c r="ERR9" s="64"/>
      <c r="ERS9" s="64"/>
      <c r="ESB9" s="64"/>
      <c r="ESG9" s="214"/>
      <c r="ESH9" s="64"/>
      <c r="ESI9" s="64"/>
      <c r="ESR9" s="64"/>
      <c r="ESW9" s="214"/>
      <c r="ESX9" s="64"/>
      <c r="ESY9" s="64"/>
      <c r="ETH9" s="64"/>
      <c r="ETM9" s="214"/>
      <c r="ETN9" s="64"/>
      <c r="ETO9" s="64"/>
      <c r="ETX9" s="64"/>
      <c r="EUC9" s="214"/>
      <c r="EUD9" s="64"/>
      <c r="EUE9" s="64"/>
      <c r="EUN9" s="64"/>
      <c r="EUS9" s="214"/>
      <c r="EUT9" s="64"/>
      <c r="EUU9" s="64"/>
      <c r="EVD9" s="64"/>
      <c r="EVI9" s="214"/>
      <c r="EVJ9" s="64"/>
      <c r="EVK9" s="64"/>
      <c r="EVT9" s="64"/>
      <c r="EVY9" s="214"/>
      <c r="EVZ9" s="64"/>
      <c r="EWA9" s="64"/>
      <c r="EWJ9" s="64"/>
      <c r="EWO9" s="214"/>
      <c r="EWP9" s="64"/>
      <c r="EWQ9" s="64"/>
      <c r="EWZ9" s="64"/>
      <c r="EXE9" s="214"/>
      <c r="EXF9" s="64"/>
      <c r="EXG9" s="64"/>
      <c r="EXP9" s="64"/>
      <c r="EXU9" s="214"/>
      <c r="EXV9" s="64"/>
      <c r="EXW9" s="64"/>
      <c r="EYF9" s="64"/>
      <c r="EYK9" s="214"/>
      <c r="EYL9" s="64"/>
      <c r="EYM9" s="64"/>
      <c r="EYV9" s="64"/>
      <c r="EZA9" s="214"/>
      <c r="EZB9" s="64"/>
      <c r="EZC9" s="64"/>
      <c r="EZL9" s="64"/>
      <c r="EZQ9" s="214"/>
      <c r="EZR9" s="64"/>
      <c r="EZS9" s="64"/>
      <c r="FAB9" s="64"/>
      <c r="FAG9" s="214"/>
      <c r="FAH9" s="64"/>
      <c r="FAI9" s="64"/>
      <c r="FAR9" s="64"/>
      <c r="FAW9" s="214"/>
      <c r="FAX9" s="64"/>
      <c r="FAY9" s="64"/>
      <c r="FBH9" s="64"/>
      <c r="FBM9" s="214"/>
      <c r="FBN9" s="64"/>
      <c r="FBO9" s="64"/>
      <c r="FBX9" s="64"/>
      <c r="FCC9" s="214"/>
      <c r="FCD9" s="64"/>
      <c r="FCE9" s="64"/>
      <c r="FCN9" s="64"/>
      <c r="FCS9" s="214"/>
      <c r="FCT9" s="64"/>
      <c r="FCU9" s="64"/>
      <c r="FDD9" s="64"/>
      <c r="FDI9" s="214"/>
      <c r="FDJ9" s="64"/>
      <c r="FDK9" s="64"/>
      <c r="FDT9" s="64"/>
      <c r="FDY9" s="214"/>
      <c r="FDZ9" s="64"/>
      <c r="FEA9" s="64"/>
      <c r="FEJ9" s="64"/>
      <c r="FEO9" s="214"/>
      <c r="FEP9" s="64"/>
      <c r="FEQ9" s="64"/>
      <c r="FEZ9" s="64"/>
      <c r="FFE9" s="214"/>
      <c r="FFF9" s="64"/>
      <c r="FFG9" s="64"/>
      <c r="FFP9" s="64"/>
      <c r="FFU9" s="214"/>
      <c r="FFV9" s="64"/>
      <c r="FFW9" s="64"/>
      <c r="FGF9" s="64"/>
      <c r="FGK9" s="214"/>
      <c r="FGL9" s="64"/>
      <c r="FGM9" s="64"/>
      <c r="FGV9" s="64"/>
      <c r="FHA9" s="214"/>
      <c r="FHB9" s="64"/>
      <c r="FHC9" s="64"/>
      <c r="FHL9" s="64"/>
      <c r="FHQ9" s="214"/>
      <c r="FHR9" s="64"/>
      <c r="FHS9" s="64"/>
      <c r="FIB9" s="64"/>
      <c r="FIG9" s="214"/>
      <c r="FIH9" s="64"/>
      <c r="FII9" s="64"/>
      <c r="FIR9" s="64"/>
      <c r="FIW9" s="214"/>
      <c r="FIX9" s="64"/>
      <c r="FIY9" s="64"/>
      <c r="FJH9" s="64"/>
      <c r="FJM9" s="214"/>
      <c r="FJN9" s="64"/>
      <c r="FJO9" s="64"/>
      <c r="FJX9" s="64"/>
      <c r="FKC9" s="214"/>
      <c r="FKD9" s="64"/>
      <c r="FKE9" s="64"/>
      <c r="FKN9" s="64"/>
      <c r="FKS9" s="214"/>
      <c r="FKT9" s="64"/>
      <c r="FKU9" s="64"/>
      <c r="FLD9" s="64"/>
      <c r="FLI9" s="214"/>
      <c r="FLJ9" s="64"/>
      <c r="FLK9" s="64"/>
      <c r="FLT9" s="64"/>
      <c r="FLY9" s="214"/>
      <c r="FLZ9" s="64"/>
      <c r="FMA9" s="64"/>
      <c r="FMJ9" s="64"/>
      <c r="FMO9" s="214"/>
      <c r="FMP9" s="64"/>
      <c r="FMQ9" s="64"/>
      <c r="FMZ9" s="64"/>
      <c r="FNE9" s="214"/>
      <c r="FNF9" s="64"/>
      <c r="FNG9" s="64"/>
      <c r="FNP9" s="64"/>
      <c r="FNU9" s="214"/>
      <c r="FNV9" s="64"/>
      <c r="FNW9" s="64"/>
      <c r="FOF9" s="64"/>
      <c r="FOK9" s="214"/>
      <c r="FOL9" s="64"/>
      <c r="FOM9" s="64"/>
      <c r="FOV9" s="64"/>
      <c r="FPA9" s="214"/>
      <c r="FPB9" s="64"/>
      <c r="FPC9" s="64"/>
      <c r="FPL9" s="64"/>
      <c r="FPQ9" s="214"/>
      <c r="FPR9" s="64"/>
      <c r="FPS9" s="64"/>
      <c r="FQB9" s="64"/>
      <c r="FQG9" s="214"/>
      <c r="FQH9" s="64"/>
      <c r="FQI9" s="64"/>
      <c r="FQR9" s="64"/>
      <c r="FQW9" s="214"/>
      <c r="FQX9" s="64"/>
      <c r="FQY9" s="64"/>
      <c r="FRH9" s="64"/>
      <c r="FRM9" s="214"/>
      <c r="FRN9" s="64"/>
      <c r="FRO9" s="64"/>
      <c r="FRX9" s="64"/>
      <c r="FSC9" s="214"/>
      <c r="FSD9" s="64"/>
      <c r="FSE9" s="64"/>
      <c r="FSN9" s="64"/>
      <c r="FSS9" s="214"/>
      <c r="FST9" s="64"/>
      <c r="FSU9" s="64"/>
      <c r="FTD9" s="64"/>
      <c r="FTI9" s="214"/>
      <c r="FTJ9" s="64"/>
      <c r="FTK9" s="64"/>
      <c r="FTT9" s="64"/>
      <c r="FTY9" s="214"/>
      <c r="FTZ9" s="64"/>
      <c r="FUA9" s="64"/>
      <c r="FUJ9" s="64"/>
      <c r="FUO9" s="214"/>
      <c r="FUP9" s="64"/>
      <c r="FUQ9" s="64"/>
      <c r="FUZ9" s="64"/>
      <c r="FVE9" s="214"/>
      <c r="FVF9" s="64"/>
      <c r="FVG9" s="64"/>
      <c r="FVP9" s="64"/>
      <c r="FVU9" s="214"/>
      <c r="FVV9" s="64"/>
      <c r="FVW9" s="64"/>
      <c r="FWF9" s="64"/>
      <c r="FWK9" s="214"/>
      <c r="FWL9" s="64"/>
      <c r="FWM9" s="64"/>
      <c r="FWV9" s="64"/>
      <c r="FXA9" s="214"/>
      <c r="FXB9" s="64"/>
      <c r="FXC9" s="64"/>
      <c r="FXL9" s="64"/>
      <c r="FXQ9" s="214"/>
      <c r="FXR9" s="64"/>
      <c r="FXS9" s="64"/>
      <c r="FYB9" s="64"/>
      <c r="FYG9" s="214"/>
      <c r="FYH9" s="64"/>
      <c r="FYI9" s="64"/>
      <c r="FYR9" s="64"/>
      <c r="FYW9" s="214"/>
      <c r="FYX9" s="64"/>
      <c r="FYY9" s="64"/>
      <c r="FZH9" s="64"/>
      <c r="FZM9" s="214"/>
      <c r="FZN9" s="64"/>
      <c r="FZO9" s="64"/>
      <c r="FZX9" s="64"/>
      <c r="GAC9" s="214"/>
      <c r="GAD9" s="64"/>
      <c r="GAE9" s="64"/>
      <c r="GAN9" s="64"/>
      <c r="GAS9" s="214"/>
      <c r="GAT9" s="64"/>
      <c r="GAU9" s="64"/>
      <c r="GBD9" s="64"/>
      <c r="GBI9" s="214"/>
      <c r="GBJ9" s="64"/>
      <c r="GBK9" s="64"/>
      <c r="GBT9" s="64"/>
      <c r="GBY9" s="214"/>
      <c r="GBZ9" s="64"/>
      <c r="GCA9" s="64"/>
      <c r="GCJ9" s="64"/>
      <c r="GCO9" s="214"/>
      <c r="GCP9" s="64"/>
      <c r="GCQ9" s="64"/>
      <c r="GCZ9" s="64"/>
      <c r="GDE9" s="214"/>
      <c r="GDF9" s="64"/>
      <c r="GDG9" s="64"/>
      <c r="GDP9" s="64"/>
      <c r="GDU9" s="214"/>
      <c r="GDV9" s="64"/>
      <c r="GDW9" s="64"/>
      <c r="GEF9" s="64"/>
      <c r="GEK9" s="214"/>
      <c r="GEL9" s="64"/>
      <c r="GEM9" s="64"/>
      <c r="GEV9" s="64"/>
      <c r="GFA9" s="214"/>
      <c r="GFB9" s="64"/>
      <c r="GFC9" s="64"/>
      <c r="GFL9" s="64"/>
      <c r="GFQ9" s="214"/>
      <c r="GFR9" s="64"/>
      <c r="GFS9" s="64"/>
      <c r="GGB9" s="64"/>
      <c r="GGG9" s="214"/>
      <c r="GGH9" s="64"/>
      <c r="GGI9" s="64"/>
      <c r="GGR9" s="64"/>
      <c r="GGW9" s="214"/>
      <c r="GGX9" s="64"/>
      <c r="GGY9" s="64"/>
      <c r="GHH9" s="64"/>
      <c r="GHM9" s="214"/>
      <c r="GHN9" s="64"/>
      <c r="GHO9" s="64"/>
      <c r="GHX9" s="64"/>
      <c r="GIC9" s="214"/>
      <c r="GID9" s="64"/>
      <c r="GIE9" s="64"/>
      <c r="GIN9" s="64"/>
      <c r="GIS9" s="214"/>
      <c r="GIT9" s="64"/>
      <c r="GIU9" s="64"/>
      <c r="GJD9" s="64"/>
      <c r="GJI9" s="214"/>
      <c r="GJJ9" s="64"/>
      <c r="GJK9" s="64"/>
      <c r="GJT9" s="64"/>
      <c r="GJY9" s="214"/>
      <c r="GJZ9" s="64"/>
      <c r="GKA9" s="64"/>
      <c r="GKJ9" s="64"/>
      <c r="GKO9" s="214"/>
      <c r="GKP9" s="64"/>
      <c r="GKQ9" s="64"/>
      <c r="GKZ9" s="64"/>
      <c r="GLE9" s="214"/>
      <c r="GLF9" s="64"/>
      <c r="GLG9" s="64"/>
      <c r="GLP9" s="64"/>
      <c r="GLU9" s="214"/>
      <c r="GLV9" s="64"/>
      <c r="GLW9" s="64"/>
      <c r="GMF9" s="64"/>
      <c r="GMK9" s="214"/>
      <c r="GML9" s="64"/>
      <c r="GMM9" s="64"/>
      <c r="GMV9" s="64"/>
      <c r="GNA9" s="214"/>
      <c r="GNB9" s="64"/>
      <c r="GNC9" s="64"/>
      <c r="GNL9" s="64"/>
      <c r="GNQ9" s="214"/>
      <c r="GNR9" s="64"/>
      <c r="GNS9" s="64"/>
      <c r="GOB9" s="64"/>
      <c r="GOG9" s="214"/>
      <c r="GOH9" s="64"/>
      <c r="GOI9" s="64"/>
      <c r="GOR9" s="64"/>
      <c r="GOW9" s="214"/>
      <c r="GOX9" s="64"/>
      <c r="GOY9" s="64"/>
      <c r="GPH9" s="64"/>
      <c r="GPM9" s="214"/>
      <c r="GPN9" s="64"/>
      <c r="GPO9" s="64"/>
      <c r="GPX9" s="64"/>
      <c r="GQC9" s="214"/>
      <c r="GQD9" s="64"/>
      <c r="GQE9" s="64"/>
      <c r="GQN9" s="64"/>
      <c r="GQS9" s="214"/>
      <c r="GQT9" s="64"/>
      <c r="GQU9" s="64"/>
      <c r="GRD9" s="64"/>
      <c r="GRI9" s="214"/>
      <c r="GRJ9" s="64"/>
      <c r="GRK9" s="64"/>
      <c r="GRT9" s="64"/>
      <c r="GRY9" s="214"/>
      <c r="GRZ9" s="64"/>
      <c r="GSA9" s="64"/>
      <c r="GSJ9" s="64"/>
      <c r="GSO9" s="214"/>
      <c r="GSP9" s="64"/>
      <c r="GSQ9" s="64"/>
      <c r="GSZ9" s="64"/>
      <c r="GTE9" s="214"/>
      <c r="GTF9" s="64"/>
      <c r="GTG9" s="64"/>
      <c r="GTP9" s="64"/>
      <c r="GTU9" s="214"/>
      <c r="GTV9" s="64"/>
      <c r="GTW9" s="64"/>
      <c r="GUF9" s="64"/>
      <c r="GUK9" s="214"/>
      <c r="GUL9" s="64"/>
      <c r="GUM9" s="64"/>
      <c r="GUV9" s="64"/>
      <c r="GVA9" s="214"/>
      <c r="GVB9" s="64"/>
      <c r="GVC9" s="64"/>
      <c r="GVL9" s="64"/>
      <c r="GVQ9" s="214"/>
      <c r="GVR9" s="64"/>
      <c r="GVS9" s="64"/>
      <c r="GWB9" s="64"/>
      <c r="GWG9" s="214"/>
      <c r="GWH9" s="64"/>
      <c r="GWI9" s="64"/>
      <c r="GWR9" s="64"/>
      <c r="GWW9" s="214"/>
      <c r="GWX9" s="64"/>
      <c r="GWY9" s="64"/>
      <c r="GXH9" s="64"/>
      <c r="GXM9" s="214"/>
      <c r="GXN9" s="64"/>
      <c r="GXO9" s="64"/>
      <c r="GXX9" s="64"/>
      <c r="GYC9" s="214"/>
      <c r="GYD9" s="64"/>
      <c r="GYE9" s="64"/>
      <c r="GYN9" s="64"/>
      <c r="GYS9" s="214"/>
      <c r="GYT9" s="64"/>
      <c r="GYU9" s="64"/>
      <c r="GZD9" s="64"/>
      <c r="GZI9" s="214"/>
      <c r="GZJ9" s="64"/>
      <c r="GZK9" s="64"/>
      <c r="GZT9" s="64"/>
      <c r="GZY9" s="214"/>
      <c r="GZZ9" s="64"/>
      <c r="HAA9" s="64"/>
      <c r="HAJ9" s="64"/>
      <c r="HAO9" s="214"/>
      <c r="HAP9" s="64"/>
      <c r="HAQ9" s="64"/>
      <c r="HAZ9" s="64"/>
      <c r="HBE9" s="214"/>
      <c r="HBF9" s="64"/>
      <c r="HBG9" s="64"/>
      <c r="HBP9" s="64"/>
      <c r="HBU9" s="214"/>
      <c r="HBV9" s="64"/>
      <c r="HBW9" s="64"/>
      <c r="HCF9" s="64"/>
      <c r="HCK9" s="214"/>
      <c r="HCL9" s="64"/>
      <c r="HCM9" s="64"/>
      <c r="HCV9" s="64"/>
      <c r="HDA9" s="214"/>
      <c r="HDB9" s="64"/>
      <c r="HDC9" s="64"/>
      <c r="HDL9" s="64"/>
      <c r="HDQ9" s="214"/>
      <c r="HDR9" s="64"/>
      <c r="HDS9" s="64"/>
      <c r="HEB9" s="64"/>
      <c r="HEG9" s="214"/>
      <c r="HEH9" s="64"/>
      <c r="HEI9" s="64"/>
      <c r="HER9" s="64"/>
      <c r="HEW9" s="214"/>
      <c r="HEX9" s="64"/>
      <c r="HEY9" s="64"/>
      <c r="HFH9" s="64"/>
      <c r="HFM9" s="214"/>
      <c r="HFN9" s="64"/>
      <c r="HFO9" s="64"/>
      <c r="HFX9" s="64"/>
      <c r="HGC9" s="214"/>
      <c r="HGD9" s="64"/>
      <c r="HGE9" s="64"/>
      <c r="HGN9" s="64"/>
      <c r="HGS9" s="214"/>
      <c r="HGT9" s="64"/>
      <c r="HGU9" s="64"/>
      <c r="HHD9" s="64"/>
      <c r="HHI9" s="214"/>
      <c r="HHJ9" s="64"/>
      <c r="HHK9" s="64"/>
      <c r="HHT9" s="64"/>
      <c r="HHY9" s="214"/>
      <c r="HHZ9" s="64"/>
      <c r="HIA9" s="64"/>
      <c r="HIJ9" s="64"/>
      <c r="HIO9" s="214"/>
      <c r="HIP9" s="64"/>
      <c r="HIQ9" s="64"/>
      <c r="HIZ9" s="64"/>
      <c r="HJE9" s="214"/>
      <c r="HJF9" s="64"/>
      <c r="HJG9" s="64"/>
      <c r="HJP9" s="64"/>
      <c r="HJU9" s="214"/>
      <c r="HJV9" s="64"/>
      <c r="HJW9" s="64"/>
      <c r="HKF9" s="64"/>
      <c r="HKK9" s="214"/>
      <c r="HKL9" s="64"/>
      <c r="HKM9" s="64"/>
      <c r="HKV9" s="64"/>
      <c r="HLA9" s="214"/>
      <c r="HLB9" s="64"/>
      <c r="HLC9" s="64"/>
      <c r="HLL9" s="64"/>
      <c r="HLQ9" s="214"/>
      <c r="HLR9" s="64"/>
      <c r="HLS9" s="64"/>
      <c r="HMB9" s="64"/>
      <c r="HMG9" s="214"/>
      <c r="HMH9" s="64"/>
      <c r="HMI9" s="64"/>
      <c r="HMR9" s="64"/>
      <c r="HMW9" s="214"/>
      <c r="HMX9" s="64"/>
      <c r="HMY9" s="64"/>
      <c r="HNH9" s="64"/>
      <c r="HNM9" s="214"/>
      <c r="HNN9" s="64"/>
      <c r="HNO9" s="64"/>
      <c r="HNX9" s="64"/>
      <c r="HOC9" s="214"/>
      <c r="HOD9" s="64"/>
      <c r="HOE9" s="64"/>
      <c r="HON9" s="64"/>
      <c r="HOS9" s="214"/>
      <c r="HOT9" s="64"/>
      <c r="HOU9" s="64"/>
      <c r="HPD9" s="64"/>
      <c r="HPI9" s="214"/>
      <c r="HPJ9" s="64"/>
      <c r="HPK9" s="64"/>
      <c r="HPT9" s="64"/>
      <c r="HPY9" s="214"/>
      <c r="HPZ9" s="64"/>
      <c r="HQA9" s="64"/>
      <c r="HQJ9" s="64"/>
      <c r="HQO9" s="214"/>
      <c r="HQP9" s="64"/>
      <c r="HQQ9" s="64"/>
      <c r="HQZ9" s="64"/>
      <c r="HRE9" s="214"/>
      <c r="HRF9" s="64"/>
      <c r="HRG9" s="64"/>
      <c r="HRP9" s="64"/>
      <c r="HRU9" s="214"/>
      <c r="HRV9" s="64"/>
      <c r="HRW9" s="64"/>
      <c r="HSF9" s="64"/>
      <c r="HSK9" s="214"/>
      <c r="HSL9" s="64"/>
      <c r="HSM9" s="64"/>
      <c r="HSV9" s="64"/>
      <c r="HTA9" s="214"/>
      <c r="HTB9" s="64"/>
      <c r="HTC9" s="64"/>
      <c r="HTL9" s="64"/>
      <c r="HTQ9" s="214"/>
      <c r="HTR9" s="64"/>
      <c r="HTS9" s="64"/>
      <c r="HUB9" s="64"/>
      <c r="HUG9" s="214"/>
      <c r="HUH9" s="64"/>
      <c r="HUI9" s="64"/>
      <c r="HUR9" s="64"/>
      <c r="HUW9" s="214"/>
      <c r="HUX9" s="64"/>
      <c r="HUY9" s="64"/>
      <c r="HVH9" s="64"/>
      <c r="HVM9" s="214"/>
      <c r="HVN9" s="64"/>
      <c r="HVO9" s="64"/>
      <c r="HVX9" s="64"/>
      <c r="HWC9" s="214"/>
      <c r="HWD9" s="64"/>
      <c r="HWE9" s="64"/>
      <c r="HWN9" s="64"/>
      <c r="HWS9" s="214"/>
      <c r="HWT9" s="64"/>
      <c r="HWU9" s="64"/>
      <c r="HXD9" s="64"/>
      <c r="HXI9" s="214"/>
      <c r="HXJ9" s="64"/>
      <c r="HXK9" s="64"/>
      <c r="HXT9" s="64"/>
      <c r="HXY9" s="214"/>
      <c r="HXZ9" s="64"/>
      <c r="HYA9" s="64"/>
      <c r="HYJ9" s="64"/>
      <c r="HYO9" s="214"/>
      <c r="HYP9" s="64"/>
      <c r="HYQ9" s="64"/>
      <c r="HYZ9" s="64"/>
      <c r="HZE9" s="214"/>
      <c r="HZF9" s="64"/>
      <c r="HZG9" s="64"/>
      <c r="HZP9" s="64"/>
      <c r="HZU9" s="214"/>
      <c r="HZV9" s="64"/>
      <c r="HZW9" s="64"/>
      <c r="IAF9" s="64"/>
      <c r="IAK9" s="214"/>
      <c r="IAL9" s="64"/>
      <c r="IAM9" s="64"/>
      <c r="IAV9" s="64"/>
      <c r="IBA9" s="214"/>
      <c r="IBB9" s="64"/>
      <c r="IBC9" s="64"/>
      <c r="IBL9" s="64"/>
      <c r="IBQ9" s="214"/>
      <c r="IBR9" s="64"/>
      <c r="IBS9" s="64"/>
      <c r="ICB9" s="64"/>
      <c r="ICG9" s="214"/>
      <c r="ICH9" s="64"/>
      <c r="ICI9" s="64"/>
      <c r="ICR9" s="64"/>
      <c r="ICW9" s="214"/>
      <c r="ICX9" s="64"/>
      <c r="ICY9" s="64"/>
      <c r="IDH9" s="64"/>
      <c r="IDM9" s="214"/>
      <c r="IDN9" s="64"/>
      <c r="IDO9" s="64"/>
      <c r="IDX9" s="64"/>
      <c r="IEC9" s="214"/>
      <c r="IED9" s="64"/>
      <c r="IEE9" s="64"/>
      <c r="IEN9" s="64"/>
      <c r="IES9" s="214"/>
      <c r="IET9" s="64"/>
      <c r="IEU9" s="64"/>
      <c r="IFD9" s="64"/>
      <c r="IFI9" s="214"/>
      <c r="IFJ9" s="64"/>
      <c r="IFK9" s="64"/>
      <c r="IFT9" s="64"/>
      <c r="IFY9" s="214"/>
      <c r="IFZ9" s="64"/>
      <c r="IGA9" s="64"/>
      <c r="IGJ9" s="64"/>
      <c r="IGO9" s="214"/>
      <c r="IGP9" s="64"/>
      <c r="IGQ9" s="64"/>
      <c r="IGZ9" s="64"/>
      <c r="IHE9" s="214"/>
      <c r="IHF9" s="64"/>
      <c r="IHG9" s="64"/>
      <c r="IHP9" s="64"/>
      <c r="IHU9" s="214"/>
      <c r="IHV9" s="64"/>
      <c r="IHW9" s="64"/>
      <c r="IIF9" s="64"/>
      <c r="IIK9" s="214"/>
      <c r="IIL9" s="64"/>
      <c r="IIM9" s="64"/>
      <c r="IIV9" s="64"/>
      <c r="IJA9" s="214"/>
      <c r="IJB9" s="64"/>
      <c r="IJC9" s="64"/>
      <c r="IJL9" s="64"/>
      <c r="IJQ9" s="214"/>
      <c r="IJR9" s="64"/>
      <c r="IJS9" s="64"/>
      <c r="IKB9" s="64"/>
      <c r="IKG9" s="214"/>
      <c r="IKH9" s="64"/>
      <c r="IKI9" s="64"/>
      <c r="IKR9" s="64"/>
      <c r="IKW9" s="214"/>
      <c r="IKX9" s="64"/>
      <c r="IKY9" s="64"/>
      <c r="ILH9" s="64"/>
      <c r="ILM9" s="214"/>
      <c r="ILN9" s="64"/>
      <c r="ILO9" s="64"/>
      <c r="ILX9" s="64"/>
      <c r="IMC9" s="214"/>
      <c r="IMD9" s="64"/>
      <c r="IME9" s="64"/>
      <c r="IMN9" s="64"/>
      <c r="IMS9" s="214"/>
      <c r="IMT9" s="64"/>
      <c r="IMU9" s="64"/>
      <c r="IND9" s="64"/>
      <c r="INI9" s="214"/>
      <c r="INJ9" s="64"/>
      <c r="INK9" s="64"/>
      <c r="INT9" s="64"/>
      <c r="INY9" s="214"/>
      <c r="INZ9" s="64"/>
      <c r="IOA9" s="64"/>
      <c r="IOJ9" s="64"/>
      <c r="IOO9" s="214"/>
      <c r="IOP9" s="64"/>
      <c r="IOQ9" s="64"/>
      <c r="IOZ9" s="64"/>
      <c r="IPE9" s="214"/>
      <c r="IPF9" s="64"/>
      <c r="IPG9" s="64"/>
      <c r="IPP9" s="64"/>
      <c r="IPU9" s="214"/>
      <c r="IPV9" s="64"/>
      <c r="IPW9" s="64"/>
      <c r="IQF9" s="64"/>
      <c r="IQK9" s="214"/>
      <c r="IQL9" s="64"/>
      <c r="IQM9" s="64"/>
      <c r="IQV9" s="64"/>
      <c r="IRA9" s="214"/>
      <c r="IRB9" s="64"/>
      <c r="IRC9" s="64"/>
      <c r="IRL9" s="64"/>
      <c r="IRQ9" s="214"/>
      <c r="IRR9" s="64"/>
      <c r="IRS9" s="64"/>
      <c r="ISB9" s="64"/>
      <c r="ISG9" s="214"/>
      <c r="ISH9" s="64"/>
      <c r="ISI9" s="64"/>
      <c r="ISR9" s="64"/>
      <c r="ISW9" s="214"/>
      <c r="ISX9" s="64"/>
      <c r="ISY9" s="64"/>
      <c r="ITH9" s="64"/>
      <c r="ITM9" s="214"/>
      <c r="ITN9" s="64"/>
      <c r="ITO9" s="64"/>
      <c r="ITX9" s="64"/>
      <c r="IUC9" s="214"/>
      <c r="IUD9" s="64"/>
      <c r="IUE9" s="64"/>
      <c r="IUN9" s="64"/>
      <c r="IUS9" s="214"/>
      <c r="IUT9" s="64"/>
      <c r="IUU9" s="64"/>
      <c r="IVD9" s="64"/>
      <c r="IVI9" s="214"/>
      <c r="IVJ9" s="64"/>
      <c r="IVK9" s="64"/>
      <c r="IVT9" s="64"/>
      <c r="IVY9" s="214"/>
      <c r="IVZ9" s="64"/>
      <c r="IWA9" s="64"/>
      <c r="IWJ9" s="64"/>
      <c r="IWO9" s="214"/>
      <c r="IWP9" s="64"/>
      <c r="IWQ9" s="64"/>
      <c r="IWZ9" s="64"/>
      <c r="IXE9" s="214"/>
      <c r="IXF9" s="64"/>
      <c r="IXG9" s="64"/>
      <c r="IXP9" s="64"/>
      <c r="IXU9" s="214"/>
      <c r="IXV9" s="64"/>
      <c r="IXW9" s="64"/>
      <c r="IYF9" s="64"/>
      <c r="IYK9" s="214"/>
      <c r="IYL9" s="64"/>
      <c r="IYM9" s="64"/>
      <c r="IYV9" s="64"/>
      <c r="IZA9" s="214"/>
      <c r="IZB9" s="64"/>
      <c r="IZC9" s="64"/>
      <c r="IZL9" s="64"/>
      <c r="IZQ9" s="214"/>
      <c r="IZR9" s="64"/>
      <c r="IZS9" s="64"/>
      <c r="JAB9" s="64"/>
      <c r="JAG9" s="214"/>
      <c r="JAH9" s="64"/>
      <c r="JAI9" s="64"/>
      <c r="JAR9" s="64"/>
      <c r="JAW9" s="214"/>
      <c r="JAX9" s="64"/>
      <c r="JAY9" s="64"/>
      <c r="JBH9" s="64"/>
      <c r="JBM9" s="214"/>
      <c r="JBN9" s="64"/>
      <c r="JBO9" s="64"/>
      <c r="JBX9" s="64"/>
      <c r="JCC9" s="214"/>
      <c r="JCD9" s="64"/>
      <c r="JCE9" s="64"/>
      <c r="JCN9" s="64"/>
      <c r="JCS9" s="214"/>
      <c r="JCT9" s="64"/>
      <c r="JCU9" s="64"/>
      <c r="JDD9" s="64"/>
      <c r="JDI9" s="214"/>
      <c r="JDJ9" s="64"/>
      <c r="JDK9" s="64"/>
      <c r="JDT9" s="64"/>
      <c r="JDY9" s="214"/>
      <c r="JDZ9" s="64"/>
      <c r="JEA9" s="64"/>
      <c r="JEJ9" s="64"/>
      <c r="JEO9" s="214"/>
      <c r="JEP9" s="64"/>
      <c r="JEQ9" s="64"/>
      <c r="JEZ9" s="64"/>
      <c r="JFE9" s="214"/>
      <c r="JFF9" s="64"/>
      <c r="JFG9" s="64"/>
      <c r="JFP9" s="64"/>
      <c r="JFU9" s="214"/>
      <c r="JFV9" s="64"/>
      <c r="JFW9" s="64"/>
      <c r="JGF9" s="64"/>
      <c r="JGK9" s="214"/>
      <c r="JGL9" s="64"/>
      <c r="JGM9" s="64"/>
      <c r="JGV9" s="64"/>
      <c r="JHA9" s="214"/>
      <c r="JHB9" s="64"/>
      <c r="JHC9" s="64"/>
      <c r="JHL9" s="64"/>
      <c r="JHQ9" s="214"/>
      <c r="JHR9" s="64"/>
      <c r="JHS9" s="64"/>
      <c r="JIB9" s="64"/>
      <c r="JIG9" s="214"/>
      <c r="JIH9" s="64"/>
      <c r="JII9" s="64"/>
      <c r="JIR9" s="64"/>
      <c r="JIW9" s="214"/>
      <c r="JIX9" s="64"/>
      <c r="JIY9" s="64"/>
      <c r="JJH9" s="64"/>
      <c r="JJM9" s="214"/>
      <c r="JJN9" s="64"/>
      <c r="JJO9" s="64"/>
      <c r="JJX9" s="64"/>
      <c r="JKC9" s="214"/>
      <c r="JKD9" s="64"/>
      <c r="JKE9" s="64"/>
      <c r="JKN9" s="64"/>
      <c r="JKS9" s="214"/>
      <c r="JKT9" s="64"/>
      <c r="JKU9" s="64"/>
      <c r="JLD9" s="64"/>
      <c r="JLI9" s="214"/>
      <c r="JLJ9" s="64"/>
      <c r="JLK9" s="64"/>
      <c r="JLT9" s="64"/>
      <c r="JLY9" s="214"/>
      <c r="JLZ9" s="64"/>
      <c r="JMA9" s="64"/>
      <c r="JMJ9" s="64"/>
      <c r="JMO9" s="214"/>
      <c r="JMP9" s="64"/>
      <c r="JMQ9" s="64"/>
      <c r="JMZ9" s="64"/>
      <c r="JNE9" s="214"/>
      <c r="JNF9" s="64"/>
      <c r="JNG9" s="64"/>
      <c r="JNP9" s="64"/>
      <c r="JNU9" s="214"/>
      <c r="JNV9" s="64"/>
      <c r="JNW9" s="64"/>
      <c r="JOF9" s="64"/>
      <c r="JOK9" s="214"/>
      <c r="JOL9" s="64"/>
      <c r="JOM9" s="64"/>
      <c r="JOV9" s="64"/>
      <c r="JPA9" s="214"/>
      <c r="JPB9" s="64"/>
      <c r="JPC9" s="64"/>
      <c r="JPL9" s="64"/>
      <c r="JPQ9" s="214"/>
      <c r="JPR9" s="64"/>
      <c r="JPS9" s="64"/>
      <c r="JQB9" s="64"/>
      <c r="JQG9" s="214"/>
      <c r="JQH9" s="64"/>
      <c r="JQI9" s="64"/>
      <c r="JQR9" s="64"/>
      <c r="JQW9" s="214"/>
      <c r="JQX9" s="64"/>
      <c r="JQY9" s="64"/>
      <c r="JRH9" s="64"/>
      <c r="JRM9" s="214"/>
      <c r="JRN9" s="64"/>
      <c r="JRO9" s="64"/>
      <c r="JRX9" s="64"/>
      <c r="JSC9" s="214"/>
      <c r="JSD9" s="64"/>
      <c r="JSE9" s="64"/>
      <c r="JSN9" s="64"/>
      <c r="JSS9" s="214"/>
      <c r="JST9" s="64"/>
      <c r="JSU9" s="64"/>
      <c r="JTD9" s="64"/>
      <c r="JTI9" s="214"/>
      <c r="JTJ9" s="64"/>
      <c r="JTK9" s="64"/>
      <c r="JTT9" s="64"/>
      <c r="JTY9" s="214"/>
      <c r="JTZ9" s="64"/>
      <c r="JUA9" s="64"/>
      <c r="JUJ9" s="64"/>
      <c r="JUO9" s="214"/>
      <c r="JUP9" s="64"/>
      <c r="JUQ9" s="64"/>
      <c r="JUZ9" s="64"/>
      <c r="JVE9" s="214"/>
      <c r="JVF9" s="64"/>
      <c r="JVG9" s="64"/>
      <c r="JVP9" s="64"/>
      <c r="JVU9" s="214"/>
      <c r="JVV9" s="64"/>
      <c r="JVW9" s="64"/>
      <c r="JWF9" s="64"/>
      <c r="JWK9" s="214"/>
      <c r="JWL9" s="64"/>
      <c r="JWM9" s="64"/>
      <c r="JWV9" s="64"/>
      <c r="JXA9" s="214"/>
      <c r="JXB9" s="64"/>
      <c r="JXC9" s="64"/>
      <c r="JXL9" s="64"/>
      <c r="JXQ9" s="214"/>
      <c r="JXR9" s="64"/>
      <c r="JXS9" s="64"/>
      <c r="JYB9" s="64"/>
      <c r="JYG9" s="214"/>
      <c r="JYH9" s="64"/>
      <c r="JYI9" s="64"/>
      <c r="JYR9" s="64"/>
      <c r="JYW9" s="214"/>
      <c r="JYX9" s="64"/>
      <c r="JYY9" s="64"/>
      <c r="JZH9" s="64"/>
      <c r="JZM9" s="214"/>
      <c r="JZN9" s="64"/>
      <c r="JZO9" s="64"/>
      <c r="JZX9" s="64"/>
      <c r="KAC9" s="214"/>
      <c r="KAD9" s="64"/>
      <c r="KAE9" s="64"/>
      <c r="KAN9" s="64"/>
      <c r="KAS9" s="214"/>
      <c r="KAT9" s="64"/>
      <c r="KAU9" s="64"/>
      <c r="KBD9" s="64"/>
      <c r="KBI9" s="214"/>
      <c r="KBJ9" s="64"/>
      <c r="KBK9" s="64"/>
      <c r="KBT9" s="64"/>
      <c r="KBY9" s="214"/>
      <c r="KBZ9" s="64"/>
      <c r="KCA9" s="64"/>
      <c r="KCJ9" s="64"/>
      <c r="KCO9" s="214"/>
      <c r="KCP9" s="64"/>
      <c r="KCQ9" s="64"/>
      <c r="KCZ9" s="64"/>
      <c r="KDE9" s="214"/>
      <c r="KDF9" s="64"/>
      <c r="KDG9" s="64"/>
      <c r="KDP9" s="64"/>
      <c r="KDU9" s="214"/>
      <c r="KDV9" s="64"/>
      <c r="KDW9" s="64"/>
      <c r="KEF9" s="64"/>
      <c r="KEK9" s="214"/>
      <c r="KEL9" s="64"/>
      <c r="KEM9" s="64"/>
      <c r="KEV9" s="64"/>
      <c r="KFA9" s="214"/>
      <c r="KFB9" s="64"/>
      <c r="KFC9" s="64"/>
      <c r="KFL9" s="64"/>
      <c r="KFQ9" s="214"/>
      <c r="KFR9" s="64"/>
      <c r="KFS9" s="64"/>
      <c r="KGB9" s="64"/>
      <c r="KGG9" s="214"/>
      <c r="KGH9" s="64"/>
      <c r="KGI9" s="64"/>
      <c r="KGR9" s="64"/>
      <c r="KGW9" s="214"/>
      <c r="KGX9" s="64"/>
      <c r="KGY9" s="64"/>
      <c r="KHH9" s="64"/>
      <c r="KHM9" s="214"/>
      <c r="KHN9" s="64"/>
      <c r="KHO9" s="64"/>
      <c r="KHX9" s="64"/>
      <c r="KIC9" s="214"/>
      <c r="KID9" s="64"/>
      <c r="KIE9" s="64"/>
      <c r="KIN9" s="64"/>
      <c r="KIS9" s="214"/>
      <c r="KIT9" s="64"/>
      <c r="KIU9" s="64"/>
      <c r="KJD9" s="64"/>
      <c r="KJI9" s="214"/>
      <c r="KJJ9" s="64"/>
      <c r="KJK9" s="64"/>
      <c r="KJT9" s="64"/>
      <c r="KJY9" s="214"/>
      <c r="KJZ9" s="64"/>
      <c r="KKA9" s="64"/>
      <c r="KKJ9" s="64"/>
      <c r="KKO9" s="214"/>
      <c r="KKP9" s="64"/>
      <c r="KKQ9" s="64"/>
      <c r="KKZ9" s="64"/>
      <c r="KLE9" s="214"/>
      <c r="KLF9" s="64"/>
      <c r="KLG9" s="64"/>
      <c r="KLP9" s="64"/>
      <c r="KLU9" s="214"/>
      <c r="KLV9" s="64"/>
      <c r="KLW9" s="64"/>
      <c r="KMF9" s="64"/>
      <c r="KMK9" s="214"/>
      <c r="KML9" s="64"/>
      <c r="KMM9" s="64"/>
      <c r="KMV9" s="64"/>
      <c r="KNA9" s="214"/>
      <c r="KNB9" s="64"/>
      <c r="KNC9" s="64"/>
      <c r="KNL9" s="64"/>
      <c r="KNQ9" s="214"/>
      <c r="KNR9" s="64"/>
      <c r="KNS9" s="64"/>
      <c r="KOB9" s="64"/>
      <c r="KOG9" s="214"/>
      <c r="KOH9" s="64"/>
      <c r="KOI9" s="64"/>
      <c r="KOR9" s="64"/>
      <c r="KOW9" s="214"/>
      <c r="KOX9" s="64"/>
      <c r="KOY9" s="64"/>
      <c r="KPH9" s="64"/>
      <c r="KPM9" s="214"/>
      <c r="KPN9" s="64"/>
      <c r="KPO9" s="64"/>
      <c r="KPX9" s="64"/>
      <c r="KQC9" s="214"/>
      <c r="KQD9" s="64"/>
      <c r="KQE9" s="64"/>
      <c r="KQN9" s="64"/>
      <c r="KQS9" s="214"/>
      <c r="KQT9" s="64"/>
      <c r="KQU9" s="64"/>
      <c r="KRD9" s="64"/>
      <c r="KRI9" s="214"/>
      <c r="KRJ9" s="64"/>
      <c r="KRK9" s="64"/>
      <c r="KRT9" s="64"/>
      <c r="KRY9" s="214"/>
      <c r="KRZ9" s="64"/>
      <c r="KSA9" s="64"/>
      <c r="KSJ9" s="64"/>
      <c r="KSO9" s="214"/>
      <c r="KSP9" s="64"/>
      <c r="KSQ9" s="64"/>
      <c r="KSZ9" s="64"/>
      <c r="KTE9" s="214"/>
      <c r="KTF9" s="64"/>
      <c r="KTG9" s="64"/>
      <c r="KTP9" s="64"/>
      <c r="KTU9" s="214"/>
      <c r="KTV9" s="64"/>
      <c r="KTW9" s="64"/>
      <c r="KUF9" s="64"/>
      <c r="KUK9" s="214"/>
      <c r="KUL9" s="64"/>
      <c r="KUM9" s="64"/>
      <c r="KUV9" s="64"/>
      <c r="KVA9" s="214"/>
      <c r="KVB9" s="64"/>
      <c r="KVC9" s="64"/>
      <c r="KVL9" s="64"/>
      <c r="KVQ9" s="214"/>
      <c r="KVR9" s="64"/>
      <c r="KVS9" s="64"/>
      <c r="KWB9" s="64"/>
      <c r="KWG9" s="214"/>
      <c r="KWH9" s="64"/>
      <c r="KWI9" s="64"/>
      <c r="KWR9" s="64"/>
      <c r="KWW9" s="214"/>
      <c r="KWX9" s="64"/>
      <c r="KWY9" s="64"/>
      <c r="KXH9" s="64"/>
      <c r="KXM9" s="214"/>
      <c r="KXN9" s="64"/>
      <c r="KXO9" s="64"/>
      <c r="KXX9" s="64"/>
      <c r="KYC9" s="214"/>
      <c r="KYD9" s="64"/>
      <c r="KYE9" s="64"/>
      <c r="KYN9" s="64"/>
      <c r="KYS9" s="214"/>
      <c r="KYT9" s="64"/>
      <c r="KYU9" s="64"/>
      <c r="KZD9" s="64"/>
      <c r="KZI9" s="214"/>
      <c r="KZJ9" s="64"/>
      <c r="KZK9" s="64"/>
      <c r="KZT9" s="64"/>
      <c r="KZY9" s="214"/>
      <c r="KZZ9" s="64"/>
      <c r="LAA9" s="64"/>
      <c r="LAJ9" s="64"/>
      <c r="LAO9" s="214"/>
      <c r="LAP9" s="64"/>
      <c r="LAQ9" s="64"/>
      <c r="LAZ9" s="64"/>
      <c r="LBE9" s="214"/>
      <c r="LBF9" s="64"/>
      <c r="LBG9" s="64"/>
      <c r="LBP9" s="64"/>
      <c r="LBU9" s="214"/>
      <c r="LBV9" s="64"/>
      <c r="LBW9" s="64"/>
      <c r="LCF9" s="64"/>
      <c r="LCK9" s="214"/>
      <c r="LCL9" s="64"/>
      <c r="LCM9" s="64"/>
      <c r="LCV9" s="64"/>
      <c r="LDA9" s="214"/>
      <c r="LDB9" s="64"/>
      <c r="LDC9" s="64"/>
      <c r="LDL9" s="64"/>
      <c r="LDQ9" s="214"/>
      <c r="LDR9" s="64"/>
      <c r="LDS9" s="64"/>
      <c r="LEB9" s="64"/>
      <c r="LEG9" s="214"/>
      <c r="LEH9" s="64"/>
      <c r="LEI9" s="64"/>
      <c r="LER9" s="64"/>
      <c r="LEW9" s="214"/>
      <c r="LEX9" s="64"/>
      <c r="LEY9" s="64"/>
      <c r="LFH9" s="64"/>
      <c r="LFM9" s="214"/>
      <c r="LFN9" s="64"/>
      <c r="LFO9" s="64"/>
      <c r="LFX9" s="64"/>
      <c r="LGC9" s="214"/>
      <c r="LGD9" s="64"/>
      <c r="LGE9" s="64"/>
      <c r="LGN9" s="64"/>
      <c r="LGS9" s="214"/>
      <c r="LGT9" s="64"/>
      <c r="LGU9" s="64"/>
      <c r="LHD9" s="64"/>
      <c r="LHI9" s="214"/>
      <c r="LHJ9" s="64"/>
      <c r="LHK9" s="64"/>
      <c r="LHT9" s="64"/>
      <c r="LHY9" s="214"/>
      <c r="LHZ9" s="64"/>
      <c r="LIA9" s="64"/>
      <c r="LIJ9" s="64"/>
      <c r="LIO9" s="214"/>
      <c r="LIP9" s="64"/>
      <c r="LIQ9" s="64"/>
      <c r="LIZ9" s="64"/>
      <c r="LJE9" s="214"/>
      <c r="LJF9" s="64"/>
      <c r="LJG9" s="64"/>
      <c r="LJP9" s="64"/>
      <c r="LJU9" s="214"/>
      <c r="LJV9" s="64"/>
      <c r="LJW9" s="64"/>
      <c r="LKF9" s="64"/>
      <c r="LKK9" s="214"/>
      <c r="LKL9" s="64"/>
      <c r="LKM9" s="64"/>
      <c r="LKV9" s="64"/>
      <c r="LLA9" s="214"/>
      <c r="LLB9" s="64"/>
      <c r="LLC9" s="64"/>
      <c r="LLL9" s="64"/>
      <c r="LLQ9" s="214"/>
      <c r="LLR9" s="64"/>
      <c r="LLS9" s="64"/>
      <c r="LMB9" s="64"/>
      <c r="LMG9" s="214"/>
      <c r="LMH9" s="64"/>
      <c r="LMI9" s="64"/>
      <c r="LMR9" s="64"/>
      <c r="LMW9" s="214"/>
      <c r="LMX9" s="64"/>
      <c r="LMY9" s="64"/>
      <c r="LNH9" s="64"/>
      <c r="LNM9" s="214"/>
      <c r="LNN9" s="64"/>
      <c r="LNO9" s="64"/>
      <c r="LNX9" s="64"/>
      <c r="LOC9" s="214"/>
      <c r="LOD9" s="64"/>
      <c r="LOE9" s="64"/>
      <c r="LON9" s="64"/>
      <c r="LOS9" s="214"/>
      <c r="LOT9" s="64"/>
      <c r="LOU9" s="64"/>
      <c r="LPD9" s="64"/>
      <c r="LPI9" s="214"/>
      <c r="LPJ9" s="64"/>
      <c r="LPK9" s="64"/>
      <c r="LPT9" s="64"/>
      <c r="LPY9" s="214"/>
      <c r="LPZ9" s="64"/>
      <c r="LQA9" s="64"/>
      <c r="LQJ9" s="64"/>
      <c r="LQO9" s="214"/>
      <c r="LQP9" s="64"/>
      <c r="LQQ9" s="64"/>
      <c r="LQZ9" s="64"/>
      <c r="LRE9" s="214"/>
      <c r="LRF9" s="64"/>
      <c r="LRG9" s="64"/>
      <c r="LRP9" s="64"/>
      <c r="LRU9" s="214"/>
      <c r="LRV9" s="64"/>
      <c r="LRW9" s="64"/>
      <c r="LSF9" s="64"/>
      <c r="LSK9" s="214"/>
      <c r="LSL9" s="64"/>
      <c r="LSM9" s="64"/>
      <c r="LSV9" s="64"/>
      <c r="LTA9" s="214"/>
      <c r="LTB9" s="64"/>
      <c r="LTC9" s="64"/>
      <c r="LTL9" s="64"/>
      <c r="LTQ9" s="214"/>
      <c r="LTR9" s="64"/>
      <c r="LTS9" s="64"/>
      <c r="LUB9" s="64"/>
      <c r="LUG9" s="214"/>
      <c r="LUH9" s="64"/>
      <c r="LUI9" s="64"/>
      <c r="LUR9" s="64"/>
      <c r="LUW9" s="214"/>
      <c r="LUX9" s="64"/>
      <c r="LUY9" s="64"/>
      <c r="LVH9" s="64"/>
      <c r="LVM9" s="214"/>
      <c r="LVN9" s="64"/>
      <c r="LVO9" s="64"/>
      <c r="LVX9" s="64"/>
      <c r="LWC9" s="214"/>
      <c r="LWD9" s="64"/>
      <c r="LWE9" s="64"/>
      <c r="LWN9" s="64"/>
      <c r="LWS9" s="214"/>
      <c r="LWT9" s="64"/>
      <c r="LWU9" s="64"/>
      <c r="LXD9" s="64"/>
      <c r="LXI9" s="214"/>
      <c r="LXJ9" s="64"/>
      <c r="LXK9" s="64"/>
      <c r="LXT9" s="64"/>
      <c r="LXY9" s="214"/>
      <c r="LXZ9" s="64"/>
      <c r="LYA9" s="64"/>
      <c r="LYJ9" s="64"/>
      <c r="LYO9" s="214"/>
      <c r="LYP9" s="64"/>
      <c r="LYQ9" s="64"/>
      <c r="LYZ9" s="64"/>
      <c r="LZE9" s="214"/>
      <c r="LZF9" s="64"/>
      <c r="LZG9" s="64"/>
      <c r="LZP9" s="64"/>
      <c r="LZU9" s="214"/>
      <c r="LZV9" s="64"/>
      <c r="LZW9" s="64"/>
      <c r="MAF9" s="64"/>
      <c r="MAK9" s="214"/>
      <c r="MAL9" s="64"/>
      <c r="MAM9" s="64"/>
      <c r="MAV9" s="64"/>
      <c r="MBA9" s="214"/>
      <c r="MBB9" s="64"/>
      <c r="MBC9" s="64"/>
      <c r="MBL9" s="64"/>
      <c r="MBQ9" s="214"/>
      <c r="MBR9" s="64"/>
      <c r="MBS9" s="64"/>
      <c r="MCB9" s="64"/>
      <c r="MCG9" s="214"/>
      <c r="MCH9" s="64"/>
      <c r="MCI9" s="64"/>
      <c r="MCR9" s="64"/>
      <c r="MCW9" s="214"/>
      <c r="MCX9" s="64"/>
      <c r="MCY9" s="64"/>
      <c r="MDH9" s="64"/>
      <c r="MDM9" s="214"/>
      <c r="MDN9" s="64"/>
      <c r="MDO9" s="64"/>
      <c r="MDX9" s="64"/>
      <c r="MEC9" s="214"/>
      <c r="MED9" s="64"/>
      <c r="MEE9" s="64"/>
      <c r="MEN9" s="64"/>
      <c r="MES9" s="214"/>
      <c r="MET9" s="64"/>
      <c r="MEU9" s="64"/>
      <c r="MFD9" s="64"/>
      <c r="MFI9" s="214"/>
      <c r="MFJ9" s="64"/>
      <c r="MFK9" s="64"/>
      <c r="MFT9" s="64"/>
      <c r="MFY9" s="214"/>
      <c r="MFZ9" s="64"/>
      <c r="MGA9" s="64"/>
      <c r="MGJ9" s="64"/>
      <c r="MGO9" s="214"/>
      <c r="MGP9" s="64"/>
      <c r="MGQ9" s="64"/>
      <c r="MGZ9" s="64"/>
      <c r="MHE9" s="214"/>
      <c r="MHF9" s="64"/>
      <c r="MHG9" s="64"/>
      <c r="MHP9" s="64"/>
      <c r="MHU9" s="214"/>
      <c r="MHV9" s="64"/>
      <c r="MHW9" s="64"/>
      <c r="MIF9" s="64"/>
      <c r="MIK9" s="214"/>
      <c r="MIL9" s="64"/>
      <c r="MIM9" s="64"/>
      <c r="MIV9" s="64"/>
      <c r="MJA9" s="214"/>
      <c r="MJB9" s="64"/>
      <c r="MJC9" s="64"/>
      <c r="MJL9" s="64"/>
      <c r="MJQ9" s="214"/>
      <c r="MJR9" s="64"/>
      <c r="MJS9" s="64"/>
      <c r="MKB9" s="64"/>
      <c r="MKG9" s="214"/>
      <c r="MKH9" s="64"/>
      <c r="MKI9" s="64"/>
      <c r="MKR9" s="64"/>
      <c r="MKW9" s="214"/>
      <c r="MKX9" s="64"/>
      <c r="MKY9" s="64"/>
      <c r="MLH9" s="64"/>
      <c r="MLM9" s="214"/>
      <c r="MLN9" s="64"/>
      <c r="MLO9" s="64"/>
      <c r="MLX9" s="64"/>
      <c r="MMC9" s="214"/>
      <c r="MMD9" s="64"/>
      <c r="MME9" s="64"/>
      <c r="MMN9" s="64"/>
      <c r="MMS9" s="214"/>
      <c r="MMT9" s="64"/>
      <c r="MMU9" s="64"/>
      <c r="MND9" s="64"/>
      <c r="MNI9" s="214"/>
      <c r="MNJ9" s="64"/>
      <c r="MNK9" s="64"/>
      <c r="MNT9" s="64"/>
      <c r="MNY9" s="214"/>
      <c r="MNZ9" s="64"/>
      <c r="MOA9" s="64"/>
      <c r="MOJ9" s="64"/>
      <c r="MOO9" s="214"/>
      <c r="MOP9" s="64"/>
      <c r="MOQ9" s="64"/>
      <c r="MOZ9" s="64"/>
      <c r="MPE9" s="214"/>
      <c r="MPF9" s="64"/>
      <c r="MPG9" s="64"/>
      <c r="MPP9" s="64"/>
      <c r="MPU9" s="214"/>
      <c r="MPV9" s="64"/>
      <c r="MPW9" s="64"/>
      <c r="MQF9" s="64"/>
      <c r="MQK9" s="214"/>
      <c r="MQL9" s="64"/>
      <c r="MQM9" s="64"/>
      <c r="MQV9" s="64"/>
      <c r="MRA9" s="214"/>
      <c r="MRB9" s="64"/>
      <c r="MRC9" s="64"/>
      <c r="MRL9" s="64"/>
      <c r="MRQ9" s="214"/>
      <c r="MRR9" s="64"/>
      <c r="MRS9" s="64"/>
      <c r="MSB9" s="64"/>
      <c r="MSG9" s="214"/>
      <c r="MSH9" s="64"/>
      <c r="MSI9" s="64"/>
      <c r="MSR9" s="64"/>
      <c r="MSW9" s="214"/>
      <c r="MSX9" s="64"/>
      <c r="MSY9" s="64"/>
      <c r="MTH9" s="64"/>
      <c r="MTM9" s="214"/>
      <c r="MTN9" s="64"/>
      <c r="MTO9" s="64"/>
      <c r="MTX9" s="64"/>
      <c r="MUC9" s="214"/>
      <c r="MUD9" s="64"/>
      <c r="MUE9" s="64"/>
      <c r="MUN9" s="64"/>
      <c r="MUS9" s="214"/>
      <c r="MUT9" s="64"/>
      <c r="MUU9" s="64"/>
      <c r="MVD9" s="64"/>
      <c r="MVI9" s="214"/>
      <c r="MVJ9" s="64"/>
      <c r="MVK9" s="64"/>
      <c r="MVT9" s="64"/>
      <c r="MVY9" s="214"/>
      <c r="MVZ9" s="64"/>
      <c r="MWA9" s="64"/>
      <c r="MWJ9" s="64"/>
      <c r="MWO9" s="214"/>
      <c r="MWP9" s="64"/>
      <c r="MWQ9" s="64"/>
      <c r="MWZ9" s="64"/>
      <c r="MXE9" s="214"/>
      <c r="MXF9" s="64"/>
      <c r="MXG9" s="64"/>
      <c r="MXP9" s="64"/>
      <c r="MXU9" s="214"/>
      <c r="MXV9" s="64"/>
      <c r="MXW9" s="64"/>
      <c r="MYF9" s="64"/>
      <c r="MYK9" s="214"/>
      <c r="MYL9" s="64"/>
      <c r="MYM9" s="64"/>
      <c r="MYV9" s="64"/>
      <c r="MZA9" s="214"/>
      <c r="MZB9" s="64"/>
      <c r="MZC9" s="64"/>
      <c r="MZL9" s="64"/>
      <c r="MZQ9" s="214"/>
      <c r="MZR9" s="64"/>
      <c r="MZS9" s="64"/>
      <c r="NAB9" s="64"/>
      <c r="NAG9" s="214"/>
      <c r="NAH9" s="64"/>
      <c r="NAI9" s="64"/>
      <c r="NAR9" s="64"/>
      <c r="NAW9" s="214"/>
      <c r="NAX9" s="64"/>
      <c r="NAY9" s="64"/>
      <c r="NBH9" s="64"/>
      <c r="NBM9" s="214"/>
      <c r="NBN9" s="64"/>
      <c r="NBO9" s="64"/>
      <c r="NBX9" s="64"/>
      <c r="NCC9" s="214"/>
      <c r="NCD9" s="64"/>
      <c r="NCE9" s="64"/>
      <c r="NCN9" s="64"/>
      <c r="NCS9" s="214"/>
      <c r="NCT9" s="64"/>
      <c r="NCU9" s="64"/>
      <c r="NDD9" s="64"/>
      <c r="NDI9" s="214"/>
      <c r="NDJ9" s="64"/>
      <c r="NDK9" s="64"/>
      <c r="NDT9" s="64"/>
      <c r="NDY9" s="214"/>
      <c r="NDZ9" s="64"/>
      <c r="NEA9" s="64"/>
      <c r="NEJ9" s="64"/>
      <c r="NEO9" s="214"/>
      <c r="NEP9" s="64"/>
      <c r="NEQ9" s="64"/>
      <c r="NEZ9" s="64"/>
      <c r="NFE9" s="214"/>
      <c r="NFF9" s="64"/>
      <c r="NFG9" s="64"/>
      <c r="NFP9" s="64"/>
      <c r="NFU9" s="214"/>
      <c r="NFV9" s="64"/>
      <c r="NFW9" s="64"/>
      <c r="NGF9" s="64"/>
      <c r="NGK9" s="214"/>
      <c r="NGL9" s="64"/>
      <c r="NGM9" s="64"/>
      <c r="NGV9" s="64"/>
      <c r="NHA9" s="214"/>
      <c r="NHB9" s="64"/>
      <c r="NHC9" s="64"/>
      <c r="NHL9" s="64"/>
      <c r="NHQ9" s="214"/>
      <c r="NHR9" s="64"/>
      <c r="NHS9" s="64"/>
      <c r="NIB9" s="64"/>
      <c r="NIG9" s="214"/>
      <c r="NIH9" s="64"/>
      <c r="NII9" s="64"/>
      <c r="NIR9" s="64"/>
      <c r="NIW9" s="214"/>
      <c r="NIX9" s="64"/>
      <c r="NIY9" s="64"/>
      <c r="NJH9" s="64"/>
      <c r="NJM9" s="214"/>
      <c r="NJN9" s="64"/>
      <c r="NJO9" s="64"/>
      <c r="NJX9" s="64"/>
      <c r="NKC9" s="214"/>
      <c r="NKD9" s="64"/>
      <c r="NKE9" s="64"/>
      <c r="NKN9" s="64"/>
      <c r="NKS9" s="214"/>
      <c r="NKT9" s="64"/>
      <c r="NKU9" s="64"/>
      <c r="NLD9" s="64"/>
      <c r="NLI9" s="214"/>
      <c r="NLJ9" s="64"/>
      <c r="NLK9" s="64"/>
      <c r="NLT9" s="64"/>
      <c r="NLY9" s="214"/>
      <c r="NLZ9" s="64"/>
      <c r="NMA9" s="64"/>
      <c r="NMJ9" s="64"/>
      <c r="NMO9" s="214"/>
      <c r="NMP9" s="64"/>
      <c r="NMQ9" s="64"/>
      <c r="NMZ9" s="64"/>
      <c r="NNE9" s="214"/>
      <c r="NNF9" s="64"/>
      <c r="NNG9" s="64"/>
      <c r="NNP9" s="64"/>
      <c r="NNU9" s="214"/>
      <c r="NNV9" s="64"/>
      <c r="NNW9" s="64"/>
      <c r="NOF9" s="64"/>
      <c r="NOK9" s="214"/>
      <c r="NOL9" s="64"/>
      <c r="NOM9" s="64"/>
      <c r="NOV9" s="64"/>
      <c r="NPA9" s="214"/>
      <c r="NPB9" s="64"/>
      <c r="NPC9" s="64"/>
      <c r="NPL9" s="64"/>
      <c r="NPQ9" s="214"/>
      <c r="NPR9" s="64"/>
      <c r="NPS9" s="64"/>
      <c r="NQB9" s="64"/>
      <c r="NQG9" s="214"/>
      <c r="NQH9" s="64"/>
      <c r="NQI9" s="64"/>
      <c r="NQR9" s="64"/>
      <c r="NQW9" s="214"/>
      <c r="NQX9" s="64"/>
      <c r="NQY9" s="64"/>
      <c r="NRH9" s="64"/>
      <c r="NRM9" s="214"/>
      <c r="NRN9" s="64"/>
      <c r="NRO9" s="64"/>
      <c r="NRX9" s="64"/>
      <c r="NSC9" s="214"/>
      <c r="NSD9" s="64"/>
      <c r="NSE9" s="64"/>
      <c r="NSN9" s="64"/>
      <c r="NSS9" s="214"/>
      <c r="NST9" s="64"/>
      <c r="NSU9" s="64"/>
      <c r="NTD9" s="64"/>
      <c r="NTI9" s="214"/>
      <c r="NTJ9" s="64"/>
      <c r="NTK9" s="64"/>
      <c r="NTT9" s="64"/>
      <c r="NTY9" s="214"/>
      <c r="NTZ9" s="64"/>
      <c r="NUA9" s="64"/>
      <c r="NUJ9" s="64"/>
      <c r="NUO9" s="214"/>
      <c r="NUP9" s="64"/>
      <c r="NUQ9" s="64"/>
      <c r="NUZ9" s="64"/>
      <c r="NVE9" s="214"/>
      <c r="NVF9" s="64"/>
      <c r="NVG9" s="64"/>
      <c r="NVP9" s="64"/>
      <c r="NVU9" s="214"/>
      <c r="NVV9" s="64"/>
      <c r="NVW9" s="64"/>
      <c r="NWF9" s="64"/>
      <c r="NWK9" s="214"/>
      <c r="NWL9" s="64"/>
      <c r="NWM9" s="64"/>
      <c r="NWV9" s="64"/>
      <c r="NXA9" s="214"/>
      <c r="NXB9" s="64"/>
      <c r="NXC9" s="64"/>
      <c r="NXL9" s="64"/>
      <c r="NXQ9" s="214"/>
      <c r="NXR9" s="64"/>
      <c r="NXS9" s="64"/>
      <c r="NYB9" s="64"/>
      <c r="NYG9" s="214"/>
      <c r="NYH9" s="64"/>
      <c r="NYI9" s="64"/>
      <c r="NYR9" s="64"/>
      <c r="NYW9" s="214"/>
      <c r="NYX9" s="64"/>
      <c r="NYY9" s="64"/>
      <c r="NZH9" s="64"/>
      <c r="NZM9" s="214"/>
      <c r="NZN9" s="64"/>
      <c r="NZO9" s="64"/>
      <c r="NZX9" s="64"/>
      <c r="OAC9" s="214"/>
      <c r="OAD9" s="64"/>
      <c r="OAE9" s="64"/>
      <c r="OAN9" s="64"/>
      <c r="OAS9" s="214"/>
      <c r="OAT9" s="64"/>
      <c r="OAU9" s="64"/>
      <c r="OBD9" s="64"/>
      <c r="OBI9" s="214"/>
      <c r="OBJ9" s="64"/>
      <c r="OBK9" s="64"/>
      <c r="OBT9" s="64"/>
      <c r="OBY9" s="214"/>
      <c r="OBZ9" s="64"/>
      <c r="OCA9" s="64"/>
      <c r="OCJ9" s="64"/>
      <c r="OCO9" s="214"/>
      <c r="OCP9" s="64"/>
      <c r="OCQ9" s="64"/>
      <c r="OCZ9" s="64"/>
      <c r="ODE9" s="214"/>
      <c r="ODF9" s="64"/>
      <c r="ODG9" s="64"/>
      <c r="ODP9" s="64"/>
      <c r="ODU9" s="214"/>
      <c r="ODV9" s="64"/>
      <c r="ODW9" s="64"/>
      <c r="OEF9" s="64"/>
      <c r="OEK9" s="214"/>
      <c r="OEL9" s="64"/>
      <c r="OEM9" s="64"/>
      <c r="OEV9" s="64"/>
      <c r="OFA9" s="214"/>
      <c r="OFB9" s="64"/>
      <c r="OFC9" s="64"/>
      <c r="OFL9" s="64"/>
      <c r="OFQ9" s="214"/>
      <c r="OFR9" s="64"/>
      <c r="OFS9" s="64"/>
      <c r="OGB9" s="64"/>
      <c r="OGG9" s="214"/>
      <c r="OGH9" s="64"/>
      <c r="OGI9" s="64"/>
      <c r="OGR9" s="64"/>
      <c r="OGW9" s="214"/>
      <c r="OGX9" s="64"/>
      <c r="OGY9" s="64"/>
      <c r="OHH9" s="64"/>
      <c r="OHM9" s="214"/>
      <c r="OHN9" s="64"/>
      <c r="OHO9" s="64"/>
      <c r="OHX9" s="64"/>
      <c r="OIC9" s="214"/>
      <c r="OID9" s="64"/>
      <c r="OIE9" s="64"/>
      <c r="OIN9" s="64"/>
      <c r="OIS9" s="214"/>
      <c r="OIT9" s="64"/>
      <c r="OIU9" s="64"/>
      <c r="OJD9" s="64"/>
      <c r="OJI9" s="214"/>
      <c r="OJJ9" s="64"/>
      <c r="OJK9" s="64"/>
      <c r="OJT9" s="64"/>
      <c r="OJY9" s="214"/>
      <c r="OJZ9" s="64"/>
      <c r="OKA9" s="64"/>
      <c r="OKJ9" s="64"/>
      <c r="OKO9" s="214"/>
      <c r="OKP9" s="64"/>
      <c r="OKQ9" s="64"/>
      <c r="OKZ9" s="64"/>
      <c r="OLE9" s="214"/>
      <c r="OLF9" s="64"/>
      <c r="OLG9" s="64"/>
      <c r="OLP9" s="64"/>
      <c r="OLU9" s="214"/>
      <c r="OLV9" s="64"/>
      <c r="OLW9" s="64"/>
      <c r="OMF9" s="64"/>
      <c r="OMK9" s="214"/>
      <c r="OML9" s="64"/>
      <c r="OMM9" s="64"/>
      <c r="OMV9" s="64"/>
      <c r="ONA9" s="214"/>
      <c r="ONB9" s="64"/>
      <c r="ONC9" s="64"/>
      <c r="ONL9" s="64"/>
      <c r="ONQ9" s="214"/>
      <c r="ONR9" s="64"/>
      <c r="ONS9" s="64"/>
      <c r="OOB9" s="64"/>
      <c r="OOG9" s="214"/>
      <c r="OOH9" s="64"/>
      <c r="OOI9" s="64"/>
      <c r="OOR9" s="64"/>
      <c r="OOW9" s="214"/>
      <c r="OOX9" s="64"/>
      <c r="OOY9" s="64"/>
      <c r="OPH9" s="64"/>
      <c r="OPM9" s="214"/>
      <c r="OPN9" s="64"/>
      <c r="OPO9" s="64"/>
      <c r="OPX9" s="64"/>
      <c r="OQC9" s="214"/>
      <c r="OQD9" s="64"/>
      <c r="OQE9" s="64"/>
      <c r="OQN9" s="64"/>
      <c r="OQS9" s="214"/>
      <c r="OQT9" s="64"/>
      <c r="OQU9" s="64"/>
      <c r="ORD9" s="64"/>
      <c r="ORI9" s="214"/>
      <c r="ORJ9" s="64"/>
      <c r="ORK9" s="64"/>
      <c r="ORT9" s="64"/>
      <c r="ORY9" s="214"/>
      <c r="ORZ9" s="64"/>
      <c r="OSA9" s="64"/>
      <c r="OSJ9" s="64"/>
      <c r="OSO9" s="214"/>
      <c r="OSP9" s="64"/>
      <c r="OSQ9" s="64"/>
      <c r="OSZ9" s="64"/>
      <c r="OTE9" s="214"/>
      <c r="OTF9" s="64"/>
      <c r="OTG9" s="64"/>
      <c r="OTP9" s="64"/>
      <c r="OTU9" s="214"/>
      <c r="OTV9" s="64"/>
      <c r="OTW9" s="64"/>
      <c r="OUF9" s="64"/>
      <c r="OUK9" s="214"/>
      <c r="OUL9" s="64"/>
      <c r="OUM9" s="64"/>
      <c r="OUV9" s="64"/>
      <c r="OVA9" s="214"/>
      <c r="OVB9" s="64"/>
      <c r="OVC9" s="64"/>
      <c r="OVL9" s="64"/>
      <c r="OVQ9" s="214"/>
      <c r="OVR9" s="64"/>
      <c r="OVS9" s="64"/>
      <c r="OWB9" s="64"/>
      <c r="OWG9" s="214"/>
      <c r="OWH9" s="64"/>
      <c r="OWI9" s="64"/>
      <c r="OWR9" s="64"/>
      <c r="OWW9" s="214"/>
      <c r="OWX9" s="64"/>
      <c r="OWY9" s="64"/>
      <c r="OXH9" s="64"/>
      <c r="OXM9" s="214"/>
      <c r="OXN9" s="64"/>
      <c r="OXO9" s="64"/>
      <c r="OXX9" s="64"/>
      <c r="OYC9" s="214"/>
      <c r="OYD9" s="64"/>
      <c r="OYE9" s="64"/>
      <c r="OYN9" s="64"/>
      <c r="OYS9" s="214"/>
      <c r="OYT9" s="64"/>
      <c r="OYU9" s="64"/>
      <c r="OZD9" s="64"/>
      <c r="OZI9" s="214"/>
      <c r="OZJ9" s="64"/>
      <c r="OZK9" s="64"/>
      <c r="OZT9" s="64"/>
      <c r="OZY9" s="214"/>
      <c r="OZZ9" s="64"/>
      <c r="PAA9" s="64"/>
      <c r="PAJ9" s="64"/>
      <c r="PAO9" s="214"/>
      <c r="PAP9" s="64"/>
      <c r="PAQ9" s="64"/>
      <c r="PAZ9" s="64"/>
      <c r="PBE9" s="214"/>
      <c r="PBF9" s="64"/>
      <c r="PBG9" s="64"/>
      <c r="PBP9" s="64"/>
      <c r="PBU9" s="214"/>
      <c r="PBV9" s="64"/>
      <c r="PBW9" s="64"/>
      <c r="PCF9" s="64"/>
      <c r="PCK9" s="214"/>
      <c r="PCL9" s="64"/>
      <c r="PCM9" s="64"/>
      <c r="PCV9" s="64"/>
      <c r="PDA9" s="214"/>
      <c r="PDB9" s="64"/>
      <c r="PDC9" s="64"/>
      <c r="PDL9" s="64"/>
      <c r="PDQ9" s="214"/>
      <c r="PDR9" s="64"/>
      <c r="PDS9" s="64"/>
      <c r="PEB9" s="64"/>
      <c r="PEG9" s="214"/>
      <c r="PEH9" s="64"/>
      <c r="PEI9" s="64"/>
      <c r="PER9" s="64"/>
      <c r="PEW9" s="214"/>
      <c r="PEX9" s="64"/>
      <c r="PEY9" s="64"/>
      <c r="PFH9" s="64"/>
      <c r="PFM9" s="214"/>
      <c r="PFN9" s="64"/>
      <c r="PFO9" s="64"/>
      <c r="PFX9" s="64"/>
      <c r="PGC9" s="214"/>
      <c r="PGD9" s="64"/>
      <c r="PGE9" s="64"/>
      <c r="PGN9" s="64"/>
      <c r="PGS9" s="214"/>
      <c r="PGT9" s="64"/>
      <c r="PGU9" s="64"/>
      <c r="PHD9" s="64"/>
      <c r="PHI9" s="214"/>
      <c r="PHJ9" s="64"/>
      <c r="PHK9" s="64"/>
      <c r="PHT9" s="64"/>
      <c r="PHY9" s="214"/>
      <c r="PHZ9" s="64"/>
      <c r="PIA9" s="64"/>
      <c r="PIJ9" s="64"/>
      <c r="PIO9" s="214"/>
      <c r="PIP9" s="64"/>
      <c r="PIQ9" s="64"/>
      <c r="PIZ9" s="64"/>
      <c r="PJE9" s="214"/>
      <c r="PJF9" s="64"/>
      <c r="PJG9" s="64"/>
      <c r="PJP9" s="64"/>
      <c r="PJU9" s="214"/>
      <c r="PJV9" s="64"/>
      <c r="PJW9" s="64"/>
      <c r="PKF9" s="64"/>
      <c r="PKK9" s="214"/>
      <c r="PKL9" s="64"/>
      <c r="PKM9" s="64"/>
      <c r="PKV9" s="64"/>
      <c r="PLA9" s="214"/>
      <c r="PLB9" s="64"/>
      <c r="PLC9" s="64"/>
      <c r="PLL9" s="64"/>
      <c r="PLQ9" s="214"/>
      <c r="PLR9" s="64"/>
      <c r="PLS9" s="64"/>
      <c r="PMB9" s="64"/>
      <c r="PMG9" s="214"/>
      <c r="PMH9" s="64"/>
      <c r="PMI9" s="64"/>
      <c r="PMR9" s="64"/>
      <c r="PMW9" s="214"/>
      <c r="PMX9" s="64"/>
      <c r="PMY9" s="64"/>
      <c r="PNH9" s="64"/>
      <c r="PNM9" s="214"/>
      <c r="PNN9" s="64"/>
      <c r="PNO9" s="64"/>
      <c r="PNX9" s="64"/>
      <c r="POC9" s="214"/>
      <c r="POD9" s="64"/>
      <c r="POE9" s="64"/>
      <c r="PON9" s="64"/>
      <c r="POS9" s="214"/>
      <c r="POT9" s="64"/>
      <c r="POU9" s="64"/>
      <c r="PPD9" s="64"/>
      <c r="PPI9" s="214"/>
      <c r="PPJ9" s="64"/>
      <c r="PPK9" s="64"/>
      <c r="PPT9" s="64"/>
      <c r="PPY9" s="214"/>
      <c r="PPZ9" s="64"/>
      <c r="PQA9" s="64"/>
      <c r="PQJ9" s="64"/>
      <c r="PQO9" s="214"/>
      <c r="PQP9" s="64"/>
      <c r="PQQ9" s="64"/>
      <c r="PQZ9" s="64"/>
      <c r="PRE9" s="214"/>
      <c r="PRF9" s="64"/>
      <c r="PRG9" s="64"/>
      <c r="PRP9" s="64"/>
      <c r="PRU9" s="214"/>
      <c r="PRV9" s="64"/>
      <c r="PRW9" s="64"/>
      <c r="PSF9" s="64"/>
      <c r="PSK9" s="214"/>
      <c r="PSL9" s="64"/>
      <c r="PSM9" s="64"/>
      <c r="PSV9" s="64"/>
      <c r="PTA9" s="214"/>
      <c r="PTB9" s="64"/>
      <c r="PTC9" s="64"/>
      <c r="PTL9" s="64"/>
      <c r="PTQ9" s="214"/>
      <c r="PTR9" s="64"/>
      <c r="PTS9" s="64"/>
      <c r="PUB9" s="64"/>
      <c r="PUG9" s="214"/>
      <c r="PUH9" s="64"/>
      <c r="PUI9" s="64"/>
      <c r="PUR9" s="64"/>
      <c r="PUW9" s="214"/>
      <c r="PUX9" s="64"/>
      <c r="PUY9" s="64"/>
      <c r="PVH9" s="64"/>
      <c r="PVM9" s="214"/>
      <c r="PVN9" s="64"/>
      <c r="PVO9" s="64"/>
      <c r="PVX9" s="64"/>
      <c r="PWC9" s="214"/>
      <c r="PWD9" s="64"/>
      <c r="PWE9" s="64"/>
      <c r="PWN9" s="64"/>
      <c r="PWS9" s="214"/>
      <c r="PWT9" s="64"/>
      <c r="PWU9" s="64"/>
      <c r="PXD9" s="64"/>
      <c r="PXI9" s="214"/>
      <c r="PXJ9" s="64"/>
      <c r="PXK9" s="64"/>
      <c r="PXT9" s="64"/>
      <c r="PXY9" s="214"/>
      <c r="PXZ9" s="64"/>
      <c r="PYA9" s="64"/>
      <c r="PYJ9" s="64"/>
      <c r="PYO9" s="214"/>
      <c r="PYP9" s="64"/>
      <c r="PYQ9" s="64"/>
      <c r="PYZ9" s="64"/>
      <c r="PZE9" s="214"/>
      <c r="PZF9" s="64"/>
      <c r="PZG9" s="64"/>
      <c r="PZP9" s="64"/>
      <c r="PZU9" s="214"/>
      <c r="PZV9" s="64"/>
      <c r="PZW9" s="64"/>
      <c r="QAF9" s="64"/>
      <c r="QAK9" s="214"/>
      <c r="QAL9" s="64"/>
      <c r="QAM9" s="64"/>
      <c r="QAV9" s="64"/>
      <c r="QBA9" s="214"/>
      <c r="QBB9" s="64"/>
      <c r="QBC9" s="64"/>
      <c r="QBL9" s="64"/>
      <c r="QBQ9" s="214"/>
      <c r="QBR9" s="64"/>
      <c r="QBS9" s="64"/>
      <c r="QCB9" s="64"/>
      <c r="QCG9" s="214"/>
      <c r="QCH9" s="64"/>
      <c r="QCI9" s="64"/>
      <c r="QCR9" s="64"/>
      <c r="QCW9" s="214"/>
      <c r="QCX9" s="64"/>
      <c r="QCY9" s="64"/>
      <c r="QDH9" s="64"/>
      <c r="QDM9" s="214"/>
      <c r="QDN9" s="64"/>
      <c r="QDO9" s="64"/>
      <c r="QDX9" s="64"/>
      <c r="QEC9" s="214"/>
      <c r="QED9" s="64"/>
      <c r="QEE9" s="64"/>
      <c r="QEN9" s="64"/>
      <c r="QES9" s="214"/>
      <c r="QET9" s="64"/>
      <c r="QEU9" s="64"/>
      <c r="QFD9" s="64"/>
      <c r="QFI9" s="214"/>
      <c r="QFJ9" s="64"/>
      <c r="QFK9" s="64"/>
      <c r="QFT9" s="64"/>
      <c r="QFY9" s="214"/>
      <c r="QFZ9" s="64"/>
      <c r="QGA9" s="64"/>
      <c r="QGJ9" s="64"/>
      <c r="QGO9" s="214"/>
      <c r="QGP9" s="64"/>
      <c r="QGQ9" s="64"/>
      <c r="QGZ9" s="64"/>
      <c r="QHE9" s="214"/>
      <c r="QHF9" s="64"/>
      <c r="QHG9" s="64"/>
      <c r="QHP9" s="64"/>
      <c r="QHU9" s="214"/>
      <c r="QHV9" s="64"/>
      <c r="QHW9" s="64"/>
      <c r="QIF9" s="64"/>
      <c r="QIK9" s="214"/>
      <c r="QIL9" s="64"/>
      <c r="QIM9" s="64"/>
      <c r="QIV9" s="64"/>
      <c r="QJA9" s="214"/>
      <c r="QJB9" s="64"/>
      <c r="QJC9" s="64"/>
      <c r="QJL9" s="64"/>
      <c r="QJQ9" s="214"/>
      <c r="QJR9" s="64"/>
      <c r="QJS9" s="64"/>
      <c r="QKB9" s="64"/>
      <c r="QKG9" s="214"/>
      <c r="QKH9" s="64"/>
      <c r="QKI9" s="64"/>
      <c r="QKR9" s="64"/>
      <c r="QKW9" s="214"/>
      <c r="QKX9" s="64"/>
      <c r="QKY9" s="64"/>
      <c r="QLH9" s="64"/>
      <c r="QLM9" s="214"/>
      <c r="QLN9" s="64"/>
      <c r="QLO9" s="64"/>
      <c r="QLX9" s="64"/>
      <c r="QMC9" s="214"/>
      <c r="QMD9" s="64"/>
      <c r="QME9" s="64"/>
      <c r="QMN9" s="64"/>
      <c r="QMS9" s="214"/>
      <c r="QMT9" s="64"/>
      <c r="QMU9" s="64"/>
      <c r="QND9" s="64"/>
      <c r="QNI9" s="214"/>
      <c r="QNJ9" s="64"/>
      <c r="QNK9" s="64"/>
      <c r="QNT9" s="64"/>
      <c r="QNY9" s="214"/>
      <c r="QNZ9" s="64"/>
      <c r="QOA9" s="64"/>
      <c r="QOJ9" s="64"/>
      <c r="QOO9" s="214"/>
      <c r="QOP9" s="64"/>
      <c r="QOQ9" s="64"/>
      <c r="QOZ9" s="64"/>
      <c r="QPE9" s="214"/>
      <c r="QPF9" s="64"/>
      <c r="QPG9" s="64"/>
      <c r="QPP9" s="64"/>
      <c r="QPU9" s="214"/>
      <c r="QPV9" s="64"/>
      <c r="QPW9" s="64"/>
      <c r="QQF9" s="64"/>
      <c r="QQK9" s="214"/>
      <c r="QQL9" s="64"/>
      <c r="QQM9" s="64"/>
      <c r="QQV9" s="64"/>
      <c r="QRA9" s="214"/>
      <c r="QRB9" s="64"/>
      <c r="QRC9" s="64"/>
      <c r="QRL9" s="64"/>
      <c r="QRQ9" s="214"/>
      <c r="QRR9" s="64"/>
      <c r="QRS9" s="64"/>
      <c r="QSB9" s="64"/>
      <c r="QSG9" s="214"/>
      <c r="QSH9" s="64"/>
      <c r="QSI9" s="64"/>
      <c r="QSR9" s="64"/>
      <c r="QSW9" s="214"/>
      <c r="QSX9" s="64"/>
      <c r="QSY9" s="64"/>
      <c r="QTH9" s="64"/>
      <c r="QTM9" s="214"/>
      <c r="QTN9" s="64"/>
      <c r="QTO9" s="64"/>
      <c r="QTX9" s="64"/>
      <c r="QUC9" s="214"/>
      <c r="QUD9" s="64"/>
      <c r="QUE9" s="64"/>
      <c r="QUN9" s="64"/>
      <c r="QUS9" s="214"/>
      <c r="QUT9" s="64"/>
      <c r="QUU9" s="64"/>
      <c r="QVD9" s="64"/>
      <c r="QVI9" s="214"/>
      <c r="QVJ9" s="64"/>
      <c r="QVK9" s="64"/>
      <c r="QVT9" s="64"/>
      <c r="QVY9" s="214"/>
      <c r="QVZ9" s="64"/>
      <c r="QWA9" s="64"/>
      <c r="QWJ9" s="64"/>
      <c r="QWO9" s="214"/>
      <c r="QWP9" s="64"/>
      <c r="QWQ9" s="64"/>
      <c r="QWZ9" s="64"/>
      <c r="QXE9" s="214"/>
      <c r="QXF9" s="64"/>
      <c r="QXG9" s="64"/>
      <c r="QXP9" s="64"/>
      <c r="QXU9" s="214"/>
      <c r="QXV9" s="64"/>
      <c r="QXW9" s="64"/>
      <c r="QYF9" s="64"/>
      <c r="QYK9" s="214"/>
      <c r="QYL9" s="64"/>
      <c r="QYM9" s="64"/>
      <c r="QYV9" s="64"/>
      <c r="QZA9" s="214"/>
      <c r="QZB9" s="64"/>
      <c r="QZC9" s="64"/>
      <c r="QZL9" s="64"/>
      <c r="QZQ9" s="214"/>
      <c r="QZR9" s="64"/>
      <c r="QZS9" s="64"/>
      <c r="RAB9" s="64"/>
      <c r="RAG9" s="214"/>
      <c r="RAH9" s="64"/>
      <c r="RAI9" s="64"/>
      <c r="RAR9" s="64"/>
      <c r="RAW9" s="214"/>
      <c r="RAX9" s="64"/>
      <c r="RAY9" s="64"/>
      <c r="RBH9" s="64"/>
      <c r="RBM9" s="214"/>
      <c r="RBN9" s="64"/>
      <c r="RBO9" s="64"/>
      <c r="RBX9" s="64"/>
      <c r="RCC9" s="214"/>
      <c r="RCD9" s="64"/>
      <c r="RCE9" s="64"/>
      <c r="RCN9" s="64"/>
      <c r="RCS9" s="214"/>
      <c r="RCT9" s="64"/>
      <c r="RCU9" s="64"/>
      <c r="RDD9" s="64"/>
      <c r="RDI9" s="214"/>
      <c r="RDJ9" s="64"/>
      <c r="RDK9" s="64"/>
      <c r="RDT9" s="64"/>
      <c r="RDY9" s="214"/>
      <c r="RDZ9" s="64"/>
      <c r="REA9" s="64"/>
      <c r="REJ9" s="64"/>
      <c r="REO9" s="214"/>
      <c r="REP9" s="64"/>
      <c r="REQ9" s="64"/>
      <c r="REZ9" s="64"/>
      <c r="RFE9" s="214"/>
      <c r="RFF9" s="64"/>
      <c r="RFG9" s="64"/>
      <c r="RFP9" s="64"/>
      <c r="RFU9" s="214"/>
      <c r="RFV9" s="64"/>
      <c r="RFW9" s="64"/>
      <c r="RGF9" s="64"/>
      <c r="RGK9" s="214"/>
      <c r="RGL9" s="64"/>
      <c r="RGM9" s="64"/>
      <c r="RGV9" s="64"/>
      <c r="RHA9" s="214"/>
      <c r="RHB9" s="64"/>
      <c r="RHC9" s="64"/>
      <c r="RHL9" s="64"/>
      <c r="RHQ9" s="214"/>
      <c r="RHR9" s="64"/>
      <c r="RHS9" s="64"/>
      <c r="RIB9" s="64"/>
      <c r="RIG9" s="214"/>
      <c r="RIH9" s="64"/>
      <c r="RII9" s="64"/>
      <c r="RIR9" s="64"/>
      <c r="RIW9" s="214"/>
      <c r="RIX9" s="64"/>
      <c r="RIY9" s="64"/>
      <c r="RJH9" s="64"/>
      <c r="RJM9" s="214"/>
      <c r="RJN9" s="64"/>
      <c r="RJO9" s="64"/>
      <c r="RJX9" s="64"/>
      <c r="RKC9" s="214"/>
      <c r="RKD9" s="64"/>
      <c r="RKE9" s="64"/>
      <c r="RKN9" s="64"/>
      <c r="RKS9" s="214"/>
      <c r="RKT9" s="64"/>
      <c r="RKU9" s="64"/>
      <c r="RLD9" s="64"/>
      <c r="RLI9" s="214"/>
      <c r="RLJ9" s="64"/>
      <c r="RLK9" s="64"/>
      <c r="RLT9" s="64"/>
      <c r="RLY9" s="214"/>
      <c r="RLZ9" s="64"/>
      <c r="RMA9" s="64"/>
      <c r="RMJ9" s="64"/>
      <c r="RMO9" s="214"/>
      <c r="RMP9" s="64"/>
      <c r="RMQ9" s="64"/>
      <c r="RMZ9" s="64"/>
      <c r="RNE9" s="214"/>
      <c r="RNF9" s="64"/>
      <c r="RNG9" s="64"/>
      <c r="RNP9" s="64"/>
      <c r="RNU9" s="214"/>
      <c r="RNV9" s="64"/>
      <c r="RNW9" s="64"/>
      <c r="ROF9" s="64"/>
      <c r="ROK9" s="214"/>
      <c r="ROL9" s="64"/>
      <c r="ROM9" s="64"/>
      <c r="ROV9" s="64"/>
      <c r="RPA9" s="214"/>
      <c r="RPB9" s="64"/>
      <c r="RPC9" s="64"/>
      <c r="RPL9" s="64"/>
      <c r="RPQ9" s="214"/>
      <c r="RPR9" s="64"/>
      <c r="RPS9" s="64"/>
      <c r="RQB9" s="64"/>
      <c r="RQG9" s="214"/>
      <c r="RQH9" s="64"/>
      <c r="RQI9" s="64"/>
      <c r="RQR9" s="64"/>
      <c r="RQW9" s="214"/>
      <c r="RQX9" s="64"/>
      <c r="RQY9" s="64"/>
      <c r="RRH9" s="64"/>
      <c r="RRM9" s="214"/>
      <c r="RRN9" s="64"/>
      <c r="RRO9" s="64"/>
      <c r="RRX9" s="64"/>
      <c r="RSC9" s="214"/>
      <c r="RSD9" s="64"/>
      <c r="RSE9" s="64"/>
      <c r="RSN9" s="64"/>
      <c r="RSS9" s="214"/>
      <c r="RST9" s="64"/>
      <c r="RSU9" s="64"/>
      <c r="RTD9" s="64"/>
      <c r="RTI9" s="214"/>
      <c r="RTJ9" s="64"/>
      <c r="RTK9" s="64"/>
      <c r="RTT9" s="64"/>
      <c r="RTY9" s="214"/>
      <c r="RTZ9" s="64"/>
      <c r="RUA9" s="64"/>
      <c r="RUJ9" s="64"/>
      <c r="RUO9" s="214"/>
      <c r="RUP9" s="64"/>
      <c r="RUQ9" s="64"/>
      <c r="RUZ9" s="64"/>
      <c r="RVE9" s="214"/>
      <c r="RVF9" s="64"/>
      <c r="RVG9" s="64"/>
      <c r="RVP9" s="64"/>
      <c r="RVU9" s="214"/>
      <c r="RVV9" s="64"/>
      <c r="RVW9" s="64"/>
      <c r="RWF9" s="64"/>
      <c r="RWK9" s="214"/>
      <c r="RWL9" s="64"/>
      <c r="RWM9" s="64"/>
      <c r="RWV9" s="64"/>
      <c r="RXA9" s="214"/>
      <c r="RXB9" s="64"/>
      <c r="RXC9" s="64"/>
      <c r="RXL9" s="64"/>
      <c r="RXQ9" s="214"/>
      <c r="RXR9" s="64"/>
      <c r="RXS9" s="64"/>
      <c r="RYB9" s="64"/>
      <c r="RYG9" s="214"/>
      <c r="RYH9" s="64"/>
      <c r="RYI9" s="64"/>
      <c r="RYR9" s="64"/>
      <c r="RYW9" s="214"/>
      <c r="RYX9" s="64"/>
      <c r="RYY9" s="64"/>
      <c r="RZH9" s="64"/>
      <c r="RZM9" s="214"/>
      <c r="RZN9" s="64"/>
      <c r="RZO9" s="64"/>
      <c r="RZX9" s="64"/>
      <c r="SAC9" s="214"/>
      <c r="SAD9" s="64"/>
      <c r="SAE9" s="64"/>
      <c r="SAN9" s="64"/>
      <c r="SAS9" s="214"/>
      <c r="SAT9" s="64"/>
      <c r="SAU9" s="64"/>
      <c r="SBD9" s="64"/>
      <c r="SBI9" s="214"/>
      <c r="SBJ9" s="64"/>
      <c r="SBK9" s="64"/>
      <c r="SBT9" s="64"/>
      <c r="SBY9" s="214"/>
      <c r="SBZ9" s="64"/>
      <c r="SCA9" s="64"/>
      <c r="SCJ9" s="64"/>
      <c r="SCO9" s="214"/>
      <c r="SCP9" s="64"/>
      <c r="SCQ9" s="64"/>
      <c r="SCZ9" s="64"/>
      <c r="SDE9" s="214"/>
      <c r="SDF9" s="64"/>
      <c r="SDG9" s="64"/>
      <c r="SDP9" s="64"/>
      <c r="SDU9" s="214"/>
      <c r="SDV9" s="64"/>
      <c r="SDW9" s="64"/>
      <c r="SEF9" s="64"/>
      <c r="SEK9" s="214"/>
      <c r="SEL9" s="64"/>
      <c r="SEM9" s="64"/>
      <c r="SEV9" s="64"/>
      <c r="SFA9" s="214"/>
      <c r="SFB9" s="64"/>
      <c r="SFC9" s="64"/>
      <c r="SFL9" s="64"/>
      <c r="SFQ9" s="214"/>
      <c r="SFR9" s="64"/>
      <c r="SFS9" s="64"/>
      <c r="SGB9" s="64"/>
      <c r="SGG9" s="214"/>
      <c r="SGH9" s="64"/>
      <c r="SGI9" s="64"/>
      <c r="SGR9" s="64"/>
      <c r="SGW9" s="214"/>
      <c r="SGX9" s="64"/>
      <c r="SGY9" s="64"/>
      <c r="SHH9" s="64"/>
      <c r="SHM9" s="214"/>
      <c r="SHN9" s="64"/>
      <c r="SHO9" s="64"/>
      <c r="SHX9" s="64"/>
      <c r="SIC9" s="214"/>
      <c r="SID9" s="64"/>
      <c r="SIE9" s="64"/>
      <c r="SIN9" s="64"/>
      <c r="SIS9" s="214"/>
      <c r="SIT9" s="64"/>
      <c r="SIU9" s="64"/>
      <c r="SJD9" s="64"/>
      <c r="SJI9" s="214"/>
      <c r="SJJ9" s="64"/>
      <c r="SJK9" s="64"/>
      <c r="SJT9" s="64"/>
      <c r="SJY9" s="214"/>
      <c r="SJZ9" s="64"/>
      <c r="SKA9" s="64"/>
      <c r="SKJ9" s="64"/>
      <c r="SKO9" s="214"/>
      <c r="SKP9" s="64"/>
      <c r="SKQ9" s="64"/>
      <c r="SKZ9" s="64"/>
      <c r="SLE9" s="214"/>
      <c r="SLF9" s="64"/>
      <c r="SLG9" s="64"/>
      <c r="SLP9" s="64"/>
      <c r="SLU9" s="214"/>
      <c r="SLV9" s="64"/>
      <c r="SLW9" s="64"/>
      <c r="SMF9" s="64"/>
      <c r="SMK9" s="214"/>
      <c r="SML9" s="64"/>
      <c r="SMM9" s="64"/>
      <c r="SMV9" s="64"/>
      <c r="SNA9" s="214"/>
      <c r="SNB9" s="64"/>
      <c r="SNC9" s="64"/>
      <c r="SNL9" s="64"/>
      <c r="SNQ9" s="214"/>
      <c r="SNR9" s="64"/>
      <c r="SNS9" s="64"/>
      <c r="SOB9" s="64"/>
      <c r="SOG9" s="214"/>
      <c r="SOH9" s="64"/>
      <c r="SOI9" s="64"/>
      <c r="SOR9" s="64"/>
      <c r="SOW9" s="214"/>
      <c r="SOX9" s="64"/>
      <c r="SOY9" s="64"/>
      <c r="SPH9" s="64"/>
      <c r="SPM9" s="214"/>
      <c r="SPN9" s="64"/>
      <c r="SPO9" s="64"/>
      <c r="SPX9" s="64"/>
      <c r="SQC9" s="214"/>
      <c r="SQD9" s="64"/>
      <c r="SQE9" s="64"/>
      <c r="SQN9" s="64"/>
      <c r="SQS9" s="214"/>
      <c r="SQT9" s="64"/>
      <c r="SQU9" s="64"/>
      <c r="SRD9" s="64"/>
      <c r="SRI9" s="214"/>
      <c r="SRJ9" s="64"/>
      <c r="SRK9" s="64"/>
      <c r="SRT9" s="64"/>
      <c r="SRY9" s="214"/>
      <c r="SRZ9" s="64"/>
      <c r="SSA9" s="64"/>
      <c r="SSJ9" s="64"/>
      <c r="SSO9" s="214"/>
      <c r="SSP9" s="64"/>
      <c r="SSQ9" s="64"/>
      <c r="SSZ9" s="64"/>
      <c r="STE9" s="214"/>
      <c r="STF9" s="64"/>
      <c r="STG9" s="64"/>
      <c r="STP9" s="64"/>
      <c r="STU9" s="214"/>
      <c r="STV9" s="64"/>
      <c r="STW9" s="64"/>
      <c r="SUF9" s="64"/>
      <c r="SUK9" s="214"/>
      <c r="SUL9" s="64"/>
      <c r="SUM9" s="64"/>
      <c r="SUV9" s="64"/>
      <c r="SVA9" s="214"/>
      <c r="SVB9" s="64"/>
      <c r="SVC9" s="64"/>
      <c r="SVL9" s="64"/>
      <c r="SVQ9" s="214"/>
      <c r="SVR9" s="64"/>
      <c r="SVS9" s="64"/>
      <c r="SWB9" s="64"/>
      <c r="SWG9" s="214"/>
      <c r="SWH9" s="64"/>
      <c r="SWI9" s="64"/>
      <c r="SWR9" s="64"/>
      <c r="SWW9" s="214"/>
      <c r="SWX9" s="64"/>
      <c r="SWY9" s="64"/>
      <c r="SXH9" s="64"/>
      <c r="SXM9" s="214"/>
      <c r="SXN9" s="64"/>
      <c r="SXO9" s="64"/>
      <c r="SXX9" s="64"/>
      <c r="SYC9" s="214"/>
      <c r="SYD9" s="64"/>
      <c r="SYE9" s="64"/>
      <c r="SYN9" s="64"/>
      <c r="SYS9" s="214"/>
      <c r="SYT9" s="64"/>
      <c r="SYU9" s="64"/>
      <c r="SZD9" s="64"/>
      <c r="SZI9" s="214"/>
      <c r="SZJ9" s="64"/>
      <c r="SZK9" s="64"/>
      <c r="SZT9" s="64"/>
      <c r="SZY9" s="214"/>
      <c r="SZZ9" s="64"/>
      <c r="TAA9" s="64"/>
      <c r="TAJ9" s="64"/>
      <c r="TAO9" s="214"/>
      <c r="TAP9" s="64"/>
      <c r="TAQ9" s="64"/>
      <c r="TAZ9" s="64"/>
      <c r="TBE9" s="214"/>
      <c r="TBF9" s="64"/>
      <c r="TBG9" s="64"/>
      <c r="TBP9" s="64"/>
      <c r="TBU9" s="214"/>
      <c r="TBV9" s="64"/>
      <c r="TBW9" s="64"/>
      <c r="TCF9" s="64"/>
      <c r="TCK9" s="214"/>
      <c r="TCL9" s="64"/>
      <c r="TCM9" s="64"/>
      <c r="TCV9" s="64"/>
      <c r="TDA9" s="214"/>
      <c r="TDB9" s="64"/>
      <c r="TDC9" s="64"/>
      <c r="TDL9" s="64"/>
      <c r="TDQ9" s="214"/>
      <c r="TDR9" s="64"/>
      <c r="TDS9" s="64"/>
      <c r="TEB9" s="64"/>
      <c r="TEG9" s="214"/>
      <c r="TEH9" s="64"/>
      <c r="TEI9" s="64"/>
      <c r="TER9" s="64"/>
      <c r="TEW9" s="214"/>
      <c r="TEX9" s="64"/>
      <c r="TEY9" s="64"/>
      <c r="TFH9" s="64"/>
      <c r="TFM9" s="214"/>
      <c r="TFN9" s="64"/>
      <c r="TFO9" s="64"/>
      <c r="TFX9" s="64"/>
      <c r="TGC9" s="214"/>
      <c r="TGD9" s="64"/>
      <c r="TGE9" s="64"/>
      <c r="TGN9" s="64"/>
      <c r="TGS9" s="214"/>
      <c r="TGT9" s="64"/>
      <c r="TGU9" s="64"/>
      <c r="THD9" s="64"/>
      <c r="THI9" s="214"/>
      <c r="THJ9" s="64"/>
      <c r="THK9" s="64"/>
      <c r="THT9" s="64"/>
      <c r="THY9" s="214"/>
      <c r="THZ9" s="64"/>
      <c r="TIA9" s="64"/>
      <c r="TIJ9" s="64"/>
      <c r="TIO9" s="214"/>
      <c r="TIP9" s="64"/>
      <c r="TIQ9" s="64"/>
      <c r="TIZ9" s="64"/>
      <c r="TJE9" s="214"/>
      <c r="TJF9" s="64"/>
      <c r="TJG9" s="64"/>
      <c r="TJP9" s="64"/>
      <c r="TJU9" s="214"/>
      <c r="TJV9" s="64"/>
      <c r="TJW9" s="64"/>
      <c r="TKF9" s="64"/>
      <c r="TKK9" s="214"/>
      <c r="TKL9" s="64"/>
      <c r="TKM9" s="64"/>
      <c r="TKV9" s="64"/>
      <c r="TLA9" s="214"/>
      <c r="TLB9" s="64"/>
      <c r="TLC9" s="64"/>
      <c r="TLL9" s="64"/>
      <c r="TLQ9" s="214"/>
      <c r="TLR9" s="64"/>
      <c r="TLS9" s="64"/>
      <c r="TMB9" s="64"/>
      <c r="TMG9" s="214"/>
      <c r="TMH9" s="64"/>
      <c r="TMI9" s="64"/>
      <c r="TMR9" s="64"/>
      <c r="TMW9" s="214"/>
      <c r="TMX9" s="64"/>
      <c r="TMY9" s="64"/>
      <c r="TNH9" s="64"/>
      <c r="TNM9" s="214"/>
      <c r="TNN9" s="64"/>
      <c r="TNO9" s="64"/>
      <c r="TNX9" s="64"/>
      <c r="TOC9" s="214"/>
      <c r="TOD9" s="64"/>
      <c r="TOE9" s="64"/>
      <c r="TON9" s="64"/>
      <c r="TOS9" s="214"/>
      <c r="TOT9" s="64"/>
      <c r="TOU9" s="64"/>
      <c r="TPD9" s="64"/>
      <c r="TPI9" s="214"/>
      <c r="TPJ9" s="64"/>
      <c r="TPK9" s="64"/>
      <c r="TPT9" s="64"/>
      <c r="TPY9" s="214"/>
      <c r="TPZ9" s="64"/>
      <c r="TQA9" s="64"/>
      <c r="TQJ9" s="64"/>
      <c r="TQO9" s="214"/>
      <c r="TQP9" s="64"/>
      <c r="TQQ9" s="64"/>
      <c r="TQZ9" s="64"/>
      <c r="TRE9" s="214"/>
      <c r="TRF9" s="64"/>
      <c r="TRG9" s="64"/>
      <c r="TRP9" s="64"/>
      <c r="TRU9" s="214"/>
      <c r="TRV9" s="64"/>
      <c r="TRW9" s="64"/>
      <c r="TSF9" s="64"/>
      <c r="TSK9" s="214"/>
      <c r="TSL9" s="64"/>
      <c r="TSM9" s="64"/>
      <c r="TSV9" s="64"/>
      <c r="TTA9" s="214"/>
      <c r="TTB9" s="64"/>
      <c r="TTC9" s="64"/>
      <c r="TTL9" s="64"/>
      <c r="TTQ9" s="214"/>
      <c r="TTR9" s="64"/>
      <c r="TTS9" s="64"/>
      <c r="TUB9" s="64"/>
      <c r="TUG9" s="214"/>
      <c r="TUH9" s="64"/>
      <c r="TUI9" s="64"/>
      <c r="TUR9" s="64"/>
      <c r="TUW9" s="214"/>
      <c r="TUX9" s="64"/>
      <c r="TUY9" s="64"/>
      <c r="TVH9" s="64"/>
      <c r="TVM9" s="214"/>
      <c r="TVN9" s="64"/>
      <c r="TVO9" s="64"/>
      <c r="TVX9" s="64"/>
      <c r="TWC9" s="214"/>
      <c r="TWD9" s="64"/>
      <c r="TWE9" s="64"/>
      <c r="TWN9" s="64"/>
      <c r="TWS9" s="214"/>
      <c r="TWT9" s="64"/>
      <c r="TWU9" s="64"/>
      <c r="TXD9" s="64"/>
      <c r="TXI9" s="214"/>
      <c r="TXJ9" s="64"/>
      <c r="TXK9" s="64"/>
      <c r="TXT9" s="64"/>
      <c r="TXY9" s="214"/>
      <c r="TXZ9" s="64"/>
      <c r="TYA9" s="64"/>
      <c r="TYJ9" s="64"/>
      <c r="TYO9" s="214"/>
      <c r="TYP9" s="64"/>
      <c r="TYQ9" s="64"/>
      <c r="TYZ9" s="64"/>
      <c r="TZE9" s="214"/>
      <c r="TZF9" s="64"/>
      <c r="TZG9" s="64"/>
      <c r="TZP9" s="64"/>
      <c r="TZU9" s="214"/>
      <c r="TZV9" s="64"/>
      <c r="TZW9" s="64"/>
      <c r="UAF9" s="64"/>
      <c r="UAK9" s="214"/>
      <c r="UAL9" s="64"/>
      <c r="UAM9" s="64"/>
      <c r="UAV9" s="64"/>
      <c r="UBA9" s="214"/>
      <c r="UBB9" s="64"/>
      <c r="UBC9" s="64"/>
      <c r="UBL9" s="64"/>
      <c r="UBQ9" s="214"/>
      <c r="UBR9" s="64"/>
      <c r="UBS9" s="64"/>
      <c r="UCB9" s="64"/>
      <c r="UCG9" s="214"/>
      <c r="UCH9" s="64"/>
      <c r="UCI9" s="64"/>
      <c r="UCR9" s="64"/>
      <c r="UCW9" s="214"/>
      <c r="UCX9" s="64"/>
      <c r="UCY9" s="64"/>
      <c r="UDH9" s="64"/>
      <c r="UDM9" s="214"/>
      <c r="UDN9" s="64"/>
      <c r="UDO9" s="64"/>
      <c r="UDX9" s="64"/>
      <c r="UEC9" s="214"/>
      <c r="UED9" s="64"/>
      <c r="UEE9" s="64"/>
      <c r="UEN9" s="64"/>
      <c r="UES9" s="214"/>
      <c r="UET9" s="64"/>
      <c r="UEU9" s="64"/>
      <c r="UFD9" s="64"/>
      <c r="UFI9" s="214"/>
      <c r="UFJ9" s="64"/>
      <c r="UFK9" s="64"/>
      <c r="UFT9" s="64"/>
      <c r="UFY9" s="214"/>
      <c r="UFZ9" s="64"/>
      <c r="UGA9" s="64"/>
      <c r="UGJ9" s="64"/>
      <c r="UGO9" s="214"/>
      <c r="UGP9" s="64"/>
      <c r="UGQ9" s="64"/>
      <c r="UGZ9" s="64"/>
      <c r="UHE9" s="214"/>
      <c r="UHF9" s="64"/>
      <c r="UHG9" s="64"/>
      <c r="UHP9" s="64"/>
      <c r="UHU9" s="214"/>
      <c r="UHV9" s="64"/>
      <c r="UHW9" s="64"/>
      <c r="UIF9" s="64"/>
      <c r="UIK9" s="214"/>
      <c r="UIL9" s="64"/>
      <c r="UIM9" s="64"/>
      <c r="UIV9" s="64"/>
      <c r="UJA9" s="214"/>
      <c r="UJB9" s="64"/>
      <c r="UJC9" s="64"/>
      <c r="UJL9" s="64"/>
      <c r="UJQ9" s="214"/>
      <c r="UJR9" s="64"/>
      <c r="UJS9" s="64"/>
      <c r="UKB9" s="64"/>
      <c r="UKG9" s="214"/>
      <c r="UKH9" s="64"/>
      <c r="UKI9" s="64"/>
      <c r="UKR9" s="64"/>
      <c r="UKW9" s="214"/>
      <c r="UKX9" s="64"/>
      <c r="UKY9" s="64"/>
      <c r="ULH9" s="64"/>
      <c r="ULM9" s="214"/>
      <c r="ULN9" s="64"/>
      <c r="ULO9" s="64"/>
      <c r="ULX9" s="64"/>
      <c r="UMC9" s="214"/>
      <c r="UMD9" s="64"/>
      <c r="UME9" s="64"/>
      <c r="UMN9" s="64"/>
      <c r="UMS9" s="214"/>
      <c r="UMT9" s="64"/>
      <c r="UMU9" s="64"/>
      <c r="UND9" s="64"/>
      <c r="UNI9" s="214"/>
      <c r="UNJ9" s="64"/>
      <c r="UNK9" s="64"/>
      <c r="UNT9" s="64"/>
      <c r="UNY9" s="214"/>
      <c r="UNZ9" s="64"/>
      <c r="UOA9" s="64"/>
      <c r="UOJ9" s="64"/>
      <c r="UOO9" s="214"/>
      <c r="UOP9" s="64"/>
      <c r="UOQ9" s="64"/>
      <c r="UOZ9" s="64"/>
      <c r="UPE9" s="214"/>
      <c r="UPF9" s="64"/>
      <c r="UPG9" s="64"/>
      <c r="UPP9" s="64"/>
      <c r="UPU9" s="214"/>
      <c r="UPV9" s="64"/>
      <c r="UPW9" s="64"/>
      <c r="UQF9" s="64"/>
      <c r="UQK9" s="214"/>
      <c r="UQL9" s="64"/>
      <c r="UQM9" s="64"/>
      <c r="UQV9" s="64"/>
      <c r="URA9" s="214"/>
      <c r="URB9" s="64"/>
      <c r="URC9" s="64"/>
      <c r="URL9" s="64"/>
      <c r="URQ9" s="214"/>
      <c r="URR9" s="64"/>
      <c r="URS9" s="64"/>
      <c r="USB9" s="64"/>
      <c r="USG9" s="214"/>
      <c r="USH9" s="64"/>
      <c r="USI9" s="64"/>
      <c r="USR9" s="64"/>
      <c r="USW9" s="214"/>
      <c r="USX9" s="64"/>
      <c r="USY9" s="64"/>
      <c r="UTH9" s="64"/>
      <c r="UTM9" s="214"/>
      <c r="UTN9" s="64"/>
      <c r="UTO9" s="64"/>
      <c r="UTX9" s="64"/>
      <c r="UUC9" s="214"/>
      <c r="UUD9" s="64"/>
      <c r="UUE9" s="64"/>
      <c r="UUN9" s="64"/>
      <c r="UUS9" s="214"/>
      <c r="UUT9" s="64"/>
      <c r="UUU9" s="64"/>
      <c r="UVD9" s="64"/>
      <c r="UVI9" s="214"/>
      <c r="UVJ9" s="64"/>
      <c r="UVK9" s="64"/>
      <c r="UVT9" s="64"/>
      <c r="UVY9" s="214"/>
      <c r="UVZ9" s="64"/>
      <c r="UWA9" s="64"/>
      <c r="UWJ9" s="64"/>
      <c r="UWO9" s="214"/>
      <c r="UWP9" s="64"/>
      <c r="UWQ9" s="64"/>
      <c r="UWZ9" s="64"/>
      <c r="UXE9" s="214"/>
      <c r="UXF9" s="64"/>
      <c r="UXG9" s="64"/>
      <c r="UXP9" s="64"/>
      <c r="UXU9" s="214"/>
      <c r="UXV9" s="64"/>
      <c r="UXW9" s="64"/>
      <c r="UYF9" s="64"/>
      <c r="UYK9" s="214"/>
      <c r="UYL9" s="64"/>
      <c r="UYM9" s="64"/>
      <c r="UYV9" s="64"/>
      <c r="UZA9" s="214"/>
      <c r="UZB9" s="64"/>
      <c r="UZC9" s="64"/>
      <c r="UZL9" s="64"/>
      <c r="UZQ9" s="214"/>
      <c r="UZR9" s="64"/>
      <c r="UZS9" s="64"/>
      <c r="VAB9" s="64"/>
      <c r="VAG9" s="214"/>
      <c r="VAH9" s="64"/>
      <c r="VAI9" s="64"/>
      <c r="VAR9" s="64"/>
      <c r="VAW9" s="214"/>
      <c r="VAX9" s="64"/>
      <c r="VAY9" s="64"/>
      <c r="VBH9" s="64"/>
      <c r="VBM9" s="214"/>
      <c r="VBN9" s="64"/>
      <c r="VBO9" s="64"/>
      <c r="VBX9" s="64"/>
      <c r="VCC9" s="214"/>
      <c r="VCD9" s="64"/>
      <c r="VCE9" s="64"/>
      <c r="VCN9" s="64"/>
      <c r="VCS9" s="214"/>
      <c r="VCT9" s="64"/>
      <c r="VCU9" s="64"/>
      <c r="VDD9" s="64"/>
      <c r="VDI9" s="214"/>
      <c r="VDJ9" s="64"/>
      <c r="VDK9" s="64"/>
      <c r="VDT9" s="64"/>
      <c r="VDY9" s="214"/>
      <c r="VDZ9" s="64"/>
      <c r="VEA9" s="64"/>
      <c r="VEJ9" s="64"/>
      <c r="VEO9" s="214"/>
      <c r="VEP9" s="64"/>
      <c r="VEQ9" s="64"/>
      <c r="VEZ9" s="64"/>
      <c r="VFE9" s="214"/>
      <c r="VFF9" s="64"/>
      <c r="VFG9" s="64"/>
      <c r="VFP9" s="64"/>
      <c r="VFU9" s="214"/>
      <c r="VFV9" s="64"/>
      <c r="VFW9" s="64"/>
      <c r="VGF9" s="64"/>
      <c r="VGK9" s="214"/>
      <c r="VGL9" s="64"/>
      <c r="VGM9" s="64"/>
      <c r="VGV9" s="64"/>
      <c r="VHA9" s="214"/>
      <c r="VHB9" s="64"/>
      <c r="VHC9" s="64"/>
      <c r="VHL9" s="64"/>
      <c r="VHQ9" s="214"/>
      <c r="VHR9" s="64"/>
      <c r="VHS9" s="64"/>
      <c r="VIB9" s="64"/>
      <c r="VIG9" s="214"/>
      <c r="VIH9" s="64"/>
      <c r="VII9" s="64"/>
      <c r="VIR9" s="64"/>
      <c r="VIW9" s="214"/>
      <c r="VIX9" s="64"/>
      <c r="VIY9" s="64"/>
      <c r="VJH9" s="64"/>
      <c r="VJM9" s="214"/>
      <c r="VJN9" s="64"/>
      <c r="VJO9" s="64"/>
      <c r="VJX9" s="64"/>
      <c r="VKC9" s="214"/>
      <c r="VKD9" s="64"/>
      <c r="VKE9" s="64"/>
      <c r="VKN9" s="64"/>
      <c r="VKS9" s="214"/>
      <c r="VKT9" s="64"/>
      <c r="VKU9" s="64"/>
      <c r="VLD9" s="64"/>
      <c r="VLI9" s="214"/>
      <c r="VLJ9" s="64"/>
      <c r="VLK9" s="64"/>
      <c r="VLT9" s="64"/>
      <c r="VLY9" s="214"/>
      <c r="VLZ9" s="64"/>
      <c r="VMA9" s="64"/>
      <c r="VMJ9" s="64"/>
      <c r="VMO9" s="214"/>
      <c r="VMP9" s="64"/>
      <c r="VMQ9" s="64"/>
      <c r="VMZ9" s="64"/>
      <c r="VNE9" s="214"/>
      <c r="VNF9" s="64"/>
      <c r="VNG9" s="64"/>
      <c r="VNP9" s="64"/>
      <c r="VNU9" s="214"/>
      <c r="VNV9" s="64"/>
      <c r="VNW9" s="64"/>
      <c r="VOF9" s="64"/>
      <c r="VOK9" s="214"/>
      <c r="VOL9" s="64"/>
      <c r="VOM9" s="64"/>
      <c r="VOV9" s="64"/>
      <c r="VPA9" s="214"/>
      <c r="VPB9" s="64"/>
      <c r="VPC9" s="64"/>
      <c r="VPL9" s="64"/>
      <c r="VPQ9" s="214"/>
      <c r="VPR9" s="64"/>
      <c r="VPS9" s="64"/>
      <c r="VQB9" s="64"/>
      <c r="VQG9" s="214"/>
      <c r="VQH9" s="64"/>
      <c r="VQI9" s="64"/>
      <c r="VQR9" s="64"/>
      <c r="VQW9" s="214"/>
      <c r="VQX9" s="64"/>
      <c r="VQY9" s="64"/>
      <c r="VRH9" s="64"/>
      <c r="VRM9" s="214"/>
      <c r="VRN9" s="64"/>
      <c r="VRO9" s="64"/>
      <c r="VRX9" s="64"/>
      <c r="VSC9" s="214"/>
      <c r="VSD9" s="64"/>
      <c r="VSE9" s="64"/>
      <c r="VSN9" s="64"/>
      <c r="VSS9" s="214"/>
      <c r="VST9" s="64"/>
      <c r="VSU9" s="64"/>
      <c r="VTD9" s="64"/>
      <c r="VTI9" s="214"/>
      <c r="VTJ9" s="64"/>
      <c r="VTK9" s="64"/>
      <c r="VTT9" s="64"/>
      <c r="VTY9" s="214"/>
      <c r="VTZ9" s="64"/>
      <c r="VUA9" s="64"/>
      <c r="VUJ9" s="64"/>
      <c r="VUO9" s="214"/>
      <c r="VUP9" s="64"/>
      <c r="VUQ9" s="64"/>
      <c r="VUZ9" s="64"/>
      <c r="VVE9" s="214"/>
      <c r="VVF9" s="64"/>
      <c r="VVG9" s="64"/>
      <c r="VVP9" s="64"/>
      <c r="VVU9" s="214"/>
      <c r="VVV9" s="64"/>
      <c r="VVW9" s="64"/>
      <c r="VWF9" s="64"/>
      <c r="VWK9" s="214"/>
      <c r="VWL9" s="64"/>
      <c r="VWM9" s="64"/>
      <c r="VWV9" s="64"/>
      <c r="VXA9" s="214"/>
      <c r="VXB9" s="64"/>
      <c r="VXC9" s="64"/>
      <c r="VXL9" s="64"/>
      <c r="VXQ9" s="214"/>
      <c r="VXR9" s="64"/>
      <c r="VXS9" s="64"/>
      <c r="VYB9" s="64"/>
      <c r="VYG9" s="214"/>
      <c r="VYH9" s="64"/>
      <c r="VYI9" s="64"/>
      <c r="VYR9" s="64"/>
      <c r="VYW9" s="214"/>
      <c r="VYX9" s="64"/>
      <c r="VYY9" s="64"/>
      <c r="VZH9" s="64"/>
      <c r="VZM9" s="214"/>
      <c r="VZN9" s="64"/>
      <c r="VZO9" s="64"/>
      <c r="VZX9" s="64"/>
      <c r="WAC9" s="214"/>
      <c r="WAD9" s="64"/>
      <c r="WAE9" s="64"/>
      <c r="WAN9" s="64"/>
      <c r="WAS9" s="214"/>
      <c r="WAT9" s="64"/>
      <c r="WAU9" s="64"/>
      <c r="WBD9" s="64"/>
      <c r="WBI9" s="214"/>
      <c r="WBJ9" s="64"/>
      <c r="WBK9" s="64"/>
      <c r="WBT9" s="64"/>
      <c r="WBY9" s="214"/>
      <c r="WBZ9" s="64"/>
      <c r="WCA9" s="64"/>
      <c r="WCJ9" s="64"/>
      <c r="WCO9" s="214"/>
      <c r="WCP9" s="64"/>
      <c r="WCQ9" s="64"/>
      <c r="WCZ9" s="64"/>
      <c r="WDE9" s="214"/>
      <c r="WDF9" s="64"/>
      <c r="WDG9" s="64"/>
      <c r="WDP9" s="64"/>
      <c r="WDU9" s="214"/>
      <c r="WDV9" s="64"/>
      <c r="WDW9" s="64"/>
      <c r="WEF9" s="64"/>
      <c r="WEK9" s="214"/>
      <c r="WEL9" s="64"/>
      <c r="WEM9" s="64"/>
      <c r="WEV9" s="64"/>
      <c r="WFA9" s="214"/>
      <c r="WFB9" s="64"/>
      <c r="WFC9" s="64"/>
      <c r="WFL9" s="64"/>
      <c r="WFQ9" s="214"/>
      <c r="WFR9" s="64"/>
      <c r="WFS9" s="64"/>
      <c r="WGB9" s="64"/>
      <c r="WGG9" s="214"/>
      <c r="WGH9" s="64"/>
      <c r="WGI9" s="64"/>
      <c r="WGR9" s="64"/>
      <c r="WGW9" s="214"/>
      <c r="WGX9" s="64"/>
      <c r="WGY9" s="64"/>
      <c r="WHH9" s="64"/>
      <c r="WHM9" s="214"/>
      <c r="WHN9" s="64"/>
      <c r="WHO9" s="64"/>
      <c r="WHX9" s="64"/>
      <c r="WIC9" s="214"/>
      <c r="WID9" s="64"/>
      <c r="WIE9" s="64"/>
      <c r="WIN9" s="64"/>
      <c r="WIS9" s="214"/>
      <c r="WIT9" s="64"/>
      <c r="WIU9" s="64"/>
      <c r="WJD9" s="64"/>
      <c r="WJI9" s="214"/>
      <c r="WJJ9" s="64"/>
      <c r="WJK9" s="64"/>
      <c r="WJT9" s="64"/>
      <c r="WJY9" s="214"/>
      <c r="WJZ9" s="64"/>
      <c r="WKA9" s="64"/>
      <c r="WKJ9" s="64"/>
      <c r="WKO9" s="214"/>
      <c r="WKP9" s="64"/>
      <c r="WKQ9" s="64"/>
      <c r="WKZ9" s="64"/>
      <c r="WLE9" s="214"/>
      <c r="WLF9" s="64"/>
      <c r="WLG9" s="64"/>
      <c r="WLP9" s="64"/>
      <c r="WLU9" s="214"/>
      <c r="WLV9" s="64"/>
      <c r="WLW9" s="64"/>
      <c r="WMF9" s="64"/>
      <c r="WMK9" s="214"/>
      <c r="WML9" s="64"/>
      <c r="WMM9" s="64"/>
      <c r="WMV9" s="64"/>
      <c r="WNA9" s="214"/>
      <c r="WNB9" s="64"/>
      <c r="WNC9" s="64"/>
      <c r="WNL9" s="64"/>
      <c r="WNQ9" s="214"/>
      <c r="WNR9" s="64"/>
      <c r="WNS9" s="64"/>
      <c r="WOB9" s="64"/>
      <c r="WOG9" s="214"/>
      <c r="WOH9" s="64"/>
      <c r="WOI9" s="64"/>
      <c r="WOR9" s="64"/>
      <c r="WOW9" s="214"/>
      <c r="WOX9" s="64"/>
      <c r="WOY9" s="64"/>
      <c r="WPH9" s="64"/>
      <c r="WPM9" s="214"/>
      <c r="WPN9" s="64"/>
      <c r="WPO9" s="64"/>
      <c r="WPX9" s="64"/>
      <c r="WQC9" s="214"/>
      <c r="WQD9" s="64"/>
      <c r="WQE9" s="64"/>
      <c r="WQN9" s="64"/>
      <c r="WQS9" s="214"/>
      <c r="WQT9" s="64"/>
      <c r="WQU9" s="64"/>
      <c r="WRD9" s="64"/>
      <c r="WRI9" s="214"/>
      <c r="WRJ9" s="64"/>
      <c r="WRK9" s="64"/>
      <c r="WRT9" s="64"/>
      <c r="WRY9" s="214"/>
      <c r="WRZ9" s="64"/>
      <c r="WSA9" s="64"/>
      <c r="WSJ9" s="64"/>
      <c r="WSO9" s="214"/>
      <c r="WSP9" s="64"/>
      <c r="WSQ9" s="64"/>
      <c r="WSZ9" s="64"/>
      <c r="WTE9" s="214"/>
      <c r="WTF9" s="64"/>
      <c r="WTG9" s="64"/>
      <c r="WTP9" s="64"/>
      <c r="WTU9" s="214"/>
      <c r="WTV9" s="64"/>
      <c r="WTW9" s="64"/>
      <c r="WUF9" s="64"/>
      <c r="WUK9" s="214"/>
      <c r="WUL9" s="64"/>
      <c r="WUM9" s="64"/>
      <c r="WUV9" s="64"/>
      <c r="WVA9" s="214"/>
      <c r="WVB9" s="64"/>
      <c r="WVC9" s="64"/>
      <c r="WVL9" s="64"/>
      <c r="WVQ9" s="214"/>
      <c r="WVR9" s="64"/>
      <c r="WVS9" s="64"/>
      <c r="WWB9" s="64"/>
      <c r="WWG9" s="214"/>
      <c r="WWH9" s="64"/>
      <c r="WWI9" s="64"/>
      <c r="WWR9" s="64"/>
      <c r="WWW9" s="214"/>
      <c r="WWX9" s="64"/>
      <c r="WWY9" s="64"/>
      <c r="WXH9" s="64"/>
      <c r="WXM9" s="214"/>
      <c r="WXN9" s="64"/>
      <c r="WXO9" s="64"/>
      <c r="WXX9" s="64"/>
      <c r="WYC9" s="214"/>
      <c r="WYD9" s="64"/>
      <c r="WYE9" s="64"/>
      <c r="WYN9" s="64"/>
      <c r="WYS9" s="214"/>
      <c r="WYT9" s="64"/>
      <c r="WYU9" s="64"/>
      <c r="WZD9" s="64"/>
      <c r="WZI9" s="214"/>
      <c r="WZJ9" s="64"/>
      <c r="WZK9" s="64"/>
      <c r="WZT9" s="64"/>
      <c r="WZY9" s="214"/>
      <c r="WZZ9" s="64"/>
      <c r="XAA9" s="64"/>
      <c r="XAJ9" s="64"/>
      <c r="XAO9" s="214"/>
      <c r="XAP9" s="64"/>
      <c r="XAQ9" s="64"/>
      <c r="XAZ9" s="64"/>
      <c r="XBE9" s="214"/>
      <c r="XBF9" s="64"/>
      <c r="XBG9" s="64"/>
      <c r="XBP9" s="64"/>
      <c r="XBU9" s="214"/>
      <c r="XBV9" s="64"/>
      <c r="XBW9" s="64"/>
      <c r="XCF9" s="64"/>
      <c r="XCK9" s="214"/>
      <c r="XCL9" s="64"/>
      <c r="XCM9" s="64"/>
      <c r="XCV9" s="64"/>
      <c r="XDA9" s="214"/>
      <c r="XDB9" s="64"/>
      <c r="XDC9" s="64"/>
      <c r="XDL9" s="64"/>
      <c r="XDQ9" s="214"/>
      <c r="XDR9" s="64"/>
      <c r="XDS9" s="64"/>
      <c r="XEB9" s="64"/>
      <c r="XEG9" s="214"/>
      <c r="XEH9" s="64"/>
      <c r="XEI9" s="64"/>
      <c r="XER9" s="64"/>
    </row>
    <row r="10" spans="1:1019 1028:2043 2052:3067 3076:4091 4100:5115 5124:6139 6148:7163 7172:8187 8196:9211 9220:10235 10244:11259 11268:12283 12292:13307 13316:14331 14340:15355 15364:16372" ht="31.5" x14ac:dyDescent="0.2">
      <c r="A10" s="214"/>
      <c r="B10" s="67" t="s">
        <v>1219</v>
      </c>
      <c r="C10" s="68">
        <v>0</v>
      </c>
      <c r="D10" s="68">
        <v>0</v>
      </c>
      <c r="E10" s="69">
        <v>96.410388429999998</v>
      </c>
      <c r="F10" s="70" t="s">
        <v>1220</v>
      </c>
      <c r="G10" s="71">
        <v>0</v>
      </c>
      <c r="H10" s="72">
        <v>0</v>
      </c>
      <c r="I10" s="63"/>
      <c r="J10" s="63"/>
      <c r="K10" s="64"/>
      <c r="T10" s="64"/>
      <c r="Y10" s="214"/>
      <c r="Z10" s="64"/>
      <c r="AA10" s="64"/>
      <c r="AD10" s="531"/>
      <c r="AJ10" s="64"/>
      <c r="AO10" s="214"/>
      <c r="AP10" s="64"/>
      <c r="AQ10" s="64"/>
      <c r="AZ10" s="64"/>
      <c r="BE10" s="214"/>
      <c r="BF10" s="64"/>
      <c r="BG10" s="64"/>
      <c r="BP10" s="64"/>
      <c r="BU10" s="214"/>
      <c r="BV10" s="64"/>
      <c r="BW10" s="64"/>
      <c r="CF10" s="64"/>
      <c r="CK10" s="214"/>
      <c r="CL10" s="64"/>
      <c r="CM10" s="64"/>
      <c r="CV10" s="64"/>
      <c r="DA10" s="214"/>
      <c r="DB10" s="64"/>
      <c r="DC10" s="64"/>
      <c r="DL10" s="64"/>
      <c r="DQ10" s="214"/>
      <c r="DR10" s="64"/>
      <c r="DS10" s="64"/>
      <c r="EB10" s="64"/>
      <c r="EG10" s="214"/>
      <c r="EH10" s="64"/>
      <c r="EI10" s="64"/>
      <c r="ER10" s="64"/>
      <c r="EW10" s="214"/>
      <c r="EX10" s="64"/>
      <c r="EY10" s="64"/>
      <c r="FH10" s="64"/>
      <c r="FM10" s="214"/>
      <c r="FN10" s="64"/>
      <c r="FO10" s="64"/>
      <c r="FX10" s="64"/>
      <c r="GC10" s="214"/>
      <c r="GD10" s="64"/>
      <c r="GE10" s="64"/>
      <c r="GN10" s="64"/>
      <c r="GS10" s="214"/>
      <c r="GT10" s="64"/>
      <c r="GU10" s="64"/>
      <c r="HD10" s="64"/>
      <c r="HI10" s="214"/>
      <c r="HJ10" s="64"/>
      <c r="HK10" s="64"/>
      <c r="HT10" s="64"/>
      <c r="HY10" s="214"/>
      <c r="HZ10" s="64"/>
      <c r="IA10" s="64"/>
      <c r="IJ10" s="64"/>
      <c r="IO10" s="214"/>
      <c r="IP10" s="64"/>
      <c r="IQ10" s="64"/>
      <c r="IZ10" s="64"/>
      <c r="JE10" s="214"/>
      <c r="JF10" s="64"/>
      <c r="JG10" s="64"/>
      <c r="JP10" s="64"/>
      <c r="JU10" s="214"/>
      <c r="JV10" s="64"/>
      <c r="JW10" s="64"/>
      <c r="KF10" s="64"/>
      <c r="KK10" s="214"/>
      <c r="KL10" s="64"/>
      <c r="KM10" s="64"/>
      <c r="KV10" s="64"/>
      <c r="LA10" s="214"/>
      <c r="LB10" s="64"/>
      <c r="LC10" s="64"/>
      <c r="LL10" s="64"/>
      <c r="LQ10" s="214"/>
      <c r="LR10" s="64"/>
      <c r="LS10" s="64"/>
      <c r="MB10" s="64"/>
      <c r="MG10" s="214"/>
      <c r="MH10" s="64"/>
      <c r="MI10" s="64"/>
      <c r="MR10" s="64"/>
      <c r="MW10" s="214"/>
      <c r="MX10" s="64"/>
      <c r="MY10" s="64"/>
      <c r="NH10" s="64"/>
      <c r="NM10" s="214"/>
      <c r="NN10" s="64"/>
      <c r="NO10" s="64"/>
      <c r="NX10" s="64"/>
      <c r="OC10" s="214"/>
      <c r="OD10" s="64"/>
      <c r="OE10" s="64"/>
      <c r="ON10" s="64"/>
      <c r="OS10" s="214"/>
      <c r="OT10" s="64"/>
      <c r="OU10" s="64"/>
      <c r="PD10" s="64"/>
      <c r="PI10" s="214"/>
      <c r="PJ10" s="64"/>
      <c r="PK10" s="64"/>
      <c r="PT10" s="64"/>
      <c r="PY10" s="214"/>
      <c r="PZ10" s="64"/>
      <c r="QA10" s="64"/>
      <c r="QJ10" s="64"/>
      <c r="QO10" s="214"/>
      <c r="QP10" s="64"/>
      <c r="QQ10" s="64"/>
      <c r="QZ10" s="64"/>
      <c r="RE10" s="214"/>
      <c r="RF10" s="64"/>
      <c r="RG10" s="64"/>
      <c r="RP10" s="64"/>
      <c r="RU10" s="214"/>
      <c r="RV10" s="64"/>
      <c r="RW10" s="64"/>
      <c r="SF10" s="64"/>
      <c r="SK10" s="214"/>
      <c r="SL10" s="64"/>
      <c r="SM10" s="64"/>
      <c r="SV10" s="64"/>
      <c r="TA10" s="214"/>
      <c r="TB10" s="64"/>
      <c r="TC10" s="64"/>
      <c r="TL10" s="64"/>
      <c r="TQ10" s="214"/>
      <c r="TR10" s="64"/>
      <c r="TS10" s="64"/>
      <c r="UB10" s="64"/>
      <c r="UG10" s="214"/>
      <c r="UH10" s="64"/>
      <c r="UI10" s="64"/>
      <c r="UR10" s="64"/>
      <c r="UW10" s="214"/>
      <c r="UX10" s="64"/>
      <c r="UY10" s="64"/>
      <c r="VH10" s="64"/>
      <c r="VM10" s="214"/>
      <c r="VN10" s="64"/>
      <c r="VO10" s="64"/>
      <c r="VX10" s="64"/>
      <c r="WC10" s="214"/>
      <c r="WD10" s="64"/>
      <c r="WE10" s="64"/>
      <c r="WN10" s="64"/>
      <c r="WS10" s="214"/>
      <c r="WT10" s="64"/>
      <c r="WU10" s="64"/>
      <c r="XD10" s="64"/>
      <c r="XI10" s="214"/>
      <c r="XJ10" s="64"/>
      <c r="XK10" s="64"/>
      <c r="XT10" s="64"/>
      <c r="XY10" s="214"/>
      <c r="XZ10" s="64"/>
      <c r="YA10" s="64"/>
      <c r="YJ10" s="64"/>
      <c r="YO10" s="214"/>
      <c r="YP10" s="64"/>
      <c r="YQ10" s="64"/>
      <c r="YZ10" s="64"/>
      <c r="ZE10" s="214"/>
      <c r="ZF10" s="64"/>
      <c r="ZG10" s="64"/>
      <c r="ZP10" s="64"/>
      <c r="ZU10" s="214"/>
      <c r="ZV10" s="64"/>
      <c r="ZW10" s="64"/>
      <c r="AAF10" s="64"/>
      <c r="AAK10" s="214"/>
      <c r="AAL10" s="64"/>
      <c r="AAM10" s="64"/>
      <c r="AAV10" s="64"/>
      <c r="ABA10" s="214"/>
      <c r="ABB10" s="64"/>
      <c r="ABC10" s="64"/>
      <c r="ABL10" s="64"/>
      <c r="ABQ10" s="214"/>
      <c r="ABR10" s="64"/>
      <c r="ABS10" s="64"/>
      <c r="ACB10" s="64"/>
      <c r="ACG10" s="214"/>
      <c r="ACH10" s="64"/>
      <c r="ACI10" s="64"/>
      <c r="ACR10" s="64"/>
      <c r="ACW10" s="214"/>
      <c r="ACX10" s="64"/>
      <c r="ACY10" s="64"/>
      <c r="ADH10" s="64"/>
      <c r="ADM10" s="214"/>
      <c r="ADN10" s="64"/>
      <c r="ADO10" s="64"/>
      <c r="ADX10" s="64"/>
      <c r="AEC10" s="214"/>
      <c r="AED10" s="64"/>
      <c r="AEE10" s="64"/>
      <c r="AEN10" s="64"/>
      <c r="AES10" s="214"/>
      <c r="AET10" s="64"/>
      <c r="AEU10" s="64"/>
      <c r="AFD10" s="64"/>
      <c r="AFI10" s="214"/>
      <c r="AFJ10" s="64"/>
      <c r="AFK10" s="64"/>
      <c r="AFT10" s="64"/>
      <c r="AFY10" s="214"/>
      <c r="AFZ10" s="64"/>
      <c r="AGA10" s="64"/>
      <c r="AGJ10" s="64"/>
      <c r="AGO10" s="214"/>
      <c r="AGP10" s="64"/>
      <c r="AGQ10" s="64"/>
      <c r="AGZ10" s="64"/>
      <c r="AHE10" s="214"/>
      <c r="AHF10" s="64"/>
      <c r="AHG10" s="64"/>
      <c r="AHP10" s="64"/>
      <c r="AHU10" s="214"/>
      <c r="AHV10" s="64"/>
      <c r="AHW10" s="64"/>
      <c r="AIF10" s="64"/>
      <c r="AIK10" s="214"/>
      <c r="AIL10" s="64"/>
      <c r="AIM10" s="64"/>
      <c r="AIV10" s="64"/>
      <c r="AJA10" s="214"/>
      <c r="AJB10" s="64"/>
      <c r="AJC10" s="64"/>
      <c r="AJL10" s="64"/>
      <c r="AJQ10" s="214"/>
      <c r="AJR10" s="64"/>
      <c r="AJS10" s="64"/>
      <c r="AKB10" s="64"/>
      <c r="AKG10" s="214"/>
      <c r="AKH10" s="64"/>
      <c r="AKI10" s="64"/>
      <c r="AKR10" s="64"/>
      <c r="AKW10" s="214"/>
      <c r="AKX10" s="64"/>
      <c r="AKY10" s="64"/>
      <c r="ALH10" s="64"/>
      <c r="ALM10" s="214"/>
      <c r="ALN10" s="64"/>
      <c r="ALO10" s="64"/>
      <c r="ALX10" s="64"/>
      <c r="AMC10" s="214"/>
      <c r="AMD10" s="64"/>
      <c r="AME10" s="64"/>
      <c r="AMN10" s="64"/>
      <c r="AMS10" s="214"/>
      <c r="AMT10" s="64"/>
      <c r="AMU10" s="64"/>
      <c r="AND10" s="64"/>
      <c r="ANI10" s="214"/>
      <c r="ANJ10" s="64"/>
      <c r="ANK10" s="64"/>
      <c r="ANT10" s="64"/>
      <c r="ANY10" s="214"/>
      <c r="ANZ10" s="64"/>
      <c r="AOA10" s="64"/>
      <c r="AOJ10" s="64"/>
      <c r="AOO10" s="214"/>
      <c r="AOP10" s="64"/>
      <c r="AOQ10" s="64"/>
      <c r="AOZ10" s="64"/>
      <c r="APE10" s="214"/>
      <c r="APF10" s="64"/>
      <c r="APG10" s="64"/>
      <c r="APP10" s="64"/>
      <c r="APU10" s="214"/>
      <c r="APV10" s="64"/>
      <c r="APW10" s="64"/>
      <c r="AQF10" s="64"/>
      <c r="AQK10" s="214"/>
      <c r="AQL10" s="64"/>
      <c r="AQM10" s="64"/>
      <c r="AQV10" s="64"/>
      <c r="ARA10" s="214"/>
      <c r="ARB10" s="64"/>
      <c r="ARC10" s="64"/>
      <c r="ARL10" s="64"/>
      <c r="ARQ10" s="214"/>
      <c r="ARR10" s="64"/>
      <c r="ARS10" s="64"/>
      <c r="ASB10" s="64"/>
      <c r="ASG10" s="214"/>
      <c r="ASH10" s="64"/>
      <c r="ASI10" s="64"/>
      <c r="ASR10" s="64"/>
      <c r="ASW10" s="214"/>
      <c r="ASX10" s="64"/>
      <c r="ASY10" s="64"/>
      <c r="ATH10" s="64"/>
      <c r="ATM10" s="214"/>
      <c r="ATN10" s="64"/>
      <c r="ATO10" s="64"/>
      <c r="ATX10" s="64"/>
      <c r="AUC10" s="214"/>
      <c r="AUD10" s="64"/>
      <c r="AUE10" s="64"/>
      <c r="AUN10" s="64"/>
      <c r="AUS10" s="214"/>
      <c r="AUT10" s="64"/>
      <c r="AUU10" s="64"/>
      <c r="AVD10" s="64"/>
      <c r="AVI10" s="214"/>
      <c r="AVJ10" s="64"/>
      <c r="AVK10" s="64"/>
      <c r="AVT10" s="64"/>
      <c r="AVY10" s="214"/>
      <c r="AVZ10" s="64"/>
      <c r="AWA10" s="64"/>
      <c r="AWJ10" s="64"/>
      <c r="AWO10" s="214"/>
      <c r="AWP10" s="64"/>
      <c r="AWQ10" s="64"/>
      <c r="AWZ10" s="64"/>
      <c r="AXE10" s="214"/>
      <c r="AXF10" s="64"/>
      <c r="AXG10" s="64"/>
      <c r="AXP10" s="64"/>
      <c r="AXU10" s="214"/>
      <c r="AXV10" s="64"/>
      <c r="AXW10" s="64"/>
      <c r="AYF10" s="64"/>
      <c r="AYK10" s="214"/>
      <c r="AYL10" s="64"/>
      <c r="AYM10" s="64"/>
      <c r="AYV10" s="64"/>
      <c r="AZA10" s="214"/>
      <c r="AZB10" s="64"/>
      <c r="AZC10" s="64"/>
      <c r="AZL10" s="64"/>
      <c r="AZQ10" s="214"/>
      <c r="AZR10" s="64"/>
      <c r="AZS10" s="64"/>
      <c r="BAB10" s="64"/>
      <c r="BAG10" s="214"/>
      <c r="BAH10" s="64"/>
      <c r="BAI10" s="64"/>
      <c r="BAR10" s="64"/>
      <c r="BAW10" s="214"/>
      <c r="BAX10" s="64"/>
      <c r="BAY10" s="64"/>
      <c r="BBH10" s="64"/>
      <c r="BBM10" s="214"/>
      <c r="BBN10" s="64"/>
      <c r="BBO10" s="64"/>
      <c r="BBX10" s="64"/>
      <c r="BCC10" s="214"/>
      <c r="BCD10" s="64"/>
      <c r="BCE10" s="64"/>
      <c r="BCN10" s="64"/>
      <c r="BCS10" s="214"/>
      <c r="BCT10" s="64"/>
      <c r="BCU10" s="64"/>
      <c r="BDD10" s="64"/>
      <c r="BDI10" s="214"/>
      <c r="BDJ10" s="64"/>
      <c r="BDK10" s="64"/>
      <c r="BDT10" s="64"/>
      <c r="BDY10" s="214"/>
      <c r="BDZ10" s="64"/>
      <c r="BEA10" s="64"/>
      <c r="BEJ10" s="64"/>
      <c r="BEO10" s="214"/>
      <c r="BEP10" s="64"/>
      <c r="BEQ10" s="64"/>
      <c r="BEZ10" s="64"/>
      <c r="BFE10" s="214"/>
      <c r="BFF10" s="64"/>
      <c r="BFG10" s="64"/>
      <c r="BFP10" s="64"/>
      <c r="BFU10" s="214"/>
      <c r="BFV10" s="64"/>
      <c r="BFW10" s="64"/>
      <c r="BGF10" s="64"/>
      <c r="BGK10" s="214"/>
      <c r="BGL10" s="64"/>
      <c r="BGM10" s="64"/>
      <c r="BGV10" s="64"/>
      <c r="BHA10" s="214"/>
      <c r="BHB10" s="64"/>
      <c r="BHC10" s="64"/>
      <c r="BHL10" s="64"/>
      <c r="BHQ10" s="214"/>
      <c r="BHR10" s="64"/>
      <c r="BHS10" s="64"/>
      <c r="BIB10" s="64"/>
      <c r="BIG10" s="214"/>
      <c r="BIH10" s="64"/>
      <c r="BII10" s="64"/>
      <c r="BIR10" s="64"/>
      <c r="BIW10" s="214"/>
      <c r="BIX10" s="64"/>
      <c r="BIY10" s="64"/>
      <c r="BJH10" s="64"/>
      <c r="BJM10" s="214"/>
      <c r="BJN10" s="64"/>
      <c r="BJO10" s="64"/>
      <c r="BJX10" s="64"/>
      <c r="BKC10" s="214"/>
      <c r="BKD10" s="64"/>
      <c r="BKE10" s="64"/>
      <c r="BKN10" s="64"/>
      <c r="BKS10" s="214"/>
      <c r="BKT10" s="64"/>
      <c r="BKU10" s="64"/>
      <c r="BLD10" s="64"/>
      <c r="BLI10" s="214"/>
      <c r="BLJ10" s="64"/>
      <c r="BLK10" s="64"/>
      <c r="BLT10" s="64"/>
      <c r="BLY10" s="214"/>
      <c r="BLZ10" s="64"/>
      <c r="BMA10" s="64"/>
      <c r="BMJ10" s="64"/>
      <c r="BMO10" s="214"/>
      <c r="BMP10" s="64"/>
      <c r="BMQ10" s="64"/>
      <c r="BMZ10" s="64"/>
      <c r="BNE10" s="214"/>
      <c r="BNF10" s="64"/>
      <c r="BNG10" s="64"/>
      <c r="BNP10" s="64"/>
      <c r="BNU10" s="214"/>
      <c r="BNV10" s="64"/>
      <c r="BNW10" s="64"/>
      <c r="BOF10" s="64"/>
      <c r="BOK10" s="214"/>
      <c r="BOL10" s="64"/>
      <c r="BOM10" s="64"/>
      <c r="BOV10" s="64"/>
      <c r="BPA10" s="214"/>
      <c r="BPB10" s="64"/>
      <c r="BPC10" s="64"/>
      <c r="BPL10" s="64"/>
      <c r="BPQ10" s="214"/>
      <c r="BPR10" s="64"/>
      <c r="BPS10" s="64"/>
      <c r="BQB10" s="64"/>
      <c r="BQG10" s="214"/>
      <c r="BQH10" s="64"/>
      <c r="BQI10" s="64"/>
      <c r="BQR10" s="64"/>
      <c r="BQW10" s="214"/>
      <c r="BQX10" s="64"/>
      <c r="BQY10" s="64"/>
      <c r="BRH10" s="64"/>
      <c r="BRM10" s="214"/>
      <c r="BRN10" s="64"/>
      <c r="BRO10" s="64"/>
      <c r="BRX10" s="64"/>
      <c r="BSC10" s="214"/>
      <c r="BSD10" s="64"/>
      <c r="BSE10" s="64"/>
      <c r="BSN10" s="64"/>
      <c r="BSS10" s="214"/>
      <c r="BST10" s="64"/>
      <c r="BSU10" s="64"/>
      <c r="BTD10" s="64"/>
      <c r="BTI10" s="214"/>
      <c r="BTJ10" s="64"/>
      <c r="BTK10" s="64"/>
      <c r="BTT10" s="64"/>
      <c r="BTY10" s="214"/>
      <c r="BTZ10" s="64"/>
      <c r="BUA10" s="64"/>
      <c r="BUJ10" s="64"/>
      <c r="BUO10" s="214"/>
      <c r="BUP10" s="64"/>
      <c r="BUQ10" s="64"/>
      <c r="BUZ10" s="64"/>
      <c r="BVE10" s="214"/>
      <c r="BVF10" s="64"/>
      <c r="BVG10" s="64"/>
      <c r="BVP10" s="64"/>
      <c r="BVU10" s="214"/>
      <c r="BVV10" s="64"/>
      <c r="BVW10" s="64"/>
      <c r="BWF10" s="64"/>
      <c r="BWK10" s="214"/>
      <c r="BWL10" s="64"/>
      <c r="BWM10" s="64"/>
      <c r="BWV10" s="64"/>
      <c r="BXA10" s="214"/>
      <c r="BXB10" s="64"/>
      <c r="BXC10" s="64"/>
      <c r="BXL10" s="64"/>
      <c r="BXQ10" s="214"/>
      <c r="BXR10" s="64"/>
      <c r="BXS10" s="64"/>
      <c r="BYB10" s="64"/>
      <c r="BYG10" s="214"/>
      <c r="BYH10" s="64"/>
      <c r="BYI10" s="64"/>
      <c r="BYR10" s="64"/>
      <c r="BYW10" s="214"/>
      <c r="BYX10" s="64"/>
      <c r="BYY10" s="64"/>
      <c r="BZH10" s="64"/>
      <c r="BZM10" s="214"/>
      <c r="BZN10" s="64"/>
      <c r="BZO10" s="64"/>
      <c r="BZX10" s="64"/>
      <c r="CAC10" s="214"/>
      <c r="CAD10" s="64"/>
      <c r="CAE10" s="64"/>
      <c r="CAN10" s="64"/>
      <c r="CAS10" s="214"/>
      <c r="CAT10" s="64"/>
      <c r="CAU10" s="64"/>
      <c r="CBD10" s="64"/>
      <c r="CBI10" s="214"/>
      <c r="CBJ10" s="64"/>
      <c r="CBK10" s="64"/>
      <c r="CBT10" s="64"/>
      <c r="CBY10" s="214"/>
      <c r="CBZ10" s="64"/>
      <c r="CCA10" s="64"/>
      <c r="CCJ10" s="64"/>
      <c r="CCO10" s="214"/>
      <c r="CCP10" s="64"/>
      <c r="CCQ10" s="64"/>
      <c r="CCZ10" s="64"/>
      <c r="CDE10" s="214"/>
      <c r="CDF10" s="64"/>
      <c r="CDG10" s="64"/>
      <c r="CDP10" s="64"/>
      <c r="CDU10" s="214"/>
      <c r="CDV10" s="64"/>
      <c r="CDW10" s="64"/>
      <c r="CEF10" s="64"/>
      <c r="CEK10" s="214"/>
      <c r="CEL10" s="64"/>
      <c r="CEM10" s="64"/>
      <c r="CEV10" s="64"/>
      <c r="CFA10" s="214"/>
      <c r="CFB10" s="64"/>
      <c r="CFC10" s="64"/>
      <c r="CFL10" s="64"/>
      <c r="CFQ10" s="214"/>
      <c r="CFR10" s="64"/>
      <c r="CFS10" s="64"/>
      <c r="CGB10" s="64"/>
      <c r="CGG10" s="214"/>
      <c r="CGH10" s="64"/>
      <c r="CGI10" s="64"/>
      <c r="CGR10" s="64"/>
      <c r="CGW10" s="214"/>
      <c r="CGX10" s="64"/>
      <c r="CGY10" s="64"/>
      <c r="CHH10" s="64"/>
      <c r="CHM10" s="214"/>
      <c r="CHN10" s="64"/>
      <c r="CHO10" s="64"/>
      <c r="CHX10" s="64"/>
      <c r="CIC10" s="214"/>
      <c r="CID10" s="64"/>
      <c r="CIE10" s="64"/>
      <c r="CIN10" s="64"/>
      <c r="CIS10" s="214"/>
      <c r="CIT10" s="64"/>
      <c r="CIU10" s="64"/>
      <c r="CJD10" s="64"/>
      <c r="CJI10" s="214"/>
      <c r="CJJ10" s="64"/>
      <c r="CJK10" s="64"/>
      <c r="CJT10" s="64"/>
      <c r="CJY10" s="214"/>
      <c r="CJZ10" s="64"/>
      <c r="CKA10" s="64"/>
      <c r="CKJ10" s="64"/>
      <c r="CKO10" s="214"/>
      <c r="CKP10" s="64"/>
      <c r="CKQ10" s="64"/>
      <c r="CKZ10" s="64"/>
      <c r="CLE10" s="214"/>
      <c r="CLF10" s="64"/>
      <c r="CLG10" s="64"/>
      <c r="CLP10" s="64"/>
      <c r="CLU10" s="214"/>
      <c r="CLV10" s="64"/>
      <c r="CLW10" s="64"/>
      <c r="CMF10" s="64"/>
      <c r="CMK10" s="214"/>
      <c r="CML10" s="64"/>
      <c r="CMM10" s="64"/>
      <c r="CMV10" s="64"/>
      <c r="CNA10" s="214"/>
      <c r="CNB10" s="64"/>
      <c r="CNC10" s="64"/>
      <c r="CNL10" s="64"/>
      <c r="CNQ10" s="214"/>
      <c r="CNR10" s="64"/>
      <c r="CNS10" s="64"/>
      <c r="COB10" s="64"/>
      <c r="COG10" s="214"/>
      <c r="COH10" s="64"/>
      <c r="COI10" s="64"/>
      <c r="COR10" s="64"/>
      <c r="COW10" s="214"/>
      <c r="COX10" s="64"/>
      <c r="COY10" s="64"/>
      <c r="CPH10" s="64"/>
      <c r="CPM10" s="214"/>
      <c r="CPN10" s="64"/>
      <c r="CPO10" s="64"/>
      <c r="CPX10" s="64"/>
      <c r="CQC10" s="214"/>
      <c r="CQD10" s="64"/>
      <c r="CQE10" s="64"/>
      <c r="CQN10" s="64"/>
      <c r="CQS10" s="214"/>
      <c r="CQT10" s="64"/>
      <c r="CQU10" s="64"/>
      <c r="CRD10" s="64"/>
      <c r="CRI10" s="214"/>
      <c r="CRJ10" s="64"/>
      <c r="CRK10" s="64"/>
      <c r="CRT10" s="64"/>
      <c r="CRY10" s="214"/>
      <c r="CRZ10" s="64"/>
      <c r="CSA10" s="64"/>
      <c r="CSJ10" s="64"/>
      <c r="CSO10" s="214"/>
      <c r="CSP10" s="64"/>
      <c r="CSQ10" s="64"/>
      <c r="CSZ10" s="64"/>
      <c r="CTE10" s="214"/>
      <c r="CTF10" s="64"/>
      <c r="CTG10" s="64"/>
      <c r="CTP10" s="64"/>
      <c r="CTU10" s="214"/>
      <c r="CTV10" s="64"/>
      <c r="CTW10" s="64"/>
      <c r="CUF10" s="64"/>
      <c r="CUK10" s="214"/>
      <c r="CUL10" s="64"/>
      <c r="CUM10" s="64"/>
      <c r="CUV10" s="64"/>
      <c r="CVA10" s="214"/>
      <c r="CVB10" s="64"/>
      <c r="CVC10" s="64"/>
      <c r="CVL10" s="64"/>
      <c r="CVQ10" s="214"/>
      <c r="CVR10" s="64"/>
      <c r="CVS10" s="64"/>
      <c r="CWB10" s="64"/>
      <c r="CWG10" s="214"/>
      <c r="CWH10" s="64"/>
      <c r="CWI10" s="64"/>
      <c r="CWR10" s="64"/>
      <c r="CWW10" s="214"/>
      <c r="CWX10" s="64"/>
      <c r="CWY10" s="64"/>
      <c r="CXH10" s="64"/>
      <c r="CXM10" s="214"/>
      <c r="CXN10" s="64"/>
      <c r="CXO10" s="64"/>
      <c r="CXX10" s="64"/>
      <c r="CYC10" s="214"/>
      <c r="CYD10" s="64"/>
      <c r="CYE10" s="64"/>
      <c r="CYN10" s="64"/>
      <c r="CYS10" s="214"/>
      <c r="CYT10" s="64"/>
      <c r="CYU10" s="64"/>
      <c r="CZD10" s="64"/>
      <c r="CZI10" s="214"/>
      <c r="CZJ10" s="64"/>
      <c r="CZK10" s="64"/>
      <c r="CZT10" s="64"/>
      <c r="CZY10" s="214"/>
      <c r="CZZ10" s="64"/>
      <c r="DAA10" s="64"/>
      <c r="DAJ10" s="64"/>
      <c r="DAO10" s="214"/>
      <c r="DAP10" s="64"/>
      <c r="DAQ10" s="64"/>
      <c r="DAZ10" s="64"/>
      <c r="DBE10" s="214"/>
      <c r="DBF10" s="64"/>
      <c r="DBG10" s="64"/>
      <c r="DBP10" s="64"/>
      <c r="DBU10" s="214"/>
      <c r="DBV10" s="64"/>
      <c r="DBW10" s="64"/>
      <c r="DCF10" s="64"/>
      <c r="DCK10" s="214"/>
      <c r="DCL10" s="64"/>
      <c r="DCM10" s="64"/>
      <c r="DCV10" s="64"/>
      <c r="DDA10" s="214"/>
      <c r="DDB10" s="64"/>
      <c r="DDC10" s="64"/>
      <c r="DDL10" s="64"/>
      <c r="DDQ10" s="214"/>
      <c r="DDR10" s="64"/>
      <c r="DDS10" s="64"/>
      <c r="DEB10" s="64"/>
      <c r="DEG10" s="214"/>
      <c r="DEH10" s="64"/>
      <c r="DEI10" s="64"/>
      <c r="DER10" s="64"/>
      <c r="DEW10" s="214"/>
      <c r="DEX10" s="64"/>
      <c r="DEY10" s="64"/>
      <c r="DFH10" s="64"/>
      <c r="DFM10" s="214"/>
      <c r="DFN10" s="64"/>
      <c r="DFO10" s="64"/>
      <c r="DFX10" s="64"/>
      <c r="DGC10" s="214"/>
      <c r="DGD10" s="64"/>
      <c r="DGE10" s="64"/>
      <c r="DGN10" s="64"/>
      <c r="DGS10" s="214"/>
      <c r="DGT10" s="64"/>
      <c r="DGU10" s="64"/>
      <c r="DHD10" s="64"/>
      <c r="DHI10" s="214"/>
      <c r="DHJ10" s="64"/>
      <c r="DHK10" s="64"/>
      <c r="DHT10" s="64"/>
      <c r="DHY10" s="214"/>
      <c r="DHZ10" s="64"/>
      <c r="DIA10" s="64"/>
      <c r="DIJ10" s="64"/>
      <c r="DIO10" s="214"/>
      <c r="DIP10" s="64"/>
      <c r="DIQ10" s="64"/>
      <c r="DIZ10" s="64"/>
      <c r="DJE10" s="214"/>
      <c r="DJF10" s="64"/>
      <c r="DJG10" s="64"/>
      <c r="DJP10" s="64"/>
      <c r="DJU10" s="214"/>
      <c r="DJV10" s="64"/>
      <c r="DJW10" s="64"/>
      <c r="DKF10" s="64"/>
      <c r="DKK10" s="214"/>
      <c r="DKL10" s="64"/>
      <c r="DKM10" s="64"/>
      <c r="DKV10" s="64"/>
      <c r="DLA10" s="214"/>
      <c r="DLB10" s="64"/>
      <c r="DLC10" s="64"/>
      <c r="DLL10" s="64"/>
      <c r="DLQ10" s="214"/>
      <c r="DLR10" s="64"/>
      <c r="DLS10" s="64"/>
      <c r="DMB10" s="64"/>
      <c r="DMG10" s="214"/>
      <c r="DMH10" s="64"/>
      <c r="DMI10" s="64"/>
      <c r="DMR10" s="64"/>
      <c r="DMW10" s="214"/>
      <c r="DMX10" s="64"/>
      <c r="DMY10" s="64"/>
      <c r="DNH10" s="64"/>
      <c r="DNM10" s="214"/>
      <c r="DNN10" s="64"/>
      <c r="DNO10" s="64"/>
      <c r="DNX10" s="64"/>
      <c r="DOC10" s="214"/>
      <c r="DOD10" s="64"/>
      <c r="DOE10" s="64"/>
      <c r="DON10" s="64"/>
      <c r="DOS10" s="214"/>
      <c r="DOT10" s="64"/>
      <c r="DOU10" s="64"/>
      <c r="DPD10" s="64"/>
      <c r="DPI10" s="214"/>
      <c r="DPJ10" s="64"/>
      <c r="DPK10" s="64"/>
      <c r="DPT10" s="64"/>
      <c r="DPY10" s="214"/>
      <c r="DPZ10" s="64"/>
      <c r="DQA10" s="64"/>
      <c r="DQJ10" s="64"/>
      <c r="DQO10" s="214"/>
      <c r="DQP10" s="64"/>
      <c r="DQQ10" s="64"/>
      <c r="DQZ10" s="64"/>
      <c r="DRE10" s="214"/>
      <c r="DRF10" s="64"/>
      <c r="DRG10" s="64"/>
      <c r="DRP10" s="64"/>
      <c r="DRU10" s="214"/>
      <c r="DRV10" s="64"/>
      <c r="DRW10" s="64"/>
      <c r="DSF10" s="64"/>
      <c r="DSK10" s="214"/>
      <c r="DSL10" s="64"/>
      <c r="DSM10" s="64"/>
      <c r="DSV10" s="64"/>
      <c r="DTA10" s="214"/>
      <c r="DTB10" s="64"/>
      <c r="DTC10" s="64"/>
      <c r="DTL10" s="64"/>
      <c r="DTQ10" s="214"/>
      <c r="DTR10" s="64"/>
      <c r="DTS10" s="64"/>
      <c r="DUB10" s="64"/>
      <c r="DUG10" s="214"/>
      <c r="DUH10" s="64"/>
      <c r="DUI10" s="64"/>
      <c r="DUR10" s="64"/>
      <c r="DUW10" s="214"/>
      <c r="DUX10" s="64"/>
      <c r="DUY10" s="64"/>
      <c r="DVH10" s="64"/>
      <c r="DVM10" s="214"/>
      <c r="DVN10" s="64"/>
      <c r="DVO10" s="64"/>
      <c r="DVX10" s="64"/>
      <c r="DWC10" s="214"/>
      <c r="DWD10" s="64"/>
      <c r="DWE10" s="64"/>
      <c r="DWN10" s="64"/>
      <c r="DWS10" s="214"/>
      <c r="DWT10" s="64"/>
      <c r="DWU10" s="64"/>
      <c r="DXD10" s="64"/>
      <c r="DXI10" s="214"/>
      <c r="DXJ10" s="64"/>
      <c r="DXK10" s="64"/>
      <c r="DXT10" s="64"/>
      <c r="DXY10" s="214"/>
      <c r="DXZ10" s="64"/>
      <c r="DYA10" s="64"/>
      <c r="DYJ10" s="64"/>
      <c r="DYO10" s="214"/>
      <c r="DYP10" s="64"/>
      <c r="DYQ10" s="64"/>
      <c r="DYZ10" s="64"/>
      <c r="DZE10" s="214"/>
      <c r="DZF10" s="64"/>
      <c r="DZG10" s="64"/>
      <c r="DZP10" s="64"/>
      <c r="DZU10" s="214"/>
      <c r="DZV10" s="64"/>
      <c r="DZW10" s="64"/>
      <c r="EAF10" s="64"/>
      <c r="EAK10" s="214"/>
      <c r="EAL10" s="64"/>
      <c r="EAM10" s="64"/>
      <c r="EAV10" s="64"/>
      <c r="EBA10" s="214"/>
      <c r="EBB10" s="64"/>
      <c r="EBC10" s="64"/>
      <c r="EBL10" s="64"/>
      <c r="EBQ10" s="214"/>
      <c r="EBR10" s="64"/>
      <c r="EBS10" s="64"/>
      <c r="ECB10" s="64"/>
      <c r="ECG10" s="214"/>
      <c r="ECH10" s="64"/>
      <c r="ECI10" s="64"/>
      <c r="ECR10" s="64"/>
      <c r="ECW10" s="214"/>
      <c r="ECX10" s="64"/>
      <c r="ECY10" s="64"/>
      <c r="EDH10" s="64"/>
      <c r="EDM10" s="214"/>
      <c r="EDN10" s="64"/>
      <c r="EDO10" s="64"/>
      <c r="EDX10" s="64"/>
      <c r="EEC10" s="214"/>
      <c r="EED10" s="64"/>
      <c r="EEE10" s="64"/>
      <c r="EEN10" s="64"/>
      <c r="EES10" s="214"/>
      <c r="EET10" s="64"/>
      <c r="EEU10" s="64"/>
      <c r="EFD10" s="64"/>
      <c r="EFI10" s="214"/>
      <c r="EFJ10" s="64"/>
      <c r="EFK10" s="64"/>
      <c r="EFT10" s="64"/>
      <c r="EFY10" s="214"/>
      <c r="EFZ10" s="64"/>
      <c r="EGA10" s="64"/>
      <c r="EGJ10" s="64"/>
      <c r="EGO10" s="214"/>
      <c r="EGP10" s="64"/>
      <c r="EGQ10" s="64"/>
      <c r="EGZ10" s="64"/>
      <c r="EHE10" s="214"/>
      <c r="EHF10" s="64"/>
      <c r="EHG10" s="64"/>
      <c r="EHP10" s="64"/>
      <c r="EHU10" s="214"/>
      <c r="EHV10" s="64"/>
      <c r="EHW10" s="64"/>
      <c r="EIF10" s="64"/>
      <c r="EIK10" s="214"/>
      <c r="EIL10" s="64"/>
      <c r="EIM10" s="64"/>
      <c r="EIV10" s="64"/>
      <c r="EJA10" s="214"/>
      <c r="EJB10" s="64"/>
      <c r="EJC10" s="64"/>
      <c r="EJL10" s="64"/>
      <c r="EJQ10" s="214"/>
      <c r="EJR10" s="64"/>
      <c r="EJS10" s="64"/>
      <c r="EKB10" s="64"/>
      <c r="EKG10" s="214"/>
      <c r="EKH10" s="64"/>
      <c r="EKI10" s="64"/>
      <c r="EKR10" s="64"/>
      <c r="EKW10" s="214"/>
      <c r="EKX10" s="64"/>
      <c r="EKY10" s="64"/>
      <c r="ELH10" s="64"/>
      <c r="ELM10" s="214"/>
      <c r="ELN10" s="64"/>
      <c r="ELO10" s="64"/>
      <c r="ELX10" s="64"/>
      <c r="EMC10" s="214"/>
      <c r="EMD10" s="64"/>
      <c r="EME10" s="64"/>
      <c r="EMN10" s="64"/>
      <c r="EMS10" s="214"/>
      <c r="EMT10" s="64"/>
      <c r="EMU10" s="64"/>
      <c r="END10" s="64"/>
      <c r="ENI10" s="214"/>
      <c r="ENJ10" s="64"/>
      <c r="ENK10" s="64"/>
      <c r="ENT10" s="64"/>
      <c r="ENY10" s="214"/>
      <c r="ENZ10" s="64"/>
      <c r="EOA10" s="64"/>
      <c r="EOJ10" s="64"/>
      <c r="EOO10" s="214"/>
      <c r="EOP10" s="64"/>
      <c r="EOQ10" s="64"/>
      <c r="EOZ10" s="64"/>
      <c r="EPE10" s="214"/>
      <c r="EPF10" s="64"/>
      <c r="EPG10" s="64"/>
      <c r="EPP10" s="64"/>
      <c r="EPU10" s="214"/>
      <c r="EPV10" s="64"/>
      <c r="EPW10" s="64"/>
      <c r="EQF10" s="64"/>
      <c r="EQK10" s="214"/>
      <c r="EQL10" s="64"/>
      <c r="EQM10" s="64"/>
      <c r="EQV10" s="64"/>
      <c r="ERA10" s="214"/>
      <c r="ERB10" s="64"/>
      <c r="ERC10" s="64"/>
      <c r="ERL10" s="64"/>
      <c r="ERQ10" s="214"/>
      <c r="ERR10" s="64"/>
      <c r="ERS10" s="64"/>
      <c r="ESB10" s="64"/>
      <c r="ESG10" s="214"/>
      <c r="ESH10" s="64"/>
      <c r="ESI10" s="64"/>
      <c r="ESR10" s="64"/>
      <c r="ESW10" s="214"/>
      <c r="ESX10" s="64"/>
      <c r="ESY10" s="64"/>
      <c r="ETH10" s="64"/>
      <c r="ETM10" s="214"/>
      <c r="ETN10" s="64"/>
      <c r="ETO10" s="64"/>
      <c r="ETX10" s="64"/>
      <c r="EUC10" s="214"/>
      <c r="EUD10" s="64"/>
      <c r="EUE10" s="64"/>
      <c r="EUN10" s="64"/>
      <c r="EUS10" s="214"/>
      <c r="EUT10" s="64"/>
      <c r="EUU10" s="64"/>
      <c r="EVD10" s="64"/>
      <c r="EVI10" s="214"/>
      <c r="EVJ10" s="64"/>
      <c r="EVK10" s="64"/>
      <c r="EVT10" s="64"/>
      <c r="EVY10" s="214"/>
      <c r="EVZ10" s="64"/>
      <c r="EWA10" s="64"/>
      <c r="EWJ10" s="64"/>
      <c r="EWO10" s="214"/>
      <c r="EWP10" s="64"/>
      <c r="EWQ10" s="64"/>
      <c r="EWZ10" s="64"/>
      <c r="EXE10" s="214"/>
      <c r="EXF10" s="64"/>
      <c r="EXG10" s="64"/>
      <c r="EXP10" s="64"/>
      <c r="EXU10" s="214"/>
      <c r="EXV10" s="64"/>
      <c r="EXW10" s="64"/>
      <c r="EYF10" s="64"/>
      <c r="EYK10" s="214"/>
      <c r="EYL10" s="64"/>
      <c r="EYM10" s="64"/>
      <c r="EYV10" s="64"/>
      <c r="EZA10" s="214"/>
      <c r="EZB10" s="64"/>
      <c r="EZC10" s="64"/>
      <c r="EZL10" s="64"/>
      <c r="EZQ10" s="214"/>
      <c r="EZR10" s="64"/>
      <c r="EZS10" s="64"/>
      <c r="FAB10" s="64"/>
      <c r="FAG10" s="214"/>
      <c r="FAH10" s="64"/>
      <c r="FAI10" s="64"/>
      <c r="FAR10" s="64"/>
      <c r="FAW10" s="214"/>
      <c r="FAX10" s="64"/>
      <c r="FAY10" s="64"/>
      <c r="FBH10" s="64"/>
      <c r="FBM10" s="214"/>
      <c r="FBN10" s="64"/>
      <c r="FBO10" s="64"/>
      <c r="FBX10" s="64"/>
      <c r="FCC10" s="214"/>
      <c r="FCD10" s="64"/>
      <c r="FCE10" s="64"/>
      <c r="FCN10" s="64"/>
      <c r="FCS10" s="214"/>
      <c r="FCT10" s="64"/>
      <c r="FCU10" s="64"/>
      <c r="FDD10" s="64"/>
      <c r="FDI10" s="214"/>
      <c r="FDJ10" s="64"/>
      <c r="FDK10" s="64"/>
      <c r="FDT10" s="64"/>
      <c r="FDY10" s="214"/>
      <c r="FDZ10" s="64"/>
      <c r="FEA10" s="64"/>
      <c r="FEJ10" s="64"/>
      <c r="FEO10" s="214"/>
      <c r="FEP10" s="64"/>
      <c r="FEQ10" s="64"/>
      <c r="FEZ10" s="64"/>
      <c r="FFE10" s="214"/>
      <c r="FFF10" s="64"/>
      <c r="FFG10" s="64"/>
      <c r="FFP10" s="64"/>
      <c r="FFU10" s="214"/>
      <c r="FFV10" s="64"/>
      <c r="FFW10" s="64"/>
      <c r="FGF10" s="64"/>
      <c r="FGK10" s="214"/>
      <c r="FGL10" s="64"/>
      <c r="FGM10" s="64"/>
      <c r="FGV10" s="64"/>
      <c r="FHA10" s="214"/>
      <c r="FHB10" s="64"/>
      <c r="FHC10" s="64"/>
      <c r="FHL10" s="64"/>
      <c r="FHQ10" s="214"/>
      <c r="FHR10" s="64"/>
      <c r="FHS10" s="64"/>
      <c r="FIB10" s="64"/>
      <c r="FIG10" s="214"/>
      <c r="FIH10" s="64"/>
      <c r="FII10" s="64"/>
      <c r="FIR10" s="64"/>
      <c r="FIW10" s="214"/>
      <c r="FIX10" s="64"/>
      <c r="FIY10" s="64"/>
      <c r="FJH10" s="64"/>
      <c r="FJM10" s="214"/>
      <c r="FJN10" s="64"/>
      <c r="FJO10" s="64"/>
      <c r="FJX10" s="64"/>
      <c r="FKC10" s="214"/>
      <c r="FKD10" s="64"/>
      <c r="FKE10" s="64"/>
      <c r="FKN10" s="64"/>
      <c r="FKS10" s="214"/>
      <c r="FKT10" s="64"/>
      <c r="FKU10" s="64"/>
      <c r="FLD10" s="64"/>
      <c r="FLI10" s="214"/>
      <c r="FLJ10" s="64"/>
      <c r="FLK10" s="64"/>
      <c r="FLT10" s="64"/>
      <c r="FLY10" s="214"/>
      <c r="FLZ10" s="64"/>
      <c r="FMA10" s="64"/>
      <c r="FMJ10" s="64"/>
      <c r="FMO10" s="214"/>
      <c r="FMP10" s="64"/>
      <c r="FMQ10" s="64"/>
      <c r="FMZ10" s="64"/>
      <c r="FNE10" s="214"/>
      <c r="FNF10" s="64"/>
      <c r="FNG10" s="64"/>
      <c r="FNP10" s="64"/>
      <c r="FNU10" s="214"/>
      <c r="FNV10" s="64"/>
      <c r="FNW10" s="64"/>
      <c r="FOF10" s="64"/>
      <c r="FOK10" s="214"/>
      <c r="FOL10" s="64"/>
      <c r="FOM10" s="64"/>
      <c r="FOV10" s="64"/>
      <c r="FPA10" s="214"/>
      <c r="FPB10" s="64"/>
      <c r="FPC10" s="64"/>
      <c r="FPL10" s="64"/>
      <c r="FPQ10" s="214"/>
      <c r="FPR10" s="64"/>
      <c r="FPS10" s="64"/>
      <c r="FQB10" s="64"/>
      <c r="FQG10" s="214"/>
      <c r="FQH10" s="64"/>
      <c r="FQI10" s="64"/>
      <c r="FQR10" s="64"/>
      <c r="FQW10" s="214"/>
      <c r="FQX10" s="64"/>
      <c r="FQY10" s="64"/>
      <c r="FRH10" s="64"/>
      <c r="FRM10" s="214"/>
      <c r="FRN10" s="64"/>
      <c r="FRO10" s="64"/>
      <c r="FRX10" s="64"/>
      <c r="FSC10" s="214"/>
      <c r="FSD10" s="64"/>
      <c r="FSE10" s="64"/>
      <c r="FSN10" s="64"/>
      <c r="FSS10" s="214"/>
      <c r="FST10" s="64"/>
      <c r="FSU10" s="64"/>
      <c r="FTD10" s="64"/>
      <c r="FTI10" s="214"/>
      <c r="FTJ10" s="64"/>
      <c r="FTK10" s="64"/>
      <c r="FTT10" s="64"/>
      <c r="FTY10" s="214"/>
      <c r="FTZ10" s="64"/>
      <c r="FUA10" s="64"/>
      <c r="FUJ10" s="64"/>
      <c r="FUO10" s="214"/>
      <c r="FUP10" s="64"/>
      <c r="FUQ10" s="64"/>
      <c r="FUZ10" s="64"/>
      <c r="FVE10" s="214"/>
      <c r="FVF10" s="64"/>
      <c r="FVG10" s="64"/>
      <c r="FVP10" s="64"/>
      <c r="FVU10" s="214"/>
      <c r="FVV10" s="64"/>
      <c r="FVW10" s="64"/>
      <c r="FWF10" s="64"/>
      <c r="FWK10" s="214"/>
      <c r="FWL10" s="64"/>
      <c r="FWM10" s="64"/>
      <c r="FWV10" s="64"/>
      <c r="FXA10" s="214"/>
      <c r="FXB10" s="64"/>
      <c r="FXC10" s="64"/>
      <c r="FXL10" s="64"/>
      <c r="FXQ10" s="214"/>
      <c r="FXR10" s="64"/>
      <c r="FXS10" s="64"/>
      <c r="FYB10" s="64"/>
      <c r="FYG10" s="214"/>
      <c r="FYH10" s="64"/>
      <c r="FYI10" s="64"/>
      <c r="FYR10" s="64"/>
      <c r="FYW10" s="214"/>
      <c r="FYX10" s="64"/>
      <c r="FYY10" s="64"/>
      <c r="FZH10" s="64"/>
      <c r="FZM10" s="214"/>
      <c r="FZN10" s="64"/>
      <c r="FZO10" s="64"/>
      <c r="FZX10" s="64"/>
      <c r="GAC10" s="214"/>
      <c r="GAD10" s="64"/>
      <c r="GAE10" s="64"/>
      <c r="GAN10" s="64"/>
      <c r="GAS10" s="214"/>
      <c r="GAT10" s="64"/>
      <c r="GAU10" s="64"/>
      <c r="GBD10" s="64"/>
      <c r="GBI10" s="214"/>
      <c r="GBJ10" s="64"/>
      <c r="GBK10" s="64"/>
      <c r="GBT10" s="64"/>
      <c r="GBY10" s="214"/>
      <c r="GBZ10" s="64"/>
      <c r="GCA10" s="64"/>
      <c r="GCJ10" s="64"/>
      <c r="GCO10" s="214"/>
      <c r="GCP10" s="64"/>
      <c r="GCQ10" s="64"/>
      <c r="GCZ10" s="64"/>
      <c r="GDE10" s="214"/>
      <c r="GDF10" s="64"/>
      <c r="GDG10" s="64"/>
      <c r="GDP10" s="64"/>
      <c r="GDU10" s="214"/>
      <c r="GDV10" s="64"/>
      <c r="GDW10" s="64"/>
      <c r="GEF10" s="64"/>
      <c r="GEK10" s="214"/>
      <c r="GEL10" s="64"/>
      <c r="GEM10" s="64"/>
      <c r="GEV10" s="64"/>
      <c r="GFA10" s="214"/>
      <c r="GFB10" s="64"/>
      <c r="GFC10" s="64"/>
      <c r="GFL10" s="64"/>
      <c r="GFQ10" s="214"/>
      <c r="GFR10" s="64"/>
      <c r="GFS10" s="64"/>
      <c r="GGB10" s="64"/>
      <c r="GGG10" s="214"/>
      <c r="GGH10" s="64"/>
      <c r="GGI10" s="64"/>
      <c r="GGR10" s="64"/>
      <c r="GGW10" s="214"/>
      <c r="GGX10" s="64"/>
      <c r="GGY10" s="64"/>
      <c r="GHH10" s="64"/>
      <c r="GHM10" s="214"/>
      <c r="GHN10" s="64"/>
      <c r="GHO10" s="64"/>
      <c r="GHX10" s="64"/>
      <c r="GIC10" s="214"/>
      <c r="GID10" s="64"/>
      <c r="GIE10" s="64"/>
      <c r="GIN10" s="64"/>
      <c r="GIS10" s="214"/>
      <c r="GIT10" s="64"/>
      <c r="GIU10" s="64"/>
      <c r="GJD10" s="64"/>
      <c r="GJI10" s="214"/>
      <c r="GJJ10" s="64"/>
      <c r="GJK10" s="64"/>
      <c r="GJT10" s="64"/>
      <c r="GJY10" s="214"/>
      <c r="GJZ10" s="64"/>
      <c r="GKA10" s="64"/>
      <c r="GKJ10" s="64"/>
      <c r="GKO10" s="214"/>
      <c r="GKP10" s="64"/>
      <c r="GKQ10" s="64"/>
      <c r="GKZ10" s="64"/>
      <c r="GLE10" s="214"/>
      <c r="GLF10" s="64"/>
      <c r="GLG10" s="64"/>
      <c r="GLP10" s="64"/>
      <c r="GLU10" s="214"/>
      <c r="GLV10" s="64"/>
      <c r="GLW10" s="64"/>
      <c r="GMF10" s="64"/>
      <c r="GMK10" s="214"/>
      <c r="GML10" s="64"/>
      <c r="GMM10" s="64"/>
      <c r="GMV10" s="64"/>
      <c r="GNA10" s="214"/>
      <c r="GNB10" s="64"/>
      <c r="GNC10" s="64"/>
      <c r="GNL10" s="64"/>
      <c r="GNQ10" s="214"/>
      <c r="GNR10" s="64"/>
      <c r="GNS10" s="64"/>
      <c r="GOB10" s="64"/>
      <c r="GOG10" s="214"/>
      <c r="GOH10" s="64"/>
      <c r="GOI10" s="64"/>
      <c r="GOR10" s="64"/>
      <c r="GOW10" s="214"/>
      <c r="GOX10" s="64"/>
      <c r="GOY10" s="64"/>
      <c r="GPH10" s="64"/>
      <c r="GPM10" s="214"/>
      <c r="GPN10" s="64"/>
      <c r="GPO10" s="64"/>
      <c r="GPX10" s="64"/>
      <c r="GQC10" s="214"/>
      <c r="GQD10" s="64"/>
      <c r="GQE10" s="64"/>
      <c r="GQN10" s="64"/>
      <c r="GQS10" s="214"/>
      <c r="GQT10" s="64"/>
      <c r="GQU10" s="64"/>
      <c r="GRD10" s="64"/>
      <c r="GRI10" s="214"/>
      <c r="GRJ10" s="64"/>
      <c r="GRK10" s="64"/>
      <c r="GRT10" s="64"/>
      <c r="GRY10" s="214"/>
      <c r="GRZ10" s="64"/>
      <c r="GSA10" s="64"/>
      <c r="GSJ10" s="64"/>
      <c r="GSO10" s="214"/>
      <c r="GSP10" s="64"/>
      <c r="GSQ10" s="64"/>
      <c r="GSZ10" s="64"/>
      <c r="GTE10" s="214"/>
      <c r="GTF10" s="64"/>
      <c r="GTG10" s="64"/>
      <c r="GTP10" s="64"/>
      <c r="GTU10" s="214"/>
      <c r="GTV10" s="64"/>
      <c r="GTW10" s="64"/>
      <c r="GUF10" s="64"/>
      <c r="GUK10" s="214"/>
      <c r="GUL10" s="64"/>
      <c r="GUM10" s="64"/>
      <c r="GUV10" s="64"/>
      <c r="GVA10" s="214"/>
      <c r="GVB10" s="64"/>
      <c r="GVC10" s="64"/>
      <c r="GVL10" s="64"/>
      <c r="GVQ10" s="214"/>
      <c r="GVR10" s="64"/>
      <c r="GVS10" s="64"/>
      <c r="GWB10" s="64"/>
      <c r="GWG10" s="214"/>
      <c r="GWH10" s="64"/>
      <c r="GWI10" s="64"/>
      <c r="GWR10" s="64"/>
      <c r="GWW10" s="214"/>
      <c r="GWX10" s="64"/>
      <c r="GWY10" s="64"/>
      <c r="GXH10" s="64"/>
      <c r="GXM10" s="214"/>
      <c r="GXN10" s="64"/>
      <c r="GXO10" s="64"/>
      <c r="GXX10" s="64"/>
      <c r="GYC10" s="214"/>
      <c r="GYD10" s="64"/>
      <c r="GYE10" s="64"/>
      <c r="GYN10" s="64"/>
      <c r="GYS10" s="214"/>
      <c r="GYT10" s="64"/>
      <c r="GYU10" s="64"/>
      <c r="GZD10" s="64"/>
      <c r="GZI10" s="214"/>
      <c r="GZJ10" s="64"/>
      <c r="GZK10" s="64"/>
      <c r="GZT10" s="64"/>
      <c r="GZY10" s="214"/>
      <c r="GZZ10" s="64"/>
      <c r="HAA10" s="64"/>
      <c r="HAJ10" s="64"/>
      <c r="HAO10" s="214"/>
      <c r="HAP10" s="64"/>
      <c r="HAQ10" s="64"/>
      <c r="HAZ10" s="64"/>
      <c r="HBE10" s="214"/>
      <c r="HBF10" s="64"/>
      <c r="HBG10" s="64"/>
      <c r="HBP10" s="64"/>
      <c r="HBU10" s="214"/>
      <c r="HBV10" s="64"/>
      <c r="HBW10" s="64"/>
      <c r="HCF10" s="64"/>
      <c r="HCK10" s="214"/>
      <c r="HCL10" s="64"/>
      <c r="HCM10" s="64"/>
      <c r="HCV10" s="64"/>
      <c r="HDA10" s="214"/>
      <c r="HDB10" s="64"/>
      <c r="HDC10" s="64"/>
      <c r="HDL10" s="64"/>
      <c r="HDQ10" s="214"/>
      <c r="HDR10" s="64"/>
      <c r="HDS10" s="64"/>
      <c r="HEB10" s="64"/>
      <c r="HEG10" s="214"/>
      <c r="HEH10" s="64"/>
      <c r="HEI10" s="64"/>
      <c r="HER10" s="64"/>
      <c r="HEW10" s="214"/>
      <c r="HEX10" s="64"/>
      <c r="HEY10" s="64"/>
      <c r="HFH10" s="64"/>
      <c r="HFM10" s="214"/>
      <c r="HFN10" s="64"/>
      <c r="HFO10" s="64"/>
      <c r="HFX10" s="64"/>
      <c r="HGC10" s="214"/>
      <c r="HGD10" s="64"/>
      <c r="HGE10" s="64"/>
      <c r="HGN10" s="64"/>
      <c r="HGS10" s="214"/>
      <c r="HGT10" s="64"/>
      <c r="HGU10" s="64"/>
      <c r="HHD10" s="64"/>
      <c r="HHI10" s="214"/>
      <c r="HHJ10" s="64"/>
      <c r="HHK10" s="64"/>
      <c r="HHT10" s="64"/>
      <c r="HHY10" s="214"/>
      <c r="HHZ10" s="64"/>
      <c r="HIA10" s="64"/>
      <c r="HIJ10" s="64"/>
      <c r="HIO10" s="214"/>
      <c r="HIP10" s="64"/>
      <c r="HIQ10" s="64"/>
      <c r="HIZ10" s="64"/>
      <c r="HJE10" s="214"/>
      <c r="HJF10" s="64"/>
      <c r="HJG10" s="64"/>
      <c r="HJP10" s="64"/>
      <c r="HJU10" s="214"/>
      <c r="HJV10" s="64"/>
      <c r="HJW10" s="64"/>
      <c r="HKF10" s="64"/>
      <c r="HKK10" s="214"/>
      <c r="HKL10" s="64"/>
      <c r="HKM10" s="64"/>
      <c r="HKV10" s="64"/>
      <c r="HLA10" s="214"/>
      <c r="HLB10" s="64"/>
      <c r="HLC10" s="64"/>
      <c r="HLL10" s="64"/>
      <c r="HLQ10" s="214"/>
      <c r="HLR10" s="64"/>
      <c r="HLS10" s="64"/>
      <c r="HMB10" s="64"/>
      <c r="HMG10" s="214"/>
      <c r="HMH10" s="64"/>
      <c r="HMI10" s="64"/>
      <c r="HMR10" s="64"/>
      <c r="HMW10" s="214"/>
      <c r="HMX10" s="64"/>
      <c r="HMY10" s="64"/>
      <c r="HNH10" s="64"/>
      <c r="HNM10" s="214"/>
      <c r="HNN10" s="64"/>
      <c r="HNO10" s="64"/>
      <c r="HNX10" s="64"/>
      <c r="HOC10" s="214"/>
      <c r="HOD10" s="64"/>
      <c r="HOE10" s="64"/>
      <c r="HON10" s="64"/>
      <c r="HOS10" s="214"/>
      <c r="HOT10" s="64"/>
      <c r="HOU10" s="64"/>
      <c r="HPD10" s="64"/>
      <c r="HPI10" s="214"/>
      <c r="HPJ10" s="64"/>
      <c r="HPK10" s="64"/>
      <c r="HPT10" s="64"/>
      <c r="HPY10" s="214"/>
      <c r="HPZ10" s="64"/>
      <c r="HQA10" s="64"/>
      <c r="HQJ10" s="64"/>
      <c r="HQO10" s="214"/>
      <c r="HQP10" s="64"/>
      <c r="HQQ10" s="64"/>
      <c r="HQZ10" s="64"/>
      <c r="HRE10" s="214"/>
      <c r="HRF10" s="64"/>
      <c r="HRG10" s="64"/>
      <c r="HRP10" s="64"/>
      <c r="HRU10" s="214"/>
      <c r="HRV10" s="64"/>
      <c r="HRW10" s="64"/>
      <c r="HSF10" s="64"/>
      <c r="HSK10" s="214"/>
      <c r="HSL10" s="64"/>
      <c r="HSM10" s="64"/>
      <c r="HSV10" s="64"/>
      <c r="HTA10" s="214"/>
      <c r="HTB10" s="64"/>
      <c r="HTC10" s="64"/>
      <c r="HTL10" s="64"/>
      <c r="HTQ10" s="214"/>
      <c r="HTR10" s="64"/>
      <c r="HTS10" s="64"/>
      <c r="HUB10" s="64"/>
      <c r="HUG10" s="214"/>
      <c r="HUH10" s="64"/>
      <c r="HUI10" s="64"/>
      <c r="HUR10" s="64"/>
      <c r="HUW10" s="214"/>
      <c r="HUX10" s="64"/>
      <c r="HUY10" s="64"/>
      <c r="HVH10" s="64"/>
      <c r="HVM10" s="214"/>
      <c r="HVN10" s="64"/>
      <c r="HVO10" s="64"/>
      <c r="HVX10" s="64"/>
      <c r="HWC10" s="214"/>
      <c r="HWD10" s="64"/>
      <c r="HWE10" s="64"/>
      <c r="HWN10" s="64"/>
      <c r="HWS10" s="214"/>
      <c r="HWT10" s="64"/>
      <c r="HWU10" s="64"/>
      <c r="HXD10" s="64"/>
      <c r="HXI10" s="214"/>
      <c r="HXJ10" s="64"/>
      <c r="HXK10" s="64"/>
      <c r="HXT10" s="64"/>
      <c r="HXY10" s="214"/>
      <c r="HXZ10" s="64"/>
      <c r="HYA10" s="64"/>
      <c r="HYJ10" s="64"/>
      <c r="HYO10" s="214"/>
      <c r="HYP10" s="64"/>
      <c r="HYQ10" s="64"/>
      <c r="HYZ10" s="64"/>
      <c r="HZE10" s="214"/>
      <c r="HZF10" s="64"/>
      <c r="HZG10" s="64"/>
      <c r="HZP10" s="64"/>
      <c r="HZU10" s="214"/>
      <c r="HZV10" s="64"/>
      <c r="HZW10" s="64"/>
      <c r="IAF10" s="64"/>
      <c r="IAK10" s="214"/>
      <c r="IAL10" s="64"/>
      <c r="IAM10" s="64"/>
      <c r="IAV10" s="64"/>
      <c r="IBA10" s="214"/>
      <c r="IBB10" s="64"/>
      <c r="IBC10" s="64"/>
      <c r="IBL10" s="64"/>
      <c r="IBQ10" s="214"/>
      <c r="IBR10" s="64"/>
      <c r="IBS10" s="64"/>
      <c r="ICB10" s="64"/>
      <c r="ICG10" s="214"/>
      <c r="ICH10" s="64"/>
      <c r="ICI10" s="64"/>
      <c r="ICR10" s="64"/>
      <c r="ICW10" s="214"/>
      <c r="ICX10" s="64"/>
      <c r="ICY10" s="64"/>
      <c r="IDH10" s="64"/>
      <c r="IDM10" s="214"/>
      <c r="IDN10" s="64"/>
      <c r="IDO10" s="64"/>
      <c r="IDX10" s="64"/>
      <c r="IEC10" s="214"/>
      <c r="IED10" s="64"/>
      <c r="IEE10" s="64"/>
      <c r="IEN10" s="64"/>
      <c r="IES10" s="214"/>
      <c r="IET10" s="64"/>
      <c r="IEU10" s="64"/>
      <c r="IFD10" s="64"/>
      <c r="IFI10" s="214"/>
      <c r="IFJ10" s="64"/>
      <c r="IFK10" s="64"/>
      <c r="IFT10" s="64"/>
      <c r="IFY10" s="214"/>
      <c r="IFZ10" s="64"/>
      <c r="IGA10" s="64"/>
      <c r="IGJ10" s="64"/>
      <c r="IGO10" s="214"/>
      <c r="IGP10" s="64"/>
      <c r="IGQ10" s="64"/>
      <c r="IGZ10" s="64"/>
      <c r="IHE10" s="214"/>
      <c r="IHF10" s="64"/>
      <c r="IHG10" s="64"/>
      <c r="IHP10" s="64"/>
      <c r="IHU10" s="214"/>
      <c r="IHV10" s="64"/>
      <c r="IHW10" s="64"/>
      <c r="IIF10" s="64"/>
      <c r="IIK10" s="214"/>
      <c r="IIL10" s="64"/>
      <c r="IIM10" s="64"/>
      <c r="IIV10" s="64"/>
      <c r="IJA10" s="214"/>
      <c r="IJB10" s="64"/>
      <c r="IJC10" s="64"/>
      <c r="IJL10" s="64"/>
      <c r="IJQ10" s="214"/>
      <c r="IJR10" s="64"/>
      <c r="IJS10" s="64"/>
      <c r="IKB10" s="64"/>
      <c r="IKG10" s="214"/>
      <c r="IKH10" s="64"/>
      <c r="IKI10" s="64"/>
      <c r="IKR10" s="64"/>
      <c r="IKW10" s="214"/>
      <c r="IKX10" s="64"/>
      <c r="IKY10" s="64"/>
      <c r="ILH10" s="64"/>
      <c r="ILM10" s="214"/>
      <c r="ILN10" s="64"/>
      <c r="ILO10" s="64"/>
      <c r="ILX10" s="64"/>
      <c r="IMC10" s="214"/>
      <c r="IMD10" s="64"/>
      <c r="IME10" s="64"/>
      <c r="IMN10" s="64"/>
      <c r="IMS10" s="214"/>
      <c r="IMT10" s="64"/>
      <c r="IMU10" s="64"/>
      <c r="IND10" s="64"/>
      <c r="INI10" s="214"/>
      <c r="INJ10" s="64"/>
      <c r="INK10" s="64"/>
      <c r="INT10" s="64"/>
      <c r="INY10" s="214"/>
      <c r="INZ10" s="64"/>
      <c r="IOA10" s="64"/>
      <c r="IOJ10" s="64"/>
      <c r="IOO10" s="214"/>
      <c r="IOP10" s="64"/>
      <c r="IOQ10" s="64"/>
      <c r="IOZ10" s="64"/>
      <c r="IPE10" s="214"/>
      <c r="IPF10" s="64"/>
      <c r="IPG10" s="64"/>
      <c r="IPP10" s="64"/>
      <c r="IPU10" s="214"/>
      <c r="IPV10" s="64"/>
      <c r="IPW10" s="64"/>
      <c r="IQF10" s="64"/>
      <c r="IQK10" s="214"/>
      <c r="IQL10" s="64"/>
      <c r="IQM10" s="64"/>
      <c r="IQV10" s="64"/>
      <c r="IRA10" s="214"/>
      <c r="IRB10" s="64"/>
      <c r="IRC10" s="64"/>
      <c r="IRL10" s="64"/>
      <c r="IRQ10" s="214"/>
      <c r="IRR10" s="64"/>
      <c r="IRS10" s="64"/>
      <c r="ISB10" s="64"/>
      <c r="ISG10" s="214"/>
      <c r="ISH10" s="64"/>
      <c r="ISI10" s="64"/>
      <c r="ISR10" s="64"/>
      <c r="ISW10" s="214"/>
      <c r="ISX10" s="64"/>
      <c r="ISY10" s="64"/>
      <c r="ITH10" s="64"/>
      <c r="ITM10" s="214"/>
      <c r="ITN10" s="64"/>
      <c r="ITO10" s="64"/>
      <c r="ITX10" s="64"/>
      <c r="IUC10" s="214"/>
      <c r="IUD10" s="64"/>
      <c r="IUE10" s="64"/>
      <c r="IUN10" s="64"/>
      <c r="IUS10" s="214"/>
      <c r="IUT10" s="64"/>
      <c r="IUU10" s="64"/>
      <c r="IVD10" s="64"/>
      <c r="IVI10" s="214"/>
      <c r="IVJ10" s="64"/>
      <c r="IVK10" s="64"/>
      <c r="IVT10" s="64"/>
      <c r="IVY10" s="214"/>
      <c r="IVZ10" s="64"/>
      <c r="IWA10" s="64"/>
      <c r="IWJ10" s="64"/>
      <c r="IWO10" s="214"/>
      <c r="IWP10" s="64"/>
      <c r="IWQ10" s="64"/>
      <c r="IWZ10" s="64"/>
      <c r="IXE10" s="214"/>
      <c r="IXF10" s="64"/>
      <c r="IXG10" s="64"/>
      <c r="IXP10" s="64"/>
      <c r="IXU10" s="214"/>
      <c r="IXV10" s="64"/>
      <c r="IXW10" s="64"/>
      <c r="IYF10" s="64"/>
      <c r="IYK10" s="214"/>
      <c r="IYL10" s="64"/>
      <c r="IYM10" s="64"/>
      <c r="IYV10" s="64"/>
      <c r="IZA10" s="214"/>
      <c r="IZB10" s="64"/>
      <c r="IZC10" s="64"/>
      <c r="IZL10" s="64"/>
      <c r="IZQ10" s="214"/>
      <c r="IZR10" s="64"/>
      <c r="IZS10" s="64"/>
      <c r="JAB10" s="64"/>
      <c r="JAG10" s="214"/>
      <c r="JAH10" s="64"/>
      <c r="JAI10" s="64"/>
      <c r="JAR10" s="64"/>
      <c r="JAW10" s="214"/>
      <c r="JAX10" s="64"/>
      <c r="JAY10" s="64"/>
      <c r="JBH10" s="64"/>
      <c r="JBM10" s="214"/>
      <c r="JBN10" s="64"/>
      <c r="JBO10" s="64"/>
      <c r="JBX10" s="64"/>
      <c r="JCC10" s="214"/>
      <c r="JCD10" s="64"/>
      <c r="JCE10" s="64"/>
      <c r="JCN10" s="64"/>
      <c r="JCS10" s="214"/>
      <c r="JCT10" s="64"/>
      <c r="JCU10" s="64"/>
      <c r="JDD10" s="64"/>
      <c r="JDI10" s="214"/>
      <c r="JDJ10" s="64"/>
      <c r="JDK10" s="64"/>
      <c r="JDT10" s="64"/>
      <c r="JDY10" s="214"/>
      <c r="JDZ10" s="64"/>
      <c r="JEA10" s="64"/>
      <c r="JEJ10" s="64"/>
      <c r="JEO10" s="214"/>
      <c r="JEP10" s="64"/>
      <c r="JEQ10" s="64"/>
      <c r="JEZ10" s="64"/>
      <c r="JFE10" s="214"/>
      <c r="JFF10" s="64"/>
      <c r="JFG10" s="64"/>
      <c r="JFP10" s="64"/>
      <c r="JFU10" s="214"/>
      <c r="JFV10" s="64"/>
      <c r="JFW10" s="64"/>
      <c r="JGF10" s="64"/>
      <c r="JGK10" s="214"/>
      <c r="JGL10" s="64"/>
      <c r="JGM10" s="64"/>
      <c r="JGV10" s="64"/>
      <c r="JHA10" s="214"/>
      <c r="JHB10" s="64"/>
      <c r="JHC10" s="64"/>
      <c r="JHL10" s="64"/>
      <c r="JHQ10" s="214"/>
      <c r="JHR10" s="64"/>
      <c r="JHS10" s="64"/>
      <c r="JIB10" s="64"/>
      <c r="JIG10" s="214"/>
      <c r="JIH10" s="64"/>
      <c r="JII10" s="64"/>
      <c r="JIR10" s="64"/>
      <c r="JIW10" s="214"/>
      <c r="JIX10" s="64"/>
      <c r="JIY10" s="64"/>
      <c r="JJH10" s="64"/>
      <c r="JJM10" s="214"/>
      <c r="JJN10" s="64"/>
      <c r="JJO10" s="64"/>
      <c r="JJX10" s="64"/>
      <c r="JKC10" s="214"/>
      <c r="JKD10" s="64"/>
      <c r="JKE10" s="64"/>
      <c r="JKN10" s="64"/>
      <c r="JKS10" s="214"/>
      <c r="JKT10" s="64"/>
      <c r="JKU10" s="64"/>
      <c r="JLD10" s="64"/>
      <c r="JLI10" s="214"/>
      <c r="JLJ10" s="64"/>
      <c r="JLK10" s="64"/>
      <c r="JLT10" s="64"/>
      <c r="JLY10" s="214"/>
      <c r="JLZ10" s="64"/>
      <c r="JMA10" s="64"/>
      <c r="JMJ10" s="64"/>
      <c r="JMO10" s="214"/>
      <c r="JMP10" s="64"/>
      <c r="JMQ10" s="64"/>
      <c r="JMZ10" s="64"/>
      <c r="JNE10" s="214"/>
      <c r="JNF10" s="64"/>
      <c r="JNG10" s="64"/>
      <c r="JNP10" s="64"/>
      <c r="JNU10" s="214"/>
      <c r="JNV10" s="64"/>
      <c r="JNW10" s="64"/>
      <c r="JOF10" s="64"/>
      <c r="JOK10" s="214"/>
      <c r="JOL10" s="64"/>
      <c r="JOM10" s="64"/>
      <c r="JOV10" s="64"/>
      <c r="JPA10" s="214"/>
      <c r="JPB10" s="64"/>
      <c r="JPC10" s="64"/>
      <c r="JPL10" s="64"/>
      <c r="JPQ10" s="214"/>
      <c r="JPR10" s="64"/>
      <c r="JPS10" s="64"/>
      <c r="JQB10" s="64"/>
      <c r="JQG10" s="214"/>
      <c r="JQH10" s="64"/>
      <c r="JQI10" s="64"/>
      <c r="JQR10" s="64"/>
      <c r="JQW10" s="214"/>
      <c r="JQX10" s="64"/>
      <c r="JQY10" s="64"/>
      <c r="JRH10" s="64"/>
      <c r="JRM10" s="214"/>
      <c r="JRN10" s="64"/>
      <c r="JRO10" s="64"/>
      <c r="JRX10" s="64"/>
      <c r="JSC10" s="214"/>
      <c r="JSD10" s="64"/>
      <c r="JSE10" s="64"/>
      <c r="JSN10" s="64"/>
      <c r="JSS10" s="214"/>
      <c r="JST10" s="64"/>
      <c r="JSU10" s="64"/>
      <c r="JTD10" s="64"/>
      <c r="JTI10" s="214"/>
      <c r="JTJ10" s="64"/>
      <c r="JTK10" s="64"/>
      <c r="JTT10" s="64"/>
      <c r="JTY10" s="214"/>
      <c r="JTZ10" s="64"/>
      <c r="JUA10" s="64"/>
      <c r="JUJ10" s="64"/>
      <c r="JUO10" s="214"/>
      <c r="JUP10" s="64"/>
      <c r="JUQ10" s="64"/>
      <c r="JUZ10" s="64"/>
      <c r="JVE10" s="214"/>
      <c r="JVF10" s="64"/>
      <c r="JVG10" s="64"/>
      <c r="JVP10" s="64"/>
      <c r="JVU10" s="214"/>
      <c r="JVV10" s="64"/>
      <c r="JVW10" s="64"/>
      <c r="JWF10" s="64"/>
      <c r="JWK10" s="214"/>
      <c r="JWL10" s="64"/>
      <c r="JWM10" s="64"/>
      <c r="JWV10" s="64"/>
      <c r="JXA10" s="214"/>
      <c r="JXB10" s="64"/>
      <c r="JXC10" s="64"/>
      <c r="JXL10" s="64"/>
      <c r="JXQ10" s="214"/>
      <c r="JXR10" s="64"/>
      <c r="JXS10" s="64"/>
      <c r="JYB10" s="64"/>
      <c r="JYG10" s="214"/>
      <c r="JYH10" s="64"/>
      <c r="JYI10" s="64"/>
      <c r="JYR10" s="64"/>
      <c r="JYW10" s="214"/>
      <c r="JYX10" s="64"/>
      <c r="JYY10" s="64"/>
      <c r="JZH10" s="64"/>
      <c r="JZM10" s="214"/>
      <c r="JZN10" s="64"/>
      <c r="JZO10" s="64"/>
      <c r="JZX10" s="64"/>
      <c r="KAC10" s="214"/>
      <c r="KAD10" s="64"/>
      <c r="KAE10" s="64"/>
      <c r="KAN10" s="64"/>
      <c r="KAS10" s="214"/>
      <c r="KAT10" s="64"/>
      <c r="KAU10" s="64"/>
      <c r="KBD10" s="64"/>
      <c r="KBI10" s="214"/>
      <c r="KBJ10" s="64"/>
      <c r="KBK10" s="64"/>
      <c r="KBT10" s="64"/>
      <c r="KBY10" s="214"/>
      <c r="KBZ10" s="64"/>
      <c r="KCA10" s="64"/>
      <c r="KCJ10" s="64"/>
      <c r="KCO10" s="214"/>
      <c r="KCP10" s="64"/>
      <c r="KCQ10" s="64"/>
      <c r="KCZ10" s="64"/>
      <c r="KDE10" s="214"/>
      <c r="KDF10" s="64"/>
      <c r="KDG10" s="64"/>
      <c r="KDP10" s="64"/>
      <c r="KDU10" s="214"/>
      <c r="KDV10" s="64"/>
      <c r="KDW10" s="64"/>
      <c r="KEF10" s="64"/>
      <c r="KEK10" s="214"/>
      <c r="KEL10" s="64"/>
      <c r="KEM10" s="64"/>
      <c r="KEV10" s="64"/>
      <c r="KFA10" s="214"/>
      <c r="KFB10" s="64"/>
      <c r="KFC10" s="64"/>
      <c r="KFL10" s="64"/>
      <c r="KFQ10" s="214"/>
      <c r="KFR10" s="64"/>
      <c r="KFS10" s="64"/>
      <c r="KGB10" s="64"/>
      <c r="KGG10" s="214"/>
      <c r="KGH10" s="64"/>
      <c r="KGI10" s="64"/>
      <c r="KGR10" s="64"/>
      <c r="KGW10" s="214"/>
      <c r="KGX10" s="64"/>
      <c r="KGY10" s="64"/>
      <c r="KHH10" s="64"/>
      <c r="KHM10" s="214"/>
      <c r="KHN10" s="64"/>
      <c r="KHO10" s="64"/>
      <c r="KHX10" s="64"/>
      <c r="KIC10" s="214"/>
      <c r="KID10" s="64"/>
      <c r="KIE10" s="64"/>
      <c r="KIN10" s="64"/>
      <c r="KIS10" s="214"/>
      <c r="KIT10" s="64"/>
      <c r="KIU10" s="64"/>
      <c r="KJD10" s="64"/>
      <c r="KJI10" s="214"/>
      <c r="KJJ10" s="64"/>
      <c r="KJK10" s="64"/>
      <c r="KJT10" s="64"/>
      <c r="KJY10" s="214"/>
      <c r="KJZ10" s="64"/>
      <c r="KKA10" s="64"/>
      <c r="KKJ10" s="64"/>
      <c r="KKO10" s="214"/>
      <c r="KKP10" s="64"/>
      <c r="KKQ10" s="64"/>
      <c r="KKZ10" s="64"/>
      <c r="KLE10" s="214"/>
      <c r="KLF10" s="64"/>
      <c r="KLG10" s="64"/>
      <c r="KLP10" s="64"/>
      <c r="KLU10" s="214"/>
      <c r="KLV10" s="64"/>
      <c r="KLW10" s="64"/>
      <c r="KMF10" s="64"/>
      <c r="KMK10" s="214"/>
      <c r="KML10" s="64"/>
      <c r="KMM10" s="64"/>
      <c r="KMV10" s="64"/>
      <c r="KNA10" s="214"/>
      <c r="KNB10" s="64"/>
      <c r="KNC10" s="64"/>
      <c r="KNL10" s="64"/>
      <c r="KNQ10" s="214"/>
      <c r="KNR10" s="64"/>
      <c r="KNS10" s="64"/>
      <c r="KOB10" s="64"/>
      <c r="KOG10" s="214"/>
      <c r="KOH10" s="64"/>
      <c r="KOI10" s="64"/>
      <c r="KOR10" s="64"/>
      <c r="KOW10" s="214"/>
      <c r="KOX10" s="64"/>
      <c r="KOY10" s="64"/>
      <c r="KPH10" s="64"/>
      <c r="KPM10" s="214"/>
      <c r="KPN10" s="64"/>
      <c r="KPO10" s="64"/>
      <c r="KPX10" s="64"/>
      <c r="KQC10" s="214"/>
      <c r="KQD10" s="64"/>
      <c r="KQE10" s="64"/>
      <c r="KQN10" s="64"/>
      <c r="KQS10" s="214"/>
      <c r="KQT10" s="64"/>
      <c r="KQU10" s="64"/>
      <c r="KRD10" s="64"/>
      <c r="KRI10" s="214"/>
      <c r="KRJ10" s="64"/>
      <c r="KRK10" s="64"/>
      <c r="KRT10" s="64"/>
      <c r="KRY10" s="214"/>
      <c r="KRZ10" s="64"/>
      <c r="KSA10" s="64"/>
      <c r="KSJ10" s="64"/>
      <c r="KSO10" s="214"/>
      <c r="KSP10" s="64"/>
      <c r="KSQ10" s="64"/>
      <c r="KSZ10" s="64"/>
      <c r="KTE10" s="214"/>
      <c r="KTF10" s="64"/>
      <c r="KTG10" s="64"/>
      <c r="KTP10" s="64"/>
      <c r="KTU10" s="214"/>
      <c r="KTV10" s="64"/>
      <c r="KTW10" s="64"/>
      <c r="KUF10" s="64"/>
      <c r="KUK10" s="214"/>
      <c r="KUL10" s="64"/>
      <c r="KUM10" s="64"/>
      <c r="KUV10" s="64"/>
      <c r="KVA10" s="214"/>
      <c r="KVB10" s="64"/>
      <c r="KVC10" s="64"/>
      <c r="KVL10" s="64"/>
      <c r="KVQ10" s="214"/>
      <c r="KVR10" s="64"/>
      <c r="KVS10" s="64"/>
      <c r="KWB10" s="64"/>
      <c r="KWG10" s="214"/>
      <c r="KWH10" s="64"/>
      <c r="KWI10" s="64"/>
      <c r="KWR10" s="64"/>
      <c r="KWW10" s="214"/>
      <c r="KWX10" s="64"/>
      <c r="KWY10" s="64"/>
      <c r="KXH10" s="64"/>
      <c r="KXM10" s="214"/>
      <c r="KXN10" s="64"/>
      <c r="KXO10" s="64"/>
      <c r="KXX10" s="64"/>
      <c r="KYC10" s="214"/>
      <c r="KYD10" s="64"/>
      <c r="KYE10" s="64"/>
      <c r="KYN10" s="64"/>
      <c r="KYS10" s="214"/>
      <c r="KYT10" s="64"/>
      <c r="KYU10" s="64"/>
      <c r="KZD10" s="64"/>
      <c r="KZI10" s="214"/>
      <c r="KZJ10" s="64"/>
      <c r="KZK10" s="64"/>
      <c r="KZT10" s="64"/>
      <c r="KZY10" s="214"/>
      <c r="KZZ10" s="64"/>
      <c r="LAA10" s="64"/>
      <c r="LAJ10" s="64"/>
      <c r="LAO10" s="214"/>
      <c r="LAP10" s="64"/>
      <c r="LAQ10" s="64"/>
      <c r="LAZ10" s="64"/>
      <c r="LBE10" s="214"/>
      <c r="LBF10" s="64"/>
      <c r="LBG10" s="64"/>
      <c r="LBP10" s="64"/>
      <c r="LBU10" s="214"/>
      <c r="LBV10" s="64"/>
      <c r="LBW10" s="64"/>
      <c r="LCF10" s="64"/>
      <c r="LCK10" s="214"/>
      <c r="LCL10" s="64"/>
      <c r="LCM10" s="64"/>
      <c r="LCV10" s="64"/>
      <c r="LDA10" s="214"/>
      <c r="LDB10" s="64"/>
      <c r="LDC10" s="64"/>
      <c r="LDL10" s="64"/>
      <c r="LDQ10" s="214"/>
      <c r="LDR10" s="64"/>
      <c r="LDS10" s="64"/>
      <c r="LEB10" s="64"/>
      <c r="LEG10" s="214"/>
      <c r="LEH10" s="64"/>
      <c r="LEI10" s="64"/>
      <c r="LER10" s="64"/>
      <c r="LEW10" s="214"/>
      <c r="LEX10" s="64"/>
      <c r="LEY10" s="64"/>
      <c r="LFH10" s="64"/>
      <c r="LFM10" s="214"/>
      <c r="LFN10" s="64"/>
      <c r="LFO10" s="64"/>
      <c r="LFX10" s="64"/>
      <c r="LGC10" s="214"/>
      <c r="LGD10" s="64"/>
      <c r="LGE10" s="64"/>
      <c r="LGN10" s="64"/>
      <c r="LGS10" s="214"/>
      <c r="LGT10" s="64"/>
      <c r="LGU10" s="64"/>
      <c r="LHD10" s="64"/>
      <c r="LHI10" s="214"/>
      <c r="LHJ10" s="64"/>
      <c r="LHK10" s="64"/>
      <c r="LHT10" s="64"/>
      <c r="LHY10" s="214"/>
      <c r="LHZ10" s="64"/>
      <c r="LIA10" s="64"/>
      <c r="LIJ10" s="64"/>
      <c r="LIO10" s="214"/>
      <c r="LIP10" s="64"/>
      <c r="LIQ10" s="64"/>
      <c r="LIZ10" s="64"/>
      <c r="LJE10" s="214"/>
      <c r="LJF10" s="64"/>
      <c r="LJG10" s="64"/>
      <c r="LJP10" s="64"/>
      <c r="LJU10" s="214"/>
      <c r="LJV10" s="64"/>
      <c r="LJW10" s="64"/>
      <c r="LKF10" s="64"/>
      <c r="LKK10" s="214"/>
      <c r="LKL10" s="64"/>
      <c r="LKM10" s="64"/>
      <c r="LKV10" s="64"/>
      <c r="LLA10" s="214"/>
      <c r="LLB10" s="64"/>
      <c r="LLC10" s="64"/>
      <c r="LLL10" s="64"/>
      <c r="LLQ10" s="214"/>
      <c r="LLR10" s="64"/>
      <c r="LLS10" s="64"/>
      <c r="LMB10" s="64"/>
      <c r="LMG10" s="214"/>
      <c r="LMH10" s="64"/>
      <c r="LMI10" s="64"/>
      <c r="LMR10" s="64"/>
      <c r="LMW10" s="214"/>
      <c r="LMX10" s="64"/>
      <c r="LMY10" s="64"/>
      <c r="LNH10" s="64"/>
      <c r="LNM10" s="214"/>
      <c r="LNN10" s="64"/>
      <c r="LNO10" s="64"/>
      <c r="LNX10" s="64"/>
      <c r="LOC10" s="214"/>
      <c r="LOD10" s="64"/>
      <c r="LOE10" s="64"/>
      <c r="LON10" s="64"/>
      <c r="LOS10" s="214"/>
      <c r="LOT10" s="64"/>
      <c r="LOU10" s="64"/>
      <c r="LPD10" s="64"/>
      <c r="LPI10" s="214"/>
      <c r="LPJ10" s="64"/>
      <c r="LPK10" s="64"/>
      <c r="LPT10" s="64"/>
      <c r="LPY10" s="214"/>
      <c r="LPZ10" s="64"/>
      <c r="LQA10" s="64"/>
      <c r="LQJ10" s="64"/>
      <c r="LQO10" s="214"/>
      <c r="LQP10" s="64"/>
      <c r="LQQ10" s="64"/>
      <c r="LQZ10" s="64"/>
      <c r="LRE10" s="214"/>
      <c r="LRF10" s="64"/>
      <c r="LRG10" s="64"/>
      <c r="LRP10" s="64"/>
      <c r="LRU10" s="214"/>
      <c r="LRV10" s="64"/>
      <c r="LRW10" s="64"/>
      <c r="LSF10" s="64"/>
      <c r="LSK10" s="214"/>
      <c r="LSL10" s="64"/>
      <c r="LSM10" s="64"/>
      <c r="LSV10" s="64"/>
      <c r="LTA10" s="214"/>
      <c r="LTB10" s="64"/>
      <c r="LTC10" s="64"/>
      <c r="LTL10" s="64"/>
      <c r="LTQ10" s="214"/>
      <c r="LTR10" s="64"/>
      <c r="LTS10" s="64"/>
      <c r="LUB10" s="64"/>
      <c r="LUG10" s="214"/>
      <c r="LUH10" s="64"/>
      <c r="LUI10" s="64"/>
      <c r="LUR10" s="64"/>
      <c r="LUW10" s="214"/>
      <c r="LUX10" s="64"/>
      <c r="LUY10" s="64"/>
      <c r="LVH10" s="64"/>
      <c r="LVM10" s="214"/>
      <c r="LVN10" s="64"/>
      <c r="LVO10" s="64"/>
      <c r="LVX10" s="64"/>
      <c r="LWC10" s="214"/>
      <c r="LWD10" s="64"/>
      <c r="LWE10" s="64"/>
      <c r="LWN10" s="64"/>
      <c r="LWS10" s="214"/>
      <c r="LWT10" s="64"/>
      <c r="LWU10" s="64"/>
      <c r="LXD10" s="64"/>
      <c r="LXI10" s="214"/>
      <c r="LXJ10" s="64"/>
      <c r="LXK10" s="64"/>
      <c r="LXT10" s="64"/>
      <c r="LXY10" s="214"/>
      <c r="LXZ10" s="64"/>
      <c r="LYA10" s="64"/>
      <c r="LYJ10" s="64"/>
      <c r="LYO10" s="214"/>
      <c r="LYP10" s="64"/>
      <c r="LYQ10" s="64"/>
      <c r="LYZ10" s="64"/>
      <c r="LZE10" s="214"/>
      <c r="LZF10" s="64"/>
      <c r="LZG10" s="64"/>
      <c r="LZP10" s="64"/>
      <c r="LZU10" s="214"/>
      <c r="LZV10" s="64"/>
      <c r="LZW10" s="64"/>
      <c r="MAF10" s="64"/>
      <c r="MAK10" s="214"/>
      <c r="MAL10" s="64"/>
      <c r="MAM10" s="64"/>
      <c r="MAV10" s="64"/>
      <c r="MBA10" s="214"/>
      <c r="MBB10" s="64"/>
      <c r="MBC10" s="64"/>
      <c r="MBL10" s="64"/>
      <c r="MBQ10" s="214"/>
      <c r="MBR10" s="64"/>
      <c r="MBS10" s="64"/>
      <c r="MCB10" s="64"/>
      <c r="MCG10" s="214"/>
      <c r="MCH10" s="64"/>
      <c r="MCI10" s="64"/>
      <c r="MCR10" s="64"/>
      <c r="MCW10" s="214"/>
      <c r="MCX10" s="64"/>
      <c r="MCY10" s="64"/>
      <c r="MDH10" s="64"/>
      <c r="MDM10" s="214"/>
      <c r="MDN10" s="64"/>
      <c r="MDO10" s="64"/>
      <c r="MDX10" s="64"/>
      <c r="MEC10" s="214"/>
      <c r="MED10" s="64"/>
      <c r="MEE10" s="64"/>
      <c r="MEN10" s="64"/>
      <c r="MES10" s="214"/>
      <c r="MET10" s="64"/>
      <c r="MEU10" s="64"/>
      <c r="MFD10" s="64"/>
      <c r="MFI10" s="214"/>
      <c r="MFJ10" s="64"/>
      <c r="MFK10" s="64"/>
      <c r="MFT10" s="64"/>
      <c r="MFY10" s="214"/>
      <c r="MFZ10" s="64"/>
      <c r="MGA10" s="64"/>
      <c r="MGJ10" s="64"/>
      <c r="MGO10" s="214"/>
      <c r="MGP10" s="64"/>
      <c r="MGQ10" s="64"/>
      <c r="MGZ10" s="64"/>
      <c r="MHE10" s="214"/>
      <c r="MHF10" s="64"/>
      <c r="MHG10" s="64"/>
      <c r="MHP10" s="64"/>
      <c r="MHU10" s="214"/>
      <c r="MHV10" s="64"/>
      <c r="MHW10" s="64"/>
      <c r="MIF10" s="64"/>
      <c r="MIK10" s="214"/>
      <c r="MIL10" s="64"/>
      <c r="MIM10" s="64"/>
      <c r="MIV10" s="64"/>
      <c r="MJA10" s="214"/>
      <c r="MJB10" s="64"/>
      <c r="MJC10" s="64"/>
      <c r="MJL10" s="64"/>
      <c r="MJQ10" s="214"/>
      <c r="MJR10" s="64"/>
      <c r="MJS10" s="64"/>
      <c r="MKB10" s="64"/>
      <c r="MKG10" s="214"/>
      <c r="MKH10" s="64"/>
      <c r="MKI10" s="64"/>
      <c r="MKR10" s="64"/>
      <c r="MKW10" s="214"/>
      <c r="MKX10" s="64"/>
      <c r="MKY10" s="64"/>
      <c r="MLH10" s="64"/>
      <c r="MLM10" s="214"/>
      <c r="MLN10" s="64"/>
      <c r="MLO10" s="64"/>
      <c r="MLX10" s="64"/>
      <c r="MMC10" s="214"/>
      <c r="MMD10" s="64"/>
      <c r="MME10" s="64"/>
      <c r="MMN10" s="64"/>
      <c r="MMS10" s="214"/>
      <c r="MMT10" s="64"/>
      <c r="MMU10" s="64"/>
      <c r="MND10" s="64"/>
      <c r="MNI10" s="214"/>
      <c r="MNJ10" s="64"/>
      <c r="MNK10" s="64"/>
      <c r="MNT10" s="64"/>
      <c r="MNY10" s="214"/>
      <c r="MNZ10" s="64"/>
      <c r="MOA10" s="64"/>
      <c r="MOJ10" s="64"/>
      <c r="MOO10" s="214"/>
      <c r="MOP10" s="64"/>
      <c r="MOQ10" s="64"/>
      <c r="MOZ10" s="64"/>
      <c r="MPE10" s="214"/>
      <c r="MPF10" s="64"/>
      <c r="MPG10" s="64"/>
      <c r="MPP10" s="64"/>
      <c r="MPU10" s="214"/>
      <c r="MPV10" s="64"/>
      <c r="MPW10" s="64"/>
      <c r="MQF10" s="64"/>
      <c r="MQK10" s="214"/>
      <c r="MQL10" s="64"/>
      <c r="MQM10" s="64"/>
      <c r="MQV10" s="64"/>
      <c r="MRA10" s="214"/>
      <c r="MRB10" s="64"/>
      <c r="MRC10" s="64"/>
      <c r="MRL10" s="64"/>
      <c r="MRQ10" s="214"/>
      <c r="MRR10" s="64"/>
      <c r="MRS10" s="64"/>
      <c r="MSB10" s="64"/>
      <c r="MSG10" s="214"/>
      <c r="MSH10" s="64"/>
      <c r="MSI10" s="64"/>
      <c r="MSR10" s="64"/>
      <c r="MSW10" s="214"/>
      <c r="MSX10" s="64"/>
      <c r="MSY10" s="64"/>
      <c r="MTH10" s="64"/>
      <c r="MTM10" s="214"/>
      <c r="MTN10" s="64"/>
      <c r="MTO10" s="64"/>
      <c r="MTX10" s="64"/>
      <c r="MUC10" s="214"/>
      <c r="MUD10" s="64"/>
      <c r="MUE10" s="64"/>
      <c r="MUN10" s="64"/>
      <c r="MUS10" s="214"/>
      <c r="MUT10" s="64"/>
      <c r="MUU10" s="64"/>
      <c r="MVD10" s="64"/>
      <c r="MVI10" s="214"/>
      <c r="MVJ10" s="64"/>
      <c r="MVK10" s="64"/>
      <c r="MVT10" s="64"/>
      <c r="MVY10" s="214"/>
      <c r="MVZ10" s="64"/>
      <c r="MWA10" s="64"/>
      <c r="MWJ10" s="64"/>
      <c r="MWO10" s="214"/>
      <c r="MWP10" s="64"/>
      <c r="MWQ10" s="64"/>
      <c r="MWZ10" s="64"/>
      <c r="MXE10" s="214"/>
      <c r="MXF10" s="64"/>
      <c r="MXG10" s="64"/>
      <c r="MXP10" s="64"/>
      <c r="MXU10" s="214"/>
      <c r="MXV10" s="64"/>
      <c r="MXW10" s="64"/>
      <c r="MYF10" s="64"/>
      <c r="MYK10" s="214"/>
      <c r="MYL10" s="64"/>
      <c r="MYM10" s="64"/>
      <c r="MYV10" s="64"/>
      <c r="MZA10" s="214"/>
      <c r="MZB10" s="64"/>
      <c r="MZC10" s="64"/>
      <c r="MZL10" s="64"/>
      <c r="MZQ10" s="214"/>
      <c r="MZR10" s="64"/>
      <c r="MZS10" s="64"/>
      <c r="NAB10" s="64"/>
      <c r="NAG10" s="214"/>
      <c r="NAH10" s="64"/>
      <c r="NAI10" s="64"/>
      <c r="NAR10" s="64"/>
      <c r="NAW10" s="214"/>
      <c r="NAX10" s="64"/>
      <c r="NAY10" s="64"/>
      <c r="NBH10" s="64"/>
      <c r="NBM10" s="214"/>
      <c r="NBN10" s="64"/>
      <c r="NBO10" s="64"/>
      <c r="NBX10" s="64"/>
      <c r="NCC10" s="214"/>
      <c r="NCD10" s="64"/>
      <c r="NCE10" s="64"/>
      <c r="NCN10" s="64"/>
      <c r="NCS10" s="214"/>
      <c r="NCT10" s="64"/>
      <c r="NCU10" s="64"/>
      <c r="NDD10" s="64"/>
      <c r="NDI10" s="214"/>
      <c r="NDJ10" s="64"/>
      <c r="NDK10" s="64"/>
      <c r="NDT10" s="64"/>
      <c r="NDY10" s="214"/>
      <c r="NDZ10" s="64"/>
      <c r="NEA10" s="64"/>
      <c r="NEJ10" s="64"/>
      <c r="NEO10" s="214"/>
      <c r="NEP10" s="64"/>
      <c r="NEQ10" s="64"/>
      <c r="NEZ10" s="64"/>
      <c r="NFE10" s="214"/>
      <c r="NFF10" s="64"/>
      <c r="NFG10" s="64"/>
      <c r="NFP10" s="64"/>
      <c r="NFU10" s="214"/>
      <c r="NFV10" s="64"/>
      <c r="NFW10" s="64"/>
      <c r="NGF10" s="64"/>
      <c r="NGK10" s="214"/>
      <c r="NGL10" s="64"/>
      <c r="NGM10" s="64"/>
      <c r="NGV10" s="64"/>
      <c r="NHA10" s="214"/>
      <c r="NHB10" s="64"/>
      <c r="NHC10" s="64"/>
      <c r="NHL10" s="64"/>
      <c r="NHQ10" s="214"/>
      <c r="NHR10" s="64"/>
      <c r="NHS10" s="64"/>
      <c r="NIB10" s="64"/>
      <c r="NIG10" s="214"/>
      <c r="NIH10" s="64"/>
      <c r="NII10" s="64"/>
      <c r="NIR10" s="64"/>
      <c r="NIW10" s="214"/>
      <c r="NIX10" s="64"/>
      <c r="NIY10" s="64"/>
      <c r="NJH10" s="64"/>
      <c r="NJM10" s="214"/>
      <c r="NJN10" s="64"/>
      <c r="NJO10" s="64"/>
      <c r="NJX10" s="64"/>
      <c r="NKC10" s="214"/>
      <c r="NKD10" s="64"/>
      <c r="NKE10" s="64"/>
      <c r="NKN10" s="64"/>
      <c r="NKS10" s="214"/>
      <c r="NKT10" s="64"/>
      <c r="NKU10" s="64"/>
      <c r="NLD10" s="64"/>
      <c r="NLI10" s="214"/>
      <c r="NLJ10" s="64"/>
      <c r="NLK10" s="64"/>
      <c r="NLT10" s="64"/>
      <c r="NLY10" s="214"/>
      <c r="NLZ10" s="64"/>
      <c r="NMA10" s="64"/>
      <c r="NMJ10" s="64"/>
      <c r="NMO10" s="214"/>
      <c r="NMP10" s="64"/>
      <c r="NMQ10" s="64"/>
      <c r="NMZ10" s="64"/>
      <c r="NNE10" s="214"/>
      <c r="NNF10" s="64"/>
      <c r="NNG10" s="64"/>
      <c r="NNP10" s="64"/>
      <c r="NNU10" s="214"/>
      <c r="NNV10" s="64"/>
      <c r="NNW10" s="64"/>
      <c r="NOF10" s="64"/>
      <c r="NOK10" s="214"/>
      <c r="NOL10" s="64"/>
      <c r="NOM10" s="64"/>
      <c r="NOV10" s="64"/>
      <c r="NPA10" s="214"/>
      <c r="NPB10" s="64"/>
      <c r="NPC10" s="64"/>
      <c r="NPL10" s="64"/>
      <c r="NPQ10" s="214"/>
      <c r="NPR10" s="64"/>
      <c r="NPS10" s="64"/>
      <c r="NQB10" s="64"/>
      <c r="NQG10" s="214"/>
      <c r="NQH10" s="64"/>
      <c r="NQI10" s="64"/>
      <c r="NQR10" s="64"/>
      <c r="NQW10" s="214"/>
      <c r="NQX10" s="64"/>
      <c r="NQY10" s="64"/>
      <c r="NRH10" s="64"/>
      <c r="NRM10" s="214"/>
      <c r="NRN10" s="64"/>
      <c r="NRO10" s="64"/>
      <c r="NRX10" s="64"/>
      <c r="NSC10" s="214"/>
      <c r="NSD10" s="64"/>
      <c r="NSE10" s="64"/>
      <c r="NSN10" s="64"/>
      <c r="NSS10" s="214"/>
      <c r="NST10" s="64"/>
      <c r="NSU10" s="64"/>
      <c r="NTD10" s="64"/>
      <c r="NTI10" s="214"/>
      <c r="NTJ10" s="64"/>
      <c r="NTK10" s="64"/>
      <c r="NTT10" s="64"/>
      <c r="NTY10" s="214"/>
      <c r="NTZ10" s="64"/>
      <c r="NUA10" s="64"/>
      <c r="NUJ10" s="64"/>
      <c r="NUO10" s="214"/>
      <c r="NUP10" s="64"/>
      <c r="NUQ10" s="64"/>
      <c r="NUZ10" s="64"/>
      <c r="NVE10" s="214"/>
      <c r="NVF10" s="64"/>
      <c r="NVG10" s="64"/>
      <c r="NVP10" s="64"/>
      <c r="NVU10" s="214"/>
      <c r="NVV10" s="64"/>
      <c r="NVW10" s="64"/>
      <c r="NWF10" s="64"/>
      <c r="NWK10" s="214"/>
      <c r="NWL10" s="64"/>
      <c r="NWM10" s="64"/>
      <c r="NWV10" s="64"/>
      <c r="NXA10" s="214"/>
      <c r="NXB10" s="64"/>
      <c r="NXC10" s="64"/>
      <c r="NXL10" s="64"/>
      <c r="NXQ10" s="214"/>
      <c r="NXR10" s="64"/>
      <c r="NXS10" s="64"/>
      <c r="NYB10" s="64"/>
      <c r="NYG10" s="214"/>
      <c r="NYH10" s="64"/>
      <c r="NYI10" s="64"/>
      <c r="NYR10" s="64"/>
      <c r="NYW10" s="214"/>
      <c r="NYX10" s="64"/>
      <c r="NYY10" s="64"/>
      <c r="NZH10" s="64"/>
      <c r="NZM10" s="214"/>
      <c r="NZN10" s="64"/>
      <c r="NZO10" s="64"/>
      <c r="NZX10" s="64"/>
      <c r="OAC10" s="214"/>
      <c r="OAD10" s="64"/>
      <c r="OAE10" s="64"/>
      <c r="OAN10" s="64"/>
      <c r="OAS10" s="214"/>
      <c r="OAT10" s="64"/>
      <c r="OAU10" s="64"/>
      <c r="OBD10" s="64"/>
      <c r="OBI10" s="214"/>
      <c r="OBJ10" s="64"/>
      <c r="OBK10" s="64"/>
      <c r="OBT10" s="64"/>
      <c r="OBY10" s="214"/>
      <c r="OBZ10" s="64"/>
      <c r="OCA10" s="64"/>
      <c r="OCJ10" s="64"/>
      <c r="OCO10" s="214"/>
      <c r="OCP10" s="64"/>
      <c r="OCQ10" s="64"/>
      <c r="OCZ10" s="64"/>
      <c r="ODE10" s="214"/>
      <c r="ODF10" s="64"/>
      <c r="ODG10" s="64"/>
      <c r="ODP10" s="64"/>
      <c r="ODU10" s="214"/>
      <c r="ODV10" s="64"/>
      <c r="ODW10" s="64"/>
      <c r="OEF10" s="64"/>
      <c r="OEK10" s="214"/>
      <c r="OEL10" s="64"/>
      <c r="OEM10" s="64"/>
      <c r="OEV10" s="64"/>
      <c r="OFA10" s="214"/>
      <c r="OFB10" s="64"/>
      <c r="OFC10" s="64"/>
      <c r="OFL10" s="64"/>
      <c r="OFQ10" s="214"/>
      <c r="OFR10" s="64"/>
      <c r="OFS10" s="64"/>
      <c r="OGB10" s="64"/>
      <c r="OGG10" s="214"/>
      <c r="OGH10" s="64"/>
      <c r="OGI10" s="64"/>
      <c r="OGR10" s="64"/>
      <c r="OGW10" s="214"/>
      <c r="OGX10" s="64"/>
      <c r="OGY10" s="64"/>
      <c r="OHH10" s="64"/>
      <c r="OHM10" s="214"/>
      <c r="OHN10" s="64"/>
      <c r="OHO10" s="64"/>
      <c r="OHX10" s="64"/>
      <c r="OIC10" s="214"/>
      <c r="OID10" s="64"/>
      <c r="OIE10" s="64"/>
      <c r="OIN10" s="64"/>
      <c r="OIS10" s="214"/>
      <c r="OIT10" s="64"/>
      <c r="OIU10" s="64"/>
      <c r="OJD10" s="64"/>
      <c r="OJI10" s="214"/>
      <c r="OJJ10" s="64"/>
      <c r="OJK10" s="64"/>
      <c r="OJT10" s="64"/>
      <c r="OJY10" s="214"/>
      <c r="OJZ10" s="64"/>
      <c r="OKA10" s="64"/>
      <c r="OKJ10" s="64"/>
      <c r="OKO10" s="214"/>
      <c r="OKP10" s="64"/>
      <c r="OKQ10" s="64"/>
      <c r="OKZ10" s="64"/>
      <c r="OLE10" s="214"/>
      <c r="OLF10" s="64"/>
      <c r="OLG10" s="64"/>
      <c r="OLP10" s="64"/>
      <c r="OLU10" s="214"/>
      <c r="OLV10" s="64"/>
      <c r="OLW10" s="64"/>
      <c r="OMF10" s="64"/>
      <c r="OMK10" s="214"/>
      <c r="OML10" s="64"/>
      <c r="OMM10" s="64"/>
      <c r="OMV10" s="64"/>
      <c r="ONA10" s="214"/>
      <c r="ONB10" s="64"/>
      <c r="ONC10" s="64"/>
      <c r="ONL10" s="64"/>
      <c r="ONQ10" s="214"/>
      <c r="ONR10" s="64"/>
      <c r="ONS10" s="64"/>
      <c r="OOB10" s="64"/>
      <c r="OOG10" s="214"/>
      <c r="OOH10" s="64"/>
      <c r="OOI10" s="64"/>
      <c r="OOR10" s="64"/>
      <c r="OOW10" s="214"/>
      <c r="OOX10" s="64"/>
      <c r="OOY10" s="64"/>
      <c r="OPH10" s="64"/>
      <c r="OPM10" s="214"/>
      <c r="OPN10" s="64"/>
      <c r="OPO10" s="64"/>
      <c r="OPX10" s="64"/>
      <c r="OQC10" s="214"/>
      <c r="OQD10" s="64"/>
      <c r="OQE10" s="64"/>
      <c r="OQN10" s="64"/>
      <c r="OQS10" s="214"/>
      <c r="OQT10" s="64"/>
      <c r="OQU10" s="64"/>
      <c r="ORD10" s="64"/>
      <c r="ORI10" s="214"/>
      <c r="ORJ10" s="64"/>
      <c r="ORK10" s="64"/>
      <c r="ORT10" s="64"/>
      <c r="ORY10" s="214"/>
      <c r="ORZ10" s="64"/>
      <c r="OSA10" s="64"/>
      <c r="OSJ10" s="64"/>
      <c r="OSO10" s="214"/>
      <c r="OSP10" s="64"/>
      <c r="OSQ10" s="64"/>
      <c r="OSZ10" s="64"/>
      <c r="OTE10" s="214"/>
      <c r="OTF10" s="64"/>
      <c r="OTG10" s="64"/>
      <c r="OTP10" s="64"/>
      <c r="OTU10" s="214"/>
      <c r="OTV10" s="64"/>
      <c r="OTW10" s="64"/>
      <c r="OUF10" s="64"/>
      <c r="OUK10" s="214"/>
      <c r="OUL10" s="64"/>
      <c r="OUM10" s="64"/>
      <c r="OUV10" s="64"/>
      <c r="OVA10" s="214"/>
      <c r="OVB10" s="64"/>
      <c r="OVC10" s="64"/>
      <c r="OVL10" s="64"/>
      <c r="OVQ10" s="214"/>
      <c r="OVR10" s="64"/>
      <c r="OVS10" s="64"/>
      <c r="OWB10" s="64"/>
      <c r="OWG10" s="214"/>
      <c r="OWH10" s="64"/>
      <c r="OWI10" s="64"/>
      <c r="OWR10" s="64"/>
      <c r="OWW10" s="214"/>
      <c r="OWX10" s="64"/>
      <c r="OWY10" s="64"/>
      <c r="OXH10" s="64"/>
      <c r="OXM10" s="214"/>
      <c r="OXN10" s="64"/>
      <c r="OXO10" s="64"/>
      <c r="OXX10" s="64"/>
      <c r="OYC10" s="214"/>
      <c r="OYD10" s="64"/>
      <c r="OYE10" s="64"/>
      <c r="OYN10" s="64"/>
      <c r="OYS10" s="214"/>
      <c r="OYT10" s="64"/>
      <c r="OYU10" s="64"/>
      <c r="OZD10" s="64"/>
      <c r="OZI10" s="214"/>
      <c r="OZJ10" s="64"/>
      <c r="OZK10" s="64"/>
      <c r="OZT10" s="64"/>
      <c r="OZY10" s="214"/>
      <c r="OZZ10" s="64"/>
      <c r="PAA10" s="64"/>
      <c r="PAJ10" s="64"/>
      <c r="PAO10" s="214"/>
      <c r="PAP10" s="64"/>
      <c r="PAQ10" s="64"/>
      <c r="PAZ10" s="64"/>
      <c r="PBE10" s="214"/>
      <c r="PBF10" s="64"/>
      <c r="PBG10" s="64"/>
      <c r="PBP10" s="64"/>
      <c r="PBU10" s="214"/>
      <c r="PBV10" s="64"/>
      <c r="PBW10" s="64"/>
      <c r="PCF10" s="64"/>
      <c r="PCK10" s="214"/>
      <c r="PCL10" s="64"/>
      <c r="PCM10" s="64"/>
      <c r="PCV10" s="64"/>
      <c r="PDA10" s="214"/>
      <c r="PDB10" s="64"/>
      <c r="PDC10" s="64"/>
      <c r="PDL10" s="64"/>
      <c r="PDQ10" s="214"/>
      <c r="PDR10" s="64"/>
      <c r="PDS10" s="64"/>
      <c r="PEB10" s="64"/>
      <c r="PEG10" s="214"/>
      <c r="PEH10" s="64"/>
      <c r="PEI10" s="64"/>
      <c r="PER10" s="64"/>
      <c r="PEW10" s="214"/>
      <c r="PEX10" s="64"/>
      <c r="PEY10" s="64"/>
      <c r="PFH10" s="64"/>
      <c r="PFM10" s="214"/>
      <c r="PFN10" s="64"/>
      <c r="PFO10" s="64"/>
      <c r="PFX10" s="64"/>
      <c r="PGC10" s="214"/>
      <c r="PGD10" s="64"/>
      <c r="PGE10" s="64"/>
      <c r="PGN10" s="64"/>
      <c r="PGS10" s="214"/>
      <c r="PGT10" s="64"/>
      <c r="PGU10" s="64"/>
      <c r="PHD10" s="64"/>
      <c r="PHI10" s="214"/>
      <c r="PHJ10" s="64"/>
      <c r="PHK10" s="64"/>
      <c r="PHT10" s="64"/>
      <c r="PHY10" s="214"/>
      <c r="PHZ10" s="64"/>
      <c r="PIA10" s="64"/>
      <c r="PIJ10" s="64"/>
      <c r="PIO10" s="214"/>
      <c r="PIP10" s="64"/>
      <c r="PIQ10" s="64"/>
      <c r="PIZ10" s="64"/>
      <c r="PJE10" s="214"/>
      <c r="PJF10" s="64"/>
      <c r="PJG10" s="64"/>
      <c r="PJP10" s="64"/>
      <c r="PJU10" s="214"/>
      <c r="PJV10" s="64"/>
      <c r="PJW10" s="64"/>
      <c r="PKF10" s="64"/>
      <c r="PKK10" s="214"/>
      <c r="PKL10" s="64"/>
      <c r="PKM10" s="64"/>
      <c r="PKV10" s="64"/>
      <c r="PLA10" s="214"/>
      <c r="PLB10" s="64"/>
      <c r="PLC10" s="64"/>
      <c r="PLL10" s="64"/>
      <c r="PLQ10" s="214"/>
      <c r="PLR10" s="64"/>
      <c r="PLS10" s="64"/>
      <c r="PMB10" s="64"/>
      <c r="PMG10" s="214"/>
      <c r="PMH10" s="64"/>
      <c r="PMI10" s="64"/>
      <c r="PMR10" s="64"/>
      <c r="PMW10" s="214"/>
      <c r="PMX10" s="64"/>
      <c r="PMY10" s="64"/>
      <c r="PNH10" s="64"/>
      <c r="PNM10" s="214"/>
      <c r="PNN10" s="64"/>
      <c r="PNO10" s="64"/>
      <c r="PNX10" s="64"/>
      <c r="POC10" s="214"/>
      <c r="POD10" s="64"/>
      <c r="POE10" s="64"/>
      <c r="PON10" s="64"/>
      <c r="POS10" s="214"/>
      <c r="POT10" s="64"/>
      <c r="POU10" s="64"/>
      <c r="PPD10" s="64"/>
      <c r="PPI10" s="214"/>
      <c r="PPJ10" s="64"/>
      <c r="PPK10" s="64"/>
      <c r="PPT10" s="64"/>
      <c r="PPY10" s="214"/>
      <c r="PPZ10" s="64"/>
      <c r="PQA10" s="64"/>
      <c r="PQJ10" s="64"/>
      <c r="PQO10" s="214"/>
      <c r="PQP10" s="64"/>
      <c r="PQQ10" s="64"/>
      <c r="PQZ10" s="64"/>
      <c r="PRE10" s="214"/>
      <c r="PRF10" s="64"/>
      <c r="PRG10" s="64"/>
      <c r="PRP10" s="64"/>
      <c r="PRU10" s="214"/>
      <c r="PRV10" s="64"/>
      <c r="PRW10" s="64"/>
      <c r="PSF10" s="64"/>
      <c r="PSK10" s="214"/>
      <c r="PSL10" s="64"/>
      <c r="PSM10" s="64"/>
      <c r="PSV10" s="64"/>
      <c r="PTA10" s="214"/>
      <c r="PTB10" s="64"/>
      <c r="PTC10" s="64"/>
      <c r="PTL10" s="64"/>
      <c r="PTQ10" s="214"/>
      <c r="PTR10" s="64"/>
      <c r="PTS10" s="64"/>
      <c r="PUB10" s="64"/>
      <c r="PUG10" s="214"/>
      <c r="PUH10" s="64"/>
      <c r="PUI10" s="64"/>
      <c r="PUR10" s="64"/>
      <c r="PUW10" s="214"/>
      <c r="PUX10" s="64"/>
      <c r="PUY10" s="64"/>
      <c r="PVH10" s="64"/>
      <c r="PVM10" s="214"/>
      <c r="PVN10" s="64"/>
      <c r="PVO10" s="64"/>
      <c r="PVX10" s="64"/>
      <c r="PWC10" s="214"/>
      <c r="PWD10" s="64"/>
      <c r="PWE10" s="64"/>
      <c r="PWN10" s="64"/>
      <c r="PWS10" s="214"/>
      <c r="PWT10" s="64"/>
      <c r="PWU10" s="64"/>
      <c r="PXD10" s="64"/>
      <c r="PXI10" s="214"/>
      <c r="PXJ10" s="64"/>
      <c r="PXK10" s="64"/>
      <c r="PXT10" s="64"/>
      <c r="PXY10" s="214"/>
      <c r="PXZ10" s="64"/>
      <c r="PYA10" s="64"/>
      <c r="PYJ10" s="64"/>
      <c r="PYO10" s="214"/>
      <c r="PYP10" s="64"/>
      <c r="PYQ10" s="64"/>
      <c r="PYZ10" s="64"/>
      <c r="PZE10" s="214"/>
      <c r="PZF10" s="64"/>
      <c r="PZG10" s="64"/>
      <c r="PZP10" s="64"/>
      <c r="PZU10" s="214"/>
      <c r="PZV10" s="64"/>
      <c r="PZW10" s="64"/>
      <c r="QAF10" s="64"/>
      <c r="QAK10" s="214"/>
      <c r="QAL10" s="64"/>
      <c r="QAM10" s="64"/>
      <c r="QAV10" s="64"/>
      <c r="QBA10" s="214"/>
      <c r="QBB10" s="64"/>
      <c r="QBC10" s="64"/>
      <c r="QBL10" s="64"/>
      <c r="QBQ10" s="214"/>
      <c r="QBR10" s="64"/>
      <c r="QBS10" s="64"/>
      <c r="QCB10" s="64"/>
      <c r="QCG10" s="214"/>
      <c r="QCH10" s="64"/>
      <c r="QCI10" s="64"/>
      <c r="QCR10" s="64"/>
      <c r="QCW10" s="214"/>
      <c r="QCX10" s="64"/>
      <c r="QCY10" s="64"/>
      <c r="QDH10" s="64"/>
      <c r="QDM10" s="214"/>
      <c r="QDN10" s="64"/>
      <c r="QDO10" s="64"/>
      <c r="QDX10" s="64"/>
      <c r="QEC10" s="214"/>
      <c r="QED10" s="64"/>
      <c r="QEE10" s="64"/>
      <c r="QEN10" s="64"/>
      <c r="QES10" s="214"/>
      <c r="QET10" s="64"/>
      <c r="QEU10" s="64"/>
      <c r="QFD10" s="64"/>
      <c r="QFI10" s="214"/>
      <c r="QFJ10" s="64"/>
      <c r="QFK10" s="64"/>
      <c r="QFT10" s="64"/>
      <c r="QFY10" s="214"/>
      <c r="QFZ10" s="64"/>
      <c r="QGA10" s="64"/>
      <c r="QGJ10" s="64"/>
      <c r="QGO10" s="214"/>
      <c r="QGP10" s="64"/>
      <c r="QGQ10" s="64"/>
      <c r="QGZ10" s="64"/>
      <c r="QHE10" s="214"/>
      <c r="QHF10" s="64"/>
      <c r="QHG10" s="64"/>
      <c r="QHP10" s="64"/>
      <c r="QHU10" s="214"/>
      <c r="QHV10" s="64"/>
      <c r="QHW10" s="64"/>
      <c r="QIF10" s="64"/>
      <c r="QIK10" s="214"/>
      <c r="QIL10" s="64"/>
      <c r="QIM10" s="64"/>
      <c r="QIV10" s="64"/>
      <c r="QJA10" s="214"/>
      <c r="QJB10" s="64"/>
      <c r="QJC10" s="64"/>
      <c r="QJL10" s="64"/>
      <c r="QJQ10" s="214"/>
      <c r="QJR10" s="64"/>
      <c r="QJS10" s="64"/>
      <c r="QKB10" s="64"/>
      <c r="QKG10" s="214"/>
      <c r="QKH10" s="64"/>
      <c r="QKI10" s="64"/>
      <c r="QKR10" s="64"/>
      <c r="QKW10" s="214"/>
      <c r="QKX10" s="64"/>
      <c r="QKY10" s="64"/>
      <c r="QLH10" s="64"/>
      <c r="QLM10" s="214"/>
      <c r="QLN10" s="64"/>
      <c r="QLO10" s="64"/>
      <c r="QLX10" s="64"/>
      <c r="QMC10" s="214"/>
      <c r="QMD10" s="64"/>
      <c r="QME10" s="64"/>
      <c r="QMN10" s="64"/>
      <c r="QMS10" s="214"/>
      <c r="QMT10" s="64"/>
      <c r="QMU10" s="64"/>
      <c r="QND10" s="64"/>
      <c r="QNI10" s="214"/>
      <c r="QNJ10" s="64"/>
      <c r="QNK10" s="64"/>
      <c r="QNT10" s="64"/>
      <c r="QNY10" s="214"/>
      <c r="QNZ10" s="64"/>
      <c r="QOA10" s="64"/>
      <c r="QOJ10" s="64"/>
      <c r="QOO10" s="214"/>
      <c r="QOP10" s="64"/>
      <c r="QOQ10" s="64"/>
      <c r="QOZ10" s="64"/>
      <c r="QPE10" s="214"/>
      <c r="QPF10" s="64"/>
      <c r="QPG10" s="64"/>
      <c r="QPP10" s="64"/>
      <c r="QPU10" s="214"/>
      <c r="QPV10" s="64"/>
      <c r="QPW10" s="64"/>
      <c r="QQF10" s="64"/>
      <c r="QQK10" s="214"/>
      <c r="QQL10" s="64"/>
      <c r="QQM10" s="64"/>
      <c r="QQV10" s="64"/>
      <c r="QRA10" s="214"/>
      <c r="QRB10" s="64"/>
      <c r="QRC10" s="64"/>
      <c r="QRL10" s="64"/>
      <c r="QRQ10" s="214"/>
      <c r="QRR10" s="64"/>
      <c r="QRS10" s="64"/>
      <c r="QSB10" s="64"/>
      <c r="QSG10" s="214"/>
      <c r="QSH10" s="64"/>
      <c r="QSI10" s="64"/>
      <c r="QSR10" s="64"/>
      <c r="QSW10" s="214"/>
      <c r="QSX10" s="64"/>
      <c r="QSY10" s="64"/>
      <c r="QTH10" s="64"/>
      <c r="QTM10" s="214"/>
      <c r="QTN10" s="64"/>
      <c r="QTO10" s="64"/>
      <c r="QTX10" s="64"/>
      <c r="QUC10" s="214"/>
      <c r="QUD10" s="64"/>
      <c r="QUE10" s="64"/>
      <c r="QUN10" s="64"/>
      <c r="QUS10" s="214"/>
      <c r="QUT10" s="64"/>
      <c r="QUU10" s="64"/>
      <c r="QVD10" s="64"/>
      <c r="QVI10" s="214"/>
      <c r="QVJ10" s="64"/>
      <c r="QVK10" s="64"/>
      <c r="QVT10" s="64"/>
      <c r="QVY10" s="214"/>
      <c r="QVZ10" s="64"/>
      <c r="QWA10" s="64"/>
      <c r="QWJ10" s="64"/>
      <c r="QWO10" s="214"/>
      <c r="QWP10" s="64"/>
      <c r="QWQ10" s="64"/>
      <c r="QWZ10" s="64"/>
      <c r="QXE10" s="214"/>
      <c r="QXF10" s="64"/>
      <c r="QXG10" s="64"/>
      <c r="QXP10" s="64"/>
      <c r="QXU10" s="214"/>
      <c r="QXV10" s="64"/>
      <c r="QXW10" s="64"/>
      <c r="QYF10" s="64"/>
      <c r="QYK10" s="214"/>
      <c r="QYL10" s="64"/>
      <c r="QYM10" s="64"/>
      <c r="QYV10" s="64"/>
      <c r="QZA10" s="214"/>
      <c r="QZB10" s="64"/>
      <c r="QZC10" s="64"/>
      <c r="QZL10" s="64"/>
      <c r="QZQ10" s="214"/>
      <c r="QZR10" s="64"/>
      <c r="QZS10" s="64"/>
      <c r="RAB10" s="64"/>
      <c r="RAG10" s="214"/>
      <c r="RAH10" s="64"/>
      <c r="RAI10" s="64"/>
      <c r="RAR10" s="64"/>
      <c r="RAW10" s="214"/>
      <c r="RAX10" s="64"/>
      <c r="RAY10" s="64"/>
      <c r="RBH10" s="64"/>
      <c r="RBM10" s="214"/>
      <c r="RBN10" s="64"/>
      <c r="RBO10" s="64"/>
      <c r="RBX10" s="64"/>
      <c r="RCC10" s="214"/>
      <c r="RCD10" s="64"/>
      <c r="RCE10" s="64"/>
      <c r="RCN10" s="64"/>
      <c r="RCS10" s="214"/>
      <c r="RCT10" s="64"/>
      <c r="RCU10" s="64"/>
      <c r="RDD10" s="64"/>
      <c r="RDI10" s="214"/>
      <c r="RDJ10" s="64"/>
      <c r="RDK10" s="64"/>
      <c r="RDT10" s="64"/>
      <c r="RDY10" s="214"/>
      <c r="RDZ10" s="64"/>
      <c r="REA10" s="64"/>
      <c r="REJ10" s="64"/>
      <c r="REO10" s="214"/>
      <c r="REP10" s="64"/>
      <c r="REQ10" s="64"/>
      <c r="REZ10" s="64"/>
      <c r="RFE10" s="214"/>
      <c r="RFF10" s="64"/>
      <c r="RFG10" s="64"/>
      <c r="RFP10" s="64"/>
      <c r="RFU10" s="214"/>
      <c r="RFV10" s="64"/>
      <c r="RFW10" s="64"/>
      <c r="RGF10" s="64"/>
      <c r="RGK10" s="214"/>
      <c r="RGL10" s="64"/>
      <c r="RGM10" s="64"/>
      <c r="RGV10" s="64"/>
      <c r="RHA10" s="214"/>
      <c r="RHB10" s="64"/>
      <c r="RHC10" s="64"/>
      <c r="RHL10" s="64"/>
      <c r="RHQ10" s="214"/>
      <c r="RHR10" s="64"/>
      <c r="RHS10" s="64"/>
      <c r="RIB10" s="64"/>
      <c r="RIG10" s="214"/>
      <c r="RIH10" s="64"/>
      <c r="RII10" s="64"/>
      <c r="RIR10" s="64"/>
      <c r="RIW10" s="214"/>
      <c r="RIX10" s="64"/>
      <c r="RIY10" s="64"/>
      <c r="RJH10" s="64"/>
      <c r="RJM10" s="214"/>
      <c r="RJN10" s="64"/>
      <c r="RJO10" s="64"/>
      <c r="RJX10" s="64"/>
      <c r="RKC10" s="214"/>
      <c r="RKD10" s="64"/>
      <c r="RKE10" s="64"/>
      <c r="RKN10" s="64"/>
      <c r="RKS10" s="214"/>
      <c r="RKT10" s="64"/>
      <c r="RKU10" s="64"/>
      <c r="RLD10" s="64"/>
      <c r="RLI10" s="214"/>
      <c r="RLJ10" s="64"/>
      <c r="RLK10" s="64"/>
      <c r="RLT10" s="64"/>
      <c r="RLY10" s="214"/>
      <c r="RLZ10" s="64"/>
      <c r="RMA10" s="64"/>
      <c r="RMJ10" s="64"/>
      <c r="RMO10" s="214"/>
      <c r="RMP10" s="64"/>
      <c r="RMQ10" s="64"/>
      <c r="RMZ10" s="64"/>
      <c r="RNE10" s="214"/>
      <c r="RNF10" s="64"/>
      <c r="RNG10" s="64"/>
      <c r="RNP10" s="64"/>
      <c r="RNU10" s="214"/>
      <c r="RNV10" s="64"/>
      <c r="RNW10" s="64"/>
      <c r="ROF10" s="64"/>
      <c r="ROK10" s="214"/>
      <c r="ROL10" s="64"/>
      <c r="ROM10" s="64"/>
      <c r="ROV10" s="64"/>
      <c r="RPA10" s="214"/>
      <c r="RPB10" s="64"/>
      <c r="RPC10" s="64"/>
      <c r="RPL10" s="64"/>
      <c r="RPQ10" s="214"/>
      <c r="RPR10" s="64"/>
      <c r="RPS10" s="64"/>
      <c r="RQB10" s="64"/>
      <c r="RQG10" s="214"/>
      <c r="RQH10" s="64"/>
      <c r="RQI10" s="64"/>
      <c r="RQR10" s="64"/>
      <c r="RQW10" s="214"/>
      <c r="RQX10" s="64"/>
      <c r="RQY10" s="64"/>
      <c r="RRH10" s="64"/>
      <c r="RRM10" s="214"/>
      <c r="RRN10" s="64"/>
      <c r="RRO10" s="64"/>
      <c r="RRX10" s="64"/>
      <c r="RSC10" s="214"/>
      <c r="RSD10" s="64"/>
      <c r="RSE10" s="64"/>
      <c r="RSN10" s="64"/>
      <c r="RSS10" s="214"/>
      <c r="RST10" s="64"/>
      <c r="RSU10" s="64"/>
      <c r="RTD10" s="64"/>
      <c r="RTI10" s="214"/>
      <c r="RTJ10" s="64"/>
      <c r="RTK10" s="64"/>
      <c r="RTT10" s="64"/>
      <c r="RTY10" s="214"/>
      <c r="RTZ10" s="64"/>
      <c r="RUA10" s="64"/>
      <c r="RUJ10" s="64"/>
      <c r="RUO10" s="214"/>
      <c r="RUP10" s="64"/>
      <c r="RUQ10" s="64"/>
      <c r="RUZ10" s="64"/>
      <c r="RVE10" s="214"/>
      <c r="RVF10" s="64"/>
      <c r="RVG10" s="64"/>
      <c r="RVP10" s="64"/>
      <c r="RVU10" s="214"/>
      <c r="RVV10" s="64"/>
      <c r="RVW10" s="64"/>
      <c r="RWF10" s="64"/>
      <c r="RWK10" s="214"/>
      <c r="RWL10" s="64"/>
      <c r="RWM10" s="64"/>
      <c r="RWV10" s="64"/>
      <c r="RXA10" s="214"/>
      <c r="RXB10" s="64"/>
      <c r="RXC10" s="64"/>
      <c r="RXL10" s="64"/>
      <c r="RXQ10" s="214"/>
      <c r="RXR10" s="64"/>
      <c r="RXS10" s="64"/>
      <c r="RYB10" s="64"/>
      <c r="RYG10" s="214"/>
      <c r="RYH10" s="64"/>
      <c r="RYI10" s="64"/>
      <c r="RYR10" s="64"/>
      <c r="RYW10" s="214"/>
      <c r="RYX10" s="64"/>
      <c r="RYY10" s="64"/>
      <c r="RZH10" s="64"/>
      <c r="RZM10" s="214"/>
      <c r="RZN10" s="64"/>
      <c r="RZO10" s="64"/>
      <c r="RZX10" s="64"/>
      <c r="SAC10" s="214"/>
      <c r="SAD10" s="64"/>
      <c r="SAE10" s="64"/>
      <c r="SAN10" s="64"/>
      <c r="SAS10" s="214"/>
      <c r="SAT10" s="64"/>
      <c r="SAU10" s="64"/>
      <c r="SBD10" s="64"/>
      <c r="SBI10" s="214"/>
      <c r="SBJ10" s="64"/>
      <c r="SBK10" s="64"/>
      <c r="SBT10" s="64"/>
      <c r="SBY10" s="214"/>
      <c r="SBZ10" s="64"/>
      <c r="SCA10" s="64"/>
      <c r="SCJ10" s="64"/>
      <c r="SCO10" s="214"/>
      <c r="SCP10" s="64"/>
      <c r="SCQ10" s="64"/>
      <c r="SCZ10" s="64"/>
      <c r="SDE10" s="214"/>
      <c r="SDF10" s="64"/>
      <c r="SDG10" s="64"/>
      <c r="SDP10" s="64"/>
      <c r="SDU10" s="214"/>
      <c r="SDV10" s="64"/>
      <c r="SDW10" s="64"/>
      <c r="SEF10" s="64"/>
      <c r="SEK10" s="214"/>
      <c r="SEL10" s="64"/>
      <c r="SEM10" s="64"/>
      <c r="SEV10" s="64"/>
      <c r="SFA10" s="214"/>
      <c r="SFB10" s="64"/>
      <c r="SFC10" s="64"/>
      <c r="SFL10" s="64"/>
      <c r="SFQ10" s="214"/>
      <c r="SFR10" s="64"/>
      <c r="SFS10" s="64"/>
      <c r="SGB10" s="64"/>
      <c r="SGG10" s="214"/>
      <c r="SGH10" s="64"/>
      <c r="SGI10" s="64"/>
      <c r="SGR10" s="64"/>
      <c r="SGW10" s="214"/>
      <c r="SGX10" s="64"/>
      <c r="SGY10" s="64"/>
      <c r="SHH10" s="64"/>
      <c r="SHM10" s="214"/>
      <c r="SHN10" s="64"/>
      <c r="SHO10" s="64"/>
      <c r="SHX10" s="64"/>
      <c r="SIC10" s="214"/>
      <c r="SID10" s="64"/>
      <c r="SIE10" s="64"/>
      <c r="SIN10" s="64"/>
      <c r="SIS10" s="214"/>
      <c r="SIT10" s="64"/>
      <c r="SIU10" s="64"/>
      <c r="SJD10" s="64"/>
      <c r="SJI10" s="214"/>
      <c r="SJJ10" s="64"/>
      <c r="SJK10" s="64"/>
      <c r="SJT10" s="64"/>
      <c r="SJY10" s="214"/>
      <c r="SJZ10" s="64"/>
      <c r="SKA10" s="64"/>
      <c r="SKJ10" s="64"/>
      <c r="SKO10" s="214"/>
      <c r="SKP10" s="64"/>
      <c r="SKQ10" s="64"/>
      <c r="SKZ10" s="64"/>
      <c r="SLE10" s="214"/>
      <c r="SLF10" s="64"/>
      <c r="SLG10" s="64"/>
      <c r="SLP10" s="64"/>
      <c r="SLU10" s="214"/>
      <c r="SLV10" s="64"/>
      <c r="SLW10" s="64"/>
      <c r="SMF10" s="64"/>
      <c r="SMK10" s="214"/>
      <c r="SML10" s="64"/>
      <c r="SMM10" s="64"/>
      <c r="SMV10" s="64"/>
      <c r="SNA10" s="214"/>
      <c r="SNB10" s="64"/>
      <c r="SNC10" s="64"/>
      <c r="SNL10" s="64"/>
      <c r="SNQ10" s="214"/>
      <c r="SNR10" s="64"/>
      <c r="SNS10" s="64"/>
      <c r="SOB10" s="64"/>
      <c r="SOG10" s="214"/>
      <c r="SOH10" s="64"/>
      <c r="SOI10" s="64"/>
      <c r="SOR10" s="64"/>
      <c r="SOW10" s="214"/>
      <c r="SOX10" s="64"/>
      <c r="SOY10" s="64"/>
      <c r="SPH10" s="64"/>
      <c r="SPM10" s="214"/>
      <c r="SPN10" s="64"/>
      <c r="SPO10" s="64"/>
      <c r="SPX10" s="64"/>
      <c r="SQC10" s="214"/>
      <c r="SQD10" s="64"/>
      <c r="SQE10" s="64"/>
      <c r="SQN10" s="64"/>
      <c r="SQS10" s="214"/>
      <c r="SQT10" s="64"/>
      <c r="SQU10" s="64"/>
      <c r="SRD10" s="64"/>
      <c r="SRI10" s="214"/>
      <c r="SRJ10" s="64"/>
      <c r="SRK10" s="64"/>
      <c r="SRT10" s="64"/>
      <c r="SRY10" s="214"/>
      <c r="SRZ10" s="64"/>
      <c r="SSA10" s="64"/>
      <c r="SSJ10" s="64"/>
      <c r="SSO10" s="214"/>
      <c r="SSP10" s="64"/>
      <c r="SSQ10" s="64"/>
      <c r="SSZ10" s="64"/>
      <c r="STE10" s="214"/>
      <c r="STF10" s="64"/>
      <c r="STG10" s="64"/>
      <c r="STP10" s="64"/>
      <c r="STU10" s="214"/>
      <c r="STV10" s="64"/>
      <c r="STW10" s="64"/>
      <c r="SUF10" s="64"/>
      <c r="SUK10" s="214"/>
      <c r="SUL10" s="64"/>
      <c r="SUM10" s="64"/>
      <c r="SUV10" s="64"/>
      <c r="SVA10" s="214"/>
      <c r="SVB10" s="64"/>
      <c r="SVC10" s="64"/>
      <c r="SVL10" s="64"/>
      <c r="SVQ10" s="214"/>
      <c r="SVR10" s="64"/>
      <c r="SVS10" s="64"/>
      <c r="SWB10" s="64"/>
      <c r="SWG10" s="214"/>
      <c r="SWH10" s="64"/>
      <c r="SWI10" s="64"/>
      <c r="SWR10" s="64"/>
      <c r="SWW10" s="214"/>
      <c r="SWX10" s="64"/>
      <c r="SWY10" s="64"/>
      <c r="SXH10" s="64"/>
      <c r="SXM10" s="214"/>
      <c r="SXN10" s="64"/>
      <c r="SXO10" s="64"/>
      <c r="SXX10" s="64"/>
      <c r="SYC10" s="214"/>
      <c r="SYD10" s="64"/>
      <c r="SYE10" s="64"/>
      <c r="SYN10" s="64"/>
      <c r="SYS10" s="214"/>
      <c r="SYT10" s="64"/>
      <c r="SYU10" s="64"/>
      <c r="SZD10" s="64"/>
      <c r="SZI10" s="214"/>
      <c r="SZJ10" s="64"/>
      <c r="SZK10" s="64"/>
      <c r="SZT10" s="64"/>
      <c r="SZY10" s="214"/>
      <c r="SZZ10" s="64"/>
      <c r="TAA10" s="64"/>
      <c r="TAJ10" s="64"/>
      <c r="TAO10" s="214"/>
      <c r="TAP10" s="64"/>
      <c r="TAQ10" s="64"/>
      <c r="TAZ10" s="64"/>
      <c r="TBE10" s="214"/>
      <c r="TBF10" s="64"/>
      <c r="TBG10" s="64"/>
      <c r="TBP10" s="64"/>
      <c r="TBU10" s="214"/>
      <c r="TBV10" s="64"/>
      <c r="TBW10" s="64"/>
      <c r="TCF10" s="64"/>
      <c r="TCK10" s="214"/>
      <c r="TCL10" s="64"/>
      <c r="TCM10" s="64"/>
      <c r="TCV10" s="64"/>
      <c r="TDA10" s="214"/>
      <c r="TDB10" s="64"/>
      <c r="TDC10" s="64"/>
      <c r="TDL10" s="64"/>
      <c r="TDQ10" s="214"/>
      <c r="TDR10" s="64"/>
      <c r="TDS10" s="64"/>
      <c r="TEB10" s="64"/>
      <c r="TEG10" s="214"/>
      <c r="TEH10" s="64"/>
      <c r="TEI10" s="64"/>
      <c r="TER10" s="64"/>
      <c r="TEW10" s="214"/>
      <c r="TEX10" s="64"/>
      <c r="TEY10" s="64"/>
      <c r="TFH10" s="64"/>
      <c r="TFM10" s="214"/>
      <c r="TFN10" s="64"/>
      <c r="TFO10" s="64"/>
      <c r="TFX10" s="64"/>
      <c r="TGC10" s="214"/>
      <c r="TGD10" s="64"/>
      <c r="TGE10" s="64"/>
      <c r="TGN10" s="64"/>
      <c r="TGS10" s="214"/>
      <c r="TGT10" s="64"/>
      <c r="TGU10" s="64"/>
      <c r="THD10" s="64"/>
      <c r="THI10" s="214"/>
      <c r="THJ10" s="64"/>
      <c r="THK10" s="64"/>
      <c r="THT10" s="64"/>
      <c r="THY10" s="214"/>
      <c r="THZ10" s="64"/>
      <c r="TIA10" s="64"/>
      <c r="TIJ10" s="64"/>
      <c r="TIO10" s="214"/>
      <c r="TIP10" s="64"/>
      <c r="TIQ10" s="64"/>
      <c r="TIZ10" s="64"/>
      <c r="TJE10" s="214"/>
      <c r="TJF10" s="64"/>
      <c r="TJG10" s="64"/>
      <c r="TJP10" s="64"/>
      <c r="TJU10" s="214"/>
      <c r="TJV10" s="64"/>
      <c r="TJW10" s="64"/>
      <c r="TKF10" s="64"/>
      <c r="TKK10" s="214"/>
      <c r="TKL10" s="64"/>
      <c r="TKM10" s="64"/>
      <c r="TKV10" s="64"/>
      <c r="TLA10" s="214"/>
      <c r="TLB10" s="64"/>
      <c r="TLC10" s="64"/>
      <c r="TLL10" s="64"/>
      <c r="TLQ10" s="214"/>
      <c r="TLR10" s="64"/>
      <c r="TLS10" s="64"/>
      <c r="TMB10" s="64"/>
      <c r="TMG10" s="214"/>
      <c r="TMH10" s="64"/>
      <c r="TMI10" s="64"/>
      <c r="TMR10" s="64"/>
      <c r="TMW10" s="214"/>
      <c r="TMX10" s="64"/>
      <c r="TMY10" s="64"/>
      <c r="TNH10" s="64"/>
      <c r="TNM10" s="214"/>
      <c r="TNN10" s="64"/>
      <c r="TNO10" s="64"/>
      <c r="TNX10" s="64"/>
      <c r="TOC10" s="214"/>
      <c r="TOD10" s="64"/>
      <c r="TOE10" s="64"/>
      <c r="TON10" s="64"/>
      <c r="TOS10" s="214"/>
      <c r="TOT10" s="64"/>
      <c r="TOU10" s="64"/>
      <c r="TPD10" s="64"/>
      <c r="TPI10" s="214"/>
      <c r="TPJ10" s="64"/>
      <c r="TPK10" s="64"/>
      <c r="TPT10" s="64"/>
      <c r="TPY10" s="214"/>
      <c r="TPZ10" s="64"/>
      <c r="TQA10" s="64"/>
      <c r="TQJ10" s="64"/>
      <c r="TQO10" s="214"/>
      <c r="TQP10" s="64"/>
      <c r="TQQ10" s="64"/>
      <c r="TQZ10" s="64"/>
      <c r="TRE10" s="214"/>
      <c r="TRF10" s="64"/>
      <c r="TRG10" s="64"/>
      <c r="TRP10" s="64"/>
      <c r="TRU10" s="214"/>
      <c r="TRV10" s="64"/>
      <c r="TRW10" s="64"/>
      <c r="TSF10" s="64"/>
      <c r="TSK10" s="214"/>
      <c r="TSL10" s="64"/>
      <c r="TSM10" s="64"/>
      <c r="TSV10" s="64"/>
      <c r="TTA10" s="214"/>
      <c r="TTB10" s="64"/>
      <c r="TTC10" s="64"/>
      <c r="TTL10" s="64"/>
      <c r="TTQ10" s="214"/>
      <c r="TTR10" s="64"/>
      <c r="TTS10" s="64"/>
      <c r="TUB10" s="64"/>
      <c r="TUG10" s="214"/>
      <c r="TUH10" s="64"/>
      <c r="TUI10" s="64"/>
      <c r="TUR10" s="64"/>
      <c r="TUW10" s="214"/>
      <c r="TUX10" s="64"/>
      <c r="TUY10" s="64"/>
      <c r="TVH10" s="64"/>
      <c r="TVM10" s="214"/>
      <c r="TVN10" s="64"/>
      <c r="TVO10" s="64"/>
      <c r="TVX10" s="64"/>
      <c r="TWC10" s="214"/>
      <c r="TWD10" s="64"/>
      <c r="TWE10" s="64"/>
      <c r="TWN10" s="64"/>
      <c r="TWS10" s="214"/>
      <c r="TWT10" s="64"/>
      <c r="TWU10" s="64"/>
      <c r="TXD10" s="64"/>
      <c r="TXI10" s="214"/>
      <c r="TXJ10" s="64"/>
      <c r="TXK10" s="64"/>
      <c r="TXT10" s="64"/>
      <c r="TXY10" s="214"/>
      <c r="TXZ10" s="64"/>
      <c r="TYA10" s="64"/>
      <c r="TYJ10" s="64"/>
      <c r="TYO10" s="214"/>
      <c r="TYP10" s="64"/>
      <c r="TYQ10" s="64"/>
      <c r="TYZ10" s="64"/>
      <c r="TZE10" s="214"/>
      <c r="TZF10" s="64"/>
      <c r="TZG10" s="64"/>
      <c r="TZP10" s="64"/>
      <c r="TZU10" s="214"/>
      <c r="TZV10" s="64"/>
      <c r="TZW10" s="64"/>
      <c r="UAF10" s="64"/>
      <c r="UAK10" s="214"/>
      <c r="UAL10" s="64"/>
      <c r="UAM10" s="64"/>
      <c r="UAV10" s="64"/>
      <c r="UBA10" s="214"/>
      <c r="UBB10" s="64"/>
      <c r="UBC10" s="64"/>
      <c r="UBL10" s="64"/>
      <c r="UBQ10" s="214"/>
      <c r="UBR10" s="64"/>
      <c r="UBS10" s="64"/>
      <c r="UCB10" s="64"/>
      <c r="UCG10" s="214"/>
      <c r="UCH10" s="64"/>
      <c r="UCI10" s="64"/>
      <c r="UCR10" s="64"/>
      <c r="UCW10" s="214"/>
      <c r="UCX10" s="64"/>
      <c r="UCY10" s="64"/>
      <c r="UDH10" s="64"/>
      <c r="UDM10" s="214"/>
      <c r="UDN10" s="64"/>
      <c r="UDO10" s="64"/>
      <c r="UDX10" s="64"/>
      <c r="UEC10" s="214"/>
      <c r="UED10" s="64"/>
      <c r="UEE10" s="64"/>
      <c r="UEN10" s="64"/>
      <c r="UES10" s="214"/>
      <c r="UET10" s="64"/>
      <c r="UEU10" s="64"/>
      <c r="UFD10" s="64"/>
      <c r="UFI10" s="214"/>
      <c r="UFJ10" s="64"/>
      <c r="UFK10" s="64"/>
      <c r="UFT10" s="64"/>
      <c r="UFY10" s="214"/>
      <c r="UFZ10" s="64"/>
      <c r="UGA10" s="64"/>
      <c r="UGJ10" s="64"/>
      <c r="UGO10" s="214"/>
      <c r="UGP10" s="64"/>
      <c r="UGQ10" s="64"/>
      <c r="UGZ10" s="64"/>
      <c r="UHE10" s="214"/>
      <c r="UHF10" s="64"/>
      <c r="UHG10" s="64"/>
      <c r="UHP10" s="64"/>
      <c r="UHU10" s="214"/>
      <c r="UHV10" s="64"/>
      <c r="UHW10" s="64"/>
      <c r="UIF10" s="64"/>
      <c r="UIK10" s="214"/>
      <c r="UIL10" s="64"/>
      <c r="UIM10" s="64"/>
      <c r="UIV10" s="64"/>
      <c r="UJA10" s="214"/>
      <c r="UJB10" s="64"/>
      <c r="UJC10" s="64"/>
      <c r="UJL10" s="64"/>
      <c r="UJQ10" s="214"/>
      <c r="UJR10" s="64"/>
      <c r="UJS10" s="64"/>
      <c r="UKB10" s="64"/>
      <c r="UKG10" s="214"/>
      <c r="UKH10" s="64"/>
      <c r="UKI10" s="64"/>
      <c r="UKR10" s="64"/>
      <c r="UKW10" s="214"/>
      <c r="UKX10" s="64"/>
      <c r="UKY10" s="64"/>
      <c r="ULH10" s="64"/>
      <c r="ULM10" s="214"/>
      <c r="ULN10" s="64"/>
      <c r="ULO10" s="64"/>
      <c r="ULX10" s="64"/>
      <c r="UMC10" s="214"/>
      <c r="UMD10" s="64"/>
      <c r="UME10" s="64"/>
      <c r="UMN10" s="64"/>
      <c r="UMS10" s="214"/>
      <c r="UMT10" s="64"/>
      <c r="UMU10" s="64"/>
      <c r="UND10" s="64"/>
      <c r="UNI10" s="214"/>
      <c r="UNJ10" s="64"/>
      <c r="UNK10" s="64"/>
      <c r="UNT10" s="64"/>
      <c r="UNY10" s="214"/>
      <c r="UNZ10" s="64"/>
      <c r="UOA10" s="64"/>
      <c r="UOJ10" s="64"/>
      <c r="UOO10" s="214"/>
      <c r="UOP10" s="64"/>
      <c r="UOQ10" s="64"/>
      <c r="UOZ10" s="64"/>
      <c r="UPE10" s="214"/>
      <c r="UPF10" s="64"/>
      <c r="UPG10" s="64"/>
      <c r="UPP10" s="64"/>
      <c r="UPU10" s="214"/>
      <c r="UPV10" s="64"/>
      <c r="UPW10" s="64"/>
      <c r="UQF10" s="64"/>
      <c r="UQK10" s="214"/>
      <c r="UQL10" s="64"/>
      <c r="UQM10" s="64"/>
      <c r="UQV10" s="64"/>
      <c r="URA10" s="214"/>
      <c r="URB10" s="64"/>
      <c r="URC10" s="64"/>
      <c r="URL10" s="64"/>
      <c r="URQ10" s="214"/>
      <c r="URR10" s="64"/>
      <c r="URS10" s="64"/>
      <c r="USB10" s="64"/>
      <c r="USG10" s="214"/>
      <c r="USH10" s="64"/>
      <c r="USI10" s="64"/>
      <c r="USR10" s="64"/>
      <c r="USW10" s="214"/>
      <c r="USX10" s="64"/>
      <c r="USY10" s="64"/>
      <c r="UTH10" s="64"/>
      <c r="UTM10" s="214"/>
      <c r="UTN10" s="64"/>
      <c r="UTO10" s="64"/>
      <c r="UTX10" s="64"/>
      <c r="UUC10" s="214"/>
      <c r="UUD10" s="64"/>
      <c r="UUE10" s="64"/>
      <c r="UUN10" s="64"/>
      <c r="UUS10" s="214"/>
      <c r="UUT10" s="64"/>
      <c r="UUU10" s="64"/>
      <c r="UVD10" s="64"/>
      <c r="UVI10" s="214"/>
      <c r="UVJ10" s="64"/>
      <c r="UVK10" s="64"/>
      <c r="UVT10" s="64"/>
      <c r="UVY10" s="214"/>
      <c r="UVZ10" s="64"/>
      <c r="UWA10" s="64"/>
      <c r="UWJ10" s="64"/>
      <c r="UWO10" s="214"/>
      <c r="UWP10" s="64"/>
      <c r="UWQ10" s="64"/>
      <c r="UWZ10" s="64"/>
      <c r="UXE10" s="214"/>
      <c r="UXF10" s="64"/>
      <c r="UXG10" s="64"/>
      <c r="UXP10" s="64"/>
      <c r="UXU10" s="214"/>
      <c r="UXV10" s="64"/>
      <c r="UXW10" s="64"/>
      <c r="UYF10" s="64"/>
      <c r="UYK10" s="214"/>
      <c r="UYL10" s="64"/>
      <c r="UYM10" s="64"/>
      <c r="UYV10" s="64"/>
      <c r="UZA10" s="214"/>
      <c r="UZB10" s="64"/>
      <c r="UZC10" s="64"/>
      <c r="UZL10" s="64"/>
      <c r="UZQ10" s="214"/>
      <c r="UZR10" s="64"/>
      <c r="UZS10" s="64"/>
      <c r="VAB10" s="64"/>
      <c r="VAG10" s="214"/>
      <c r="VAH10" s="64"/>
      <c r="VAI10" s="64"/>
      <c r="VAR10" s="64"/>
      <c r="VAW10" s="214"/>
      <c r="VAX10" s="64"/>
      <c r="VAY10" s="64"/>
      <c r="VBH10" s="64"/>
      <c r="VBM10" s="214"/>
      <c r="VBN10" s="64"/>
      <c r="VBO10" s="64"/>
      <c r="VBX10" s="64"/>
      <c r="VCC10" s="214"/>
      <c r="VCD10" s="64"/>
      <c r="VCE10" s="64"/>
      <c r="VCN10" s="64"/>
      <c r="VCS10" s="214"/>
      <c r="VCT10" s="64"/>
      <c r="VCU10" s="64"/>
      <c r="VDD10" s="64"/>
      <c r="VDI10" s="214"/>
      <c r="VDJ10" s="64"/>
      <c r="VDK10" s="64"/>
      <c r="VDT10" s="64"/>
      <c r="VDY10" s="214"/>
      <c r="VDZ10" s="64"/>
      <c r="VEA10" s="64"/>
      <c r="VEJ10" s="64"/>
      <c r="VEO10" s="214"/>
      <c r="VEP10" s="64"/>
      <c r="VEQ10" s="64"/>
      <c r="VEZ10" s="64"/>
      <c r="VFE10" s="214"/>
      <c r="VFF10" s="64"/>
      <c r="VFG10" s="64"/>
      <c r="VFP10" s="64"/>
      <c r="VFU10" s="214"/>
      <c r="VFV10" s="64"/>
      <c r="VFW10" s="64"/>
      <c r="VGF10" s="64"/>
      <c r="VGK10" s="214"/>
      <c r="VGL10" s="64"/>
      <c r="VGM10" s="64"/>
      <c r="VGV10" s="64"/>
      <c r="VHA10" s="214"/>
      <c r="VHB10" s="64"/>
      <c r="VHC10" s="64"/>
      <c r="VHL10" s="64"/>
      <c r="VHQ10" s="214"/>
      <c r="VHR10" s="64"/>
      <c r="VHS10" s="64"/>
      <c r="VIB10" s="64"/>
      <c r="VIG10" s="214"/>
      <c r="VIH10" s="64"/>
      <c r="VII10" s="64"/>
      <c r="VIR10" s="64"/>
      <c r="VIW10" s="214"/>
      <c r="VIX10" s="64"/>
      <c r="VIY10" s="64"/>
      <c r="VJH10" s="64"/>
      <c r="VJM10" s="214"/>
      <c r="VJN10" s="64"/>
      <c r="VJO10" s="64"/>
      <c r="VJX10" s="64"/>
      <c r="VKC10" s="214"/>
      <c r="VKD10" s="64"/>
      <c r="VKE10" s="64"/>
      <c r="VKN10" s="64"/>
      <c r="VKS10" s="214"/>
      <c r="VKT10" s="64"/>
      <c r="VKU10" s="64"/>
      <c r="VLD10" s="64"/>
      <c r="VLI10" s="214"/>
      <c r="VLJ10" s="64"/>
      <c r="VLK10" s="64"/>
      <c r="VLT10" s="64"/>
      <c r="VLY10" s="214"/>
      <c r="VLZ10" s="64"/>
      <c r="VMA10" s="64"/>
      <c r="VMJ10" s="64"/>
      <c r="VMO10" s="214"/>
      <c r="VMP10" s="64"/>
      <c r="VMQ10" s="64"/>
      <c r="VMZ10" s="64"/>
      <c r="VNE10" s="214"/>
      <c r="VNF10" s="64"/>
      <c r="VNG10" s="64"/>
      <c r="VNP10" s="64"/>
      <c r="VNU10" s="214"/>
      <c r="VNV10" s="64"/>
      <c r="VNW10" s="64"/>
      <c r="VOF10" s="64"/>
      <c r="VOK10" s="214"/>
      <c r="VOL10" s="64"/>
      <c r="VOM10" s="64"/>
      <c r="VOV10" s="64"/>
      <c r="VPA10" s="214"/>
      <c r="VPB10" s="64"/>
      <c r="VPC10" s="64"/>
      <c r="VPL10" s="64"/>
      <c r="VPQ10" s="214"/>
      <c r="VPR10" s="64"/>
      <c r="VPS10" s="64"/>
      <c r="VQB10" s="64"/>
      <c r="VQG10" s="214"/>
      <c r="VQH10" s="64"/>
      <c r="VQI10" s="64"/>
      <c r="VQR10" s="64"/>
      <c r="VQW10" s="214"/>
      <c r="VQX10" s="64"/>
      <c r="VQY10" s="64"/>
      <c r="VRH10" s="64"/>
      <c r="VRM10" s="214"/>
      <c r="VRN10" s="64"/>
      <c r="VRO10" s="64"/>
      <c r="VRX10" s="64"/>
      <c r="VSC10" s="214"/>
      <c r="VSD10" s="64"/>
      <c r="VSE10" s="64"/>
      <c r="VSN10" s="64"/>
      <c r="VSS10" s="214"/>
      <c r="VST10" s="64"/>
      <c r="VSU10" s="64"/>
      <c r="VTD10" s="64"/>
      <c r="VTI10" s="214"/>
      <c r="VTJ10" s="64"/>
      <c r="VTK10" s="64"/>
      <c r="VTT10" s="64"/>
      <c r="VTY10" s="214"/>
      <c r="VTZ10" s="64"/>
      <c r="VUA10" s="64"/>
      <c r="VUJ10" s="64"/>
      <c r="VUO10" s="214"/>
      <c r="VUP10" s="64"/>
      <c r="VUQ10" s="64"/>
      <c r="VUZ10" s="64"/>
      <c r="VVE10" s="214"/>
      <c r="VVF10" s="64"/>
      <c r="VVG10" s="64"/>
      <c r="VVP10" s="64"/>
      <c r="VVU10" s="214"/>
      <c r="VVV10" s="64"/>
      <c r="VVW10" s="64"/>
      <c r="VWF10" s="64"/>
      <c r="VWK10" s="214"/>
      <c r="VWL10" s="64"/>
      <c r="VWM10" s="64"/>
      <c r="VWV10" s="64"/>
      <c r="VXA10" s="214"/>
      <c r="VXB10" s="64"/>
      <c r="VXC10" s="64"/>
      <c r="VXL10" s="64"/>
      <c r="VXQ10" s="214"/>
      <c r="VXR10" s="64"/>
      <c r="VXS10" s="64"/>
      <c r="VYB10" s="64"/>
      <c r="VYG10" s="214"/>
      <c r="VYH10" s="64"/>
      <c r="VYI10" s="64"/>
      <c r="VYR10" s="64"/>
      <c r="VYW10" s="214"/>
      <c r="VYX10" s="64"/>
      <c r="VYY10" s="64"/>
      <c r="VZH10" s="64"/>
      <c r="VZM10" s="214"/>
      <c r="VZN10" s="64"/>
      <c r="VZO10" s="64"/>
      <c r="VZX10" s="64"/>
      <c r="WAC10" s="214"/>
      <c r="WAD10" s="64"/>
      <c r="WAE10" s="64"/>
      <c r="WAN10" s="64"/>
      <c r="WAS10" s="214"/>
      <c r="WAT10" s="64"/>
      <c r="WAU10" s="64"/>
      <c r="WBD10" s="64"/>
      <c r="WBI10" s="214"/>
      <c r="WBJ10" s="64"/>
      <c r="WBK10" s="64"/>
      <c r="WBT10" s="64"/>
      <c r="WBY10" s="214"/>
      <c r="WBZ10" s="64"/>
      <c r="WCA10" s="64"/>
      <c r="WCJ10" s="64"/>
      <c r="WCO10" s="214"/>
      <c r="WCP10" s="64"/>
      <c r="WCQ10" s="64"/>
      <c r="WCZ10" s="64"/>
      <c r="WDE10" s="214"/>
      <c r="WDF10" s="64"/>
      <c r="WDG10" s="64"/>
      <c r="WDP10" s="64"/>
      <c r="WDU10" s="214"/>
      <c r="WDV10" s="64"/>
      <c r="WDW10" s="64"/>
      <c r="WEF10" s="64"/>
      <c r="WEK10" s="214"/>
      <c r="WEL10" s="64"/>
      <c r="WEM10" s="64"/>
      <c r="WEV10" s="64"/>
      <c r="WFA10" s="214"/>
      <c r="WFB10" s="64"/>
      <c r="WFC10" s="64"/>
      <c r="WFL10" s="64"/>
      <c r="WFQ10" s="214"/>
      <c r="WFR10" s="64"/>
      <c r="WFS10" s="64"/>
      <c r="WGB10" s="64"/>
      <c r="WGG10" s="214"/>
      <c r="WGH10" s="64"/>
      <c r="WGI10" s="64"/>
      <c r="WGR10" s="64"/>
      <c r="WGW10" s="214"/>
      <c r="WGX10" s="64"/>
      <c r="WGY10" s="64"/>
      <c r="WHH10" s="64"/>
      <c r="WHM10" s="214"/>
      <c r="WHN10" s="64"/>
      <c r="WHO10" s="64"/>
      <c r="WHX10" s="64"/>
      <c r="WIC10" s="214"/>
      <c r="WID10" s="64"/>
      <c r="WIE10" s="64"/>
      <c r="WIN10" s="64"/>
      <c r="WIS10" s="214"/>
      <c r="WIT10" s="64"/>
      <c r="WIU10" s="64"/>
      <c r="WJD10" s="64"/>
      <c r="WJI10" s="214"/>
      <c r="WJJ10" s="64"/>
      <c r="WJK10" s="64"/>
      <c r="WJT10" s="64"/>
      <c r="WJY10" s="214"/>
      <c r="WJZ10" s="64"/>
      <c r="WKA10" s="64"/>
      <c r="WKJ10" s="64"/>
      <c r="WKO10" s="214"/>
      <c r="WKP10" s="64"/>
      <c r="WKQ10" s="64"/>
      <c r="WKZ10" s="64"/>
      <c r="WLE10" s="214"/>
      <c r="WLF10" s="64"/>
      <c r="WLG10" s="64"/>
      <c r="WLP10" s="64"/>
      <c r="WLU10" s="214"/>
      <c r="WLV10" s="64"/>
      <c r="WLW10" s="64"/>
      <c r="WMF10" s="64"/>
      <c r="WMK10" s="214"/>
      <c r="WML10" s="64"/>
      <c r="WMM10" s="64"/>
      <c r="WMV10" s="64"/>
      <c r="WNA10" s="214"/>
      <c r="WNB10" s="64"/>
      <c r="WNC10" s="64"/>
      <c r="WNL10" s="64"/>
      <c r="WNQ10" s="214"/>
      <c r="WNR10" s="64"/>
      <c r="WNS10" s="64"/>
      <c r="WOB10" s="64"/>
      <c r="WOG10" s="214"/>
      <c r="WOH10" s="64"/>
      <c r="WOI10" s="64"/>
      <c r="WOR10" s="64"/>
      <c r="WOW10" s="214"/>
      <c r="WOX10" s="64"/>
      <c r="WOY10" s="64"/>
      <c r="WPH10" s="64"/>
      <c r="WPM10" s="214"/>
      <c r="WPN10" s="64"/>
      <c r="WPO10" s="64"/>
      <c r="WPX10" s="64"/>
      <c r="WQC10" s="214"/>
      <c r="WQD10" s="64"/>
      <c r="WQE10" s="64"/>
      <c r="WQN10" s="64"/>
      <c r="WQS10" s="214"/>
      <c r="WQT10" s="64"/>
      <c r="WQU10" s="64"/>
      <c r="WRD10" s="64"/>
      <c r="WRI10" s="214"/>
      <c r="WRJ10" s="64"/>
      <c r="WRK10" s="64"/>
      <c r="WRT10" s="64"/>
      <c r="WRY10" s="214"/>
      <c r="WRZ10" s="64"/>
      <c r="WSA10" s="64"/>
      <c r="WSJ10" s="64"/>
      <c r="WSO10" s="214"/>
      <c r="WSP10" s="64"/>
      <c r="WSQ10" s="64"/>
      <c r="WSZ10" s="64"/>
      <c r="WTE10" s="214"/>
      <c r="WTF10" s="64"/>
      <c r="WTG10" s="64"/>
      <c r="WTP10" s="64"/>
      <c r="WTU10" s="214"/>
      <c r="WTV10" s="64"/>
      <c r="WTW10" s="64"/>
      <c r="WUF10" s="64"/>
      <c r="WUK10" s="214"/>
      <c r="WUL10" s="64"/>
      <c r="WUM10" s="64"/>
      <c r="WUV10" s="64"/>
      <c r="WVA10" s="214"/>
      <c r="WVB10" s="64"/>
      <c r="WVC10" s="64"/>
      <c r="WVL10" s="64"/>
      <c r="WVQ10" s="214"/>
      <c r="WVR10" s="64"/>
      <c r="WVS10" s="64"/>
      <c r="WWB10" s="64"/>
      <c r="WWG10" s="214"/>
      <c r="WWH10" s="64"/>
      <c r="WWI10" s="64"/>
      <c r="WWR10" s="64"/>
      <c r="WWW10" s="214"/>
      <c r="WWX10" s="64"/>
      <c r="WWY10" s="64"/>
      <c r="WXH10" s="64"/>
      <c r="WXM10" s="214"/>
      <c r="WXN10" s="64"/>
      <c r="WXO10" s="64"/>
      <c r="WXX10" s="64"/>
      <c r="WYC10" s="214"/>
      <c r="WYD10" s="64"/>
      <c r="WYE10" s="64"/>
      <c r="WYN10" s="64"/>
      <c r="WYS10" s="214"/>
      <c r="WYT10" s="64"/>
      <c r="WYU10" s="64"/>
      <c r="WZD10" s="64"/>
      <c r="WZI10" s="214"/>
      <c r="WZJ10" s="64"/>
      <c r="WZK10" s="64"/>
      <c r="WZT10" s="64"/>
      <c r="WZY10" s="214"/>
      <c r="WZZ10" s="64"/>
      <c r="XAA10" s="64"/>
      <c r="XAJ10" s="64"/>
      <c r="XAO10" s="214"/>
      <c r="XAP10" s="64"/>
      <c r="XAQ10" s="64"/>
      <c r="XAZ10" s="64"/>
      <c r="XBE10" s="214"/>
      <c r="XBF10" s="64"/>
      <c r="XBG10" s="64"/>
      <c r="XBP10" s="64"/>
      <c r="XBU10" s="214"/>
      <c r="XBV10" s="64"/>
      <c r="XBW10" s="64"/>
      <c r="XCF10" s="64"/>
      <c r="XCK10" s="214"/>
      <c r="XCL10" s="64"/>
      <c r="XCM10" s="64"/>
      <c r="XCV10" s="64"/>
      <c r="XDA10" s="214"/>
      <c r="XDB10" s="64"/>
      <c r="XDC10" s="64"/>
      <c r="XDL10" s="64"/>
      <c r="XDQ10" s="214"/>
      <c r="XDR10" s="64"/>
      <c r="XDS10" s="64"/>
      <c r="XEB10" s="64"/>
      <c r="XEG10" s="214"/>
      <c r="XEH10" s="64"/>
      <c r="XEI10" s="64"/>
      <c r="XER10" s="64"/>
    </row>
    <row r="11" spans="1:1019 1028:2043 2052:3067 3076:4091 4100:5115 5124:6139 6148:7163 7172:8187 8196:9211 9220:10235 10244:11259 11268:12283 12292:13307 13316:14331 14340:15355 15364:16372" ht="38.450000000000003" customHeight="1" x14ac:dyDescent="0.2">
      <c r="A11" s="214"/>
      <c r="B11" s="73" t="s">
        <v>1231</v>
      </c>
      <c r="C11" s="82">
        <v>0</v>
      </c>
      <c r="D11" s="82">
        <v>0</v>
      </c>
      <c r="E11" s="83">
        <v>9.0643189999999998E-2</v>
      </c>
      <c r="F11" s="71" t="s">
        <v>1278</v>
      </c>
      <c r="G11" s="71">
        <v>0</v>
      </c>
      <c r="H11" s="72">
        <v>0</v>
      </c>
      <c r="I11" s="63">
        <v>0.66</v>
      </c>
    </row>
    <row r="12" spans="1:1019 1028:2043 2052:3067 3076:4091 4100:5115 5124:6139 6148:7163 7172:8187 8196:9211 9220:10235 10244:11259 11268:12283 12292:13307 13316:14331 14340:15355 15364:16372" ht="15.75" x14ac:dyDescent="0.2">
      <c r="A12" s="214"/>
      <c r="B12" s="73" t="s">
        <v>1277</v>
      </c>
      <c r="C12" s="82">
        <v>0</v>
      </c>
      <c r="D12" s="82">
        <v>0</v>
      </c>
      <c r="E12" s="83">
        <v>199.21090287000001</v>
      </c>
      <c r="F12" s="71" t="s">
        <v>1278</v>
      </c>
      <c r="G12" s="71">
        <v>0.45</v>
      </c>
      <c r="H12" s="72">
        <v>0.84</v>
      </c>
      <c r="I12" s="63">
        <v>0.65</v>
      </c>
      <c r="AE12" s="531"/>
    </row>
    <row r="13" spans="1:1019 1028:2043 2052:3067 3076:4091 4100:5115 5124:6139 6148:7163 7172:8187 8196:9211 9220:10235 10244:11259 11268:12283 12292:13307 13316:14331 14340:15355 15364:16372" ht="15.75" x14ac:dyDescent="0.2">
      <c r="A13" s="214"/>
      <c r="B13" s="73" t="s">
        <v>1228</v>
      </c>
      <c r="C13" s="82">
        <v>0</v>
      </c>
      <c r="D13" s="82">
        <v>0</v>
      </c>
      <c r="E13" s="83">
        <v>1.7416959700000001</v>
      </c>
      <c r="F13" s="71" t="s">
        <v>605</v>
      </c>
      <c r="G13" s="71">
        <v>1</v>
      </c>
      <c r="H13" s="72">
        <v>1</v>
      </c>
      <c r="I13" s="63"/>
    </row>
    <row r="14" spans="1:1019 1028:2043 2052:3067 3076:4091 4100:5115 5124:6139 6148:7163 7172:8187 8196:9211 9220:10235 10244:11259 11268:12283 12292:13307 13316:14331 14340:15355 15364:16372" ht="15.75" x14ac:dyDescent="0.2">
      <c r="A14" s="214"/>
      <c r="B14" s="496" t="s">
        <v>1315</v>
      </c>
      <c r="C14" s="82">
        <v>0</v>
      </c>
      <c r="D14" s="82">
        <v>0</v>
      </c>
      <c r="E14" s="83">
        <v>370.31820038000001</v>
      </c>
      <c r="F14" s="71" t="s">
        <v>473</v>
      </c>
      <c r="G14" s="71">
        <v>0</v>
      </c>
      <c r="H14" s="72">
        <v>0.95009999999999994</v>
      </c>
      <c r="I14" s="63">
        <v>1</v>
      </c>
    </row>
    <row r="15" spans="1:1019 1028:2043 2052:3067 3076:4091 4100:5115 5124:6139 6148:7163 7172:8187 8196:9211 9220:10235 10244:11259 11268:12283 12292:13307 13316:14331 14340:15355 15364:16372" ht="31.5" x14ac:dyDescent="0.2">
      <c r="A15" s="214"/>
      <c r="B15" s="496" t="s">
        <v>1316</v>
      </c>
      <c r="C15" s="82">
        <v>0</v>
      </c>
      <c r="D15" s="82">
        <v>0</v>
      </c>
      <c r="E15" s="83">
        <v>9.8951330000000004E-2</v>
      </c>
      <c r="F15" s="71" t="s">
        <v>1220</v>
      </c>
      <c r="G15" s="71">
        <v>0.77900000000000003</v>
      </c>
      <c r="H15" s="72">
        <v>0.68289999999999995</v>
      </c>
      <c r="I15" s="63">
        <v>0.92</v>
      </c>
    </row>
    <row r="16" spans="1:1019 1028:2043 2052:3067 3076:4091 4100:5115 5124:6139 6148:7163 7172:8187 8196:9211 9220:10235 10244:11259 11268:12283 12292:13307 13316:14331 14340:15355 15364:16372" ht="31.5" x14ac:dyDescent="0.2">
      <c r="A16" s="214"/>
      <c r="B16" s="496" t="s">
        <v>1229</v>
      </c>
      <c r="C16" s="82">
        <v>0</v>
      </c>
      <c r="D16" s="82">
        <v>0</v>
      </c>
      <c r="E16" s="83">
        <v>27.50630726</v>
      </c>
      <c r="F16" s="71" t="s">
        <v>1320</v>
      </c>
      <c r="G16" s="71">
        <v>0</v>
      </c>
      <c r="H16" s="72">
        <v>0</v>
      </c>
      <c r="I16" s="63">
        <v>0.98</v>
      </c>
    </row>
    <row r="17" spans="1:9" ht="31.5" x14ac:dyDescent="0.2">
      <c r="A17" s="214"/>
      <c r="B17" s="496" t="s">
        <v>1317</v>
      </c>
      <c r="C17" s="82">
        <v>0</v>
      </c>
      <c r="D17" s="82">
        <v>0</v>
      </c>
      <c r="E17" s="83">
        <v>2</v>
      </c>
      <c r="F17" s="71" t="s">
        <v>1320</v>
      </c>
      <c r="G17" s="71">
        <v>0</v>
      </c>
      <c r="H17" s="72">
        <v>0</v>
      </c>
      <c r="I17" s="63">
        <v>1</v>
      </c>
    </row>
    <row r="18" spans="1:9" ht="15.75" x14ac:dyDescent="0.2">
      <c r="A18" s="214"/>
      <c r="B18" s="496" t="s">
        <v>1318</v>
      </c>
      <c r="C18" s="82">
        <v>0</v>
      </c>
      <c r="D18" s="82">
        <v>0</v>
      </c>
      <c r="E18" s="83">
        <v>14.454160570000001</v>
      </c>
      <c r="F18" s="71" t="s">
        <v>477</v>
      </c>
      <c r="G18" s="71">
        <v>0</v>
      </c>
      <c r="H18" s="72">
        <v>1</v>
      </c>
      <c r="I18" s="63">
        <v>0</v>
      </c>
    </row>
    <row r="19" spans="1:9" ht="31.5" x14ac:dyDescent="0.2">
      <c r="A19" s="214"/>
      <c r="B19" s="73" t="s">
        <v>1282</v>
      </c>
      <c r="C19" s="82">
        <v>200</v>
      </c>
      <c r="D19" s="82">
        <v>200</v>
      </c>
      <c r="E19" s="83">
        <v>5004.9754032000001</v>
      </c>
      <c r="F19" s="71" t="s">
        <v>1278</v>
      </c>
      <c r="G19" s="71">
        <v>0</v>
      </c>
      <c r="H19" s="72">
        <v>0</v>
      </c>
      <c r="I19" s="63"/>
    </row>
    <row r="20" spans="1:9" ht="15.75" x14ac:dyDescent="0.2">
      <c r="A20" s="214"/>
      <c r="B20" s="73" t="s">
        <v>1319</v>
      </c>
      <c r="C20" s="82">
        <v>250</v>
      </c>
      <c r="D20" s="82">
        <v>250</v>
      </c>
      <c r="E20" s="83">
        <v>4270.5649411699997</v>
      </c>
      <c r="F20" s="71" t="s">
        <v>1321</v>
      </c>
      <c r="G20" s="71">
        <v>0</v>
      </c>
      <c r="H20" s="72">
        <v>0</v>
      </c>
      <c r="I20" s="63"/>
    </row>
    <row r="21" spans="1:9" ht="31.5" x14ac:dyDescent="0.2">
      <c r="A21" s="214"/>
      <c r="B21" s="496" t="s">
        <v>1376</v>
      </c>
      <c r="C21" s="82">
        <v>0</v>
      </c>
      <c r="D21" s="82">
        <v>0</v>
      </c>
      <c r="E21" s="498">
        <v>32.253637320000003</v>
      </c>
      <c r="F21" s="859" t="s">
        <v>1379</v>
      </c>
      <c r="G21" s="859">
        <v>0.6</v>
      </c>
      <c r="H21" s="860">
        <v>0.98</v>
      </c>
    </row>
    <row r="22" spans="1:9" ht="31.5" x14ac:dyDescent="0.2">
      <c r="A22" s="214"/>
      <c r="B22" s="496" t="s">
        <v>1377</v>
      </c>
      <c r="C22" s="82">
        <v>0</v>
      </c>
      <c r="D22" s="82">
        <v>0</v>
      </c>
      <c r="E22" s="498">
        <v>21.204235959999998</v>
      </c>
      <c r="F22" s="859" t="s">
        <v>1379</v>
      </c>
      <c r="G22" s="859">
        <v>0</v>
      </c>
      <c r="H22" s="860">
        <v>0</v>
      </c>
    </row>
    <row r="23" spans="1:9" ht="31.5" x14ac:dyDescent="0.2">
      <c r="A23" s="214"/>
      <c r="B23" s="496" t="s">
        <v>1330</v>
      </c>
      <c r="C23" s="82">
        <v>0</v>
      </c>
      <c r="D23" s="82">
        <v>0</v>
      </c>
      <c r="E23" s="498">
        <v>0.67936965999999999</v>
      </c>
      <c r="F23" s="859" t="s">
        <v>1220</v>
      </c>
      <c r="G23" s="859">
        <v>0.78</v>
      </c>
      <c r="H23" s="860">
        <v>0.68</v>
      </c>
    </row>
    <row r="24" spans="1:9" ht="15.75" x14ac:dyDescent="0.2">
      <c r="A24" s="214"/>
      <c r="B24" s="496" t="s">
        <v>1329</v>
      </c>
      <c r="C24" s="82">
        <v>80</v>
      </c>
      <c r="D24" s="82">
        <v>80</v>
      </c>
      <c r="E24" s="498">
        <v>2455.7284397200001</v>
      </c>
      <c r="F24" s="859" t="s">
        <v>1278</v>
      </c>
      <c r="G24" s="859">
        <v>0</v>
      </c>
      <c r="H24" s="860">
        <v>0</v>
      </c>
    </row>
    <row r="25" spans="1:9" ht="23.45" customHeight="1" x14ac:dyDescent="0.2">
      <c r="A25" s="214"/>
      <c r="B25" s="496" t="s">
        <v>1317</v>
      </c>
      <c r="C25" s="82">
        <v>0</v>
      </c>
      <c r="D25" s="82">
        <v>0</v>
      </c>
      <c r="E25" s="498">
        <v>23.699696450000001</v>
      </c>
      <c r="F25" s="859" t="s">
        <v>1320</v>
      </c>
      <c r="G25" s="859">
        <v>0.98</v>
      </c>
      <c r="H25" s="860">
        <v>1</v>
      </c>
    </row>
    <row r="26" spans="1:9" ht="31.5" x14ac:dyDescent="0.2">
      <c r="A26" s="214"/>
      <c r="B26" s="496" t="s">
        <v>1281</v>
      </c>
      <c r="C26" s="82">
        <v>0</v>
      </c>
      <c r="D26" s="82">
        <v>0</v>
      </c>
      <c r="E26" s="498">
        <v>42.533629959999999</v>
      </c>
      <c r="F26" s="859" t="s">
        <v>360</v>
      </c>
      <c r="G26" s="859">
        <v>1</v>
      </c>
      <c r="H26" s="860">
        <v>1</v>
      </c>
    </row>
    <row r="27" spans="1:9" ht="31.5" x14ac:dyDescent="0.2">
      <c r="A27" s="214"/>
      <c r="B27" s="496" t="s">
        <v>1378</v>
      </c>
      <c r="C27" s="82">
        <v>0</v>
      </c>
      <c r="D27" s="82">
        <v>0</v>
      </c>
      <c r="E27" s="498">
        <v>7.0929605699999998</v>
      </c>
      <c r="F27" s="882" t="s">
        <v>360</v>
      </c>
      <c r="G27" s="882">
        <v>1</v>
      </c>
      <c r="H27" s="883">
        <v>1</v>
      </c>
    </row>
    <row r="28" spans="1:9" ht="15.75" x14ac:dyDescent="0.2">
      <c r="A28" s="214"/>
      <c r="B28" s="496" t="s">
        <v>1919</v>
      </c>
      <c r="C28" s="497">
        <v>129</v>
      </c>
      <c r="D28" s="497">
        <v>129</v>
      </c>
      <c r="E28" s="498">
        <v>2226.8526335299998</v>
      </c>
      <c r="F28" s="895" t="s">
        <v>1320</v>
      </c>
      <c r="G28" s="895">
        <v>0</v>
      </c>
      <c r="H28" s="896">
        <v>0</v>
      </c>
    </row>
    <row r="29" spans="1:9" ht="31.5" x14ac:dyDescent="0.2">
      <c r="A29" s="214"/>
      <c r="B29" s="496" t="s">
        <v>1376</v>
      </c>
      <c r="C29" s="497">
        <v>0</v>
      </c>
      <c r="D29" s="497">
        <v>0</v>
      </c>
      <c r="E29" s="498">
        <v>378.25222080000003</v>
      </c>
      <c r="F29" s="895" t="s">
        <v>1278</v>
      </c>
      <c r="G29" s="895">
        <v>0.62</v>
      </c>
      <c r="H29" s="896">
        <v>0.98</v>
      </c>
    </row>
    <row r="30" spans="1:9" ht="15.75" x14ac:dyDescent="0.2">
      <c r="A30" s="214"/>
      <c r="B30" s="496" t="s">
        <v>1386</v>
      </c>
      <c r="C30" s="497">
        <v>0</v>
      </c>
      <c r="D30" s="497">
        <v>0</v>
      </c>
      <c r="E30" s="498">
        <v>1.6169823000000001</v>
      </c>
      <c r="F30" s="895" t="s">
        <v>1379</v>
      </c>
      <c r="G30" s="895">
        <v>1</v>
      </c>
      <c r="H30" s="896">
        <v>0.75</v>
      </c>
    </row>
    <row r="31" spans="1:9" ht="15.75" x14ac:dyDescent="0.2">
      <c r="A31" s="214"/>
      <c r="B31" s="496" t="s">
        <v>1390</v>
      </c>
      <c r="C31" s="497">
        <v>0</v>
      </c>
      <c r="D31" s="497">
        <v>0</v>
      </c>
      <c r="E31" s="498">
        <v>28.50166493</v>
      </c>
      <c r="F31" s="1749" t="s">
        <v>365</v>
      </c>
      <c r="G31" s="1749">
        <v>1</v>
      </c>
      <c r="H31" s="1750">
        <v>1</v>
      </c>
    </row>
    <row r="32" spans="1:9" ht="15.75" x14ac:dyDescent="0.2">
      <c r="A32" s="214"/>
      <c r="B32" s="496" t="s">
        <v>1389</v>
      </c>
      <c r="C32" s="497">
        <v>0</v>
      </c>
      <c r="D32" s="497">
        <v>0</v>
      </c>
      <c r="E32" s="498">
        <v>0.46980274999999999</v>
      </c>
      <c r="F32" s="1749" t="s">
        <v>1929</v>
      </c>
      <c r="G32" s="1749">
        <v>1</v>
      </c>
      <c r="H32" s="1750">
        <v>1</v>
      </c>
    </row>
    <row r="33" spans="1:8" ht="15.75" x14ac:dyDescent="0.2">
      <c r="A33" s="214"/>
      <c r="B33" s="496" t="s">
        <v>1392</v>
      </c>
      <c r="C33" s="497">
        <v>0</v>
      </c>
      <c r="D33" s="497">
        <v>0</v>
      </c>
      <c r="E33" s="498">
        <v>10.530893750000001</v>
      </c>
      <c r="F33" s="1749" t="s">
        <v>1550</v>
      </c>
      <c r="G33" s="1749">
        <v>1</v>
      </c>
      <c r="H33" s="1750">
        <v>1</v>
      </c>
    </row>
    <row r="34" spans="1:8" ht="15.75" x14ac:dyDescent="0.2">
      <c r="A34" s="214"/>
      <c r="B34" s="496" t="s">
        <v>1920</v>
      </c>
      <c r="C34" s="497">
        <v>0</v>
      </c>
      <c r="D34" s="497">
        <v>0</v>
      </c>
      <c r="E34" s="498">
        <v>59.135528409999999</v>
      </c>
      <c r="F34" s="1749" t="s">
        <v>1320</v>
      </c>
      <c r="G34" s="1749">
        <v>0.45</v>
      </c>
      <c r="H34" s="1750">
        <v>0.9</v>
      </c>
    </row>
    <row r="35" spans="1:8" ht="15.75" x14ac:dyDescent="0.2">
      <c r="A35" s="214"/>
      <c r="B35" s="496" t="s">
        <v>1386</v>
      </c>
      <c r="C35" s="497">
        <v>0</v>
      </c>
      <c r="D35" s="497">
        <v>0</v>
      </c>
      <c r="E35" s="498">
        <v>21.620595290000001</v>
      </c>
      <c r="F35" s="1749" t="s">
        <v>365</v>
      </c>
      <c r="G35" s="1749">
        <v>1</v>
      </c>
      <c r="H35" s="1750">
        <v>0.75</v>
      </c>
    </row>
    <row r="36" spans="1:8" ht="15.75" x14ac:dyDescent="0.2">
      <c r="A36" s="214"/>
      <c r="B36" s="496" t="s">
        <v>1921</v>
      </c>
      <c r="C36" s="497">
        <v>0</v>
      </c>
      <c r="D36" s="497">
        <v>0</v>
      </c>
      <c r="E36" s="498">
        <v>10.929360000000001</v>
      </c>
      <c r="F36" s="1749" t="s">
        <v>1320</v>
      </c>
      <c r="G36" s="1749">
        <v>0.96</v>
      </c>
      <c r="H36" s="1750">
        <v>1</v>
      </c>
    </row>
    <row r="37" spans="1:8" ht="15.75" hidden="1" x14ac:dyDescent="0.2">
      <c r="A37" s="214"/>
      <c r="B37" s="496"/>
      <c r="C37" s="497"/>
      <c r="D37" s="497"/>
      <c r="E37" s="498"/>
      <c r="F37" s="1749"/>
      <c r="G37" s="1749"/>
      <c r="H37" s="1750"/>
    </row>
    <row r="38" spans="1:8" ht="15.75" hidden="1" x14ac:dyDescent="0.2">
      <c r="A38" s="214"/>
      <c r="B38" s="496"/>
      <c r="C38" s="497"/>
      <c r="D38" s="497"/>
      <c r="E38" s="498"/>
      <c r="F38" s="1749"/>
      <c r="G38" s="1749"/>
      <c r="H38" s="1750"/>
    </row>
    <row r="39" spans="1:8" ht="15.75" hidden="1" x14ac:dyDescent="0.2">
      <c r="A39" s="214"/>
      <c r="B39" s="496"/>
      <c r="C39" s="497"/>
      <c r="D39" s="497"/>
      <c r="E39" s="498"/>
      <c r="F39" s="1749"/>
      <c r="G39" s="1749"/>
      <c r="H39" s="1750"/>
    </row>
    <row r="40" spans="1:8" ht="15.75" hidden="1" x14ac:dyDescent="0.2">
      <c r="A40" s="214"/>
      <c r="B40" s="496"/>
      <c r="C40" s="497"/>
      <c r="D40" s="497"/>
      <c r="E40" s="498"/>
      <c r="F40" s="1749"/>
      <c r="G40" s="1749"/>
      <c r="H40" s="1750"/>
    </row>
    <row r="41" spans="1:8" ht="15.75" hidden="1" x14ac:dyDescent="0.2">
      <c r="A41" s="214"/>
      <c r="B41" s="496"/>
      <c r="C41" s="497"/>
      <c r="D41" s="497"/>
      <c r="E41" s="498"/>
      <c r="F41" s="895"/>
      <c r="G41" s="895"/>
      <c r="H41" s="896"/>
    </row>
    <row r="42" spans="1:8" ht="15.75" hidden="1" x14ac:dyDescent="0.2">
      <c r="A42" s="214"/>
      <c r="B42" s="496"/>
      <c r="C42" s="497"/>
      <c r="D42" s="497"/>
      <c r="E42" s="498"/>
      <c r="F42" s="903"/>
      <c r="G42" s="903"/>
      <c r="H42" s="904"/>
    </row>
    <row r="43" spans="1:8" ht="15.75" hidden="1" x14ac:dyDescent="0.2">
      <c r="A43" s="214"/>
      <c r="B43" s="496"/>
      <c r="C43" s="497"/>
      <c r="D43" s="497"/>
      <c r="E43" s="498"/>
      <c r="F43" s="903"/>
      <c r="G43" s="903"/>
      <c r="H43" s="904"/>
    </row>
    <row r="44" spans="1:8" ht="15.75" hidden="1" x14ac:dyDescent="0.2">
      <c r="A44" s="214"/>
      <c r="B44" s="496"/>
      <c r="C44" s="497"/>
      <c r="D44" s="497"/>
      <c r="E44" s="498"/>
      <c r="F44" s="903"/>
      <c r="G44" s="903"/>
      <c r="H44" s="904"/>
    </row>
    <row r="45" spans="1:8" ht="15.75" hidden="1" x14ac:dyDescent="0.2">
      <c r="A45" s="214"/>
      <c r="B45" s="496"/>
      <c r="C45" s="497"/>
      <c r="D45" s="497"/>
      <c r="E45" s="498"/>
      <c r="F45" s="903"/>
      <c r="G45" s="903"/>
      <c r="H45" s="904"/>
    </row>
    <row r="46" spans="1:8" ht="15.75" hidden="1" x14ac:dyDescent="0.2">
      <c r="A46" s="214"/>
      <c r="B46" s="496"/>
      <c r="C46" s="497"/>
      <c r="D46" s="497"/>
      <c r="E46" s="498"/>
      <c r="F46" s="903"/>
      <c r="G46" s="903"/>
      <c r="H46" s="904"/>
    </row>
    <row r="47" spans="1:8" ht="15.75" hidden="1" x14ac:dyDescent="0.2">
      <c r="A47" s="214"/>
      <c r="B47" s="496"/>
      <c r="C47" s="497"/>
      <c r="D47" s="497"/>
      <c r="E47" s="498"/>
      <c r="F47" s="859"/>
      <c r="G47" s="859"/>
      <c r="H47" s="860"/>
    </row>
    <row r="48" spans="1:8" ht="15.75" x14ac:dyDescent="0.2">
      <c r="A48" s="214"/>
      <c r="B48" s="291" t="s">
        <v>45</v>
      </c>
      <c r="C48" s="292">
        <f>SUM(C10:C47)</f>
        <v>659</v>
      </c>
      <c r="D48" s="292">
        <f>SUM(D10:D47)</f>
        <v>659</v>
      </c>
      <c r="E48" s="298">
        <f>SUM(E10:E47)</f>
        <v>15308.473245769997</v>
      </c>
    </row>
    <row r="49" spans="1:9" ht="15.75" x14ac:dyDescent="0.2">
      <c r="A49" s="214"/>
      <c r="B49" s="77"/>
      <c r="C49" s="77"/>
      <c r="D49" s="78"/>
      <c r="E49" s="79"/>
      <c r="F49" s="80"/>
      <c r="G49" s="62"/>
      <c r="H49" s="62"/>
      <c r="I49" s="63"/>
    </row>
    <row r="50" spans="1:9" ht="15" customHeight="1" x14ac:dyDescent="0.2">
      <c r="A50" s="214"/>
      <c r="C50" s="77"/>
      <c r="D50" s="78"/>
      <c r="E50" s="79"/>
      <c r="F50" s="80"/>
      <c r="G50" s="62"/>
      <c r="H50" s="62"/>
      <c r="I50" s="63"/>
    </row>
    <row r="51" spans="1:9" ht="24.75" customHeight="1" x14ac:dyDescent="0.2">
      <c r="A51" s="214"/>
      <c r="B51" s="1827" t="s">
        <v>311</v>
      </c>
      <c r="C51" s="1828"/>
      <c r="D51" s="1829"/>
      <c r="E51" s="1829"/>
      <c r="F51" s="1829"/>
      <c r="G51" s="1829"/>
      <c r="H51" s="1830"/>
      <c r="I51" s="63"/>
    </row>
    <row r="52" spans="1:9" ht="15.75" x14ac:dyDescent="0.2">
      <c r="A52" s="214"/>
      <c r="B52" s="216" t="s">
        <v>174</v>
      </c>
      <c r="C52" s="216" t="s">
        <v>68</v>
      </c>
      <c r="D52" s="65" t="s">
        <v>244</v>
      </c>
      <c r="E52" s="65" t="s">
        <v>122</v>
      </c>
      <c r="F52" s="65" t="s">
        <v>43</v>
      </c>
      <c r="G52" s="65" t="s">
        <v>126</v>
      </c>
      <c r="H52" s="65" t="s">
        <v>44</v>
      </c>
      <c r="I52" s="63"/>
    </row>
    <row r="53" spans="1:9" s="545" customFormat="1" ht="15.75" x14ac:dyDescent="0.2">
      <c r="A53" s="537"/>
      <c r="B53" s="538" t="s">
        <v>1232</v>
      </c>
      <c r="C53" s="539">
        <v>24</v>
      </c>
      <c r="D53" s="539">
        <v>24</v>
      </c>
      <c r="E53" s="540">
        <v>832.04064165</v>
      </c>
      <c r="F53" s="541" t="s">
        <v>612</v>
      </c>
      <c r="G53" s="542">
        <v>0</v>
      </c>
      <c r="H53" s="543">
        <v>0</v>
      </c>
      <c r="I53" s="544"/>
    </row>
    <row r="54" spans="1:9" s="545" customFormat="1" ht="15.75" x14ac:dyDescent="0.2">
      <c r="A54" s="537"/>
      <c r="B54" s="538" t="s">
        <v>1279</v>
      </c>
      <c r="C54" s="539">
        <v>113</v>
      </c>
      <c r="D54" s="539">
        <v>113</v>
      </c>
      <c r="E54" s="540">
        <v>3266.4810530899999</v>
      </c>
      <c r="F54" s="541" t="s">
        <v>612</v>
      </c>
      <c r="G54" s="542">
        <v>0</v>
      </c>
      <c r="H54" s="543">
        <v>0</v>
      </c>
      <c r="I54" s="544">
        <v>0</v>
      </c>
    </row>
    <row r="55" spans="1:9" s="545" customFormat="1" ht="31.5" x14ac:dyDescent="0.2">
      <c r="A55" s="537"/>
      <c r="B55" s="538" t="s">
        <v>1325</v>
      </c>
      <c r="C55" s="539">
        <v>0</v>
      </c>
      <c r="D55" s="539">
        <v>0</v>
      </c>
      <c r="E55" s="540">
        <v>5.7765935099999997</v>
      </c>
      <c r="F55" s="541" t="s">
        <v>612</v>
      </c>
      <c r="G55" s="542">
        <v>1</v>
      </c>
      <c r="H55" s="543">
        <v>1</v>
      </c>
      <c r="I55" s="544">
        <v>0</v>
      </c>
    </row>
    <row r="56" spans="1:9" s="545" customFormat="1" ht="31.5" x14ac:dyDescent="0.2">
      <c r="A56" s="537"/>
      <c r="B56" s="538" t="s">
        <v>1327</v>
      </c>
      <c r="C56" s="539">
        <v>0</v>
      </c>
      <c r="D56" s="539">
        <v>0</v>
      </c>
      <c r="E56" s="540">
        <v>0.23149467000000001</v>
      </c>
      <c r="F56" s="541" t="s">
        <v>1447</v>
      </c>
      <c r="G56" s="542" t="s">
        <v>1796</v>
      </c>
      <c r="H56" s="543">
        <v>0.12</v>
      </c>
      <c r="I56" s="544">
        <v>0</v>
      </c>
    </row>
    <row r="57" spans="1:9" s="545" customFormat="1" ht="31.5" x14ac:dyDescent="0.2">
      <c r="A57" s="537"/>
      <c r="B57" s="546" t="s">
        <v>1380</v>
      </c>
      <c r="C57" s="539">
        <v>0</v>
      </c>
      <c r="D57" s="547">
        <v>0</v>
      </c>
      <c r="E57" s="548">
        <v>119.07142102</v>
      </c>
      <c r="F57" s="541" t="s">
        <v>1381</v>
      </c>
      <c r="G57" s="542">
        <v>1</v>
      </c>
      <c r="H57" s="543">
        <v>0.85</v>
      </c>
      <c r="I57" s="544"/>
    </row>
    <row r="58" spans="1:9" s="545" customFormat="1" ht="31.5" x14ac:dyDescent="0.2">
      <c r="A58" s="537"/>
      <c r="B58" s="546" t="s">
        <v>1331</v>
      </c>
      <c r="C58" s="539">
        <v>0</v>
      </c>
      <c r="D58" s="539">
        <v>0</v>
      </c>
      <c r="E58" s="540">
        <v>61.980674260000001</v>
      </c>
      <c r="F58" s="541" t="s">
        <v>1381</v>
      </c>
      <c r="G58" s="542">
        <v>1</v>
      </c>
      <c r="H58" s="543">
        <v>1</v>
      </c>
      <c r="I58" s="544"/>
    </row>
    <row r="59" spans="1:9" s="545" customFormat="1" ht="15.75" hidden="1" x14ac:dyDescent="0.2">
      <c r="A59" s="537"/>
      <c r="B59" s="546"/>
      <c r="C59" s="539"/>
      <c r="D59" s="547"/>
      <c r="E59" s="548"/>
      <c r="F59" s="541"/>
      <c r="G59" s="542"/>
      <c r="H59" s="543">
        <v>0</v>
      </c>
      <c r="I59" s="544"/>
    </row>
    <row r="60" spans="1:9" s="545" customFormat="1" ht="15.75" hidden="1" x14ac:dyDescent="0.2">
      <c r="A60" s="537"/>
      <c r="B60" s="546"/>
      <c r="C60" s="539"/>
      <c r="D60" s="539"/>
      <c r="E60" s="548"/>
      <c r="F60" s="541"/>
      <c r="G60" s="542"/>
      <c r="H60" s="543">
        <v>0</v>
      </c>
      <c r="I60" s="544"/>
    </row>
    <row r="61" spans="1:9" s="545" customFormat="1" ht="15.75" hidden="1" x14ac:dyDescent="0.2">
      <c r="A61" s="537"/>
      <c r="B61" s="546"/>
      <c r="C61" s="539"/>
      <c r="D61" s="539"/>
      <c r="E61" s="548"/>
      <c r="F61" s="541"/>
      <c r="G61" s="542"/>
      <c r="H61" s="543"/>
      <c r="I61" s="544"/>
    </row>
    <row r="62" spans="1:9" s="545" customFormat="1" ht="15.75" hidden="1" x14ac:dyDescent="0.2">
      <c r="A62" s="537"/>
      <c r="B62" s="546"/>
      <c r="C62" s="539"/>
      <c r="D62" s="547"/>
      <c r="E62" s="548"/>
      <c r="F62" s="541"/>
      <c r="G62" s="542"/>
      <c r="H62" s="543"/>
      <c r="I62" s="544"/>
    </row>
    <row r="63" spans="1:9" s="545" customFormat="1" ht="15.75" hidden="1" x14ac:dyDescent="0.2">
      <c r="A63" s="537"/>
      <c r="B63" s="546"/>
      <c r="C63" s="539"/>
      <c r="D63" s="547"/>
      <c r="E63" s="548"/>
      <c r="F63" s="541"/>
      <c r="G63" s="542"/>
      <c r="H63" s="543"/>
      <c r="I63" s="544"/>
    </row>
    <row r="64" spans="1:9" s="545" customFormat="1" ht="15.75" hidden="1" x14ac:dyDescent="0.2">
      <c r="A64" s="537"/>
      <c r="B64" s="496"/>
      <c r="C64" s="539"/>
      <c r="D64" s="547"/>
      <c r="E64" s="498"/>
      <c r="F64" s="541"/>
      <c r="G64" s="542"/>
      <c r="H64" s="543"/>
      <c r="I64" s="544"/>
    </row>
    <row r="65" spans="1:8" s="545" customFormat="1" ht="15.75" hidden="1" x14ac:dyDescent="0.2">
      <c r="A65" s="537"/>
      <c r="B65" s="496"/>
      <c r="C65" s="539"/>
      <c r="D65" s="539"/>
      <c r="E65" s="548"/>
      <c r="F65" s="84"/>
      <c r="G65" s="542"/>
      <c r="H65" s="543"/>
    </row>
    <row r="66" spans="1:8" s="545" customFormat="1" ht="15.75" hidden="1" x14ac:dyDescent="0.2">
      <c r="A66" s="537"/>
      <c r="B66" s="546"/>
      <c r="C66" s="539"/>
      <c r="D66" s="539"/>
      <c r="E66" s="548"/>
      <c r="F66" s="541"/>
      <c r="G66" s="542"/>
      <c r="H66" s="543"/>
    </row>
    <row r="67" spans="1:8" s="545" customFormat="1" ht="15.75" hidden="1" x14ac:dyDescent="0.2">
      <c r="A67" s="537"/>
      <c r="B67" s="496"/>
      <c r="C67" s="539"/>
      <c r="D67" s="547"/>
      <c r="E67" s="498"/>
      <c r="F67" s="84"/>
      <c r="G67" s="71"/>
      <c r="H67" s="72"/>
    </row>
    <row r="68" spans="1:8" s="545" customFormat="1" ht="15.75" hidden="1" x14ac:dyDescent="0.2">
      <c r="A68" s="537"/>
      <c r="B68" s="546"/>
      <c r="C68" s="539"/>
      <c r="D68" s="547"/>
      <c r="E68" s="548"/>
      <c r="F68" s="541"/>
      <c r="G68" s="542"/>
      <c r="H68" s="543"/>
    </row>
    <row r="69" spans="1:8" ht="15.75" hidden="1" x14ac:dyDescent="0.2">
      <c r="A69" s="214"/>
      <c r="B69" s="496"/>
      <c r="C69" s="539"/>
      <c r="D69" s="547"/>
      <c r="E69" s="498"/>
      <c r="F69" s="541"/>
      <c r="G69" s="542"/>
      <c r="H69" s="543"/>
    </row>
    <row r="70" spans="1:8" ht="15.75" hidden="1" x14ac:dyDescent="0.2">
      <c r="A70" s="214"/>
      <c r="B70" s="496"/>
      <c r="C70" s="539"/>
      <c r="D70" s="539"/>
      <c r="E70" s="498"/>
      <c r="F70" s="84"/>
      <c r="G70" s="71"/>
      <c r="H70" s="72"/>
    </row>
    <row r="71" spans="1:8" ht="15.75" hidden="1" x14ac:dyDescent="0.2">
      <c r="A71" s="214"/>
      <c r="B71" s="496"/>
      <c r="C71" s="497"/>
      <c r="D71" s="497"/>
      <c r="E71" s="498"/>
      <c r="F71" s="541"/>
      <c r="G71" s="542"/>
      <c r="H71" s="543"/>
    </row>
    <row r="72" spans="1:8" ht="15.75" hidden="1" x14ac:dyDescent="0.2">
      <c r="A72" s="214"/>
      <c r="B72" s="496"/>
      <c r="C72" s="497"/>
      <c r="D72" s="497"/>
      <c r="E72" s="498"/>
      <c r="F72" s="541"/>
      <c r="G72" s="542"/>
      <c r="H72" s="543"/>
    </row>
    <row r="73" spans="1:8" ht="15.75" hidden="1" x14ac:dyDescent="0.2">
      <c r="A73" s="214"/>
      <c r="B73" s="496"/>
      <c r="C73" s="497"/>
      <c r="D73" s="497"/>
      <c r="E73" s="498"/>
      <c r="F73" s="541"/>
      <c r="G73" s="542"/>
      <c r="H73" s="543"/>
    </row>
    <row r="74" spans="1:8" ht="15.75" hidden="1" x14ac:dyDescent="0.2">
      <c r="A74" s="214"/>
      <c r="B74" s="496"/>
      <c r="C74" s="497"/>
      <c r="D74" s="497"/>
      <c r="E74" s="498"/>
      <c r="F74" s="541"/>
      <c r="G74" s="542"/>
      <c r="H74" s="543"/>
    </row>
    <row r="75" spans="1:8" ht="15.75" hidden="1" x14ac:dyDescent="0.2">
      <c r="A75" s="214"/>
      <c r="B75" s="496"/>
      <c r="C75" s="497"/>
      <c r="D75" s="497"/>
      <c r="E75" s="498"/>
      <c r="F75" s="870"/>
      <c r="G75" s="871"/>
      <c r="H75" s="872"/>
    </row>
    <row r="76" spans="1:8" ht="15.75" hidden="1" x14ac:dyDescent="0.2">
      <c r="A76" s="214"/>
      <c r="B76" s="496"/>
      <c r="C76" s="497"/>
      <c r="D76" s="497"/>
      <c r="E76" s="498"/>
      <c r="F76" s="870"/>
      <c r="G76" s="871"/>
      <c r="H76" s="872"/>
    </row>
    <row r="77" spans="1:8" ht="15.75" hidden="1" x14ac:dyDescent="0.2">
      <c r="A77" s="214"/>
      <c r="B77" s="496"/>
      <c r="C77" s="497"/>
      <c r="D77" s="497"/>
      <c r="E77" s="498"/>
      <c r="F77" s="870"/>
      <c r="G77" s="871"/>
      <c r="H77" s="872"/>
    </row>
    <row r="78" spans="1:8" ht="15.75" hidden="1" x14ac:dyDescent="0.2">
      <c r="A78" s="214"/>
      <c r="B78" s="496"/>
      <c r="C78" s="497"/>
      <c r="D78" s="497"/>
      <c r="E78" s="498"/>
      <c r="F78" s="870"/>
      <c r="G78" s="871"/>
      <c r="H78" s="872"/>
    </row>
    <row r="79" spans="1:8" ht="15.75" hidden="1" x14ac:dyDescent="0.2">
      <c r="A79" s="214"/>
      <c r="B79" s="496"/>
      <c r="C79" s="497"/>
      <c r="D79" s="497"/>
      <c r="E79" s="498"/>
      <c r="F79" s="870"/>
      <c r="G79" s="871"/>
      <c r="H79" s="872"/>
    </row>
    <row r="80" spans="1:8" ht="15.75" hidden="1" x14ac:dyDescent="0.2">
      <c r="A80" s="214"/>
      <c r="B80" s="496"/>
      <c r="C80" s="497"/>
      <c r="D80" s="497"/>
      <c r="E80" s="498"/>
      <c r="F80" s="870"/>
      <c r="G80" s="871"/>
      <c r="H80" s="872"/>
    </row>
    <row r="81" spans="1:8" ht="15.75" hidden="1" x14ac:dyDescent="0.2">
      <c r="A81" s="214"/>
      <c r="B81" s="496"/>
      <c r="C81" s="497"/>
      <c r="D81" s="497"/>
      <c r="E81" s="498"/>
      <c r="F81" s="905"/>
      <c r="G81" s="906"/>
      <c r="H81" s="907"/>
    </row>
    <row r="82" spans="1:8" ht="15.75" hidden="1" x14ac:dyDescent="0.2">
      <c r="A82" s="214"/>
      <c r="B82" s="496"/>
      <c r="C82" s="497"/>
      <c r="D82" s="497"/>
      <c r="E82" s="498"/>
      <c r="F82" s="541"/>
      <c r="G82" s="542"/>
      <c r="H82" s="543"/>
    </row>
    <row r="83" spans="1:8" ht="15.75" hidden="1" x14ac:dyDescent="0.2">
      <c r="A83" s="214"/>
      <c r="B83" s="496"/>
      <c r="C83" s="497"/>
      <c r="D83" s="497"/>
      <c r="E83" s="498"/>
      <c r="F83" s="861"/>
      <c r="G83" s="862"/>
      <c r="H83" s="863"/>
    </row>
    <row r="84" spans="1:8" s="545" customFormat="1" ht="15.75" x14ac:dyDescent="0.2">
      <c r="A84" s="537"/>
      <c r="B84" s="751" t="s">
        <v>45</v>
      </c>
      <c r="C84" s="752">
        <f>SUM(C53:C82)</f>
        <v>137</v>
      </c>
      <c r="D84" s="752">
        <f>SUM(D53:D82)</f>
        <v>137</v>
      </c>
      <c r="E84" s="753">
        <f>SUM(E53:E82)</f>
        <v>4285.5818782000006</v>
      </c>
      <c r="F84" s="549"/>
      <c r="G84" s="549"/>
      <c r="H84" s="549"/>
    </row>
    <row r="85" spans="1:8" ht="21" customHeight="1" x14ac:dyDescent="0.2">
      <c r="A85" s="214"/>
      <c r="B85" s="213"/>
      <c r="C85" s="86"/>
      <c r="D85" s="86"/>
      <c r="E85" s="87"/>
      <c r="F85" s="62"/>
      <c r="G85" s="62"/>
      <c r="H85" s="62"/>
    </row>
    <row r="86" spans="1:8" ht="24.75" customHeight="1" x14ac:dyDescent="0.2">
      <c r="A86" s="214"/>
      <c r="B86" s="1827" t="s">
        <v>310</v>
      </c>
      <c r="C86" s="1828"/>
      <c r="D86" s="1829"/>
      <c r="E86" s="1829"/>
      <c r="F86" s="1829"/>
      <c r="G86" s="1829"/>
      <c r="H86" s="1830"/>
    </row>
    <row r="87" spans="1:8" ht="39" customHeight="1" x14ac:dyDescent="0.2">
      <c r="A87" s="214"/>
      <c r="B87" s="216" t="s">
        <v>174</v>
      </c>
      <c r="C87" s="216" t="s">
        <v>68</v>
      </c>
      <c r="D87" s="65" t="s">
        <v>244</v>
      </c>
      <c r="E87" s="65" t="s">
        <v>122</v>
      </c>
      <c r="F87" s="65" t="s">
        <v>43</v>
      </c>
      <c r="G87" s="65" t="s">
        <v>126</v>
      </c>
      <c r="H87" s="65" t="s">
        <v>44</v>
      </c>
    </row>
    <row r="88" spans="1:8" ht="15.75" hidden="1" x14ac:dyDescent="0.2">
      <c r="A88" s="214"/>
      <c r="B88" s="81"/>
      <c r="C88" s="82"/>
      <c r="D88" s="82"/>
      <c r="E88" s="83"/>
      <c r="F88" s="84"/>
      <c r="G88" s="71"/>
      <c r="H88" s="72"/>
    </row>
    <row r="89" spans="1:8" ht="15.75" x14ac:dyDescent="0.2">
      <c r="A89" s="214"/>
      <c r="B89" s="291" t="s">
        <v>45</v>
      </c>
      <c r="C89" s="292">
        <f>SUM(C88:C88)</f>
        <v>0</v>
      </c>
      <c r="D89" s="292">
        <f>SUM(D88:D88)</f>
        <v>0</v>
      </c>
      <c r="E89" s="298">
        <f>SUM(E88:E88)</f>
        <v>0</v>
      </c>
      <c r="F89" s="62"/>
      <c r="G89" s="62"/>
      <c r="H89" s="62"/>
    </row>
    <row r="90" spans="1:8" ht="15.75" x14ac:dyDescent="0.2">
      <c r="A90" s="214"/>
      <c r="B90" s="213"/>
      <c r="C90" s="213"/>
      <c r="D90" s="86"/>
      <c r="E90" s="87"/>
      <c r="F90" s="88"/>
      <c r="G90" s="75"/>
      <c r="H90" s="76"/>
    </row>
    <row r="91" spans="1:8" ht="24.75" customHeight="1" x14ac:dyDescent="0.2">
      <c r="A91" s="214"/>
      <c r="B91" s="1827" t="s">
        <v>147</v>
      </c>
      <c r="C91" s="1828"/>
      <c r="D91" s="1829"/>
      <c r="E91" s="1829"/>
      <c r="F91" s="1829"/>
      <c r="G91" s="1829"/>
      <c r="H91" s="1830"/>
    </row>
    <row r="92" spans="1:8" ht="28.5" customHeight="1" x14ac:dyDescent="0.2">
      <c r="A92" s="214"/>
      <c r="B92" s="216" t="s">
        <v>241</v>
      </c>
      <c r="C92" s="216" t="s">
        <v>68</v>
      </c>
      <c r="D92" s="65" t="s">
        <v>244</v>
      </c>
      <c r="E92" s="65" t="s">
        <v>122</v>
      </c>
      <c r="F92" s="65" t="s">
        <v>43</v>
      </c>
      <c r="G92" s="65" t="s">
        <v>126</v>
      </c>
      <c r="H92" s="65" t="s">
        <v>44</v>
      </c>
    </row>
    <row r="93" spans="1:8" ht="43.5" hidden="1" customHeight="1" x14ac:dyDescent="0.2">
      <c r="A93" s="214"/>
      <c r="B93" s="73" t="s">
        <v>469</v>
      </c>
      <c r="C93" s="82">
        <v>0</v>
      </c>
      <c r="D93" s="82">
        <v>0</v>
      </c>
      <c r="E93" s="83"/>
      <c r="F93" s="279" t="s">
        <v>470</v>
      </c>
      <c r="G93" s="293"/>
      <c r="H93" s="293"/>
    </row>
    <row r="94" spans="1:8" ht="43.5" hidden="1" customHeight="1" x14ac:dyDescent="0.2">
      <c r="A94" s="214"/>
      <c r="B94" s="73" t="s">
        <v>469</v>
      </c>
      <c r="C94" s="82"/>
      <c r="D94" s="82"/>
      <c r="E94" s="83"/>
      <c r="F94" s="279" t="s">
        <v>470</v>
      </c>
      <c r="G94" s="293"/>
      <c r="H94" s="293"/>
    </row>
    <row r="95" spans="1:8" ht="33.75" hidden="1" customHeight="1" x14ac:dyDescent="0.2">
      <c r="A95" s="214"/>
      <c r="B95" s="73" t="s">
        <v>621</v>
      </c>
      <c r="C95" s="82"/>
      <c r="D95" s="82"/>
      <c r="E95" s="83"/>
      <c r="F95" s="279" t="s">
        <v>622</v>
      </c>
      <c r="G95" s="293"/>
      <c r="H95" s="293"/>
    </row>
    <row r="96" spans="1:8" ht="33.75" hidden="1" customHeight="1" x14ac:dyDescent="0.2">
      <c r="A96" s="214"/>
      <c r="B96" s="73"/>
      <c r="C96" s="82"/>
      <c r="D96" s="82"/>
      <c r="E96" s="83"/>
      <c r="F96" s="279"/>
      <c r="G96" s="293"/>
      <c r="H96" s="293"/>
    </row>
    <row r="97" spans="1:8" ht="33.75" hidden="1" customHeight="1" x14ac:dyDescent="0.2">
      <c r="A97" s="214"/>
      <c r="B97" s="73"/>
      <c r="C97" s="82"/>
      <c r="D97" s="82"/>
      <c r="E97" s="83"/>
      <c r="F97" s="279"/>
      <c r="G97" s="293"/>
      <c r="H97" s="293"/>
    </row>
    <row r="98" spans="1:8" ht="35.25" hidden="1" customHeight="1" x14ac:dyDescent="0.2">
      <c r="A98" s="214"/>
      <c r="B98" s="73"/>
      <c r="C98" s="82"/>
      <c r="D98" s="82"/>
      <c r="E98" s="83"/>
      <c r="F98" s="279"/>
      <c r="G98" s="293"/>
      <c r="H98" s="293"/>
    </row>
    <row r="99" spans="1:8" ht="19.5" hidden="1" customHeight="1" x14ac:dyDescent="0.2">
      <c r="A99" s="214"/>
      <c r="B99" s="73"/>
      <c r="C99" s="82"/>
      <c r="D99" s="82"/>
      <c r="E99" s="83"/>
      <c r="F99" s="279"/>
      <c r="G99" s="293"/>
      <c r="H99" s="293"/>
    </row>
    <row r="100" spans="1:8" ht="19.5" hidden="1" customHeight="1" x14ac:dyDescent="0.2">
      <c r="A100" s="214"/>
      <c r="B100" s="73"/>
      <c r="C100" s="82"/>
      <c r="D100" s="82"/>
      <c r="E100" s="83"/>
      <c r="F100" s="279"/>
      <c r="G100" s="293"/>
      <c r="H100" s="293"/>
    </row>
    <row r="101" spans="1:8" ht="19.5" hidden="1" customHeight="1" x14ac:dyDescent="0.2">
      <c r="A101" s="214"/>
      <c r="B101" s="73"/>
      <c r="C101" s="82"/>
      <c r="D101" s="82"/>
      <c r="E101" s="83"/>
      <c r="F101" s="279"/>
      <c r="G101" s="293"/>
      <c r="H101" s="293"/>
    </row>
    <row r="102" spans="1:8" ht="27" hidden="1" customHeight="1" x14ac:dyDescent="0.2">
      <c r="A102" s="214"/>
      <c r="B102" s="73"/>
      <c r="C102" s="82"/>
      <c r="D102" s="82"/>
      <c r="E102" s="498"/>
      <c r="F102" s="279"/>
      <c r="G102" s="293"/>
      <c r="H102" s="293"/>
    </row>
    <row r="103" spans="1:8" ht="27" hidden="1" customHeight="1" x14ac:dyDescent="0.2">
      <c r="A103" s="214"/>
      <c r="B103" s="496"/>
      <c r="C103" s="82"/>
      <c r="D103" s="82"/>
      <c r="E103" s="498"/>
      <c r="F103" s="279"/>
      <c r="G103" s="293"/>
      <c r="H103" s="293"/>
    </row>
    <row r="104" spans="1:8" ht="27" hidden="1" customHeight="1" x14ac:dyDescent="0.2">
      <c r="A104" s="214"/>
      <c r="B104" s="496"/>
      <c r="C104" s="82"/>
      <c r="D104" s="82"/>
      <c r="E104" s="498"/>
      <c r="F104" s="279"/>
      <c r="G104" s="293"/>
      <c r="H104" s="293"/>
    </row>
    <row r="105" spans="1:8" ht="29.25" hidden="1" customHeight="1" x14ac:dyDescent="0.2">
      <c r="A105" s="214"/>
      <c r="B105" s="496"/>
      <c r="C105" s="82"/>
      <c r="D105" s="82"/>
      <c r="E105" s="498"/>
      <c r="F105" s="279"/>
      <c r="G105" s="293"/>
      <c r="H105" s="293"/>
    </row>
    <row r="106" spans="1:8" ht="29.25" hidden="1" customHeight="1" x14ac:dyDescent="0.2">
      <c r="A106" s="214"/>
      <c r="B106" s="496"/>
      <c r="C106" s="497"/>
      <c r="D106" s="497"/>
      <c r="E106" s="498"/>
      <c r="F106" s="279"/>
      <c r="G106" s="293"/>
      <c r="H106" s="293"/>
    </row>
    <row r="107" spans="1:8" ht="29.25" hidden="1" customHeight="1" x14ac:dyDescent="0.2">
      <c r="A107" s="214"/>
      <c r="B107" s="496"/>
      <c r="C107" s="497"/>
      <c r="D107" s="497"/>
      <c r="E107" s="498"/>
      <c r="F107" s="279"/>
      <c r="G107" s="293"/>
      <c r="H107" s="293"/>
    </row>
    <row r="108" spans="1:8" ht="15.75" x14ac:dyDescent="0.2">
      <c r="A108" s="214"/>
      <c r="B108" s="291" t="s">
        <v>45</v>
      </c>
      <c r="C108" s="292">
        <f>SUM(C93:C107)</f>
        <v>0</v>
      </c>
      <c r="D108" s="292">
        <f>SUM(D93:D107)</f>
        <v>0</v>
      </c>
      <c r="E108" s="298">
        <f>SUM(E93:E107)</f>
        <v>0</v>
      </c>
      <c r="F108" s="88"/>
      <c r="G108" s="88"/>
      <c r="H108" s="75"/>
    </row>
    <row r="109" spans="1:8" ht="24.95" customHeight="1" x14ac:dyDescent="0.2">
      <c r="A109" s="214"/>
      <c r="B109" s="213"/>
      <c r="C109" s="213"/>
      <c r="D109" s="86"/>
      <c r="E109" s="87"/>
      <c r="F109" s="88"/>
      <c r="G109" s="88"/>
      <c r="H109" s="75"/>
    </row>
    <row r="110" spans="1:8" ht="15" customHeight="1" x14ac:dyDescent="0.2">
      <c r="A110" s="214"/>
      <c r="B110" s="213"/>
      <c r="C110" s="213"/>
      <c r="D110" s="78"/>
      <c r="E110" s="79"/>
      <c r="F110" s="80"/>
      <c r="G110" s="80"/>
      <c r="H110" s="62"/>
    </row>
    <row r="111" spans="1:8" ht="24.75" customHeight="1" x14ac:dyDescent="0.2">
      <c r="A111" s="214"/>
      <c r="B111" s="1827" t="s">
        <v>149</v>
      </c>
      <c r="C111" s="1828"/>
      <c r="D111" s="1829"/>
      <c r="E111" s="1829"/>
      <c r="F111" s="1829"/>
      <c r="G111" s="1829"/>
      <c r="H111" s="1830"/>
    </row>
    <row r="112" spans="1:8" ht="31.5" x14ac:dyDescent="0.2">
      <c r="A112" s="214"/>
      <c r="B112" s="216" t="s">
        <v>241</v>
      </c>
      <c r="C112" s="216" t="s">
        <v>68</v>
      </c>
      <c r="D112" s="65" t="s">
        <v>244</v>
      </c>
      <c r="E112" s="65" t="s">
        <v>110</v>
      </c>
      <c r="F112" s="89" t="s">
        <v>46</v>
      </c>
      <c r="G112" s="65" t="s">
        <v>62</v>
      </c>
      <c r="H112" s="89" t="s">
        <v>47</v>
      </c>
    </row>
    <row r="113" spans="1:30" ht="31.5" x14ac:dyDescent="0.2">
      <c r="A113" s="214"/>
      <c r="B113" s="73" t="s">
        <v>1221</v>
      </c>
      <c r="C113" s="82">
        <v>0</v>
      </c>
      <c r="D113" s="82">
        <v>0</v>
      </c>
      <c r="E113" s="83">
        <v>812.39177090999999</v>
      </c>
      <c r="F113" s="477">
        <v>46034</v>
      </c>
      <c r="G113" s="84" t="s">
        <v>1222</v>
      </c>
      <c r="H113" s="71" t="s">
        <v>1223</v>
      </c>
    </row>
    <row r="114" spans="1:30" ht="31.5" x14ac:dyDescent="0.2">
      <c r="A114" s="214"/>
      <c r="B114" s="679" t="s">
        <v>1384</v>
      </c>
      <c r="C114" s="82">
        <v>0</v>
      </c>
      <c r="D114" s="82">
        <v>0</v>
      </c>
      <c r="E114" s="689">
        <v>24.895750020000001</v>
      </c>
      <c r="F114" s="477">
        <v>46139</v>
      </c>
      <c r="G114" s="84" t="s">
        <v>78</v>
      </c>
      <c r="H114" s="71" t="s">
        <v>1922</v>
      </c>
    </row>
    <row r="115" spans="1:30" ht="15.75" hidden="1" x14ac:dyDescent="0.2">
      <c r="A115" s="214"/>
      <c r="B115" s="873"/>
      <c r="C115" s="874"/>
      <c r="D115" s="874"/>
      <c r="E115" s="875"/>
      <c r="F115" s="876"/>
      <c r="G115" s="84"/>
      <c r="H115" s="859"/>
    </row>
    <row r="116" spans="1:30" ht="15.75" hidden="1" x14ac:dyDescent="0.2">
      <c r="A116" s="214"/>
      <c r="B116" s="1109"/>
      <c r="C116" s="1110"/>
      <c r="D116" s="1110"/>
      <c r="E116" s="1114"/>
      <c r="F116" s="1112"/>
      <c r="G116" s="1115"/>
      <c r="H116" s="1116"/>
    </row>
    <row r="117" spans="1:30" ht="15.75" hidden="1" x14ac:dyDescent="0.2">
      <c r="A117" s="214"/>
      <c r="B117" s="1109"/>
      <c r="C117" s="1110"/>
      <c r="D117" s="1110"/>
      <c r="E117" s="1114"/>
      <c r="F117" s="1112"/>
      <c r="G117" s="1115"/>
      <c r="H117" s="1116"/>
    </row>
    <row r="118" spans="1:30" ht="15.75" hidden="1" x14ac:dyDescent="0.2">
      <c r="A118" s="214"/>
      <c r="B118" s="1109"/>
      <c r="C118" s="1110"/>
      <c r="D118" s="1110"/>
      <c r="E118" s="1114"/>
      <c r="F118" s="1112"/>
      <c r="G118" s="1115"/>
      <c r="H118" s="1116"/>
    </row>
    <row r="119" spans="1:30" ht="15.75" hidden="1" x14ac:dyDescent="0.2">
      <c r="A119" s="214"/>
      <c r="B119" s="873"/>
      <c r="C119" s="874"/>
      <c r="D119" s="874"/>
      <c r="E119" s="875"/>
      <c r="F119" s="876"/>
      <c r="G119" s="84"/>
      <c r="H119" s="859"/>
    </row>
    <row r="120" spans="1:30" ht="15.75" x14ac:dyDescent="0.2">
      <c r="A120" s="214"/>
      <c r="B120" s="216" t="s">
        <v>130</v>
      </c>
      <c r="C120" s="85">
        <f>SUM(C113:C119)</f>
        <v>0</v>
      </c>
      <c r="D120" s="85">
        <f>SUM(D113:D119)</f>
        <v>0</v>
      </c>
      <c r="E120" s="754">
        <f>SUM(E113:E119)</f>
        <v>837.28752093000003</v>
      </c>
      <c r="F120" s="84"/>
      <c r="G120" s="84"/>
      <c r="H120" s="71"/>
    </row>
    <row r="121" spans="1:30" ht="15" customHeight="1" x14ac:dyDescent="0.2">
      <c r="A121" s="214"/>
      <c r="B121" s="213"/>
      <c r="C121" s="86"/>
      <c r="D121" s="86"/>
      <c r="E121" s="87"/>
      <c r="F121" s="80"/>
      <c r="G121" s="80"/>
      <c r="H121" s="96"/>
    </row>
    <row r="122" spans="1:30" ht="14.25" customHeight="1" x14ac:dyDescent="0.2">
      <c r="A122" s="214"/>
      <c r="B122" s="77"/>
      <c r="C122" s="77"/>
      <c r="D122" s="756"/>
      <c r="E122" s="80"/>
      <c r="F122" s="79"/>
      <c r="G122" s="80"/>
      <c r="H122" s="62"/>
    </row>
    <row r="123" spans="1:30" ht="24.75" customHeight="1" x14ac:dyDescent="0.2">
      <c r="A123" s="214"/>
      <c r="B123" s="1827" t="s">
        <v>242</v>
      </c>
      <c r="C123" s="1828"/>
      <c r="D123" s="1829"/>
      <c r="E123" s="1829"/>
      <c r="F123" s="1829"/>
      <c r="G123" s="1829"/>
      <c r="H123" s="1830"/>
    </row>
    <row r="124" spans="1:30" s="64" customFormat="1" ht="15.75" x14ac:dyDescent="0.2">
      <c r="A124" s="214"/>
      <c r="B124" s="65" t="s">
        <v>950</v>
      </c>
      <c r="C124" s="65" t="s">
        <v>68</v>
      </c>
      <c r="D124" s="65"/>
      <c r="E124" s="65" t="s">
        <v>122</v>
      </c>
      <c r="F124" s="65" t="s">
        <v>46</v>
      </c>
      <c r="G124" s="65" t="s">
        <v>62</v>
      </c>
      <c r="H124" s="65" t="s">
        <v>43</v>
      </c>
    </row>
    <row r="125" spans="1:30" ht="51" customHeight="1" x14ac:dyDescent="0.2">
      <c r="A125" s="214"/>
      <c r="B125" s="73" t="s">
        <v>1224</v>
      </c>
      <c r="C125" s="82">
        <v>76</v>
      </c>
      <c r="D125" s="82"/>
      <c r="E125" s="83">
        <v>1499.13714686</v>
      </c>
      <c r="F125" s="477">
        <v>46030</v>
      </c>
      <c r="G125" s="293" t="s">
        <v>1222</v>
      </c>
      <c r="H125" s="293" t="s">
        <v>1226</v>
      </c>
      <c r="AD125" s="531"/>
    </row>
    <row r="126" spans="1:30" ht="31.5" x14ac:dyDescent="0.2">
      <c r="A126" s="214"/>
      <c r="B126" s="73" t="s">
        <v>1225</v>
      </c>
      <c r="C126" s="82">
        <v>41</v>
      </c>
      <c r="D126" s="82"/>
      <c r="E126" s="83">
        <v>676.07854554000005</v>
      </c>
      <c r="F126" s="477">
        <v>46034</v>
      </c>
      <c r="G126" s="293" t="s">
        <v>1222</v>
      </c>
      <c r="H126" s="293" t="s">
        <v>1227</v>
      </c>
      <c r="AD126" s="531"/>
    </row>
    <row r="127" spans="1:30" ht="47.25" x14ac:dyDescent="0.2">
      <c r="A127" s="214"/>
      <c r="B127" s="73" t="s">
        <v>1322</v>
      </c>
      <c r="C127" s="82">
        <v>16</v>
      </c>
      <c r="D127" s="82"/>
      <c r="E127" s="83">
        <v>259.53666957000002</v>
      </c>
      <c r="F127" s="477">
        <v>46090</v>
      </c>
      <c r="G127" s="293" t="s">
        <v>1222</v>
      </c>
      <c r="H127" s="293" t="s">
        <v>1324</v>
      </c>
    </row>
    <row r="128" spans="1:30" ht="31.5" x14ac:dyDescent="0.2">
      <c r="A128" s="214"/>
      <c r="B128" s="73" t="s">
        <v>1323</v>
      </c>
      <c r="C128" s="82">
        <v>5</v>
      </c>
      <c r="D128" s="82"/>
      <c r="E128" s="83">
        <v>122.15264666</v>
      </c>
      <c r="F128" s="477">
        <v>46090</v>
      </c>
      <c r="G128" s="293" t="s">
        <v>1222</v>
      </c>
      <c r="H128" s="293" t="s">
        <v>1226</v>
      </c>
    </row>
    <row r="129" spans="1:8" ht="31.5" x14ac:dyDescent="0.2">
      <c r="A129" s="214"/>
      <c r="B129" s="73" t="s">
        <v>1382</v>
      </c>
      <c r="C129" s="82">
        <v>74</v>
      </c>
      <c r="D129" s="82"/>
      <c r="E129" s="83">
        <v>1512.9345385399999</v>
      </c>
      <c r="F129" s="477">
        <v>46125</v>
      </c>
      <c r="G129" s="293" t="s">
        <v>1222</v>
      </c>
      <c r="H129" s="293" t="s">
        <v>1226</v>
      </c>
    </row>
    <row r="130" spans="1:8" ht="31.5" x14ac:dyDescent="0.2">
      <c r="A130" s="214"/>
      <c r="B130" s="73" t="s">
        <v>1388</v>
      </c>
      <c r="C130" s="82">
        <v>76</v>
      </c>
      <c r="D130" s="82"/>
      <c r="E130" s="83">
        <v>1558.45308198</v>
      </c>
      <c r="F130" s="477">
        <v>46139</v>
      </c>
      <c r="G130" s="293" t="s">
        <v>212</v>
      </c>
      <c r="H130" s="293" t="s">
        <v>1226</v>
      </c>
    </row>
    <row r="131" spans="1:8" ht="31.5" x14ac:dyDescent="0.2">
      <c r="A131" s="214"/>
      <c r="B131" s="73" t="s">
        <v>1387</v>
      </c>
      <c r="C131" s="82">
        <v>6</v>
      </c>
      <c r="D131" s="82"/>
      <c r="E131" s="83">
        <v>91.957142880000006</v>
      </c>
      <c r="F131" s="477"/>
      <c r="G131" s="293"/>
      <c r="H131" s="293"/>
    </row>
    <row r="132" spans="1:8" ht="15.75" hidden="1" x14ac:dyDescent="0.2">
      <c r="A132" s="214"/>
      <c r="B132" s="73"/>
      <c r="C132" s="82"/>
      <c r="D132" s="82"/>
      <c r="E132" s="83"/>
      <c r="F132" s="477"/>
      <c r="G132" s="293"/>
      <c r="H132" s="293"/>
    </row>
    <row r="133" spans="1:8" ht="15.75" hidden="1" x14ac:dyDescent="0.2">
      <c r="A133" s="214"/>
      <c r="B133" s="73"/>
      <c r="C133" s="82"/>
      <c r="D133" s="82"/>
      <c r="E133" s="83"/>
      <c r="F133" s="477"/>
      <c r="G133" s="293"/>
      <c r="H133" s="293"/>
    </row>
    <row r="134" spans="1:8" ht="15.75" hidden="1" x14ac:dyDescent="0.2">
      <c r="A134" s="214"/>
      <c r="B134" s="73"/>
      <c r="C134" s="82"/>
      <c r="D134" s="82"/>
      <c r="E134" s="690"/>
      <c r="F134" s="477"/>
      <c r="G134" s="293"/>
      <c r="H134" s="293"/>
    </row>
    <row r="135" spans="1:8" ht="15.75" hidden="1" x14ac:dyDescent="0.2">
      <c r="A135" s="214"/>
      <c r="B135" s="1109"/>
      <c r="C135" s="1110"/>
      <c r="D135" s="1110"/>
      <c r="E135" s="1111"/>
      <c r="F135" s="1112"/>
      <c r="G135" s="293"/>
      <c r="H135" s="293"/>
    </row>
    <row r="136" spans="1:8" ht="15.75" hidden="1" x14ac:dyDescent="0.2">
      <c r="A136" s="214"/>
      <c r="B136" s="1120"/>
      <c r="C136" s="1121"/>
      <c r="D136" s="1121"/>
      <c r="E136" s="1122"/>
      <c r="F136" s="1123"/>
      <c r="G136" s="1124"/>
      <c r="H136" s="1124"/>
    </row>
    <row r="137" spans="1:8" ht="15.75" hidden="1" x14ac:dyDescent="0.2">
      <c r="A137" s="214"/>
      <c r="B137" s="1120"/>
      <c r="C137" s="1121"/>
      <c r="D137" s="1121"/>
      <c r="E137" s="1122"/>
      <c r="F137" s="1123"/>
      <c r="G137" s="1124"/>
      <c r="H137" s="1124"/>
    </row>
    <row r="138" spans="1:8" ht="15.75" hidden="1" x14ac:dyDescent="0.2">
      <c r="A138" s="214"/>
      <c r="B138" s="1161"/>
      <c r="C138" s="1162"/>
      <c r="D138" s="1162"/>
      <c r="E138" s="1163"/>
      <c r="F138" s="1164"/>
      <c r="G138" s="1165"/>
      <c r="H138" s="1165"/>
    </row>
    <row r="139" spans="1:8" ht="15.75" hidden="1" x14ac:dyDescent="0.2">
      <c r="A139" s="214"/>
      <c r="B139" s="1161"/>
      <c r="C139" s="1162"/>
      <c r="D139" s="1162"/>
      <c r="E139" s="1163"/>
      <c r="F139" s="1164"/>
      <c r="G139" s="1165"/>
      <c r="H139" s="1165"/>
    </row>
    <row r="140" spans="1:8" ht="15.75" hidden="1" x14ac:dyDescent="0.2">
      <c r="A140" s="214"/>
      <c r="B140" s="1161"/>
      <c r="C140" s="1162"/>
      <c r="D140" s="1162"/>
      <c r="E140" s="1163"/>
      <c r="F140" s="1164"/>
      <c r="G140" s="1165"/>
      <c r="H140" s="1165"/>
    </row>
    <row r="141" spans="1:8" ht="15.75" hidden="1" x14ac:dyDescent="0.2">
      <c r="A141" s="214"/>
      <c r="B141" s="1161"/>
      <c r="C141" s="1162"/>
      <c r="D141" s="1162"/>
      <c r="E141" s="1163"/>
      <c r="F141" s="1164"/>
      <c r="G141" s="1165"/>
      <c r="H141" s="1165"/>
    </row>
    <row r="142" spans="1:8" ht="15.75" hidden="1" x14ac:dyDescent="0.2">
      <c r="A142" s="214"/>
      <c r="B142" s="1161"/>
      <c r="C142" s="1162"/>
      <c r="D142" s="1162"/>
      <c r="E142" s="1163"/>
      <c r="F142" s="1164"/>
      <c r="G142" s="1165"/>
      <c r="H142" s="1165"/>
    </row>
    <row r="143" spans="1:8" ht="15.75" hidden="1" x14ac:dyDescent="0.2">
      <c r="A143" s="214"/>
      <c r="B143" s="1120"/>
      <c r="C143" s="1121"/>
      <c r="D143" s="1121"/>
      <c r="E143" s="1122"/>
      <c r="F143" s="1123"/>
      <c r="G143" s="1124"/>
      <c r="H143" s="1124"/>
    </row>
    <row r="144" spans="1:8" ht="15.75" hidden="1" x14ac:dyDescent="0.2">
      <c r="A144" s="214"/>
      <c r="B144" s="496"/>
      <c r="C144" s="497"/>
      <c r="D144" s="497"/>
      <c r="E144" s="1167"/>
      <c r="F144" s="1168"/>
      <c r="G144" s="918"/>
      <c r="H144" s="918"/>
    </row>
    <row r="145" spans="1:30" ht="15.75" hidden="1" x14ac:dyDescent="0.2">
      <c r="A145" s="214"/>
      <c r="B145" s="496"/>
      <c r="C145" s="497"/>
      <c r="D145" s="497"/>
      <c r="E145" s="1167"/>
      <c r="F145" s="1168"/>
      <c r="G145" s="918"/>
      <c r="H145" s="918"/>
    </row>
    <row r="146" spans="1:30" ht="15.75" hidden="1" x14ac:dyDescent="0.2">
      <c r="A146" s="214"/>
      <c r="B146" s="496"/>
      <c r="C146" s="497"/>
      <c r="D146" s="497"/>
      <c r="E146" s="1167"/>
      <c r="F146" s="1168"/>
      <c r="G146" s="918"/>
      <c r="H146" s="918"/>
    </row>
    <row r="147" spans="1:30" ht="15.75" hidden="1" x14ac:dyDescent="0.2">
      <c r="A147" s="214"/>
      <c r="B147" s="496"/>
      <c r="C147" s="497"/>
      <c r="D147" s="497"/>
      <c r="E147" s="1167"/>
      <c r="F147" s="1168"/>
      <c r="G147" s="918"/>
      <c r="H147" s="918"/>
    </row>
    <row r="148" spans="1:30" ht="15.75" x14ac:dyDescent="0.2">
      <c r="A148" s="214"/>
      <c r="B148" s="291" t="s">
        <v>143</v>
      </c>
      <c r="C148" s="292">
        <f>SUM(C125:C147)</f>
        <v>294</v>
      </c>
      <c r="D148" s="292">
        <f>SUM(D125:D143)</f>
        <v>0</v>
      </c>
      <c r="E148" s="1437">
        <f>SUM(E125:E147)</f>
        <v>5720.2497720299998</v>
      </c>
      <c r="F148" s="90"/>
      <c r="G148" s="88"/>
      <c r="H148" s="75"/>
    </row>
    <row r="149" spans="1:30" ht="15.75" x14ac:dyDescent="0.2">
      <c r="A149" s="214"/>
      <c r="B149" s="213"/>
      <c r="C149" s="213"/>
      <c r="D149" s="86"/>
      <c r="E149" s="87"/>
      <c r="F149" s="64"/>
      <c r="G149" s="64"/>
      <c r="H149" s="64"/>
    </row>
    <row r="150" spans="1:30" ht="15.75" x14ac:dyDescent="0.2">
      <c r="A150" s="214"/>
      <c r="B150" s="1827" t="s">
        <v>1923</v>
      </c>
      <c r="C150" s="1828"/>
      <c r="D150" s="1829"/>
      <c r="E150" s="1829"/>
      <c r="F150" s="1829"/>
      <c r="G150" s="1829"/>
      <c r="H150" s="1830"/>
    </row>
    <row r="151" spans="1:30" s="64" customFormat="1" ht="31.5" x14ac:dyDescent="0.2">
      <c r="A151" s="214"/>
      <c r="B151" s="65" t="s">
        <v>241</v>
      </c>
      <c r="C151" s="65" t="s">
        <v>68</v>
      </c>
      <c r="D151" s="65" t="s">
        <v>244</v>
      </c>
      <c r="E151" s="65" t="s">
        <v>110</v>
      </c>
      <c r="F151" s="1751" t="s">
        <v>46</v>
      </c>
      <c r="G151" s="65" t="s">
        <v>62</v>
      </c>
      <c r="H151" s="65" t="s">
        <v>47</v>
      </c>
    </row>
    <row r="152" spans="1:30" ht="15.75" x14ac:dyDescent="0.2">
      <c r="A152" s="214"/>
      <c r="B152" s="73" t="s">
        <v>1383</v>
      </c>
      <c r="C152" s="82">
        <v>9</v>
      </c>
      <c r="D152" s="82"/>
      <c r="E152" s="83">
        <v>145.23294555000001</v>
      </c>
      <c r="F152" s="1752">
        <v>46132</v>
      </c>
      <c r="G152" s="293" t="s">
        <v>1924</v>
      </c>
      <c r="H152" s="293" t="s">
        <v>612</v>
      </c>
      <c r="AD152" s="531"/>
    </row>
    <row r="153" spans="1:30" ht="15.75" hidden="1" x14ac:dyDescent="0.2">
      <c r="A153" s="214"/>
      <c r="B153" s="1438"/>
      <c r="C153" s="1439"/>
      <c r="D153" s="1439"/>
      <c r="E153" s="1440"/>
      <c r="F153" s="1441"/>
      <c r="G153" s="1442"/>
      <c r="H153" s="1442"/>
    </row>
    <row r="154" spans="1:30" ht="15.75" hidden="1" x14ac:dyDescent="0.2">
      <c r="A154" s="214"/>
      <c r="B154" s="1438"/>
      <c r="C154" s="1439"/>
      <c r="D154" s="1439"/>
      <c r="E154" s="1440"/>
      <c r="F154" s="1441"/>
      <c r="G154" s="1442"/>
      <c r="H154" s="1442"/>
    </row>
    <row r="155" spans="1:30" ht="15.75" hidden="1" x14ac:dyDescent="0.2">
      <c r="A155" s="214"/>
      <c r="B155" s="1438"/>
      <c r="C155" s="1439"/>
      <c r="D155" s="1439"/>
      <c r="E155" s="1440"/>
      <c r="F155" s="1441"/>
      <c r="G155" s="1442"/>
      <c r="H155" s="1442"/>
    </row>
    <row r="156" spans="1:30" ht="15.75" hidden="1" x14ac:dyDescent="0.2">
      <c r="A156" s="214"/>
      <c r="B156" s="1438"/>
      <c r="C156" s="1439"/>
      <c r="D156" s="1439"/>
      <c r="E156" s="1440"/>
      <c r="F156" s="1441"/>
      <c r="G156" s="1442"/>
      <c r="H156" s="1442"/>
    </row>
    <row r="157" spans="1:30" ht="15.75" x14ac:dyDescent="0.2">
      <c r="A157" s="214"/>
      <c r="B157" s="291" t="s">
        <v>1925</v>
      </c>
      <c r="C157" s="292">
        <f>SUM(C151:C156)</f>
        <v>9</v>
      </c>
      <c r="D157" s="292">
        <f>SUM(D151:D156)</f>
        <v>0</v>
      </c>
      <c r="E157" s="1407">
        <f>SUM(E151:E156)</f>
        <v>145.23294555000001</v>
      </c>
      <c r="F157" s="90"/>
      <c r="G157" s="88"/>
      <c r="H157" s="75"/>
    </row>
    <row r="158" spans="1:30" ht="15.75" x14ac:dyDescent="0.2">
      <c r="A158" s="214"/>
      <c r="B158" s="213"/>
      <c r="C158" s="213"/>
      <c r="D158" s="86"/>
      <c r="E158" s="87"/>
      <c r="F158" s="64"/>
      <c r="G158" s="64"/>
      <c r="H158" s="64"/>
    </row>
    <row r="159" spans="1:30" s="487" customFormat="1" ht="15" customHeight="1" x14ac:dyDescent="0.25">
      <c r="A159" s="485"/>
      <c r="B159" s="479" t="s">
        <v>142</v>
      </c>
      <c r="C159" s="480">
        <v>743</v>
      </c>
      <c r="D159" s="480">
        <v>743</v>
      </c>
      <c r="E159" s="481">
        <v>15266.061920685996</v>
      </c>
      <c r="F159" s="486"/>
      <c r="G159" s="1113"/>
      <c r="H159" s="486"/>
    </row>
    <row r="160" spans="1:30" ht="15" customHeight="1" x14ac:dyDescent="0.2">
      <c r="A160" s="214"/>
      <c r="B160" s="213"/>
      <c r="C160" s="213"/>
      <c r="D160" s="78"/>
      <c r="E160" s="91"/>
      <c r="F160" s="64"/>
      <c r="G160" s="532"/>
      <c r="H160" s="64"/>
    </row>
    <row r="161" spans="1:8" ht="15" customHeight="1" x14ac:dyDescent="0.2">
      <c r="A161" s="214"/>
      <c r="B161" s="213"/>
      <c r="C161" s="213"/>
      <c r="D161" s="78"/>
      <c r="E161" s="91"/>
      <c r="F161" s="64"/>
      <c r="G161" s="64"/>
      <c r="H161" s="64"/>
    </row>
    <row r="162" spans="1:8" ht="15" customHeight="1" x14ac:dyDescent="0.25">
      <c r="A162" s="214"/>
      <c r="B162" s="479" t="s">
        <v>178</v>
      </c>
      <c r="C162" s="480">
        <f>+C48+C84+C89+C120+C108+C159+C148+C157</f>
        <v>1842</v>
      </c>
      <c r="D162" s="480">
        <f>+D48+D84+D89+D120+D108+D159+D148+D157</f>
        <v>1539</v>
      </c>
      <c r="E162" s="1513">
        <f>+E48+E84+E89+E120+E108+E159+E148+E157</f>
        <v>41562.887283165997</v>
      </c>
      <c r="F162" s="174"/>
      <c r="G162" s="63"/>
      <c r="H162" s="174"/>
    </row>
    <row r="163" spans="1:8" ht="15" customHeight="1" x14ac:dyDescent="0.25">
      <c r="A163" s="214"/>
      <c r="B163" s="482"/>
      <c r="C163" s="483"/>
      <c r="D163" s="483"/>
      <c r="E163" s="484"/>
      <c r="F163" s="174"/>
      <c r="G163" s="532"/>
      <c r="H163" s="174"/>
    </row>
    <row r="164" spans="1:8" ht="15" customHeight="1" x14ac:dyDescent="0.2">
      <c r="A164" s="214"/>
      <c r="B164" s="213"/>
      <c r="C164" s="213"/>
      <c r="D164" s="78"/>
      <c r="E164" s="91"/>
      <c r="F164" s="64"/>
      <c r="G164" s="174"/>
      <c r="H164" s="64"/>
    </row>
    <row r="165" spans="1:8" ht="25.5" customHeight="1" x14ac:dyDescent="0.2">
      <c r="A165" s="214"/>
      <c r="B165" s="1833" t="s">
        <v>266</v>
      </c>
      <c r="C165" s="1833"/>
      <c r="D165" s="1833"/>
      <c r="E165" s="1833"/>
      <c r="F165" s="1833"/>
      <c r="G165" s="1833"/>
      <c r="H165" s="1833"/>
    </row>
    <row r="166" spans="1:8" ht="11.45" customHeight="1" x14ac:dyDescent="0.2">
      <c r="A166" s="214"/>
      <c r="B166" s="213"/>
      <c r="C166" s="213"/>
      <c r="D166" s="213"/>
      <c r="E166" s="213"/>
      <c r="F166" s="213"/>
      <c r="G166" s="213"/>
      <c r="H166" s="213"/>
    </row>
    <row r="167" spans="1:8" ht="15.75" x14ac:dyDescent="0.2">
      <c r="A167" s="214"/>
      <c r="B167" s="216" t="s">
        <v>243</v>
      </c>
      <c r="C167" s="216" t="s">
        <v>68</v>
      </c>
      <c r="D167" s="216" t="s">
        <v>244</v>
      </c>
      <c r="E167" s="89" t="s">
        <v>49</v>
      </c>
      <c r="F167" s="64"/>
      <c r="G167" s="64"/>
      <c r="H167" s="64"/>
    </row>
    <row r="168" spans="1:8" ht="31.5" x14ac:dyDescent="0.2">
      <c r="A168" s="214"/>
      <c r="B168" s="73" t="s">
        <v>1230</v>
      </c>
      <c r="C168" s="82">
        <v>0</v>
      </c>
      <c r="D168" s="82">
        <v>0</v>
      </c>
      <c r="E168" s="83">
        <v>0</v>
      </c>
      <c r="F168" s="64"/>
      <c r="G168" s="64"/>
      <c r="H168" s="64"/>
    </row>
    <row r="169" spans="1:8" ht="15.75" x14ac:dyDescent="0.2">
      <c r="A169" s="214"/>
      <c r="B169" s="1438" t="s">
        <v>1280</v>
      </c>
      <c r="C169" s="1439">
        <v>0</v>
      </c>
      <c r="D169" s="1439">
        <v>0</v>
      </c>
      <c r="E169" s="1440">
        <v>0</v>
      </c>
      <c r="F169" s="64"/>
      <c r="G169" s="64"/>
      <c r="H169" s="64"/>
    </row>
    <row r="170" spans="1:8" ht="16.899999999999999" customHeight="1" x14ac:dyDescent="0.2">
      <c r="A170" s="214"/>
      <c r="B170" s="73" t="s">
        <v>1326</v>
      </c>
      <c r="C170" s="1439">
        <v>0</v>
      </c>
      <c r="D170" s="1439">
        <v>0</v>
      </c>
      <c r="E170" s="83">
        <v>0</v>
      </c>
      <c r="F170" s="64"/>
      <c r="G170" s="64"/>
      <c r="H170" s="64"/>
    </row>
    <row r="171" spans="1:8" ht="15.75" x14ac:dyDescent="0.2">
      <c r="A171" s="214"/>
      <c r="B171" s="1027" t="s">
        <v>1328</v>
      </c>
      <c r="C171" s="1439">
        <v>0</v>
      </c>
      <c r="D171" s="1439">
        <v>0</v>
      </c>
      <c r="E171" s="1028">
        <v>2.6119333500000002</v>
      </c>
      <c r="F171" s="64"/>
      <c r="G171" s="64"/>
      <c r="H171" s="64"/>
    </row>
    <row r="172" spans="1:8" ht="31.5" x14ac:dyDescent="0.2">
      <c r="A172" s="214"/>
      <c r="B172" s="1027" t="s">
        <v>1385</v>
      </c>
      <c r="C172" s="82">
        <v>0</v>
      </c>
      <c r="D172" s="82">
        <v>0</v>
      </c>
      <c r="E172" s="1028">
        <v>0.73124999999999996</v>
      </c>
      <c r="F172" s="64"/>
      <c r="G172" s="64"/>
      <c r="H172" s="64"/>
    </row>
    <row r="173" spans="1:8" ht="31.5" x14ac:dyDescent="0.2">
      <c r="A173" s="214"/>
      <c r="B173" s="1107" t="s">
        <v>1391</v>
      </c>
      <c r="C173" s="1439">
        <v>0</v>
      </c>
      <c r="D173" s="1439">
        <v>0</v>
      </c>
      <c r="E173" s="1108">
        <v>17.362390940000001</v>
      </c>
      <c r="F173" s="64"/>
      <c r="G173" s="64"/>
      <c r="H173" s="64"/>
    </row>
    <row r="174" spans="1:8" ht="15.75" x14ac:dyDescent="0.2">
      <c r="A174" s="214"/>
      <c r="B174" s="1107" t="s">
        <v>1926</v>
      </c>
      <c r="C174" s="1439">
        <v>0</v>
      </c>
      <c r="D174" s="1439">
        <v>0</v>
      </c>
      <c r="E174" s="1108">
        <v>103.29358027000001</v>
      </c>
      <c r="F174" s="64"/>
      <c r="G174" s="64"/>
      <c r="H174" s="64"/>
    </row>
    <row r="175" spans="1:8" ht="13.9" customHeight="1" x14ac:dyDescent="0.2">
      <c r="A175" s="214"/>
      <c r="B175" s="1107" t="s">
        <v>1927</v>
      </c>
      <c r="C175" s="1439">
        <v>0</v>
      </c>
      <c r="D175" s="1439">
        <v>0</v>
      </c>
      <c r="E175" s="1108">
        <v>415.85556855999999</v>
      </c>
      <c r="F175" s="64"/>
      <c r="G175" s="64"/>
      <c r="H175" s="64"/>
    </row>
    <row r="176" spans="1:8" ht="31.5" x14ac:dyDescent="0.2">
      <c r="A176" s="214"/>
      <c r="B176" s="1027" t="s">
        <v>1928</v>
      </c>
      <c r="C176" s="82">
        <v>0</v>
      </c>
      <c r="D176" s="82">
        <v>0</v>
      </c>
      <c r="E176" s="1028">
        <v>0.33900000000000002</v>
      </c>
      <c r="F176" s="64"/>
      <c r="G176" s="64"/>
      <c r="H176" s="64"/>
    </row>
    <row r="177" spans="1:8" ht="15.75" hidden="1" x14ac:dyDescent="0.2">
      <c r="A177" s="214"/>
      <c r="B177" s="1027"/>
      <c r="C177" s="82"/>
      <c r="D177" s="82"/>
      <c r="E177" s="1028"/>
      <c r="F177" s="64"/>
      <c r="G177" s="64"/>
      <c r="H177" s="64"/>
    </row>
    <row r="178" spans="1:8" ht="15.75" hidden="1" x14ac:dyDescent="0.2">
      <c r="A178" s="214"/>
      <c r="B178" s="1027"/>
      <c r="C178" s="82"/>
      <c r="D178" s="82"/>
      <c r="E178" s="1028"/>
      <c r="F178" s="64"/>
      <c r="G178" s="64"/>
      <c r="H178" s="64"/>
    </row>
    <row r="179" spans="1:8" ht="15.75" hidden="1" x14ac:dyDescent="0.2">
      <c r="A179" s="214"/>
      <c r="B179" s="1027"/>
      <c r="C179" s="82"/>
      <c r="D179" s="82"/>
      <c r="E179" s="1028"/>
      <c r="F179" s="64"/>
      <c r="G179" s="64"/>
      <c r="H179" s="64"/>
    </row>
    <row r="180" spans="1:8" ht="15.75" hidden="1" x14ac:dyDescent="0.2">
      <c r="A180" s="214"/>
      <c r="B180" s="1027"/>
      <c r="C180" s="82"/>
      <c r="D180" s="82"/>
      <c r="E180" s="1028"/>
      <c r="F180" s="64"/>
      <c r="G180" s="64"/>
      <c r="H180" s="64"/>
    </row>
    <row r="181" spans="1:8" ht="15.75" hidden="1" x14ac:dyDescent="0.2">
      <c r="A181" s="214"/>
      <c r="B181" s="1027"/>
      <c r="C181" s="82"/>
      <c r="D181" s="82"/>
      <c r="E181" s="1028"/>
      <c r="F181" s="64"/>
      <c r="G181" s="64"/>
      <c r="H181" s="64"/>
    </row>
    <row r="182" spans="1:8" ht="15.75" hidden="1" x14ac:dyDescent="0.2">
      <c r="A182" s="214"/>
      <c r="B182" s="1027"/>
      <c r="C182" s="82"/>
      <c r="D182" s="82"/>
      <c r="E182" s="1028"/>
      <c r="F182" s="64"/>
      <c r="G182" s="64"/>
      <c r="H182" s="64"/>
    </row>
    <row r="183" spans="1:8" ht="15.75" hidden="1" x14ac:dyDescent="0.2">
      <c r="A183" s="214"/>
      <c r="B183" s="1027"/>
      <c r="C183" s="82"/>
      <c r="D183" s="82"/>
      <c r="E183" s="1028"/>
      <c r="F183" s="64"/>
      <c r="G183" s="64"/>
      <c r="H183" s="64"/>
    </row>
    <row r="184" spans="1:8" ht="15.75" hidden="1" x14ac:dyDescent="0.2">
      <c r="A184" s="214"/>
      <c r="B184" s="1027"/>
      <c r="C184" s="82"/>
      <c r="D184" s="82"/>
      <c r="E184" s="1028"/>
      <c r="F184" s="64"/>
      <c r="G184" s="64"/>
      <c r="H184" s="64"/>
    </row>
    <row r="185" spans="1:8" ht="15.75" hidden="1" x14ac:dyDescent="0.2">
      <c r="A185" s="214"/>
      <c r="B185" s="1027"/>
      <c r="C185" s="82"/>
      <c r="D185" s="82"/>
      <c r="E185" s="1028"/>
      <c r="F185" s="64"/>
      <c r="G185" s="64"/>
      <c r="H185" s="64"/>
    </row>
    <row r="186" spans="1:8" ht="15.75" hidden="1" x14ac:dyDescent="0.2">
      <c r="A186" s="214"/>
      <c r="B186" s="1027"/>
      <c r="C186" s="82"/>
      <c r="D186" s="82"/>
      <c r="E186" s="1028"/>
      <c r="F186" s="64"/>
      <c r="G186" s="64"/>
      <c r="H186" s="64"/>
    </row>
    <row r="187" spans="1:8" ht="15.75" hidden="1" x14ac:dyDescent="0.2">
      <c r="A187" s="214"/>
      <c r="B187" s="1027"/>
      <c r="C187" s="82"/>
      <c r="D187" s="82"/>
      <c r="E187" s="1028"/>
      <c r="F187" s="64"/>
      <c r="G187" s="64"/>
      <c r="H187" s="64"/>
    </row>
    <row r="188" spans="1:8" ht="15.75" hidden="1" x14ac:dyDescent="0.2">
      <c r="A188" s="214"/>
      <c r="B188" s="1027"/>
      <c r="C188" s="82"/>
      <c r="D188" s="82"/>
      <c r="E188" s="1028"/>
      <c r="F188" s="64"/>
      <c r="G188" s="64"/>
      <c r="H188" s="64"/>
    </row>
    <row r="189" spans="1:8" ht="15.75" hidden="1" x14ac:dyDescent="0.2">
      <c r="A189" s="214"/>
      <c r="B189" s="1027"/>
      <c r="C189" s="1015"/>
      <c r="D189" s="1015"/>
      <c r="E189" s="1028"/>
      <c r="F189" s="64"/>
      <c r="G189" s="64"/>
      <c r="H189" s="64"/>
    </row>
    <row r="190" spans="1:8" ht="15.75" hidden="1" x14ac:dyDescent="0.2">
      <c r="A190" s="214"/>
      <c r="B190" s="1027"/>
      <c r="C190" s="1015"/>
      <c r="D190" s="1015"/>
      <c r="E190" s="1028"/>
      <c r="F190" s="64"/>
      <c r="G190" s="64"/>
      <c r="H190" s="64"/>
    </row>
    <row r="191" spans="1:8" ht="15.75" hidden="1" x14ac:dyDescent="0.2">
      <c r="A191" s="214"/>
      <c r="B191" s="1027"/>
      <c r="C191" s="1015"/>
      <c r="D191" s="1015"/>
      <c r="E191" s="1028"/>
      <c r="F191" s="64"/>
      <c r="G191" s="64"/>
      <c r="H191" s="64"/>
    </row>
    <row r="192" spans="1:8" ht="15.75" hidden="1" x14ac:dyDescent="0.2">
      <c r="A192" s="214"/>
      <c r="B192" s="1027"/>
      <c r="C192" s="1015"/>
      <c r="D192" s="1015"/>
      <c r="E192" s="1028"/>
      <c r="F192" s="64"/>
      <c r="G192" s="64"/>
      <c r="H192" s="64"/>
    </row>
    <row r="193" spans="1:8" ht="15.75" hidden="1" x14ac:dyDescent="0.2">
      <c r="A193" s="214"/>
      <c r="B193" s="1027"/>
      <c r="C193" s="1015"/>
      <c r="D193" s="1015"/>
      <c r="E193" s="1028"/>
      <c r="F193" s="64"/>
      <c r="G193" s="64"/>
      <c r="H193" s="64"/>
    </row>
    <row r="194" spans="1:8" ht="15.75" hidden="1" x14ac:dyDescent="0.2">
      <c r="A194" s="214"/>
      <c r="B194" s="1027"/>
      <c r="C194" s="1015"/>
      <c r="D194" s="1015"/>
      <c r="E194" s="1028"/>
      <c r="F194" s="64"/>
      <c r="G194" s="64"/>
      <c r="H194" s="64"/>
    </row>
    <row r="195" spans="1:8" ht="15.75" hidden="1" x14ac:dyDescent="0.2">
      <c r="A195" s="214"/>
      <c r="B195" s="1027"/>
      <c r="C195" s="1015"/>
      <c r="D195" s="1015"/>
      <c r="E195" s="1028"/>
      <c r="F195" s="64"/>
      <c r="G195" s="64"/>
      <c r="H195" s="64"/>
    </row>
    <row r="196" spans="1:8" ht="15.75" hidden="1" x14ac:dyDescent="0.2">
      <c r="A196" s="214"/>
      <c r="B196" s="1027"/>
      <c r="C196" s="1015"/>
      <c r="D196" s="1015"/>
      <c r="E196" s="1028"/>
      <c r="F196" s="64"/>
      <c r="G196" s="64"/>
      <c r="H196" s="64"/>
    </row>
    <row r="197" spans="1:8" ht="15.75" hidden="1" x14ac:dyDescent="0.2">
      <c r="A197" s="214"/>
      <c r="B197" s="1027"/>
      <c r="C197" s="1015"/>
      <c r="D197" s="1015"/>
      <c r="E197" s="1028"/>
      <c r="F197" s="64"/>
      <c r="G197" s="64"/>
      <c r="H197" s="64"/>
    </row>
    <row r="198" spans="1:8" ht="15.75" hidden="1" x14ac:dyDescent="0.2">
      <c r="A198" s="214"/>
      <c r="B198" s="1027"/>
      <c r="C198" s="1015"/>
      <c r="D198" s="1015"/>
      <c r="E198" s="1028"/>
      <c r="F198" s="64"/>
      <c r="G198" s="64"/>
      <c r="H198" s="64"/>
    </row>
    <row r="199" spans="1:8" ht="15.75" hidden="1" x14ac:dyDescent="0.2">
      <c r="A199" s="214"/>
      <c r="B199" s="1027"/>
      <c r="C199" s="1015"/>
      <c r="D199" s="1015"/>
      <c r="E199" s="1028"/>
      <c r="F199" s="64"/>
      <c r="G199" s="64"/>
      <c r="H199" s="64"/>
    </row>
    <row r="200" spans="1:8" ht="15.75" x14ac:dyDescent="0.25">
      <c r="A200" s="214"/>
      <c r="B200" s="216" t="s">
        <v>140</v>
      </c>
      <c r="C200" s="1517">
        <f>SUM(C168:C181)</f>
        <v>0</v>
      </c>
      <c r="D200" s="1517">
        <f>SUM(D168:D181)</f>
        <v>0</v>
      </c>
      <c r="E200" s="481">
        <f>SUM(E168:E199)</f>
        <v>540.19372312000007</v>
      </c>
      <c r="F200" s="64"/>
      <c r="G200" s="64"/>
      <c r="H200" s="64"/>
    </row>
    <row r="201" spans="1:8" ht="15" customHeight="1" x14ac:dyDescent="0.2">
      <c r="A201" s="214"/>
      <c r="B201" s="77"/>
      <c r="C201" s="77"/>
      <c r="D201" s="63"/>
      <c r="E201" s="87"/>
      <c r="F201" s="64"/>
      <c r="G201" s="64"/>
      <c r="H201" s="64"/>
    </row>
    <row r="202" spans="1:8" ht="15" customHeight="1" x14ac:dyDescent="0.2">
      <c r="A202" s="214"/>
      <c r="B202" s="453" t="s">
        <v>142</v>
      </c>
      <c r="C202" s="453" t="s">
        <v>68</v>
      </c>
      <c r="D202" s="453" t="s">
        <v>244</v>
      </c>
      <c r="E202" s="454" t="s">
        <v>49</v>
      </c>
      <c r="F202" s="64"/>
      <c r="G202" s="64"/>
      <c r="H202" s="64"/>
    </row>
    <row r="203" spans="1:8" ht="15" customHeight="1" x14ac:dyDescent="0.2">
      <c r="A203" s="214"/>
      <c r="B203" s="73" t="s">
        <v>142</v>
      </c>
      <c r="C203" s="82">
        <v>35</v>
      </c>
      <c r="D203" s="82">
        <v>35</v>
      </c>
      <c r="E203" s="83">
        <v>736.59321546400463</v>
      </c>
      <c r="F203" s="64"/>
      <c r="G203" s="64"/>
      <c r="H203" s="64"/>
    </row>
    <row r="204" spans="1:8" ht="15" customHeight="1" x14ac:dyDescent="0.2">
      <c r="A204" s="214"/>
      <c r="B204" s="276"/>
      <c r="C204" s="78"/>
      <c r="D204" s="78"/>
      <c r="E204" s="91"/>
      <c r="F204" s="64"/>
      <c r="G204" s="64"/>
      <c r="H204" s="64"/>
    </row>
    <row r="205" spans="1:8" ht="15" customHeight="1" x14ac:dyDescent="0.25">
      <c r="A205" s="214"/>
      <c r="B205" s="479" t="s">
        <v>141</v>
      </c>
      <c r="C205" s="1518">
        <f>C203+C200</f>
        <v>35</v>
      </c>
      <c r="D205" s="1518">
        <f>D203+D200</f>
        <v>35</v>
      </c>
      <c r="E205" s="481">
        <f>E203+E200</f>
        <v>1276.7869385840047</v>
      </c>
      <c r="F205" s="64"/>
      <c r="G205" s="64"/>
      <c r="H205" s="64"/>
    </row>
    <row r="206" spans="1:8" ht="15" customHeight="1" x14ac:dyDescent="0.2">
      <c r="A206" s="214"/>
      <c r="B206" s="77"/>
      <c r="C206" s="77"/>
      <c r="D206" s="63"/>
      <c r="E206" s="87"/>
      <c r="F206" s="64"/>
      <c r="G206" s="64"/>
      <c r="H206" s="64"/>
    </row>
    <row r="207" spans="1:8" ht="15" customHeight="1" x14ac:dyDescent="0.2">
      <c r="A207" s="214"/>
      <c r="B207" s="77"/>
      <c r="C207" s="77"/>
      <c r="D207" s="63"/>
      <c r="E207" s="87"/>
      <c r="F207" s="64"/>
      <c r="G207" s="64"/>
      <c r="H207" s="64"/>
    </row>
    <row r="208" spans="1:8" ht="40.15" customHeight="1" x14ac:dyDescent="0.2">
      <c r="A208" s="214"/>
      <c r="B208" s="1396" t="s">
        <v>179</v>
      </c>
      <c r="C208" s="1397">
        <f>+C162+C205</f>
        <v>1877</v>
      </c>
      <c r="D208" s="1397">
        <f>+D162+D205</f>
        <v>1574</v>
      </c>
      <c r="E208" s="1398">
        <f>+E205+E162</f>
        <v>42839.67422175</v>
      </c>
      <c r="F208" s="92"/>
      <c r="G208" s="92"/>
      <c r="H208" s="93"/>
    </row>
    <row r="209" spans="1:8" ht="15" customHeight="1" x14ac:dyDescent="0.2">
      <c r="A209" s="214"/>
      <c r="B209" s="213"/>
      <c r="C209" s="213"/>
      <c r="D209" s="66"/>
      <c r="E209" s="87"/>
      <c r="F209" s="88"/>
      <c r="G209" s="88"/>
      <c r="H209" s="94"/>
    </row>
    <row r="210" spans="1:8" ht="15" customHeight="1" x14ac:dyDescent="0.2">
      <c r="A210" s="214"/>
      <c r="B210" s="64"/>
      <c r="C210" s="64"/>
    </row>
    <row r="211" spans="1:8" ht="24.95" customHeight="1" x14ac:dyDescent="0.2">
      <c r="A211" s="214"/>
      <c r="B211" s="1832" t="s">
        <v>1233</v>
      </c>
      <c r="C211" s="1832"/>
      <c r="D211" s="1832"/>
      <c r="E211" s="1832"/>
      <c r="F211" s="1832"/>
      <c r="G211" s="1832"/>
      <c r="H211" s="1832"/>
    </row>
    <row r="212" spans="1:8" ht="24.95" customHeight="1" x14ac:dyDescent="0.2">
      <c r="A212" s="214"/>
      <c r="B212" s="213"/>
      <c r="C212" s="213"/>
    </row>
    <row r="213" spans="1:8" ht="24.95" customHeight="1" x14ac:dyDescent="0.2">
      <c r="A213" s="214"/>
      <c r="B213" s="1834" t="s">
        <v>630</v>
      </c>
      <c r="C213" s="1834"/>
      <c r="D213" s="1834"/>
      <c r="E213" s="1834"/>
      <c r="F213" s="277"/>
      <c r="G213" s="277"/>
    </row>
    <row r="214" spans="1:8" ht="35.450000000000003" customHeight="1" x14ac:dyDescent="0.2">
      <c r="A214" s="214"/>
      <c r="B214" s="216" t="s">
        <v>762</v>
      </c>
      <c r="C214" s="216" t="s">
        <v>68</v>
      </c>
      <c r="D214" s="65" t="s">
        <v>42</v>
      </c>
      <c r="E214" s="65" t="s">
        <v>122</v>
      </c>
      <c r="F214" s="234"/>
      <c r="G214" s="234"/>
    </row>
    <row r="215" spans="1:8" ht="15.75" x14ac:dyDescent="0.2">
      <c r="A215" s="214"/>
      <c r="B215" s="199"/>
      <c r="C215" s="82"/>
      <c r="D215" s="1086"/>
      <c r="E215" s="98">
        <v>0</v>
      </c>
      <c r="F215" s="234"/>
      <c r="G215" s="234"/>
    </row>
    <row r="216" spans="1:8" ht="15.75" hidden="1" x14ac:dyDescent="0.2">
      <c r="A216" s="214"/>
      <c r="B216" s="199"/>
      <c r="C216" s="82"/>
      <c r="D216" s="1086"/>
      <c r="E216" s="98"/>
      <c r="F216" s="234"/>
      <c r="G216" s="234"/>
    </row>
    <row r="217" spans="1:8" ht="15.75" hidden="1" x14ac:dyDescent="0.2">
      <c r="A217" s="214"/>
      <c r="B217" s="199"/>
      <c r="C217" s="82"/>
      <c r="D217" s="82"/>
      <c r="E217" s="98"/>
      <c r="F217" s="96"/>
      <c r="G217" s="96"/>
      <c r="H217" s="213"/>
    </row>
    <row r="218" spans="1:8" ht="15.75" x14ac:dyDescent="0.2">
      <c r="A218" s="214"/>
      <c r="B218" s="199"/>
      <c r="C218" s="82"/>
      <c r="D218" s="279"/>
      <c r="E218" s="98"/>
      <c r="F218" s="96"/>
      <c r="G218" s="96"/>
      <c r="H218" s="213"/>
    </row>
    <row r="219" spans="1:8" ht="15.75" x14ac:dyDescent="0.2">
      <c r="A219" s="214"/>
      <c r="B219" s="200" t="s">
        <v>953</v>
      </c>
      <c r="C219" s="85">
        <f>SUM(C217:C218)</f>
        <v>0</v>
      </c>
      <c r="D219" s="82">
        <f>SUM(D217:D218)</f>
        <v>0</v>
      </c>
      <c r="E219" s="232">
        <f>SUM(E215:E218)</f>
        <v>0</v>
      </c>
      <c r="F219" s="74"/>
      <c r="G219" s="74"/>
      <c r="H219" s="75"/>
    </row>
    <row r="220" spans="1:8" ht="15.75" x14ac:dyDescent="0.2">
      <c r="A220" s="214"/>
      <c r="B220" s="1327"/>
      <c r="C220" s="86"/>
      <c r="D220" s="78"/>
      <c r="E220" s="215"/>
      <c r="F220" s="74"/>
      <c r="G220" s="74"/>
      <c r="H220" s="75"/>
    </row>
    <row r="221" spans="1:8" ht="15.75" x14ac:dyDescent="0.2">
      <c r="A221" s="214"/>
      <c r="B221" s="65" t="s">
        <v>951</v>
      </c>
      <c r="C221" s="65" t="s">
        <v>68</v>
      </c>
      <c r="D221" s="65" t="s">
        <v>244</v>
      </c>
      <c r="E221" s="1515" t="s">
        <v>952</v>
      </c>
      <c r="F221" s="65" t="s">
        <v>43</v>
      </c>
      <c r="G221" s="65" t="s">
        <v>62</v>
      </c>
      <c r="H221" s="75"/>
    </row>
    <row r="222" spans="1:8" ht="19.149999999999999" customHeight="1" x14ac:dyDescent="0.2">
      <c r="A222" s="214"/>
      <c r="B222" s="73" t="s">
        <v>603</v>
      </c>
      <c r="C222" s="82">
        <v>0</v>
      </c>
      <c r="D222" s="82">
        <v>0</v>
      </c>
      <c r="E222" s="1514">
        <v>4.1212739300000001</v>
      </c>
      <c r="F222" s="73" t="s">
        <v>1332</v>
      </c>
      <c r="G222" s="82" t="s">
        <v>1333</v>
      </c>
      <c r="H222" s="75"/>
    </row>
    <row r="223" spans="1:8" ht="31.5" x14ac:dyDescent="0.2">
      <c r="A223" s="214"/>
      <c r="B223" s="73" t="s">
        <v>1334</v>
      </c>
      <c r="C223" s="82">
        <v>0</v>
      </c>
      <c r="D223" s="82">
        <v>0</v>
      </c>
      <c r="E223" s="1514">
        <v>90.142900569999995</v>
      </c>
      <c r="F223" s="73" t="s">
        <v>1335</v>
      </c>
      <c r="G223" s="1582" t="s">
        <v>136</v>
      </c>
      <c r="H223" s="75"/>
    </row>
    <row r="224" spans="1:8" ht="19.149999999999999" customHeight="1" x14ac:dyDescent="0.2">
      <c r="A224" s="214"/>
      <c r="B224" s="73" t="s">
        <v>603</v>
      </c>
      <c r="C224" s="82">
        <v>0</v>
      </c>
      <c r="D224" s="82">
        <v>0</v>
      </c>
      <c r="E224" s="1514">
        <v>0.88982327999999999</v>
      </c>
      <c r="F224" s="73" t="s">
        <v>1332</v>
      </c>
      <c r="G224" s="82" t="s">
        <v>1333</v>
      </c>
      <c r="H224" s="75"/>
    </row>
    <row r="225" spans="1:8" ht="19.149999999999999" customHeight="1" x14ac:dyDescent="0.2">
      <c r="A225" s="214"/>
      <c r="B225" s="73" t="s">
        <v>603</v>
      </c>
      <c r="C225" s="82">
        <v>0</v>
      </c>
      <c r="D225" s="82">
        <v>0</v>
      </c>
      <c r="E225" s="1514">
        <v>1.9019684299999999</v>
      </c>
      <c r="F225" s="73" t="s">
        <v>1332</v>
      </c>
      <c r="G225" s="82" t="s">
        <v>1333</v>
      </c>
      <c r="H225" s="75"/>
    </row>
    <row r="226" spans="1:8" ht="15.75" hidden="1" x14ac:dyDescent="0.2">
      <c r="A226" s="214"/>
      <c r="B226" s="73"/>
      <c r="C226" s="82"/>
      <c r="D226" s="82"/>
      <c r="E226" s="1514"/>
      <c r="F226" s="73"/>
      <c r="G226" s="82"/>
      <c r="H226" s="75"/>
    </row>
    <row r="227" spans="1:8" ht="15.75" hidden="1" x14ac:dyDescent="0.2">
      <c r="A227" s="214"/>
      <c r="B227" s="1362"/>
      <c r="C227" s="82"/>
      <c r="D227" s="82"/>
      <c r="E227" s="1514"/>
      <c r="F227" s="1362"/>
      <c r="G227" s="82"/>
      <c r="H227" s="75"/>
    </row>
    <row r="228" spans="1:8" ht="15.75" hidden="1" x14ac:dyDescent="0.2">
      <c r="A228" s="214"/>
      <c r="B228" s="1362"/>
      <c r="C228" s="82"/>
      <c r="D228" s="82"/>
      <c r="E228" s="1514"/>
      <c r="F228" s="1362"/>
      <c r="G228" s="82"/>
      <c r="H228" s="75"/>
    </row>
    <row r="229" spans="1:8" ht="15.75" hidden="1" x14ac:dyDescent="0.2">
      <c r="A229" s="214"/>
      <c r="B229" s="1362"/>
      <c r="C229" s="82"/>
      <c r="D229" s="82"/>
      <c r="E229" s="1514"/>
      <c r="F229" s="1362"/>
      <c r="G229" s="82"/>
      <c r="H229" s="75"/>
    </row>
    <row r="230" spans="1:8" ht="15.75" x14ac:dyDescent="0.2">
      <c r="A230" s="214"/>
      <c r="E230" s="1400"/>
      <c r="H230" s="75"/>
    </row>
    <row r="231" spans="1:8" ht="15" customHeight="1" x14ac:dyDescent="0.2">
      <c r="A231" s="214"/>
      <c r="C231"/>
      <c r="D231" s="213"/>
      <c r="E231" s="1399"/>
      <c r="F231" s="582"/>
      <c r="G231" s="96"/>
      <c r="H231" s="96"/>
    </row>
    <row r="232" spans="1:8" ht="15.75" x14ac:dyDescent="0.2">
      <c r="A232" s="214"/>
      <c r="B232" s="200" t="s">
        <v>131</v>
      </c>
      <c r="C232" s="85">
        <f>SUM(C222:C223)</f>
        <v>0</v>
      </c>
      <c r="D232" s="82">
        <f>SUM(D222:D223)</f>
        <v>0</v>
      </c>
      <c r="E232" s="232">
        <f>SUM(E222:E229)</f>
        <v>97.055966209999994</v>
      </c>
      <c r="F232" s="74"/>
      <c r="G232" s="74"/>
      <c r="H232" s="75"/>
    </row>
    <row r="233" spans="1:8" ht="30" customHeight="1" x14ac:dyDescent="0.2">
      <c r="A233" s="214"/>
      <c r="B233" s="200" t="s">
        <v>846</v>
      </c>
      <c r="C233" s="85">
        <f>C219</f>
        <v>0</v>
      </c>
      <c r="D233" s="85">
        <f>D219</f>
        <v>0</v>
      </c>
      <c r="E233" s="232">
        <f>E232+E219</f>
        <v>97.055966209999994</v>
      </c>
      <c r="F233" s="75"/>
      <c r="G233" s="74"/>
      <c r="H233" s="75"/>
    </row>
    <row r="234" spans="1:8" ht="15" customHeight="1" x14ac:dyDescent="0.2">
      <c r="A234" s="214"/>
      <c r="C234"/>
      <c r="D234" s="213"/>
      <c r="E234" s="530"/>
      <c r="F234" s="582"/>
      <c r="G234" s="96"/>
      <c r="H234" s="96"/>
    </row>
    <row r="235" spans="1:8" ht="15" customHeight="1" x14ac:dyDescent="0.2">
      <c r="A235" s="214"/>
      <c r="C235" s="213"/>
      <c r="D235" s="78"/>
      <c r="E235" s="91"/>
      <c r="F235" s="96"/>
      <c r="G235" s="96"/>
      <c r="H235" s="96"/>
    </row>
    <row r="236" spans="1:8" ht="25.5" customHeight="1" x14ac:dyDescent="0.2">
      <c r="A236" s="214"/>
      <c r="B236" s="1072" t="s">
        <v>164</v>
      </c>
      <c r="C236" s="1072"/>
      <c r="D236" s="1072"/>
      <c r="E236" s="1072"/>
      <c r="F236" s="1072"/>
      <c r="G236" s="1072"/>
      <c r="H236" s="1072"/>
    </row>
    <row r="237" spans="1:8" ht="15.75" x14ac:dyDescent="0.2">
      <c r="A237" s="214"/>
      <c r="F237" s="96"/>
      <c r="G237" s="96"/>
    </row>
    <row r="238" spans="1:8" ht="31.5" x14ac:dyDescent="0.2">
      <c r="A238" s="214"/>
      <c r="B238" s="216" t="s">
        <v>241</v>
      </c>
      <c r="C238" s="216" t="s">
        <v>68</v>
      </c>
      <c r="D238" s="65" t="s">
        <v>42</v>
      </c>
      <c r="E238" s="65" t="s">
        <v>122</v>
      </c>
      <c r="F238" s="96"/>
      <c r="G238" s="96"/>
      <c r="H238" s="213"/>
    </row>
    <row r="239" spans="1:8" ht="15.75" hidden="1" x14ac:dyDescent="0.2">
      <c r="A239" s="214"/>
      <c r="B239" s="199" t="s">
        <v>847</v>
      </c>
      <c r="C239" s="279">
        <v>0</v>
      </c>
      <c r="D239" s="279">
        <v>0</v>
      </c>
      <c r="E239" s="98">
        <v>0</v>
      </c>
      <c r="F239" s="96"/>
      <c r="G239" s="96"/>
      <c r="H239" s="213"/>
    </row>
    <row r="240" spans="1:8" ht="15.75" hidden="1" x14ac:dyDescent="0.2">
      <c r="A240" s="214"/>
      <c r="B240" s="73" t="s">
        <v>847</v>
      </c>
      <c r="C240" s="279">
        <v>0</v>
      </c>
      <c r="D240" s="279">
        <v>0</v>
      </c>
      <c r="E240" s="98">
        <v>0</v>
      </c>
      <c r="F240" s="96"/>
      <c r="G240" s="96"/>
      <c r="H240" s="213"/>
    </row>
    <row r="241" spans="1:8" ht="15.75" hidden="1" x14ac:dyDescent="0.2">
      <c r="A241" s="214"/>
      <c r="B241" s="73" t="s">
        <v>603</v>
      </c>
      <c r="C241" s="279">
        <v>0</v>
      </c>
      <c r="D241" s="279">
        <v>0</v>
      </c>
      <c r="E241" s="98">
        <v>0</v>
      </c>
      <c r="F241" s="96"/>
      <c r="G241" s="96"/>
      <c r="H241" s="213"/>
    </row>
    <row r="242" spans="1:8" ht="15.75" hidden="1" x14ac:dyDescent="0.2">
      <c r="A242" s="214"/>
      <c r="B242" s="73" t="s">
        <v>847</v>
      </c>
      <c r="C242" s="82">
        <v>0</v>
      </c>
      <c r="D242" s="82">
        <v>0</v>
      </c>
      <c r="E242" s="98">
        <v>0</v>
      </c>
      <c r="F242" s="96"/>
      <c r="G242" s="96"/>
      <c r="H242" s="213"/>
    </row>
    <row r="243" spans="1:8" ht="15.75" hidden="1" x14ac:dyDescent="0.2">
      <c r="A243" s="214"/>
      <c r="B243" s="718" t="s">
        <v>603</v>
      </c>
      <c r="C243" s="279">
        <v>0</v>
      </c>
      <c r="D243" s="279">
        <v>0</v>
      </c>
      <c r="E243" s="719">
        <v>0</v>
      </c>
      <c r="F243" s="96"/>
      <c r="G243" s="96"/>
      <c r="H243" s="213"/>
    </row>
    <row r="244" spans="1:8" ht="15.75" hidden="1" x14ac:dyDescent="0.2">
      <c r="A244" s="214"/>
      <c r="B244" s="718"/>
      <c r="C244" s="279"/>
      <c r="D244" s="279"/>
      <c r="E244" s="719"/>
      <c r="F244" s="96"/>
      <c r="G244" s="96"/>
      <c r="H244" s="213"/>
    </row>
    <row r="245" spans="1:8" ht="15.75" hidden="1" x14ac:dyDescent="0.2">
      <c r="A245" s="214"/>
      <c r="B245" s="873"/>
      <c r="C245" s="279"/>
      <c r="D245" s="279"/>
      <c r="E245" s="877"/>
      <c r="F245" s="96"/>
      <c r="G245" s="96"/>
      <c r="H245" s="213"/>
    </row>
    <row r="246" spans="1:8" ht="15.75" hidden="1" x14ac:dyDescent="0.2">
      <c r="A246" s="214"/>
      <c r="B246" s="873"/>
      <c r="C246" s="279"/>
      <c r="D246" s="279"/>
      <c r="E246" s="877"/>
      <c r="F246" s="96"/>
      <c r="G246" s="96"/>
      <c r="H246" s="213"/>
    </row>
    <row r="247" spans="1:8" ht="15.75" hidden="1" x14ac:dyDescent="0.2">
      <c r="A247" s="214"/>
      <c r="B247" s="873"/>
      <c r="C247" s="82"/>
      <c r="D247" s="82"/>
      <c r="E247" s="877"/>
      <c r="F247" s="96"/>
      <c r="G247" s="96"/>
      <c r="H247" s="213"/>
    </row>
    <row r="248" spans="1:8" ht="15.75" hidden="1" x14ac:dyDescent="0.2">
      <c r="A248" s="214"/>
      <c r="B248" s="873"/>
      <c r="C248" s="82"/>
      <c r="D248" s="82"/>
      <c r="E248" s="877"/>
      <c r="F248" s="96"/>
      <c r="G248" s="96"/>
      <c r="H248" s="213"/>
    </row>
    <row r="249" spans="1:8" ht="15.75" hidden="1" x14ac:dyDescent="0.2">
      <c r="A249" s="214"/>
      <c r="B249" s="873"/>
      <c r="C249" s="82"/>
      <c r="D249" s="82"/>
      <c r="E249" s="877"/>
      <c r="F249" s="96"/>
      <c r="G249" s="96"/>
      <c r="H249" s="213"/>
    </row>
    <row r="250" spans="1:8" ht="15.75" hidden="1" x14ac:dyDescent="0.2">
      <c r="A250" s="214"/>
      <c r="B250" s="873"/>
      <c r="C250" s="279"/>
      <c r="D250" s="279"/>
      <c r="E250" s="877"/>
      <c r="F250" s="96"/>
      <c r="G250" s="96"/>
      <c r="H250" s="213"/>
    </row>
    <row r="251" spans="1:8" ht="15.75" hidden="1" x14ac:dyDescent="0.2">
      <c r="A251" s="214"/>
      <c r="B251" s="873"/>
      <c r="C251" s="82"/>
      <c r="D251" s="279"/>
      <c r="E251" s="877"/>
      <c r="F251" s="96"/>
      <c r="G251" s="96"/>
      <c r="H251" s="213"/>
    </row>
    <row r="252" spans="1:8" ht="15.75" hidden="1" x14ac:dyDescent="0.2">
      <c r="A252" s="214"/>
      <c r="B252" s="873"/>
      <c r="C252" s="82"/>
      <c r="D252" s="279"/>
      <c r="E252" s="877"/>
      <c r="F252" s="96"/>
      <c r="G252" s="96"/>
      <c r="H252" s="213"/>
    </row>
    <row r="253" spans="1:8" ht="15.75" hidden="1" x14ac:dyDescent="0.2">
      <c r="A253" s="214"/>
      <c r="B253" s="873"/>
      <c r="C253" s="82"/>
      <c r="D253" s="279"/>
      <c r="E253" s="877"/>
      <c r="F253" s="96"/>
      <c r="G253" s="96"/>
      <c r="H253" s="213"/>
    </row>
    <row r="254" spans="1:8" ht="15.75" hidden="1" x14ac:dyDescent="0.2">
      <c r="A254" s="214"/>
      <c r="B254" s="73"/>
      <c r="C254" s="82"/>
      <c r="D254" s="279"/>
      <c r="E254" s="98"/>
      <c r="F254" s="96"/>
      <c r="G254" s="96"/>
      <c r="H254" s="213"/>
    </row>
    <row r="255" spans="1:8" ht="15.75" hidden="1" x14ac:dyDescent="0.2">
      <c r="A255" s="214"/>
      <c r="B255" s="908"/>
      <c r="C255" s="909"/>
      <c r="D255" s="910"/>
      <c r="E255" s="911"/>
      <c r="F255" s="96"/>
      <c r="G255" s="96"/>
      <c r="H255" s="213"/>
    </row>
    <row r="256" spans="1:8" ht="15.75" hidden="1" x14ac:dyDescent="0.2">
      <c r="A256" s="214"/>
      <c r="B256" s="199"/>
      <c r="C256" s="909"/>
      <c r="D256" s="910"/>
      <c r="E256" s="911"/>
      <c r="F256" s="96"/>
      <c r="G256" s="96"/>
      <c r="H256" s="213"/>
    </row>
    <row r="257" spans="1:8" ht="15.75" hidden="1" x14ac:dyDescent="0.2">
      <c r="A257" s="214"/>
      <c r="B257" s="942"/>
      <c r="C257" s="909"/>
      <c r="D257" s="910"/>
      <c r="E257" s="911"/>
      <c r="F257" s="96"/>
      <c r="G257" s="96"/>
      <c r="H257" s="213"/>
    </row>
    <row r="258" spans="1:8" ht="15.75" hidden="1" x14ac:dyDescent="0.2">
      <c r="A258" s="214"/>
      <c r="B258" s="942"/>
      <c r="C258" s="909"/>
      <c r="D258" s="910"/>
      <c r="E258" s="911"/>
      <c r="F258" s="96"/>
      <c r="G258" s="96"/>
      <c r="H258" s="213"/>
    </row>
    <row r="259" spans="1:8" ht="15.75" hidden="1" x14ac:dyDescent="0.2">
      <c r="A259" s="214"/>
      <c r="B259" s="942"/>
      <c r="C259" s="1015"/>
      <c r="D259" s="1016"/>
      <c r="E259" s="1017"/>
      <c r="F259" s="96"/>
      <c r="G259" s="96"/>
      <c r="H259" s="213"/>
    </row>
    <row r="260" spans="1:8" ht="15.75" hidden="1" x14ac:dyDescent="0.2">
      <c r="A260" s="214"/>
      <c r="B260" s="1020"/>
      <c r="C260" s="1015"/>
      <c r="D260" s="1016"/>
      <c r="E260" s="1017"/>
      <c r="F260" s="96"/>
      <c r="G260" s="96"/>
      <c r="H260" s="213"/>
    </row>
    <row r="261" spans="1:8" ht="15.75" hidden="1" x14ac:dyDescent="0.2">
      <c r="A261" s="214"/>
      <c r="B261" s="1020"/>
      <c r="C261" s="1015"/>
      <c r="D261" s="1016"/>
      <c r="E261" s="1017"/>
      <c r="F261" s="96"/>
      <c r="G261" s="96"/>
      <c r="H261" s="213"/>
    </row>
    <row r="262" spans="1:8" ht="15.75" hidden="1" x14ac:dyDescent="0.2">
      <c r="A262" s="214"/>
      <c r="B262" s="1020"/>
      <c r="C262" s="1015"/>
      <c r="D262" s="1016"/>
      <c r="E262" s="1017"/>
      <c r="F262" s="96"/>
      <c r="G262" s="96"/>
      <c r="H262" s="213"/>
    </row>
    <row r="263" spans="1:8" ht="15.75" hidden="1" x14ac:dyDescent="0.2">
      <c r="A263" s="214"/>
      <c r="B263" s="1029"/>
      <c r="C263" s="1030"/>
      <c r="D263" s="1031"/>
      <c r="E263" s="1032"/>
      <c r="F263" s="96"/>
      <c r="G263" s="96"/>
      <c r="H263" s="213"/>
    </row>
    <row r="264" spans="1:8" ht="15.75" hidden="1" x14ac:dyDescent="0.2">
      <c r="A264" s="214"/>
      <c r="B264" s="1029"/>
      <c r="C264" s="1030"/>
      <c r="D264" s="1031"/>
      <c r="E264" s="1032"/>
      <c r="F264" s="96"/>
      <c r="G264" s="96"/>
      <c r="H264" s="213"/>
    </row>
    <row r="265" spans="1:8" ht="15.75" hidden="1" x14ac:dyDescent="0.2">
      <c r="A265" s="214"/>
      <c r="B265" s="1029"/>
      <c r="C265" s="1030"/>
      <c r="D265" s="1031"/>
      <c r="E265" s="1032"/>
      <c r="F265" s="96"/>
      <c r="G265" s="96"/>
      <c r="H265" s="213"/>
    </row>
    <row r="266" spans="1:8" ht="15.75" hidden="1" x14ac:dyDescent="0.2">
      <c r="A266" s="214"/>
      <c r="B266" s="1029"/>
      <c r="C266" s="1030"/>
      <c r="D266" s="1031"/>
      <c r="E266" s="1032"/>
      <c r="F266" s="96"/>
      <c r="G266" s="96"/>
      <c r="H266" s="213"/>
    </row>
    <row r="267" spans="1:8" ht="15.75" hidden="1" x14ac:dyDescent="0.2">
      <c r="A267" s="214"/>
      <c r="B267" s="1029"/>
      <c r="C267" s="1030"/>
      <c r="D267" s="1031"/>
      <c r="E267" s="1032"/>
      <c r="F267" s="96"/>
      <c r="G267" s="96"/>
      <c r="H267" s="213"/>
    </row>
    <row r="268" spans="1:8" ht="15.75" hidden="1" x14ac:dyDescent="0.2">
      <c r="A268" s="214"/>
      <c r="B268" s="1052"/>
      <c r="C268" s="1053"/>
      <c r="D268" s="1054"/>
      <c r="E268" s="1055"/>
      <c r="F268" s="96"/>
      <c r="G268" s="96"/>
      <c r="H268" s="213"/>
    </row>
    <row r="269" spans="1:8" ht="31.5" x14ac:dyDescent="0.2">
      <c r="A269" s="214"/>
      <c r="B269" s="280" t="s">
        <v>165</v>
      </c>
      <c r="C269" s="85">
        <f>SUM(C238:C259)</f>
        <v>0</v>
      </c>
      <c r="D269" s="85">
        <f>SUM(D238:D254)</f>
        <v>0</v>
      </c>
      <c r="E269" s="232">
        <f>SUM(E239:E243)</f>
        <v>0</v>
      </c>
      <c r="F269" s="96"/>
      <c r="G269" s="96"/>
      <c r="H269" s="75"/>
    </row>
    <row r="270" spans="1:8" ht="19.5" customHeight="1" x14ac:dyDescent="0.2">
      <c r="A270" s="214"/>
      <c r="B270" s="275"/>
      <c r="C270" s="86"/>
      <c r="D270" s="86"/>
      <c r="E270" s="215"/>
      <c r="F270" s="96"/>
      <c r="G270" s="96"/>
      <c r="H270" s="75"/>
    </row>
    <row r="271" spans="1:8" ht="31.5" customHeight="1" x14ac:dyDescent="0.2">
      <c r="A271" s="214"/>
      <c r="B271" s="280" t="s">
        <v>954</v>
      </c>
      <c r="C271" s="85">
        <f>C269+C233</f>
        <v>0</v>
      </c>
      <c r="D271" s="85">
        <f>D269+D233</f>
        <v>0</v>
      </c>
      <c r="E271" s="232">
        <f>E269+E233</f>
        <v>97.055966209999994</v>
      </c>
      <c r="F271" s="61"/>
      <c r="G271" s="96"/>
      <c r="H271" s="75"/>
    </row>
    <row r="272" spans="1:8" ht="15" customHeight="1" x14ac:dyDescent="0.2">
      <c r="A272" s="214"/>
      <c r="F272" s="96"/>
      <c r="G272" s="96"/>
    </row>
    <row r="273" spans="1:8" ht="14.25" customHeight="1" x14ac:dyDescent="0.2">
      <c r="B273" s="282"/>
      <c r="C273" s="174"/>
      <c r="D273" s="303"/>
      <c r="E273" s="174"/>
    </row>
    <row r="274" spans="1:8" ht="25.5" customHeight="1" x14ac:dyDescent="0.2">
      <c r="A274" s="214"/>
      <c r="B274" s="1072" t="s">
        <v>763</v>
      </c>
      <c r="C274" s="1072"/>
      <c r="D274" s="1072"/>
      <c r="E274" s="1072"/>
      <c r="F274" s="1072"/>
      <c r="G274" s="1072"/>
      <c r="H274" s="1072"/>
    </row>
    <row r="275" spans="1:8" ht="15" customHeight="1" x14ac:dyDescent="0.2">
      <c r="B275" s="216" t="s">
        <v>764</v>
      </c>
      <c r="C275" s="216" t="s">
        <v>68</v>
      </c>
      <c r="D275" s="65" t="s">
        <v>244</v>
      </c>
      <c r="E275" s="65" t="s">
        <v>122</v>
      </c>
      <c r="F275" s="508"/>
      <c r="G275" s="508"/>
      <c r="H275" s="508"/>
    </row>
    <row r="276" spans="1:8" ht="24.75" hidden="1" customHeight="1" x14ac:dyDescent="0.2">
      <c r="B276" s="304"/>
      <c r="C276" s="82"/>
      <c r="D276" s="82"/>
      <c r="E276" s="478"/>
      <c r="F276" s="508"/>
      <c r="G276" s="508"/>
      <c r="H276" s="508"/>
    </row>
    <row r="277" spans="1:8" ht="27.75" hidden="1" customHeight="1" x14ac:dyDescent="0.2">
      <c r="B277" s="304" t="s">
        <v>403</v>
      </c>
      <c r="C277" s="82">
        <v>0</v>
      </c>
      <c r="D277" s="82">
        <v>0</v>
      </c>
      <c r="E277" s="478">
        <v>0</v>
      </c>
      <c r="F277" s="508"/>
      <c r="G277" s="508"/>
      <c r="H277" s="508"/>
    </row>
    <row r="278" spans="1:8" ht="27.75" hidden="1" customHeight="1" x14ac:dyDescent="0.2">
      <c r="B278" s="304" t="s">
        <v>404</v>
      </c>
      <c r="C278" s="82">
        <v>0</v>
      </c>
      <c r="D278" s="82">
        <v>0</v>
      </c>
      <c r="E278" s="478">
        <v>0</v>
      </c>
      <c r="F278" s="508"/>
      <c r="G278" s="508"/>
      <c r="H278" s="508"/>
    </row>
    <row r="279" spans="1:8" ht="27.75" hidden="1" customHeight="1" x14ac:dyDescent="0.2">
      <c r="B279" s="304" t="s">
        <v>405</v>
      </c>
      <c r="C279" s="82">
        <v>0</v>
      </c>
      <c r="D279" s="82">
        <v>0</v>
      </c>
      <c r="E279" s="478">
        <v>0</v>
      </c>
      <c r="F279" s="277"/>
      <c r="G279" s="277"/>
      <c r="H279" s="277"/>
    </row>
    <row r="280" spans="1:8" ht="15" hidden="1" customHeight="1" x14ac:dyDescent="0.2">
      <c r="B280" s="73"/>
      <c r="C280" s="82"/>
      <c r="D280" s="82"/>
      <c r="E280" s="478"/>
    </row>
    <row r="281" spans="1:8" ht="24.75" customHeight="1" x14ac:dyDescent="0.2">
      <c r="B281" s="235" t="s">
        <v>6</v>
      </c>
      <c r="C281" s="85">
        <f>SUM(C276:C280)</f>
        <v>0</v>
      </c>
      <c r="D281" s="85">
        <f>SUM(D276:D280)</f>
        <v>0</v>
      </c>
      <c r="E281" s="281">
        <f>SUM(E276:E280)</f>
        <v>0</v>
      </c>
      <c r="F281" s="508"/>
      <c r="G281" s="508"/>
      <c r="H281" s="508"/>
    </row>
    <row r="282" spans="1:8" ht="24.75" customHeight="1" x14ac:dyDescent="0.2">
      <c r="B282" s="581"/>
      <c r="C282" s="78"/>
      <c r="D282" s="78"/>
      <c r="E282" s="95"/>
      <c r="F282" s="508"/>
      <c r="G282" s="508"/>
      <c r="H282" s="508"/>
    </row>
    <row r="283" spans="1:8" ht="24.75" customHeight="1" x14ac:dyDescent="0.2">
      <c r="B283" s="235" t="s">
        <v>142</v>
      </c>
      <c r="C283" s="85">
        <f>C279</f>
        <v>0</v>
      </c>
      <c r="D283" s="85">
        <f>D279</f>
        <v>0</v>
      </c>
      <c r="E283" s="499">
        <f>E279</f>
        <v>0</v>
      </c>
      <c r="F283" s="508"/>
      <c r="G283" s="508"/>
      <c r="H283" s="508"/>
    </row>
    <row r="284" spans="1:8" ht="24.75" customHeight="1" x14ac:dyDescent="0.2">
      <c r="B284" s="581"/>
      <c r="C284" s="78"/>
      <c r="D284" s="78"/>
      <c r="E284" s="95"/>
      <c r="F284" s="508"/>
      <c r="G284" s="508"/>
      <c r="H284" s="508"/>
    </row>
    <row r="285" spans="1:8" ht="35.25" customHeight="1" x14ac:dyDescent="0.2">
      <c r="B285" s="235" t="s">
        <v>401</v>
      </c>
      <c r="C285" s="85">
        <f>C281</f>
        <v>0</v>
      </c>
      <c r="D285" s="85">
        <f>D281</f>
        <v>0</v>
      </c>
      <c r="E285" s="499">
        <f>E281</f>
        <v>0</v>
      </c>
      <c r="F285" s="508"/>
      <c r="G285" s="508"/>
      <c r="H285" s="508"/>
    </row>
    <row r="286" spans="1:8" ht="24.75" customHeight="1" x14ac:dyDescent="0.2">
      <c r="B286" s="282"/>
      <c r="C286" s="86"/>
      <c r="D286" s="86"/>
      <c r="E286" s="174"/>
      <c r="F286" s="508"/>
      <c r="G286" s="508"/>
      <c r="H286" s="508"/>
    </row>
    <row r="287" spans="1:8" ht="15" customHeight="1" x14ac:dyDescent="0.2">
      <c r="B287" s="216" t="s">
        <v>402</v>
      </c>
      <c r="C287" s="85">
        <f>C285</f>
        <v>0</v>
      </c>
      <c r="D287" s="85">
        <f>D285</f>
        <v>0</v>
      </c>
      <c r="E287" s="499">
        <f>E285</f>
        <v>0</v>
      </c>
    </row>
    <row r="288" spans="1:8" ht="15" customHeight="1" x14ac:dyDescent="0.2">
      <c r="B288" s="282"/>
      <c r="C288" s="174"/>
      <c r="D288" s="303"/>
      <c r="E288" s="174"/>
    </row>
    <row r="289" spans="1:8" ht="15" customHeight="1" x14ac:dyDescent="0.2">
      <c r="B289" s="282"/>
      <c r="C289" s="174"/>
      <c r="D289" s="303"/>
      <c r="E289" s="174"/>
    </row>
    <row r="290" spans="1:8" ht="15" customHeight="1" x14ac:dyDescent="0.2">
      <c r="B290" s="282"/>
      <c r="C290" s="174"/>
      <c r="D290" s="303"/>
      <c r="E290" s="174"/>
    </row>
    <row r="291" spans="1:8" ht="25.5" customHeight="1" x14ac:dyDescent="0.2">
      <c r="A291" s="214"/>
      <c r="B291" s="1832" t="s">
        <v>765</v>
      </c>
      <c r="C291" s="1832"/>
      <c r="D291" s="1832"/>
      <c r="E291" s="1832"/>
      <c r="F291" s="1832"/>
      <c r="G291" s="1832"/>
      <c r="H291" s="1832"/>
    </row>
    <row r="293" spans="1:8" ht="45" customHeight="1" x14ac:dyDescent="0.2">
      <c r="B293" s="216" t="s">
        <v>241</v>
      </c>
      <c r="C293" s="216" t="s">
        <v>68</v>
      </c>
      <c r="D293" s="65" t="s">
        <v>42</v>
      </c>
      <c r="E293" s="65" t="s">
        <v>122</v>
      </c>
      <c r="F293" s="96"/>
      <c r="G293" s="96"/>
      <c r="H293" s="213"/>
    </row>
    <row r="294" spans="1:8" ht="15.75" hidden="1" x14ac:dyDescent="0.2">
      <c r="B294" s="304" t="s">
        <v>363</v>
      </c>
      <c r="C294" s="82">
        <v>0</v>
      </c>
      <c r="D294" s="82">
        <v>0</v>
      </c>
      <c r="E294" s="478">
        <v>0</v>
      </c>
    </row>
    <row r="295" spans="1:8" ht="31.5" x14ac:dyDescent="0.2">
      <c r="B295" s="235" t="s">
        <v>766</v>
      </c>
      <c r="C295" s="85">
        <f>SUM(C294)</f>
        <v>0</v>
      </c>
      <c r="D295" s="85">
        <f>SUM(D294)</f>
        <v>0</v>
      </c>
      <c r="E295" s="281">
        <f>SUM(E294)</f>
        <v>0</v>
      </c>
    </row>
    <row r="296" spans="1:8" ht="15.75" x14ac:dyDescent="0.2">
      <c r="B296" s="282"/>
      <c r="C296" s="86"/>
      <c r="D296" s="86"/>
      <c r="E296" s="174"/>
    </row>
    <row r="297" spans="1:8" ht="15.75" x14ac:dyDescent="0.2">
      <c r="B297" s="235" t="s">
        <v>142</v>
      </c>
      <c r="C297" s="85">
        <v>0</v>
      </c>
      <c r="D297" s="85">
        <v>0</v>
      </c>
      <c r="E297" s="281">
        <v>0</v>
      </c>
    </row>
    <row r="298" spans="1:8" ht="15" customHeight="1" x14ac:dyDescent="0.2">
      <c r="B298" s="278"/>
      <c r="C298" s="174"/>
      <c r="D298" s="86"/>
      <c r="E298" s="86"/>
    </row>
    <row r="299" spans="1:8" ht="51" customHeight="1" x14ac:dyDescent="0.2">
      <c r="B299" s="755" t="s">
        <v>338</v>
      </c>
      <c r="C299" s="85">
        <f>C295+C287+C297</f>
        <v>0</v>
      </c>
      <c r="D299" s="85">
        <f>D295+D287+D297</f>
        <v>0</v>
      </c>
      <c r="E299" s="499">
        <f>E295+E287+E297</f>
        <v>0</v>
      </c>
    </row>
    <row r="301" spans="1:8" ht="15" customHeight="1" x14ac:dyDescent="0.2">
      <c r="A301" s="214"/>
    </row>
    <row r="302" spans="1:8" ht="24.75" hidden="1" customHeight="1" x14ac:dyDescent="0.2">
      <c r="A302" s="214"/>
      <c r="B302" s="1827" t="s">
        <v>685</v>
      </c>
      <c r="C302" s="1831"/>
      <c r="D302" s="1831"/>
      <c r="E302" s="1831"/>
      <c r="F302" s="1831"/>
      <c r="G302" s="1831"/>
      <c r="H302" s="1830"/>
    </row>
    <row r="303" spans="1:8" ht="15" hidden="1" customHeight="1" x14ac:dyDescent="0.2">
      <c r="A303" s="214"/>
      <c r="B303" s="216" t="s">
        <v>241</v>
      </c>
      <c r="C303" s="216" t="s">
        <v>68</v>
      </c>
      <c r="D303" s="65" t="s">
        <v>244</v>
      </c>
      <c r="E303" s="65" t="s">
        <v>122</v>
      </c>
      <c r="F303" s="65" t="s">
        <v>43</v>
      </c>
      <c r="G303" s="65" t="s">
        <v>126</v>
      </c>
      <c r="H303" s="65" t="s">
        <v>44</v>
      </c>
    </row>
    <row r="304" spans="1:8" ht="15" hidden="1" customHeight="1" x14ac:dyDescent="0.2">
      <c r="A304" s="214"/>
      <c r="B304" s="73"/>
      <c r="C304" s="82">
        <v>0</v>
      </c>
      <c r="D304" s="82">
        <v>0</v>
      </c>
      <c r="E304" s="500">
        <v>0</v>
      </c>
      <c r="F304" s="84"/>
      <c r="G304" s="71">
        <v>0</v>
      </c>
      <c r="H304" s="72">
        <v>0</v>
      </c>
    </row>
    <row r="305" spans="1:8" ht="15" hidden="1" customHeight="1" x14ac:dyDescent="0.2">
      <c r="A305" s="214"/>
      <c r="B305" s="216" t="s">
        <v>45</v>
      </c>
      <c r="C305" s="85">
        <f>SUM(C304)</f>
        <v>0</v>
      </c>
      <c r="D305" s="85">
        <f>SUM(D304)</f>
        <v>0</v>
      </c>
      <c r="E305" s="499">
        <f>SUM(E304)</f>
        <v>0</v>
      </c>
      <c r="F305" s="84"/>
      <c r="G305" s="71"/>
      <c r="H305" s="72"/>
    </row>
    <row r="307" spans="1:8" ht="25.5" customHeight="1" x14ac:dyDescent="0.2">
      <c r="A307" s="214"/>
      <c r="B307" s="1832" t="s">
        <v>767</v>
      </c>
      <c r="C307" s="1832"/>
      <c r="D307" s="1832"/>
      <c r="E307" s="1832"/>
      <c r="F307" s="1832"/>
      <c r="G307" s="1832"/>
      <c r="H307" s="1832"/>
    </row>
    <row r="309" spans="1:8" ht="34.5" customHeight="1" x14ac:dyDescent="0.2">
      <c r="B309" s="216" t="s">
        <v>241</v>
      </c>
      <c r="C309" s="216" t="s">
        <v>68</v>
      </c>
      <c r="D309" s="65" t="s">
        <v>42</v>
      </c>
      <c r="E309" s="65" t="s">
        <v>122</v>
      </c>
      <c r="F309" s="65" t="s">
        <v>43</v>
      </c>
      <c r="G309" s="65" t="s">
        <v>126</v>
      </c>
      <c r="H309" s="65" t="s">
        <v>44</v>
      </c>
    </row>
    <row r="310" spans="1:8" ht="15.75" x14ac:dyDescent="0.2">
      <c r="B310" s="1248" t="s">
        <v>768</v>
      </c>
      <c r="C310" s="1246"/>
      <c r="D310" s="1247"/>
      <c r="E310" s="1247"/>
      <c r="F310" s="1247"/>
      <c r="G310" s="1247"/>
      <c r="H310" s="1247"/>
    </row>
    <row r="311" spans="1:8" ht="15.75" x14ac:dyDescent="0.2">
      <c r="B311" s="1248" t="s">
        <v>175</v>
      </c>
      <c r="C311" s="82"/>
      <c r="D311" s="82"/>
      <c r="E311" s="478"/>
      <c r="F311" s="279"/>
      <c r="G311" s="293"/>
      <c r="H311" s="293"/>
    </row>
    <row r="312" spans="1:8" ht="15.75" x14ac:dyDescent="0.2">
      <c r="B312" s="1248" t="s">
        <v>769</v>
      </c>
      <c r="C312" s="85"/>
      <c r="D312" s="85"/>
      <c r="E312" s="281"/>
    </row>
    <row r="313" spans="1:8" ht="15.75" x14ac:dyDescent="0.2">
      <c r="B313" s="282"/>
      <c r="C313" s="174"/>
      <c r="D313" s="303"/>
      <c r="E313" s="174"/>
    </row>
    <row r="314" spans="1:8" ht="18.75" customHeight="1" x14ac:dyDescent="0.2">
      <c r="B314" s="235" t="s">
        <v>770</v>
      </c>
      <c r="C314" s="85"/>
      <c r="D314" s="85"/>
      <c r="E314" s="499"/>
      <c r="F314" s="279"/>
      <c r="G314" s="293"/>
      <c r="H314" s="293"/>
    </row>
    <row r="315" spans="1:8" ht="18.75" customHeight="1" x14ac:dyDescent="0.2">
      <c r="B315" s="282"/>
      <c r="C315" s="86"/>
      <c r="D315" s="86"/>
      <c r="E315" s="174"/>
      <c r="G315" s="514"/>
      <c r="H315" s="514"/>
    </row>
    <row r="316" spans="1:8" ht="25.5" customHeight="1" x14ac:dyDescent="0.2">
      <c r="A316" s="214"/>
      <c r="B316" s="1832" t="s">
        <v>771</v>
      </c>
      <c r="C316" s="1832"/>
      <c r="D316" s="1832"/>
      <c r="E316" s="1832"/>
      <c r="F316" s="1832"/>
      <c r="G316" s="1832"/>
      <c r="H316" s="1832"/>
    </row>
    <row r="318" spans="1:8" ht="34.5" customHeight="1" x14ac:dyDescent="0.2">
      <c r="B318" s="216" t="s">
        <v>241</v>
      </c>
      <c r="C318" s="216" t="s">
        <v>68</v>
      </c>
      <c r="D318" s="65" t="s">
        <v>42</v>
      </c>
      <c r="E318" s="65" t="s">
        <v>122</v>
      </c>
      <c r="F318" s="65" t="s">
        <v>43</v>
      </c>
      <c r="G318" s="65" t="s">
        <v>126</v>
      </c>
      <c r="H318" s="65" t="s">
        <v>44</v>
      </c>
    </row>
    <row r="319" spans="1:8" ht="48" hidden="1" customHeight="1" x14ac:dyDescent="0.2">
      <c r="B319" s="304" t="s">
        <v>405</v>
      </c>
      <c r="C319" s="82">
        <v>0</v>
      </c>
      <c r="D319" s="82">
        <v>0</v>
      </c>
      <c r="E319" s="478">
        <v>0</v>
      </c>
      <c r="F319" s="279"/>
      <c r="G319" s="293"/>
      <c r="H319" s="293"/>
    </row>
    <row r="320" spans="1:8" ht="15.75" x14ac:dyDescent="0.2">
      <c r="B320" s="1251" t="s">
        <v>772</v>
      </c>
      <c r="C320" s="1249"/>
      <c r="D320" s="1249"/>
      <c r="E320" s="1250"/>
      <c r="F320" s="1252"/>
      <c r="G320" s="1253"/>
      <c r="H320" s="1253"/>
    </row>
    <row r="321" spans="2:10" ht="15.75" x14ac:dyDescent="0.2">
      <c r="B321" s="1251" t="s">
        <v>142</v>
      </c>
      <c r="C321" s="1249"/>
      <c r="D321" s="1249"/>
      <c r="E321" s="1250"/>
      <c r="F321" s="1252"/>
      <c r="G321" s="1253"/>
      <c r="H321" s="1253"/>
    </row>
    <row r="322" spans="2:10" ht="47.25" x14ac:dyDescent="0.2">
      <c r="B322" s="1251" t="s">
        <v>773</v>
      </c>
      <c r="C322" s="1254">
        <f>SUM(C319:C319)</f>
        <v>0</v>
      </c>
      <c r="D322" s="1254">
        <f>SUM(D319:D319)</f>
        <v>0</v>
      </c>
      <c r="E322" s="1255">
        <f>SUM(E319:E319)</f>
        <v>0</v>
      </c>
      <c r="F322" s="1252"/>
      <c r="G322" s="1252"/>
      <c r="H322" s="1252"/>
    </row>
    <row r="323" spans="2:10" ht="15.75" x14ac:dyDescent="0.2">
      <c r="B323" s="282"/>
      <c r="C323" s="174"/>
      <c r="D323" s="303"/>
      <c r="E323" s="174"/>
    </row>
    <row r="324" spans="2:10" ht="14.25" customHeight="1" x14ac:dyDescent="0.2">
      <c r="B324" s="277"/>
      <c r="C324" s="86"/>
      <c r="D324" s="86"/>
      <c r="E324" s="87"/>
    </row>
    <row r="325" spans="2:10" ht="15.75" customHeight="1" x14ac:dyDescent="0.2">
      <c r="B325" s="1832" t="s">
        <v>978</v>
      </c>
      <c r="C325" s="1832"/>
      <c r="D325" s="1832"/>
      <c r="E325" s="1832"/>
      <c r="F325" s="1832"/>
      <c r="G325" s="1832"/>
      <c r="H325" s="1832"/>
    </row>
    <row r="326" spans="2:10" ht="15.75" customHeight="1" x14ac:dyDescent="0.2">
      <c r="B326" s="277"/>
      <c r="C326" s="86"/>
      <c r="D326" s="86"/>
      <c r="E326" s="87"/>
    </row>
    <row r="327" spans="2:10" ht="15.75" customHeight="1" x14ac:dyDescent="0.2">
      <c r="B327" s="216" t="s">
        <v>241</v>
      </c>
      <c r="C327" s="216" t="s">
        <v>68</v>
      </c>
      <c r="D327" s="65" t="s">
        <v>42</v>
      </c>
      <c r="E327" s="1247" t="s">
        <v>122</v>
      </c>
      <c r="F327" s="64"/>
      <c r="G327" s="64"/>
      <c r="H327" s="64"/>
      <c r="I327" s="61"/>
      <c r="J327" s="61"/>
    </row>
    <row r="328" spans="2:10" ht="15.75" hidden="1" customHeight="1" x14ac:dyDescent="0.2">
      <c r="B328" s="1057" t="s">
        <v>659</v>
      </c>
      <c r="C328" s="82"/>
      <c r="D328" s="82"/>
      <c r="E328" s="1256"/>
      <c r="F328" s="64"/>
      <c r="G328" s="64"/>
      <c r="H328" s="64"/>
      <c r="I328" s="61"/>
      <c r="J328" s="61"/>
    </row>
    <row r="329" spans="2:10" ht="15.75" hidden="1" customHeight="1" x14ac:dyDescent="0.2">
      <c r="B329" s="1057" t="s">
        <v>663</v>
      </c>
      <c r="C329" s="82"/>
      <c r="D329" s="82"/>
      <c r="E329" s="1256"/>
      <c r="F329" s="64"/>
      <c r="G329" s="64"/>
      <c r="H329" s="64"/>
      <c r="I329" s="61"/>
      <c r="J329" s="61"/>
    </row>
    <row r="330" spans="2:10" ht="15.75" hidden="1" customHeight="1" x14ac:dyDescent="0.2">
      <c r="B330" s="1057" t="s">
        <v>650</v>
      </c>
      <c r="C330" s="82"/>
      <c r="D330" s="82"/>
      <c r="E330" s="1256"/>
      <c r="F330" s="64"/>
      <c r="G330" s="64"/>
      <c r="H330" s="64"/>
      <c r="I330" s="61"/>
      <c r="J330" s="61"/>
    </row>
    <row r="331" spans="2:10" ht="33" hidden="1" customHeight="1" x14ac:dyDescent="0.2">
      <c r="B331" s="1443"/>
      <c r="C331" s="1444"/>
      <c r="D331" s="1444"/>
      <c r="E331" s="1445"/>
      <c r="F331" s="64"/>
      <c r="G331" s="64"/>
      <c r="H331" s="64"/>
      <c r="I331" s="61"/>
      <c r="J331" s="61"/>
    </row>
    <row r="332" spans="2:10" ht="15.75" hidden="1" customHeight="1" x14ac:dyDescent="0.2">
      <c r="B332" s="1438"/>
      <c r="C332" s="1439"/>
      <c r="D332" s="1439"/>
      <c r="E332" s="1440"/>
      <c r="F332" s="64"/>
      <c r="G332" s="64"/>
      <c r="H332" s="64"/>
      <c r="I332" s="61"/>
      <c r="J332" s="61"/>
    </row>
    <row r="333" spans="2:10" ht="15.75" hidden="1" x14ac:dyDescent="0.2">
      <c r="B333" s="908"/>
      <c r="C333" s="909"/>
      <c r="D333" s="909"/>
      <c r="E333" s="1256"/>
      <c r="F333" s="64"/>
      <c r="G333" s="64"/>
      <c r="H333" s="64"/>
      <c r="I333" s="61"/>
      <c r="J333" s="61"/>
    </row>
    <row r="334" spans="2:10" ht="15.75" x14ac:dyDescent="0.2">
      <c r="B334" s="1258" t="s">
        <v>487</v>
      </c>
      <c r="C334" s="1249">
        <v>0</v>
      </c>
      <c r="D334" s="1249">
        <v>0</v>
      </c>
      <c r="E334" s="1256">
        <v>0</v>
      </c>
      <c r="F334" s="64"/>
      <c r="G334" s="64"/>
      <c r="H334" s="64"/>
      <c r="I334" s="61"/>
      <c r="J334" s="61"/>
    </row>
    <row r="335" spans="2:10" ht="15.75" x14ac:dyDescent="0.2">
      <c r="B335" s="276"/>
      <c r="C335" s="78"/>
      <c r="D335" s="78"/>
      <c r="E335" s="91"/>
      <c r="F335" s="64"/>
      <c r="G335" s="64"/>
      <c r="H335" s="64"/>
      <c r="I335" s="61"/>
      <c r="J335" s="61"/>
    </row>
    <row r="336" spans="2:10" ht="31.5" x14ac:dyDescent="0.2">
      <c r="B336" s="1248" t="s">
        <v>979</v>
      </c>
      <c r="C336" s="1249">
        <f>C333</f>
        <v>0</v>
      </c>
      <c r="D336" s="1249">
        <f>D333</f>
        <v>0</v>
      </c>
      <c r="E336" s="1256">
        <f>E333+E331+E332</f>
        <v>0</v>
      </c>
      <c r="F336" s="64"/>
      <c r="G336" s="64"/>
      <c r="H336" s="64"/>
      <c r="I336" s="61"/>
      <c r="J336" s="61"/>
    </row>
    <row r="337" spans="2:10" ht="15.75" x14ac:dyDescent="0.2">
      <c r="B337" s="1259"/>
      <c r="C337" s="1260"/>
      <c r="D337" s="1260"/>
      <c r="E337" s="1261"/>
      <c r="F337" s="64"/>
      <c r="G337" s="64"/>
      <c r="H337" s="64"/>
      <c r="I337" s="61"/>
      <c r="J337" s="61"/>
    </row>
    <row r="338" spans="2:10" ht="15.75" customHeight="1" x14ac:dyDescent="0.2">
      <c r="B338" s="1832" t="s">
        <v>980</v>
      </c>
      <c r="C338" s="1832">
        <v>0</v>
      </c>
      <c r="D338" s="1832">
        <v>0</v>
      </c>
      <c r="E338" s="1832">
        <v>0</v>
      </c>
      <c r="F338" s="1832"/>
      <c r="G338" s="1832"/>
      <c r="H338" s="1832"/>
    </row>
    <row r="339" spans="2:10" ht="15.75" customHeight="1" x14ac:dyDescent="0.2">
      <c r="B339" s="216" t="s">
        <v>241</v>
      </c>
      <c r="C339" s="216" t="s">
        <v>68</v>
      </c>
      <c r="D339" s="65" t="s">
        <v>42</v>
      </c>
      <c r="E339" s="1247" t="s">
        <v>122</v>
      </c>
      <c r="F339" s="64"/>
      <c r="G339" s="64"/>
      <c r="H339" s="64"/>
      <c r="I339" s="61"/>
      <c r="J339" s="61"/>
    </row>
    <row r="340" spans="2:10" ht="15.75" x14ac:dyDescent="0.2">
      <c r="B340" s="1120" t="s">
        <v>142</v>
      </c>
      <c r="C340" s="82">
        <v>0</v>
      </c>
      <c r="D340" s="82">
        <v>0</v>
      </c>
      <c r="E340" s="1363">
        <v>0</v>
      </c>
      <c r="F340" s="64"/>
      <c r="G340" s="64"/>
      <c r="H340" s="64"/>
      <c r="I340" s="61"/>
      <c r="J340" s="61"/>
    </row>
    <row r="341" spans="2:10" ht="15.75" x14ac:dyDescent="0.2">
      <c r="B341" s="1248" t="s">
        <v>487</v>
      </c>
      <c r="C341" s="1249">
        <v>0</v>
      </c>
      <c r="D341" s="1249">
        <v>0</v>
      </c>
      <c r="E341" s="1256">
        <v>0</v>
      </c>
      <c r="F341" s="64"/>
      <c r="G341" s="64"/>
      <c r="H341" s="64"/>
      <c r="I341" s="61"/>
      <c r="J341" s="61"/>
    </row>
    <row r="342" spans="2:10" ht="31.5" x14ac:dyDescent="0.2">
      <c r="B342" s="1248" t="s">
        <v>981</v>
      </c>
      <c r="C342" s="1249">
        <f>C340</f>
        <v>0</v>
      </c>
      <c r="D342" s="1249">
        <f>D340</f>
        <v>0</v>
      </c>
      <c r="E342" s="1256">
        <f>E340</f>
        <v>0</v>
      </c>
      <c r="F342" s="64"/>
      <c r="G342" s="64"/>
      <c r="H342" s="64"/>
      <c r="I342" s="61"/>
      <c r="J342" s="61"/>
    </row>
    <row r="343" spans="2:10" ht="15.75" x14ac:dyDescent="0.2">
      <c r="B343" s="275"/>
      <c r="C343" s="78"/>
      <c r="D343" s="78"/>
      <c r="E343" s="91"/>
      <c r="F343" s="64"/>
      <c r="G343" s="64"/>
      <c r="H343" s="64"/>
      <c r="I343" s="61"/>
      <c r="J343" s="61"/>
    </row>
    <row r="344" spans="2:10" ht="15.75" x14ac:dyDescent="0.2">
      <c r="B344" s="581"/>
      <c r="C344" s="78"/>
      <c r="D344" s="78"/>
      <c r="E344" s="95"/>
      <c r="G344" s="514"/>
      <c r="H344" s="514"/>
      <c r="I344" s="61"/>
      <c r="J344" s="61"/>
    </row>
    <row r="345" spans="2:10" ht="47.45" customHeight="1" x14ac:dyDescent="0.2">
      <c r="B345" s="1251" t="s">
        <v>982</v>
      </c>
      <c r="C345" s="1254">
        <f>SUM(C336+C342)</f>
        <v>0</v>
      </c>
      <c r="D345" s="1254">
        <f>D336+D342</f>
        <v>0</v>
      </c>
      <c r="E345" s="1257">
        <f>E342+E336</f>
        <v>0</v>
      </c>
      <c r="I345" s="61"/>
      <c r="J345" s="61"/>
    </row>
    <row r="346" spans="2:10" ht="15.75" customHeight="1" x14ac:dyDescent="0.2">
      <c r="B346" s="277"/>
      <c r="C346" s="86"/>
      <c r="D346" s="86"/>
      <c r="E346" s="87"/>
    </row>
    <row r="347" spans="2:10" ht="15.75" customHeight="1" x14ac:dyDescent="0.2">
      <c r="B347" s="277"/>
      <c r="C347" s="86"/>
      <c r="D347" s="86"/>
      <c r="E347" s="87"/>
    </row>
    <row r="348" spans="2:10" ht="15.75" customHeight="1" x14ac:dyDescent="0.2">
      <c r="B348" s="216" t="s">
        <v>774</v>
      </c>
      <c r="C348" s="216" t="s">
        <v>68</v>
      </c>
      <c r="D348" s="65" t="s">
        <v>42</v>
      </c>
      <c r="E348" s="65" t="s">
        <v>122</v>
      </c>
    </row>
    <row r="349" spans="2:10" ht="15.75" hidden="1" customHeight="1" x14ac:dyDescent="0.2">
      <c r="B349" s="1057"/>
      <c r="C349" s="82"/>
      <c r="D349" s="1054"/>
      <c r="E349" s="83"/>
    </row>
    <row r="350" spans="2:10" ht="15.75" hidden="1" customHeight="1" x14ac:dyDescent="0.2">
      <c r="B350" s="1057"/>
      <c r="C350" s="82"/>
      <c r="D350" s="1054"/>
      <c r="E350" s="83"/>
    </row>
    <row r="351" spans="2:10" ht="15.75" hidden="1" customHeight="1" x14ac:dyDescent="0.2">
      <c r="B351" s="1057"/>
      <c r="C351" s="82"/>
      <c r="D351" s="1054"/>
      <c r="E351" s="83"/>
    </row>
    <row r="352" spans="2:10" ht="15.75" hidden="1" customHeight="1" x14ac:dyDescent="0.2">
      <c r="B352" s="1056"/>
      <c r="C352" s="82"/>
      <c r="D352" s="1054"/>
      <c r="E352" s="83"/>
    </row>
    <row r="353" spans="2:8" ht="15.75" hidden="1" customHeight="1" x14ac:dyDescent="0.2">
      <c r="B353" s="1166"/>
      <c r="C353" s="82"/>
      <c r="D353" s="1054"/>
      <c r="E353" s="83"/>
    </row>
    <row r="354" spans="2:8" ht="15.75" hidden="1" customHeight="1" x14ac:dyDescent="0.2">
      <c r="B354" s="1056"/>
      <c r="C354" s="82"/>
      <c r="D354" s="1054"/>
      <c r="E354" s="83"/>
    </row>
    <row r="355" spans="2:8" ht="15.75" hidden="1" customHeight="1" x14ac:dyDescent="0.2">
      <c r="B355" s="304"/>
      <c r="C355" s="82"/>
      <c r="D355" s="82"/>
      <c r="E355" s="1058"/>
    </row>
    <row r="356" spans="2:8" ht="15.75" customHeight="1" x14ac:dyDescent="0.2">
      <c r="B356" s="1059"/>
      <c r="C356" s="1053"/>
      <c r="D356" s="1053"/>
      <c r="E356" s="1058"/>
    </row>
    <row r="357" spans="2:8" ht="15.75" customHeight="1" x14ac:dyDescent="0.2">
      <c r="B357" s="235" t="s">
        <v>775</v>
      </c>
      <c r="C357" s="85">
        <f>C355</f>
        <v>0</v>
      </c>
      <c r="D357" s="85">
        <f>D355</f>
        <v>0</v>
      </c>
      <c r="E357" s="281">
        <f>E349+E350+E351+E352+E353+E354+E355</f>
        <v>0</v>
      </c>
    </row>
    <row r="358" spans="2:8" ht="15.75" customHeight="1" x14ac:dyDescent="0.2">
      <c r="B358" s="277"/>
      <c r="C358" s="86"/>
      <c r="D358" s="86"/>
      <c r="E358" s="87"/>
    </row>
    <row r="359" spans="2:8" ht="15.75" customHeight="1" x14ac:dyDescent="0.2">
      <c r="B359" s="912" t="s">
        <v>776</v>
      </c>
      <c r="C359" s="913">
        <v>0</v>
      </c>
      <c r="D359" s="913">
        <v>0</v>
      </c>
      <c r="E359" s="914">
        <v>0</v>
      </c>
    </row>
    <row r="360" spans="2:8" ht="15.75" customHeight="1" x14ac:dyDescent="0.2">
      <c r="B360" s="277"/>
      <c r="C360" s="86"/>
      <c r="D360" s="86"/>
      <c r="E360" s="87"/>
    </row>
    <row r="361" spans="2:8" ht="15.75" customHeight="1" x14ac:dyDescent="0.2">
      <c r="B361" s="1832" t="s">
        <v>777</v>
      </c>
      <c r="C361" s="1832"/>
      <c r="D361" s="1832"/>
      <c r="E361" s="1832"/>
      <c r="F361" s="1832"/>
      <c r="G361" s="1832"/>
      <c r="H361" s="1832"/>
    </row>
    <row r="362" spans="2:8" ht="15.75" customHeight="1" x14ac:dyDescent="0.2">
      <c r="B362" s="277"/>
      <c r="C362" s="86"/>
      <c r="D362" s="86"/>
      <c r="E362" s="87"/>
    </row>
    <row r="363" spans="2:8" ht="15.75" customHeight="1" x14ac:dyDescent="0.2">
      <c r="B363" s="216" t="s">
        <v>241</v>
      </c>
      <c r="C363" s="216" t="s">
        <v>68</v>
      </c>
      <c r="D363" s="65" t="s">
        <v>42</v>
      </c>
      <c r="E363" s="65" t="s">
        <v>122</v>
      </c>
    </row>
    <row r="364" spans="2:8" ht="15.75" customHeight="1" x14ac:dyDescent="0.2">
      <c r="B364" s="912" t="s">
        <v>142</v>
      </c>
      <c r="C364" s="82">
        <v>0</v>
      </c>
      <c r="D364" s="82">
        <v>0</v>
      </c>
      <c r="E364" s="478">
        <v>0</v>
      </c>
    </row>
    <row r="365" spans="2:8" ht="15.75" customHeight="1" x14ac:dyDescent="0.2">
      <c r="B365" s="912" t="s">
        <v>487</v>
      </c>
      <c r="C365" s="913"/>
      <c r="D365" s="913"/>
      <c r="E365" s="916"/>
    </row>
    <row r="366" spans="2:8" ht="15.75" customHeight="1" x14ac:dyDescent="0.2">
      <c r="B366" s="912" t="s">
        <v>778</v>
      </c>
      <c r="C366" s="913">
        <v>0</v>
      </c>
      <c r="D366" s="913">
        <v>0</v>
      </c>
      <c r="E366" s="914">
        <v>0</v>
      </c>
    </row>
    <row r="367" spans="2:8" ht="15.75" customHeight="1" x14ac:dyDescent="0.2">
      <c r="B367" s="277"/>
      <c r="C367" s="86"/>
      <c r="D367" s="86"/>
      <c r="E367" s="87"/>
    </row>
    <row r="368" spans="2:8" ht="15.75" customHeight="1" x14ac:dyDescent="0.2">
      <c r="B368" s="277"/>
      <c r="C368" s="86"/>
      <c r="D368" s="86"/>
      <c r="E368" s="87"/>
    </row>
    <row r="369" spans="1:16372" ht="32.450000000000003" customHeight="1" x14ac:dyDescent="0.2">
      <c r="B369" s="216" t="s">
        <v>779</v>
      </c>
      <c r="C369" s="216" t="s">
        <v>68</v>
      </c>
      <c r="D369" s="65" t="s">
        <v>42</v>
      </c>
      <c r="E369" s="65" t="s">
        <v>122</v>
      </c>
    </row>
    <row r="370" spans="1:16372" ht="15.75" customHeight="1" x14ac:dyDescent="0.2">
      <c r="B370" s="304" t="s">
        <v>142</v>
      </c>
      <c r="C370" s="82">
        <v>0</v>
      </c>
      <c r="D370" s="82">
        <v>0</v>
      </c>
      <c r="E370" s="478">
        <v>0</v>
      </c>
    </row>
    <row r="371" spans="1:16372" ht="15.75" customHeight="1" x14ac:dyDescent="0.2">
      <c r="B371" s="915" t="s">
        <v>781</v>
      </c>
      <c r="C371" s="913"/>
      <c r="D371" s="913"/>
      <c r="E371" s="916"/>
    </row>
    <row r="372" spans="1:16372" ht="15.75" customHeight="1" x14ac:dyDescent="0.2"/>
    <row r="373" spans="1:16372" ht="15.75" customHeight="1" x14ac:dyDescent="0.2"/>
    <row r="374" spans="1:16372" ht="45.6" customHeight="1" x14ac:dyDescent="0.2">
      <c r="B374" s="912" t="s">
        <v>780</v>
      </c>
      <c r="C374" s="913">
        <v>0</v>
      </c>
      <c r="D374" s="913">
        <v>0</v>
      </c>
      <c r="E374" s="914">
        <f>E371</f>
        <v>0</v>
      </c>
    </row>
    <row r="375" spans="1:16372" ht="19.5" customHeight="1" x14ac:dyDescent="0.2">
      <c r="F375" s="60"/>
      <c r="G375" s="97"/>
    </row>
    <row r="376" spans="1:16372" ht="19.5" customHeight="1" x14ac:dyDescent="0.2">
      <c r="A376" s="1280"/>
      <c r="B376" s="1832" t="s">
        <v>848</v>
      </c>
      <c r="C376" s="1832"/>
      <c r="D376" s="1832"/>
      <c r="E376" s="1832"/>
      <c r="F376" s="1832"/>
      <c r="G376" s="1832"/>
      <c r="H376" s="1832"/>
      <c r="I376" s="1281"/>
      <c r="J376" s="1281"/>
      <c r="K376" s="1280"/>
      <c r="L376" s="1280"/>
      <c r="M376" s="1280"/>
      <c r="N376" s="1280"/>
      <c r="O376" s="1280"/>
      <c r="P376" s="1280"/>
      <c r="Q376" s="1280"/>
      <c r="R376" s="1280"/>
      <c r="S376" s="1280"/>
      <c r="T376" s="1280"/>
      <c r="U376" s="1280"/>
      <c r="V376" s="1280"/>
      <c r="W376" s="1280"/>
      <c r="X376" s="1280"/>
      <c r="Y376" s="1280"/>
      <c r="Z376" s="1280"/>
      <c r="AA376" s="1280"/>
      <c r="AB376" s="1280"/>
      <c r="AC376" s="1280"/>
      <c r="AD376" s="1280"/>
      <c r="AE376" s="1280"/>
      <c r="AF376" s="1280"/>
      <c r="AG376" s="1280"/>
      <c r="AH376" s="1280"/>
      <c r="AI376" s="1280"/>
      <c r="AJ376" s="1280"/>
      <c r="AK376" s="1280"/>
      <c r="AL376" s="1280"/>
      <c r="AM376" s="1280"/>
      <c r="AN376" s="1280"/>
      <c r="AO376" s="1280"/>
      <c r="AP376" s="1280"/>
      <c r="AQ376" s="1280"/>
      <c r="AR376" s="1280"/>
      <c r="AS376" s="1280"/>
      <c r="AT376" s="1280"/>
      <c r="AU376" s="1280"/>
      <c r="AV376" s="1280"/>
      <c r="AW376" s="1280"/>
      <c r="AX376" s="1280"/>
      <c r="AY376" s="1280"/>
      <c r="AZ376" s="1280"/>
      <c r="BA376" s="1280"/>
      <c r="BB376" s="1280"/>
      <c r="BC376" s="1280"/>
      <c r="BD376" s="1280"/>
      <c r="BE376" s="1280"/>
      <c r="BF376" s="1280"/>
      <c r="BG376" s="1280"/>
      <c r="BH376" s="1280"/>
      <c r="BI376" s="1280"/>
      <c r="BJ376" s="1280"/>
      <c r="BK376" s="1280"/>
      <c r="BL376" s="1280"/>
      <c r="BM376" s="1280"/>
      <c r="BN376" s="1280"/>
      <c r="BO376" s="1280"/>
      <c r="BP376" s="1280"/>
      <c r="BQ376" s="1280"/>
      <c r="BR376" s="1280"/>
      <c r="BS376" s="1280"/>
      <c r="BT376" s="1280"/>
      <c r="BU376" s="1280"/>
      <c r="BV376" s="1280"/>
      <c r="BW376" s="1280"/>
      <c r="BX376" s="1280"/>
      <c r="BY376" s="1280"/>
      <c r="BZ376" s="1280"/>
      <c r="CA376" s="1280"/>
      <c r="CB376" s="1280"/>
      <c r="CC376" s="1280"/>
      <c r="CD376" s="1280"/>
      <c r="CE376" s="1280"/>
      <c r="CF376" s="1280"/>
      <c r="CG376" s="1280"/>
      <c r="CH376" s="1280"/>
      <c r="CI376" s="1280"/>
      <c r="CJ376" s="1280"/>
      <c r="CK376" s="1280"/>
      <c r="CL376" s="1280"/>
      <c r="CM376" s="1280"/>
      <c r="CN376" s="1280"/>
      <c r="CO376" s="1280"/>
      <c r="CP376" s="1280"/>
      <c r="CQ376" s="1280"/>
      <c r="CR376" s="1280"/>
      <c r="CS376" s="1280"/>
      <c r="CT376" s="1280"/>
      <c r="CU376" s="1280"/>
      <c r="CV376" s="1280"/>
      <c r="CW376" s="1280"/>
      <c r="CX376" s="1280"/>
      <c r="CY376" s="1280"/>
      <c r="CZ376" s="1280"/>
      <c r="DA376" s="1280"/>
      <c r="DB376" s="1280"/>
      <c r="DC376" s="1280"/>
      <c r="DD376" s="1280"/>
      <c r="DE376" s="1280"/>
      <c r="DF376" s="1280"/>
      <c r="DG376" s="1280"/>
      <c r="DH376" s="1280"/>
      <c r="DI376" s="1280"/>
      <c r="DJ376" s="1280"/>
      <c r="DK376" s="1280"/>
      <c r="DL376" s="1280"/>
      <c r="DM376" s="1280"/>
      <c r="DN376" s="1280"/>
      <c r="DO376" s="1280"/>
      <c r="DP376" s="1280"/>
      <c r="DQ376" s="1280"/>
      <c r="DR376" s="1280"/>
      <c r="DS376" s="1280"/>
      <c r="DT376" s="1280"/>
      <c r="DU376" s="1280"/>
      <c r="DV376" s="1280"/>
      <c r="DW376" s="1280"/>
      <c r="DX376" s="1280"/>
      <c r="DY376" s="1280"/>
      <c r="DZ376" s="1280"/>
      <c r="EA376" s="1280"/>
      <c r="EB376" s="1280"/>
      <c r="EC376" s="1280"/>
      <c r="ED376" s="1280"/>
      <c r="EE376" s="1280"/>
      <c r="EF376" s="1280"/>
      <c r="EG376" s="1280"/>
      <c r="EH376" s="1280"/>
      <c r="EI376" s="1280"/>
      <c r="EJ376" s="1280"/>
      <c r="EK376" s="1280"/>
      <c r="EL376" s="1280"/>
      <c r="EM376" s="1280"/>
      <c r="EN376" s="1280"/>
      <c r="EO376" s="1280"/>
      <c r="EP376" s="1280"/>
      <c r="EQ376" s="1280"/>
      <c r="ER376" s="1280"/>
      <c r="ES376" s="1280"/>
      <c r="ET376" s="1280"/>
      <c r="EU376" s="1280"/>
      <c r="EV376" s="1280"/>
      <c r="EW376" s="1280"/>
      <c r="EX376" s="1280"/>
      <c r="EY376" s="1280"/>
      <c r="EZ376" s="1280"/>
      <c r="FA376" s="1280"/>
      <c r="FB376" s="1280"/>
      <c r="FC376" s="1280"/>
      <c r="FD376" s="1280"/>
      <c r="FE376" s="1280"/>
      <c r="FF376" s="1280"/>
      <c r="FG376" s="1280"/>
      <c r="FH376" s="1280"/>
      <c r="FI376" s="1280"/>
      <c r="FJ376" s="1280"/>
      <c r="FK376" s="1280"/>
      <c r="FL376" s="1280"/>
      <c r="FM376" s="1280"/>
      <c r="FN376" s="1280"/>
      <c r="FO376" s="1280"/>
      <c r="FP376" s="1280"/>
      <c r="FQ376" s="1280"/>
      <c r="FR376" s="1280"/>
      <c r="FS376" s="1280"/>
      <c r="FT376" s="1280"/>
      <c r="FU376" s="1280"/>
      <c r="FV376" s="1280"/>
      <c r="FW376" s="1280"/>
      <c r="FX376" s="1280"/>
      <c r="FY376" s="1280"/>
      <c r="FZ376" s="1280"/>
      <c r="GA376" s="1280"/>
      <c r="GB376" s="1280"/>
      <c r="GC376" s="1280"/>
      <c r="GD376" s="1280"/>
      <c r="GE376" s="1280"/>
      <c r="GF376" s="1280"/>
      <c r="GG376" s="1280"/>
      <c r="GH376" s="1280"/>
      <c r="GI376" s="1280"/>
      <c r="GJ376" s="1280"/>
      <c r="GK376" s="1280"/>
      <c r="GL376" s="1280"/>
      <c r="GM376" s="1280"/>
      <c r="GN376" s="1280"/>
      <c r="GO376" s="1280"/>
      <c r="GP376" s="1280"/>
      <c r="GQ376" s="1280"/>
      <c r="GR376" s="1280"/>
      <c r="GS376" s="1280"/>
      <c r="GT376" s="1280"/>
      <c r="GU376" s="1280"/>
      <c r="GV376" s="1280"/>
      <c r="GW376" s="1280"/>
      <c r="GX376" s="1280"/>
      <c r="GY376" s="1280"/>
      <c r="GZ376" s="1280"/>
      <c r="HA376" s="1280"/>
      <c r="HB376" s="1280"/>
      <c r="HC376" s="1280"/>
      <c r="HD376" s="1280"/>
      <c r="HE376" s="1280"/>
      <c r="HF376" s="1280"/>
      <c r="HG376" s="1280"/>
      <c r="HH376" s="1280"/>
      <c r="HI376" s="1280"/>
      <c r="HJ376" s="1280"/>
      <c r="HK376" s="1280"/>
      <c r="HL376" s="1280"/>
      <c r="HM376" s="1280"/>
      <c r="HN376" s="1280"/>
      <c r="HO376" s="1280"/>
      <c r="HP376" s="1280"/>
      <c r="HQ376" s="1280"/>
      <c r="HR376" s="1280"/>
      <c r="HS376" s="1280"/>
      <c r="HT376" s="1280"/>
      <c r="HU376" s="1280"/>
      <c r="HV376" s="1280"/>
      <c r="HW376" s="1280"/>
      <c r="HX376" s="1280"/>
      <c r="HY376" s="1280"/>
      <c r="HZ376" s="1280"/>
      <c r="IA376" s="1280"/>
      <c r="IB376" s="1280"/>
      <c r="IC376" s="1280"/>
      <c r="ID376" s="1280"/>
      <c r="IE376" s="1280"/>
      <c r="IF376" s="1280"/>
      <c r="IG376" s="1280"/>
      <c r="IH376" s="1280"/>
      <c r="II376" s="1280"/>
      <c r="IJ376" s="1280"/>
      <c r="IK376" s="1280"/>
      <c r="IL376" s="1280"/>
      <c r="IM376" s="1280"/>
      <c r="IN376" s="1280"/>
      <c r="IO376" s="1280"/>
      <c r="IP376" s="1280"/>
      <c r="IQ376" s="1280"/>
      <c r="IR376" s="1280"/>
      <c r="IS376" s="1280"/>
      <c r="IT376" s="1280"/>
      <c r="IU376" s="1280"/>
      <c r="IV376" s="1280"/>
      <c r="IW376" s="1280"/>
      <c r="IX376" s="1280"/>
      <c r="IY376" s="1280"/>
      <c r="IZ376" s="1280"/>
      <c r="JA376" s="1280"/>
      <c r="JB376" s="1280"/>
      <c r="JC376" s="1280"/>
      <c r="JD376" s="1280"/>
      <c r="JE376" s="1280"/>
      <c r="JF376" s="1280"/>
      <c r="JG376" s="1280"/>
      <c r="JH376" s="1280"/>
      <c r="JI376" s="1280"/>
      <c r="JJ376" s="1280"/>
      <c r="JK376" s="1280"/>
      <c r="JL376" s="1280"/>
      <c r="JM376" s="1280"/>
      <c r="JN376" s="1280"/>
      <c r="JO376" s="1280"/>
      <c r="JP376" s="1280"/>
      <c r="JQ376" s="1280"/>
      <c r="JR376" s="1280"/>
      <c r="JS376" s="1280"/>
      <c r="JT376" s="1280"/>
      <c r="JU376" s="1280"/>
      <c r="JV376" s="1280"/>
      <c r="JW376" s="1280"/>
      <c r="JX376" s="1280"/>
      <c r="JY376" s="1280"/>
      <c r="JZ376" s="1280"/>
      <c r="KA376" s="1280"/>
      <c r="KB376" s="1280"/>
      <c r="KC376" s="1280"/>
      <c r="KD376" s="1280"/>
      <c r="KE376" s="1280"/>
      <c r="KF376" s="1280"/>
      <c r="KG376" s="1280"/>
      <c r="KH376" s="1280"/>
      <c r="KI376" s="1280"/>
      <c r="KJ376" s="1280"/>
      <c r="KK376" s="1280"/>
      <c r="KL376" s="1280"/>
      <c r="KM376" s="1280"/>
      <c r="KN376" s="1280"/>
      <c r="KO376" s="1280"/>
      <c r="KP376" s="1280"/>
      <c r="KQ376" s="1280"/>
      <c r="KR376" s="1280"/>
      <c r="KS376" s="1280"/>
      <c r="KT376" s="1280"/>
      <c r="KU376" s="1280"/>
      <c r="KV376" s="1280"/>
      <c r="KW376" s="1280"/>
      <c r="KX376" s="1280"/>
      <c r="KY376" s="1280"/>
      <c r="KZ376" s="1280"/>
      <c r="LA376" s="1280"/>
      <c r="LB376" s="1280"/>
      <c r="LC376" s="1280"/>
      <c r="LD376" s="1280"/>
      <c r="LE376" s="1280"/>
      <c r="LF376" s="1280"/>
      <c r="LG376" s="1280"/>
      <c r="LH376" s="1280"/>
      <c r="LI376" s="1280"/>
      <c r="LJ376" s="1280"/>
      <c r="LK376" s="1280"/>
      <c r="LL376" s="1280"/>
      <c r="LM376" s="1280"/>
      <c r="LN376" s="1280"/>
      <c r="LO376" s="1280"/>
      <c r="LP376" s="1280"/>
      <c r="LQ376" s="1280"/>
      <c r="LR376" s="1280"/>
      <c r="LS376" s="1280"/>
      <c r="LT376" s="1280"/>
      <c r="LU376" s="1280"/>
      <c r="LV376" s="1280"/>
      <c r="LW376" s="1280"/>
      <c r="LX376" s="1280"/>
      <c r="LY376" s="1280"/>
      <c r="LZ376" s="1280"/>
      <c r="MA376" s="1280"/>
      <c r="MB376" s="1280"/>
      <c r="MC376" s="1280"/>
      <c r="MD376" s="1280"/>
      <c r="ME376" s="1280"/>
      <c r="MF376" s="1280"/>
      <c r="MG376" s="1280"/>
      <c r="MH376" s="1280"/>
      <c r="MI376" s="1280"/>
      <c r="MJ376" s="1280"/>
      <c r="MK376" s="1280"/>
      <c r="ML376" s="1280"/>
      <c r="MM376" s="1280"/>
      <c r="MN376" s="1280"/>
      <c r="MO376" s="1280"/>
      <c r="MP376" s="1280"/>
      <c r="MQ376" s="1280"/>
      <c r="MR376" s="1280"/>
      <c r="MS376" s="1280"/>
      <c r="MT376" s="1280"/>
      <c r="MU376" s="1280"/>
      <c r="MV376" s="1280"/>
      <c r="MW376" s="1280"/>
      <c r="MX376" s="1280"/>
      <c r="MY376" s="1280"/>
      <c r="MZ376" s="1280"/>
      <c r="NA376" s="1280"/>
      <c r="NB376" s="1280"/>
      <c r="NC376" s="1280"/>
      <c r="ND376" s="1280"/>
      <c r="NE376" s="1280"/>
      <c r="NF376" s="1280"/>
      <c r="NG376" s="1280"/>
      <c r="NH376" s="1280"/>
      <c r="NI376" s="1280"/>
      <c r="NJ376" s="1280"/>
      <c r="NK376" s="1280"/>
      <c r="NL376" s="1280"/>
      <c r="NM376" s="1280"/>
      <c r="NN376" s="1280"/>
      <c r="NO376" s="1280"/>
      <c r="NP376" s="1280"/>
      <c r="NQ376" s="1280"/>
      <c r="NR376" s="1280"/>
      <c r="NS376" s="1280"/>
      <c r="NT376" s="1280"/>
      <c r="NU376" s="1280"/>
      <c r="NV376" s="1280"/>
      <c r="NW376" s="1280"/>
      <c r="NX376" s="1280"/>
      <c r="NY376" s="1280"/>
      <c r="NZ376" s="1280"/>
      <c r="OA376" s="1280"/>
      <c r="OB376" s="1280"/>
      <c r="OC376" s="1280"/>
      <c r="OD376" s="1280"/>
      <c r="OE376" s="1280"/>
      <c r="OF376" s="1280"/>
      <c r="OG376" s="1280"/>
      <c r="OH376" s="1280"/>
      <c r="OI376" s="1280"/>
      <c r="OJ376" s="1280"/>
      <c r="OK376" s="1280"/>
      <c r="OL376" s="1280"/>
      <c r="OM376" s="1280"/>
      <c r="ON376" s="1280"/>
      <c r="OO376" s="1280"/>
      <c r="OP376" s="1280"/>
      <c r="OQ376" s="1280"/>
      <c r="OR376" s="1280"/>
      <c r="OS376" s="1280"/>
      <c r="OT376" s="1280"/>
      <c r="OU376" s="1280"/>
      <c r="OV376" s="1280"/>
      <c r="OW376" s="1280"/>
      <c r="OX376" s="1280"/>
      <c r="OY376" s="1280"/>
      <c r="OZ376" s="1280"/>
      <c r="PA376" s="1280"/>
      <c r="PB376" s="1280"/>
      <c r="PC376" s="1280"/>
      <c r="PD376" s="1280"/>
      <c r="PE376" s="1280"/>
      <c r="PF376" s="1280"/>
      <c r="PG376" s="1280"/>
      <c r="PH376" s="1280"/>
      <c r="PI376" s="1280"/>
      <c r="PJ376" s="1280"/>
      <c r="PK376" s="1280"/>
      <c r="PL376" s="1280"/>
      <c r="PM376" s="1280"/>
      <c r="PN376" s="1280"/>
      <c r="PO376" s="1280"/>
      <c r="PP376" s="1280"/>
      <c r="PQ376" s="1280"/>
      <c r="PR376" s="1280"/>
      <c r="PS376" s="1280"/>
      <c r="PT376" s="1280"/>
      <c r="PU376" s="1280"/>
      <c r="PV376" s="1280"/>
      <c r="PW376" s="1280"/>
      <c r="PX376" s="1280"/>
      <c r="PY376" s="1280"/>
      <c r="PZ376" s="1280"/>
      <c r="QA376" s="1280"/>
      <c r="QB376" s="1280"/>
      <c r="QC376" s="1280"/>
      <c r="QD376" s="1280"/>
      <c r="QE376" s="1280"/>
      <c r="QF376" s="1280"/>
      <c r="QG376" s="1280"/>
      <c r="QH376" s="1280"/>
      <c r="QI376" s="1280"/>
      <c r="QJ376" s="1280"/>
      <c r="QK376" s="1280"/>
      <c r="QL376" s="1280"/>
      <c r="QM376" s="1280"/>
      <c r="QN376" s="1280"/>
      <c r="QO376" s="1280"/>
      <c r="QP376" s="1280"/>
      <c r="QQ376" s="1280"/>
      <c r="QR376" s="1280"/>
      <c r="QS376" s="1280"/>
      <c r="QT376" s="1280"/>
      <c r="QU376" s="1280"/>
      <c r="QV376" s="1280"/>
      <c r="QW376" s="1280"/>
      <c r="QX376" s="1280"/>
      <c r="QY376" s="1280"/>
      <c r="QZ376" s="1280"/>
      <c r="RA376" s="1280"/>
      <c r="RB376" s="1280"/>
      <c r="RC376" s="1280"/>
      <c r="RD376" s="1280"/>
      <c r="RE376" s="1280"/>
      <c r="RF376" s="1280"/>
      <c r="RG376" s="1280"/>
      <c r="RH376" s="1280"/>
      <c r="RI376" s="1280"/>
      <c r="RJ376" s="1280"/>
      <c r="RK376" s="1280"/>
      <c r="RL376" s="1280"/>
      <c r="RM376" s="1280"/>
      <c r="RN376" s="1280"/>
      <c r="RO376" s="1280"/>
      <c r="RP376" s="1280"/>
      <c r="RQ376" s="1280"/>
      <c r="RR376" s="1280"/>
      <c r="RS376" s="1280"/>
      <c r="RT376" s="1280"/>
      <c r="RU376" s="1280"/>
      <c r="RV376" s="1280"/>
      <c r="RW376" s="1280"/>
      <c r="RX376" s="1280"/>
      <c r="RY376" s="1280"/>
      <c r="RZ376" s="1280"/>
      <c r="SA376" s="1280"/>
      <c r="SB376" s="1280"/>
      <c r="SC376" s="1280"/>
      <c r="SD376" s="1280"/>
      <c r="SE376" s="1280"/>
      <c r="SF376" s="1280"/>
      <c r="SG376" s="1280"/>
      <c r="SH376" s="1280"/>
      <c r="SI376" s="1280"/>
      <c r="SJ376" s="1280"/>
      <c r="SK376" s="1280"/>
      <c r="SL376" s="1280"/>
      <c r="SM376" s="1280"/>
      <c r="SN376" s="1280"/>
      <c r="SO376" s="1280"/>
      <c r="SP376" s="1280"/>
      <c r="SQ376" s="1280"/>
      <c r="SR376" s="1280"/>
      <c r="SS376" s="1280"/>
      <c r="ST376" s="1280"/>
      <c r="SU376" s="1280"/>
      <c r="SV376" s="1280"/>
      <c r="SW376" s="1280"/>
      <c r="SX376" s="1280"/>
      <c r="SY376" s="1280"/>
      <c r="SZ376" s="1280"/>
      <c r="TA376" s="1280"/>
      <c r="TB376" s="1280"/>
      <c r="TC376" s="1280"/>
      <c r="TD376" s="1280"/>
      <c r="TE376" s="1280"/>
      <c r="TF376" s="1280"/>
      <c r="TG376" s="1280"/>
      <c r="TH376" s="1280"/>
      <c r="TI376" s="1280"/>
      <c r="TJ376" s="1280"/>
      <c r="TK376" s="1280"/>
      <c r="TL376" s="1280"/>
      <c r="TM376" s="1280"/>
      <c r="TN376" s="1280"/>
      <c r="TO376" s="1280"/>
      <c r="TP376" s="1280"/>
      <c r="TQ376" s="1280"/>
      <c r="TR376" s="1280"/>
      <c r="TS376" s="1280"/>
      <c r="TT376" s="1280"/>
      <c r="TU376" s="1280"/>
      <c r="TV376" s="1280"/>
      <c r="TW376" s="1280"/>
      <c r="TX376" s="1280"/>
      <c r="TY376" s="1280"/>
      <c r="TZ376" s="1280"/>
      <c r="UA376" s="1280"/>
      <c r="UB376" s="1280"/>
      <c r="UC376" s="1280"/>
      <c r="UD376" s="1280"/>
      <c r="UE376" s="1280"/>
      <c r="UF376" s="1280"/>
      <c r="UG376" s="1280"/>
      <c r="UH376" s="1280"/>
      <c r="UI376" s="1280"/>
      <c r="UJ376" s="1280"/>
      <c r="UK376" s="1280"/>
      <c r="UL376" s="1280"/>
      <c r="UM376" s="1280"/>
      <c r="UN376" s="1280"/>
      <c r="UO376" s="1280"/>
      <c r="UP376" s="1280"/>
      <c r="UQ376" s="1280"/>
      <c r="UR376" s="1280"/>
      <c r="US376" s="1280"/>
      <c r="UT376" s="1280"/>
      <c r="UU376" s="1280"/>
      <c r="UV376" s="1280"/>
      <c r="UW376" s="1280"/>
      <c r="UX376" s="1280"/>
      <c r="UY376" s="1280"/>
      <c r="UZ376" s="1280"/>
      <c r="VA376" s="1280"/>
      <c r="VB376" s="1280"/>
      <c r="VC376" s="1280"/>
      <c r="VD376" s="1280"/>
      <c r="VE376" s="1280"/>
      <c r="VF376" s="1280"/>
      <c r="VG376" s="1280"/>
      <c r="VH376" s="1280"/>
      <c r="VI376" s="1280"/>
      <c r="VJ376" s="1280"/>
      <c r="VK376" s="1280"/>
      <c r="VL376" s="1280"/>
      <c r="VM376" s="1280"/>
      <c r="VN376" s="1280"/>
      <c r="VO376" s="1280"/>
      <c r="VP376" s="1280"/>
      <c r="VQ376" s="1280"/>
      <c r="VR376" s="1280"/>
      <c r="VS376" s="1280"/>
      <c r="VT376" s="1280"/>
      <c r="VU376" s="1280"/>
      <c r="VV376" s="1280"/>
      <c r="VW376" s="1280"/>
      <c r="VX376" s="1280"/>
      <c r="VY376" s="1280"/>
      <c r="VZ376" s="1280"/>
      <c r="WA376" s="1280"/>
      <c r="WB376" s="1280"/>
      <c r="WC376" s="1280"/>
      <c r="WD376" s="1280"/>
      <c r="WE376" s="1280"/>
      <c r="WF376" s="1280"/>
      <c r="WG376" s="1280"/>
      <c r="WH376" s="1280"/>
      <c r="WI376" s="1280"/>
      <c r="WJ376" s="1280"/>
      <c r="WK376" s="1280"/>
      <c r="WL376" s="1280"/>
      <c r="WM376" s="1280"/>
      <c r="WN376" s="1280"/>
      <c r="WO376" s="1280"/>
      <c r="WP376" s="1280"/>
      <c r="WQ376" s="1280"/>
      <c r="WR376" s="1280"/>
      <c r="WS376" s="1280"/>
      <c r="WT376" s="1280"/>
      <c r="WU376" s="1280"/>
      <c r="WV376" s="1280"/>
      <c r="WW376" s="1280"/>
      <c r="WX376" s="1280"/>
      <c r="WY376" s="1280"/>
      <c r="WZ376" s="1280"/>
      <c r="XA376" s="1280"/>
      <c r="XB376" s="1280"/>
      <c r="XC376" s="1280"/>
      <c r="XD376" s="1280"/>
      <c r="XE376" s="1280"/>
      <c r="XF376" s="1280"/>
      <c r="XG376" s="1280"/>
      <c r="XH376" s="1280"/>
      <c r="XI376" s="1280"/>
      <c r="XJ376" s="1280"/>
      <c r="XK376" s="1280"/>
      <c r="XL376" s="1280"/>
      <c r="XM376" s="1280"/>
      <c r="XN376" s="1280"/>
      <c r="XO376" s="1280"/>
      <c r="XP376" s="1280"/>
      <c r="XQ376" s="1280"/>
      <c r="XR376" s="1280"/>
      <c r="XS376" s="1280"/>
      <c r="XT376" s="1280"/>
      <c r="XU376" s="1280"/>
      <c r="XV376" s="1280"/>
      <c r="XW376" s="1280"/>
      <c r="XX376" s="1280"/>
      <c r="XY376" s="1280"/>
      <c r="XZ376" s="1280"/>
      <c r="YA376" s="1280"/>
      <c r="YB376" s="1280"/>
      <c r="YC376" s="1280"/>
      <c r="YD376" s="1280"/>
      <c r="YE376" s="1280"/>
      <c r="YF376" s="1280"/>
      <c r="YG376" s="1280"/>
      <c r="YH376" s="1280"/>
      <c r="YI376" s="1280"/>
      <c r="YJ376" s="1280"/>
      <c r="YK376" s="1280"/>
      <c r="YL376" s="1280"/>
      <c r="YM376" s="1280"/>
      <c r="YN376" s="1280"/>
      <c r="YO376" s="1280"/>
      <c r="YP376" s="1280"/>
      <c r="YQ376" s="1280"/>
      <c r="YR376" s="1280"/>
      <c r="YS376" s="1280"/>
      <c r="YT376" s="1280"/>
      <c r="YU376" s="1280"/>
      <c r="YV376" s="1280"/>
      <c r="YW376" s="1280"/>
      <c r="YX376" s="1280"/>
      <c r="YY376" s="1280"/>
      <c r="YZ376" s="1280"/>
      <c r="ZA376" s="1280"/>
      <c r="ZB376" s="1280"/>
      <c r="ZC376" s="1280"/>
      <c r="ZD376" s="1280"/>
      <c r="ZE376" s="1280"/>
      <c r="ZF376" s="1280"/>
      <c r="ZG376" s="1280"/>
      <c r="ZH376" s="1280"/>
      <c r="ZI376" s="1280"/>
      <c r="ZJ376" s="1280"/>
      <c r="ZK376" s="1280"/>
      <c r="ZL376" s="1280"/>
      <c r="ZM376" s="1280"/>
      <c r="ZN376" s="1280"/>
      <c r="ZO376" s="1280"/>
      <c r="ZP376" s="1280"/>
      <c r="ZQ376" s="1280"/>
      <c r="ZR376" s="1280"/>
      <c r="ZS376" s="1280"/>
      <c r="ZT376" s="1280"/>
      <c r="ZU376" s="1280"/>
      <c r="ZV376" s="1280"/>
      <c r="ZW376" s="1280"/>
      <c r="ZX376" s="1280"/>
      <c r="ZY376" s="1280"/>
      <c r="ZZ376" s="1280"/>
      <c r="AAA376" s="1280"/>
      <c r="AAB376" s="1280"/>
      <c r="AAC376" s="1280"/>
      <c r="AAD376" s="1280"/>
      <c r="AAE376" s="1280"/>
      <c r="AAF376" s="1280"/>
      <c r="AAG376" s="1280"/>
      <c r="AAH376" s="1280"/>
      <c r="AAI376" s="1280"/>
      <c r="AAJ376" s="1280"/>
      <c r="AAK376" s="1280"/>
      <c r="AAL376" s="1280"/>
      <c r="AAM376" s="1280"/>
      <c r="AAN376" s="1280"/>
      <c r="AAO376" s="1280"/>
      <c r="AAP376" s="1280"/>
      <c r="AAQ376" s="1280"/>
      <c r="AAR376" s="1280"/>
      <c r="AAS376" s="1280"/>
      <c r="AAT376" s="1280"/>
      <c r="AAU376" s="1280"/>
      <c r="AAV376" s="1280"/>
      <c r="AAW376" s="1280"/>
      <c r="AAX376" s="1280"/>
      <c r="AAY376" s="1280"/>
      <c r="AAZ376" s="1280"/>
      <c r="ABA376" s="1280"/>
      <c r="ABB376" s="1280"/>
      <c r="ABC376" s="1280"/>
      <c r="ABD376" s="1280"/>
      <c r="ABE376" s="1280"/>
      <c r="ABF376" s="1280"/>
      <c r="ABG376" s="1280"/>
      <c r="ABH376" s="1280"/>
      <c r="ABI376" s="1280"/>
      <c r="ABJ376" s="1280"/>
      <c r="ABK376" s="1280"/>
      <c r="ABL376" s="1280"/>
      <c r="ABM376" s="1280"/>
      <c r="ABN376" s="1280"/>
      <c r="ABO376" s="1280"/>
      <c r="ABP376" s="1280"/>
      <c r="ABQ376" s="1280"/>
      <c r="ABR376" s="1280"/>
      <c r="ABS376" s="1280"/>
      <c r="ABT376" s="1280"/>
      <c r="ABU376" s="1280"/>
      <c r="ABV376" s="1280"/>
      <c r="ABW376" s="1280"/>
      <c r="ABX376" s="1280"/>
      <c r="ABY376" s="1280"/>
      <c r="ABZ376" s="1280"/>
      <c r="ACA376" s="1280"/>
      <c r="ACB376" s="1280"/>
      <c r="ACC376" s="1280"/>
      <c r="ACD376" s="1280"/>
      <c r="ACE376" s="1280"/>
      <c r="ACF376" s="1280"/>
      <c r="ACG376" s="1280"/>
      <c r="ACH376" s="1280"/>
      <c r="ACI376" s="1280"/>
      <c r="ACJ376" s="1280"/>
      <c r="ACK376" s="1280"/>
      <c r="ACL376" s="1280"/>
      <c r="ACM376" s="1280"/>
      <c r="ACN376" s="1280"/>
      <c r="ACO376" s="1280"/>
      <c r="ACP376" s="1280"/>
      <c r="ACQ376" s="1280"/>
      <c r="ACR376" s="1280"/>
      <c r="ACS376" s="1280"/>
      <c r="ACT376" s="1280"/>
      <c r="ACU376" s="1280"/>
      <c r="ACV376" s="1280"/>
      <c r="ACW376" s="1280"/>
      <c r="ACX376" s="1280"/>
      <c r="ACY376" s="1280"/>
      <c r="ACZ376" s="1280"/>
      <c r="ADA376" s="1280"/>
      <c r="ADB376" s="1280"/>
      <c r="ADC376" s="1280"/>
      <c r="ADD376" s="1280"/>
      <c r="ADE376" s="1280"/>
      <c r="ADF376" s="1280"/>
      <c r="ADG376" s="1280"/>
      <c r="ADH376" s="1280"/>
      <c r="ADI376" s="1280"/>
      <c r="ADJ376" s="1280"/>
      <c r="ADK376" s="1280"/>
      <c r="ADL376" s="1280"/>
      <c r="ADM376" s="1280"/>
      <c r="ADN376" s="1280"/>
      <c r="ADO376" s="1280"/>
      <c r="ADP376" s="1280"/>
      <c r="ADQ376" s="1280"/>
      <c r="ADR376" s="1280"/>
      <c r="ADS376" s="1280"/>
      <c r="ADT376" s="1280"/>
      <c r="ADU376" s="1280"/>
      <c r="ADV376" s="1280"/>
      <c r="ADW376" s="1280"/>
      <c r="ADX376" s="1280"/>
      <c r="ADY376" s="1280"/>
      <c r="ADZ376" s="1280"/>
      <c r="AEA376" s="1280"/>
      <c r="AEB376" s="1280"/>
      <c r="AEC376" s="1280"/>
      <c r="AED376" s="1280"/>
      <c r="AEE376" s="1280"/>
      <c r="AEF376" s="1280"/>
      <c r="AEG376" s="1280"/>
      <c r="AEH376" s="1280"/>
      <c r="AEI376" s="1280"/>
      <c r="AEJ376" s="1280"/>
      <c r="AEK376" s="1280"/>
      <c r="AEL376" s="1280"/>
      <c r="AEM376" s="1280"/>
      <c r="AEN376" s="1280"/>
      <c r="AEO376" s="1280"/>
      <c r="AEP376" s="1280"/>
      <c r="AEQ376" s="1280"/>
      <c r="AER376" s="1280"/>
      <c r="AES376" s="1280"/>
      <c r="AET376" s="1280"/>
      <c r="AEU376" s="1280"/>
      <c r="AEV376" s="1280"/>
      <c r="AEW376" s="1280"/>
      <c r="AEX376" s="1280"/>
      <c r="AEY376" s="1280"/>
      <c r="AEZ376" s="1280"/>
      <c r="AFA376" s="1280"/>
      <c r="AFB376" s="1280"/>
      <c r="AFC376" s="1280"/>
      <c r="AFD376" s="1280"/>
      <c r="AFE376" s="1280"/>
      <c r="AFF376" s="1280"/>
      <c r="AFG376" s="1280"/>
      <c r="AFH376" s="1280"/>
      <c r="AFI376" s="1280"/>
      <c r="AFJ376" s="1280"/>
      <c r="AFK376" s="1280"/>
      <c r="AFL376" s="1280"/>
      <c r="AFM376" s="1280"/>
      <c r="AFN376" s="1280"/>
      <c r="AFO376" s="1280"/>
      <c r="AFP376" s="1280"/>
      <c r="AFQ376" s="1280"/>
      <c r="AFR376" s="1280"/>
      <c r="AFS376" s="1280"/>
      <c r="AFT376" s="1280"/>
      <c r="AFU376" s="1280"/>
      <c r="AFV376" s="1280"/>
      <c r="AFW376" s="1280"/>
      <c r="AFX376" s="1280"/>
      <c r="AFY376" s="1280"/>
      <c r="AFZ376" s="1280"/>
      <c r="AGA376" s="1280"/>
      <c r="AGB376" s="1280"/>
      <c r="AGC376" s="1280"/>
      <c r="AGD376" s="1280"/>
      <c r="AGE376" s="1280"/>
      <c r="AGF376" s="1280"/>
      <c r="AGG376" s="1280"/>
      <c r="AGH376" s="1280"/>
      <c r="AGI376" s="1280"/>
      <c r="AGJ376" s="1280"/>
      <c r="AGK376" s="1280"/>
      <c r="AGL376" s="1280"/>
      <c r="AGM376" s="1280"/>
      <c r="AGN376" s="1280"/>
      <c r="AGO376" s="1280"/>
      <c r="AGP376" s="1280"/>
      <c r="AGQ376" s="1280"/>
      <c r="AGR376" s="1280"/>
      <c r="AGS376" s="1280"/>
      <c r="AGT376" s="1280"/>
      <c r="AGU376" s="1280"/>
      <c r="AGV376" s="1280"/>
      <c r="AGW376" s="1280"/>
      <c r="AGX376" s="1280"/>
      <c r="AGY376" s="1280"/>
      <c r="AGZ376" s="1280"/>
      <c r="AHA376" s="1280"/>
      <c r="AHB376" s="1280"/>
      <c r="AHC376" s="1280"/>
      <c r="AHD376" s="1280"/>
      <c r="AHE376" s="1280"/>
      <c r="AHF376" s="1280"/>
      <c r="AHG376" s="1280"/>
      <c r="AHH376" s="1280"/>
      <c r="AHI376" s="1280"/>
      <c r="AHJ376" s="1280"/>
      <c r="AHK376" s="1280"/>
      <c r="AHL376" s="1280"/>
      <c r="AHM376" s="1280"/>
      <c r="AHN376" s="1280"/>
      <c r="AHO376" s="1280"/>
      <c r="AHP376" s="1280"/>
      <c r="AHQ376" s="1280"/>
      <c r="AHR376" s="1280"/>
      <c r="AHS376" s="1280"/>
      <c r="AHT376" s="1280"/>
      <c r="AHU376" s="1280"/>
      <c r="AHV376" s="1280"/>
      <c r="AHW376" s="1280"/>
      <c r="AHX376" s="1280"/>
      <c r="AHY376" s="1280"/>
      <c r="AHZ376" s="1280"/>
      <c r="AIA376" s="1280"/>
      <c r="AIB376" s="1280"/>
      <c r="AIC376" s="1280"/>
      <c r="AID376" s="1280"/>
      <c r="AIE376" s="1280"/>
      <c r="AIF376" s="1280"/>
      <c r="AIG376" s="1280"/>
      <c r="AIH376" s="1280"/>
      <c r="AII376" s="1280"/>
      <c r="AIJ376" s="1280"/>
      <c r="AIK376" s="1280"/>
      <c r="AIL376" s="1280"/>
      <c r="AIM376" s="1280"/>
      <c r="AIN376" s="1280"/>
      <c r="AIO376" s="1280"/>
      <c r="AIP376" s="1280"/>
      <c r="AIQ376" s="1280"/>
      <c r="AIR376" s="1280"/>
      <c r="AIS376" s="1280"/>
      <c r="AIT376" s="1280"/>
      <c r="AIU376" s="1280"/>
      <c r="AIV376" s="1280"/>
      <c r="AIW376" s="1280"/>
      <c r="AIX376" s="1280"/>
      <c r="AIY376" s="1280"/>
      <c r="AIZ376" s="1280"/>
      <c r="AJA376" s="1280"/>
      <c r="AJB376" s="1280"/>
      <c r="AJC376" s="1280"/>
      <c r="AJD376" s="1280"/>
      <c r="AJE376" s="1280"/>
      <c r="AJF376" s="1280"/>
      <c r="AJG376" s="1280"/>
      <c r="AJH376" s="1280"/>
      <c r="AJI376" s="1280"/>
      <c r="AJJ376" s="1280"/>
      <c r="AJK376" s="1280"/>
      <c r="AJL376" s="1280"/>
      <c r="AJM376" s="1280"/>
      <c r="AJN376" s="1280"/>
      <c r="AJO376" s="1280"/>
      <c r="AJP376" s="1280"/>
      <c r="AJQ376" s="1280"/>
      <c r="AJR376" s="1280"/>
      <c r="AJS376" s="1280"/>
      <c r="AJT376" s="1280"/>
      <c r="AJU376" s="1280"/>
      <c r="AJV376" s="1280"/>
      <c r="AJW376" s="1280"/>
      <c r="AJX376" s="1280"/>
      <c r="AJY376" s="1280"/>
      <c r="AJZ376" s="1280"/>
      <c r="AKA376" s="1280"/>
      <c r="AKB376" s="1280"/>
      <c r="AKC376" s="1280"/>
      <c r="AKD376" s="1280"/>
      <c r="AKE376" s="1280"/>
      <c r="AKF376" s="1280"/>
      <c r="AKG376" s="1280"/>
      <c r="AKH376" s="1280"/>
      <c r="AKI376" s="1280"/>
      <c r="AKJ376" s="1280"/>
      <c r="AKK376" s="1280"/>
      <c r="AKL376" s="1280"/>
      <c r="AKM376" s="1280"/>
      <c r="AKN376" s="1280"/>
      <c r="AKO376" s="1280"/>
      <c r="AKP376" s="1280"/>
      <c r="AKQ376" s="1280"/>
      <c r="AKR376" s="1280"/>
      <c r="AKS376" s="1280"/>
      <c r="AKT376" s="1280"/>
      <c r="AKU376" s="1280"/>
      <c r="AKV376" s="1280"/>
      <c r="AKW376" s="1280"/>
      <c r="AKX376" s="1280"/>
      <c r="AKY376" s="1280"/>
      <c r="AKZ376" s="1280"/>
      <c r="ALA376" s="1280"/>
      <c r="ALB376" s="1280"/>
      <c r="ALC376" s="1280"/>
      <c r="ALD376" s="1280"/>
      <c r="ALE376" s="1280"/>
      <c r="ALF376" s="1280"/>
      <c r="ALG376" s="1280"/>
      <c r="ALH376" s="1280"/>
      <c r="ALI376" s="1280"/>
      <c r="ALJ376" s="1280"/>
      <c r="ALK376" s="1280"/>
      <c r="ALL376" s="1280"/>
      <c r="ALM376" s="1280"/>
      <c r="ALN376" s="1280"/>
      <c r="ALO376" s="1280"/>
      <c r="ALP376" s="1280"/>
      <c r="ALQ376" s="1280"/>
      <c r="ALR376" s="1280"/>
      <c r="ALS376" s="1280"/>
      <c r="ALT376" s="1280"/>
      <c r="ALU376" s="1280"/>
      <c r="ALV376" s="1280"/>
      <c r="ALW376" s="1280"/>
      <c r="ALX376" s="1280"/>
      <c r="ALY376" s="1280"/>
      <c r="ALZ376" s="1280"/>
      <c r="AMA376" s="1280"/>
      <c r="AMB376" s="1280"/>
      <c r="AMC376" s="1280"/>
      <c r="AMD376" s="1280"/>
      <c r="AME376" s="1280"/>
      <c r="AMF376" s="1280"/>
      <c r="AMG376" s="1280"/>
      <c r="AMH376" s="1280"/>
      <c r="AMI376" s="1280"/>
      <c r="AMJ376" s="1280"/>
      <c r="AMK376" s="1280"/>
      <c r="AML376" s="1280"/>
      <c r="AMM376" s="1280"/>
      <c r="AMN376" s="1280"/>
      <c r="AMO376" s="1280"/>
      <c r="AMP376" s="1280"/>
      <c r="AMQ376" s="1280"/>
      <c r="AMR376" s="1280"/>
      <c r="AMS376" s="1280"/>
      <c r="AMT376" s="1280"/>
      <c r="AMU376" s="1280"/>
      <c r="AMV376" s="1280"/>
      <c r="AMW376" s="1280"/>
      <c r="AMX376" s="1280"/>
      <c r="AMY376" s="1280"/>
      <c r="AMZ376" s="1280"/>
      <c r="ANA376" s="1280"/>
      <c r="ANB376" s="1280"/>
      <c r="ANC376" s="1280"/>
      <c r="AND376" s="1280"/>
      <c r="ANE376" s="1280"/>
      <c r="ANF376" s="1280"/>
      <c r="ANG376" s="1280"/>
      <c r="ANH376" s="1280"/>
      <c r="ANI376" s="1280"/>
      <c r="ANJ376" s="1280"/>
      <c r="ANK376" s="1280"/>
      <c r="ANL376" s="1280"/>
      <c r="ANM376" s="1280"/>
      <c r="ANN376" s="1280"/>
      <c r="ANO376" s="1280"/>
      <c r="ANP376" s="1280"/>
      <c r="ANQ376" s="1280"/>
      <c r="ANR376" s="1280"/>
      <c r="ANS376" s="1280"/>
      <c r="ANT376" s="1280"/>
      <c r="ANU376" s="1280"/>
      <c r="ANV376" s="1280"/>
      <c r="ANW376" s="1280"/>
      <c r="ANX376" s="1280"/>
      <c r="ANY376" s="1280"/>
      <c r="ANZ376" s="1280"/>
      <c r="AOA376" s="1280"/>
      <c r="AOB376" s="1280"/>
      <c r="AOC376" s="1280"/>
      <c r="AOD376" s="1280"/>
      <c r="AOE376" s="1280"/>
      <c r="AOF376" s="1280"/>
      <c r="AOG376" s="1280"/>
      <c r="AOH376" s="1280"/>
      <c r="AOI376" s="1280"/>
      <c r="AOJ376" s="1280"/>
      <c r="AOK376" s="1280"/>
      <c r="AOL376" s="1280"/>
      <c r="AOM376" s="1280"/>
      <c r="AON376" s="1280"/>
      <c r="AOO376" s="1280"/>
      <c r="AOP376" s="1280"/>
      <c r="AOQ376" s="1280"/>
      <c r="AOR376" s="1280"/>
      <c r="AOS376" s="1280"/>
      <c r="AOT376" s="1280"/>
      <c r="AOU376" s="1280"/>
      <c r="AOV376" s="1280"/>
      <c r="AOW376" s="1280"/>
      <c r="AOX376" s="1280"/>
      <c r="AOY376" s="1280"/>
      <c r="AOZ376" s="1280"/>
      <c r="APA376" s="1280"/>
      <c r="APB376" s="1280"/>
      <c r="APC376" s="1280"/>
      <c r="APD376" s="1280"/>
      <c r="APE376" s="1280"/>
      <c r="APF376" s="1280"/>
      <c r="APG376" s="1280"/>
      <c r="APH376" s="1280"/>
      <c r="API376" s="1280"/>
      <c r="APJ376" s="1280"/>
      <c r="APK376" s="1280"/>
      <c r="APL376" s="1280"/>
      <c r="APM376" s="1280"/>
      <c r="APN376" s="1280"/>
      <c r="APO376" s="1280"/>
      <c r="APP376" s="1280"/>
      <c r="APQ376" s="1280"/>
      <c r="APR376" s="1280"/>
      <c r="APS376" s="1280"/>
      <c r="APT376" s="1280"/>
      <c r="APU376" s="1280"/>
      <c r="APV376" s="1280"/>
      <c r="APW376" s="1280"/>
      <c r="APX376" s="1280"/>
      <c r="APY376" s="1280"/>
      <c r="APZ376" s="1280"/>
      <c r="AQA376" s="1280"/>
      <c r="AQB376" s="1280"/>
      <c r="AQC376" s="1280"/>
      <c r="AQD376" s="1280"/>
      <c r="AQE376" s="1280"/>
      <c r="AQF376" s="1280"/>
      <c r="AQG376" s="1280"/>
      <c r="AQH376" s="1280"/>
      <c r="AQI376" s="1280"/>
      <c r="AQJ376" s="1280"/>
      <c r="AQK376" s="1280"/>
      <c r="AQL376" s="1280"/>
      <c r="AQM376" s="1280"/>
      <c r="AQN376" s="1280"/>
      <c r="AQO376" s="1280"/>
      <c r="AQP376" s="1280"/>
      <c r="AQQ376" s="1280"/>
      <c r="AQR376" s="1280"/>
      <c r="AQS376" s="1280"/>
      <c r="AQT376" s="1280"/>
      <c r="AQU376" s="1280"/>
      <c r="AQV376" s="1280"/>
      <c r="AQW376" s="1280"/>
      <c r="AQX376" s="1280"/>
      <c r="AQY376" s="1280"/>
      <c r="AQZ376" s="1280"/>
      <c r="ARA376" s="1280"/>
      <c r="ARB376" s="1280"/>
      <c r="ARC376" s="1280"/>
      <c r="ARD376" s="1280"/>
      <c r="ARE376" s="1280"/>
      <c r="ARF376" s="1280"/>
      <c r="ARG376" s="1280"/>
      <c r="ARH376" s="1280"/>
      <c r="ARI376" s="1280"/>
      <c r="ARJ376" s="1280"/>
      <c r="ARK376" s="1280"/>
      <c r="ARL376" s="1280"/>
      <c r="ARM376" s="1280"/>
      <c r="ARN376" s="1280"/>
      <c r="ARO376" s="1280"/>
      <c r="ARP376" s="1280"/>
      <c r="ARQ376" s="1280"/>
      <c r="ARR376" s="1280"/>
      <c r="ARS376" s="1280"/>
      <c r="ART376" s="1280"/>
      <c r="ARU376" s="1280"/>
      <c r="ARV376" s="1280"/>
      <c r="ARW376" s="1280"/>
      <c r="ARX376" s="1280"/>
      <c r="ARY376" s="1280"/>
      <c r="ARZ376" s="1280"/>
      <c r="ASA376" s="1280"/>
      <c r="ASB376" s="1280"/>
      <c r="ASC376" s="1280"/>
      <c r="ASD376" s="1280"/>
      <c r="ASE376" s="1280"/>
      <c r="ASF376" s="1280"/>
      <c r="ASG376" s="1280"/>
      <c r="ASH376" s="1280"/>
      <c r="ASI376" s="1280"/>
      <c r="ASJ376" s="1280"/>
      <c r="ASK376" s="1280"/>
      <c r="ASL376" s="1280"/>
      <c r="ASM376" s="1280"/>
      <c r="ASN376" s="1280"/>
      <c r="ASO376" s="1280"/>
      <c r="ASP376" s="1280"/>
      <c r="ASQ376" s="1280"/>
      <c r="ASR376" s="1280"/>
      <c r="ASS376" s="1280"/>
      <c r="AST376" s="1280"/>
      <c r="ASU376" s="1280"/>
      <c r="ASV376" s="1280"/>
      <c r="ASW376" s="1280"/>
      <c r="ASX376" s="1280"/>
      <c r="ASY376" s="1280"/>
      <c r="ASZ376" s="1280"/>
      <c r="ATA376" s="1280"/>
      <c r="ATB376" s="1280"/>
      <c r="ATC376" s="1280"/>
      <c r="ATD376" s="1280"/>
      <c r="ATE376" s="1280"/>
      <c r="ATF376" s="1280"/>
      <c r="ATG376" s="1280"/>
      <c r="ATH376" s="1280"/>
      <c r="ATI376" s="1280"/>
      <c r="ATJ376" s="1280"/>
      <c r="ATK376" s="1280"/>
      <c r="ATL376" s="1280"/>
      <c r="ATM376" s="1280"/>
      <c r="ATN376" s="1280"/>
      <c r="ATO376" s="1280"/>
      <c r="ATP376" s="1280"/>
      <c r="ATQ376" s="1280"/>
      <c r="ATR376" s="1280"/>
      <c r="ATS376" s="1280"/>
      <c r="ATT376" s="1280"/>
      <c r="ATU376" s="1280"/>
      <c r="ATV376" s="1280"/>
      <c r="ATW376" s="1280"/>
      <c r="ATX376" s="1280"/>
      <c r="ATY376" s="1280"/>
      <c r="ATZ376" s="1280"/>
      <c r="AUA376" s="1280"/>
      <c r="AUB376" s="1280"/>
      <c r="AUC376" s="1280"/>
      <c r="AUD376" s="1280"/>
      <c r="AUE376" s="1280"/>
      <c r="AUF376" s="1280"/>
      <c r="AUG376" s="1280"/>
      <c r="AUH376" s="1280"/>
      <c r="AUI376" s="1280"/>
      <c r="AUJ376" s="1280"/>
      <c r="AUK376" s="1280"/>
      <c r="AUL376" s="1280"/>
      <c r="AUM376" s="1280"/>
      <c r="AUN376" s="1280"/>
      <c r="AUO376" s="1280"/>
      <c r="AUP376" s="1280"/>
      <c r="AUQ376" s="1280"/>
      <c r="AUR376" s="1280"/>
      <c r="AUS376" s="1280"/>
      <c r="AUT376" s="1280"/>
      <c r="AUU376" s="1280"/>
      <c r="AUV376" s="1280"/>
      <c r="AUW376" s="1280"/>
      <c r="AUX376" s="1280"/>
      <c r="AUY376" s="1280"/>
      <c r="AUZ376" s="1280"/>
      <c r="AVA376" s="1280"/>
      <c r="AVB376" s="1280"/>
      <c r="AVC376" s="1280"/>
      <c r="AVD376" s="1280"/>
      <c r="AVE376" s="1280"/>
      <c r="AVF376" s="1280"/>
      <c r="AVG376" s="1280"/>
      <c r="AVH376" s="1280"/>
      <c r="AVI376" s="1280"/>
      <c r="AVJ376" s="1280"/>
      <c r="AVK376" s="1280"/>
      <c r="AVL376" s="1280"/>
      <c r="AVM376" s="1280"/>
      <c r="AVN376" s="1280"/>
      <c r="AVO376" s="1280"/>
      <c r="AVP376" s="1280"/>
      <c r="AVQ376" s="1280"/>
      <c r="AVR376" s="1280"/>
      <c r="AVS376" s="1280"/>
      <c r="AVT376" s="1280"/>
      <c r="AVU376" s="1280"/>
      <c r="AVV376" s="1280"/>
      <c r="AVW376" s="1280"/>
      <c r="AVX376" s="1280"/>
      <c r="AVY376" s="1280"/>
      <c r="AVZ376" s="1280"/>
      <c r="AWA376" s="1280"/>
      <c r="AWB376" s="1280"/>
      <c r="AWC376" s="1280"/>
      <c r="AWD376" s="1280"/>
      <c r="AWE376" s="1280"/>
      <c r="AWF376" s="1280"/>
      <c r="AWG376" s="1280"/>
      <c r="AWH376" s="1280"/>
      <c r="AWI376" s="1280"/>
      <c r="AWJ376" s="1280"/>
      <c r="AWK376" s="1280"/>
      <c r="AWL376" s="1280"/>
      <c r="AWM376" s="1280"/>
      <c r="AWN376" s="1280"/>
      <c r="AWO376" s="1280"/>
      <c r="AWP376" s="1280"/>
      <c r="AWQ376" s="1280"/>
      <c r="AWR376" s="1280"/>
      <c r="AWS376" s="1280"/>
      <c r="AWT376" s="1280"/>
      <c r="AWU376" s="1280"/>
      <c r="AWV376" s="1280"/>
      <c r="AWW376" s="1280"/>
      <c r="AWX376" s="1280"/>
      <c r="AWY376" s="1280"/>
      <c r="AWZ376" s="1280"/>
      <c r="AXA376" s="1280"/>
      <c r="AXB376" s="1280"/>
      <c r="AXC376" s="1280"/>
      <c r="AXD376" s="1280"/>
      <c r="AXE376" s="1280"/>
      <c r="AXF376" s="1280"/>
      <c r="AXG376" s="1280"/>
      <c r="AXH376" s="1280"/>
      <c r="AXI376" s="1280"/>
      <c r="AXJ376" s="1280"/>
      <c r="AXK376" s="1280"/>
      <c r="AXL376" s="1280"/>
      <c r="AXM376" s="1280"/>
      <c r="AXN376" s="1280"/>
      <c r="AXO376" s="1280"/>
      <c r="AXP376" s="1280"/>
      <c r="AXQ376" s="1280"/>
      <c r="AXR376" s="1280"/>
      <c r="AXS376" s="1280"/>
      <c r="AXT376" s="1280"/>
      <c r="AXU376" s="1280"/>
      <c r="AXV376" s="1280"/>
      <c r="AXW376" s="1280"/>
      <c r="AXX376" s="1280"/>
      <c r="AXY376" s="1280"/>
      <c r="AXZ376" s="1280"/>
      <c r="AYA376" s="1280"/>
      <c r="AYB376" s="1280"/>
      <c r="AYC376" s="1280"/>
      <c r="AYD376" s="1280"/>
      <c r="AYE376" s="1280"/>
      <c r="AYF376" s="1280"/>
      <c r="AYG376" s="1280"/>
      <c r="AYH376" s="1280"/>
      <c r="AYI376" s="1280"/>
      <c r="AYJ376" s="1280"/>
      <c r="AYK376" s="1280"/>
      <c r="AYL376" s="1280"/>
      <c r="AYM376" s="1280"/>
      <c r="AYN376" s="1280"/>
      <c r="AYO376" s="1280"/>
      <c r="AYP376" s="1280"/>
      <c r="AYQ376" s="1280"/>
      <c r="AYR376" s="1280"/>
      <c r="AYS376" s="1280"/>
      <c r="AYT376" s="1280"/>
      <c r="AYU376" s="1280"/>
      <c r="AYV376" s="1280"/>
      <c r="AYW376" s="1280"/>
      <c r="AYX376" s="1280"/>
      <c r="AYY376" s="1280"/>
      <c r="AYZ376" s="1280"/>
      <c r="AZA376" s="1280"/>
      <c r="AZB376" s="1280"/>
      <c r="AZC376" s="1280"/>
      <c r="AZD376" s="1280"/>
      <c r="AZE376" s="1280"/>
      <c r="AZF376" s="1280"/>
      <c r="AZG376" s="1280"/>
      <c r="AZH376" s="1280"/>
      <c r="AZI376" s="1280"/>
      <c r="AZJ376" s="1280"/>
      <c r="AZK376" s="1280"/>
      <c r="AZL376" s="1280"/>
      <c r="AZM376" s="1280"/>
      <c r="AZN376" s="1280"/>
      <c r="AZO376" s="1280"/>
      <c r="AZP376" s="1280"/>
      <c r="AZQ376" s="1280"/>
      <c r="AZR376" s="1280"/>
      <c r="AZS376" s="1280"/>
      <c r="AZT376" s="1280"/>
      <c r="AZU376" s="1280"/>
      <c r="AZV376" s="1280"/>
      <c r="AZW376" s="1280"/>
      <c r="AZX376" s="1280"/>
      <c r="AZY376" s="1280"/>
      <c r="AZZ376" s="1280"/>
      <c r="BAA376" s="1280"/>
      <c r="BAB376" s="1280"/>
      <c r="BAC376" s="1280"/>
      <c r="BAD376" s="1280"/>
      <c r="BAE376" s="1280"/>
      <c r="BAF376" s="1280"/>
      <c r="BAG376" s="1280"/>
      <c r="BAH376" s="1280"/>
      <c r="BAI376" s="1280"/>
      <c r="BAJ376" s="1280"/>
      <c r="BAK376" s="1280"/>
      <c r="BAL376" s="1280"/>
      <c r="BAM376" s="1280"/>
      <c r="BAN376" s="1280"/>
      <c r="BAO376" s="1280"/>
      <c r="BAP376" s="1280"/>
      <c r="BAQ376" s="1280"/>
      <c r="BAR376" s="1280"/>
      <c r="BAS376" s="1280"/>
      <c r="BAT376" s="1280"/>
      <c r="BAU376" s="1280"/>
      <c r="BAV376" s="1280"/>
      <c r="BAW376" s="1280"/>
      <c r="BAX376" s="1280"/>
      <c r="BAY376" s="1280"/>
      <c r="BAZ376" s="1280"/>
      <c r="BBA376" s="1280"/>
      <c r="BBB376" s="1280"/>
      <c r="BBC376" s="1280"/>
      <c r="BBD376" s="1280"/>
      <c r="BBE376" s="1280"/>
      <c r="BBF376" s="1280"/>
      <c r="BBG376" s="1280"/>
      <c r="BBH376" s="1280"/>
      <c r="BBI376" s="1280"/>
      <c r="BBJ376" s="1280"/>
      <c r="BBK376" s="1280"/>
      <c r="BBL376" s="1280"/>
      <c r="BBM376" s="1280"/>
      <c r="BBN376" s="1280"/>
      <c r="BBO376" s="1280"/>
      <c r="BBP376" s="1280"/>
      <c r="BBQ376" s="1280"/>
      <c r="BBR376" s="1280"/>
      <c r="BBS376" s="1280"/>
      <c r="BBT376" s="1280"/>
      <c r="BBU376" s="1280"/>
      <c r="BBV376" s="1280"/>
      <c r="BBW376" s="1280"/>
      <c r="BBX376" s="1280"/>
      <c r="BBY376" s="1280"/>
      <c r="BBZ376" s="1280"/>
      <c r="BCA376" s="1280"/>
      <c r="BCB376" s="1280"/>
      <c r="BCC376" s="1280"/>
      <c r="BCD376" s="1280"/>
      <c r="BCE376" s="1280"/>
      <c r="BCF376" s="1280"/>
      <c r="BCG376" s="1280"/>
      <c r="BCH376" s="1280"/>
      <c r="BCI376" s="1280"/>
      <c r="BCJ376" s="1280"/>
      <c r="BCK376" s="1280"/>
      <c r="BCL376" s="1280"/>
      <c r="BCM376" s="1280"/>
      <c r="BCN376" s="1280"/>
      <c r="BCO376" s="1280"/>
      <c r="BCP376" s="1280"/>
      <c r="BCQ376" s="1280"/>
      <c r="BCR376" s="1280"/>
      <c r="BCS376" s="1280"/>
      <c r="BCT376" s="1280"/>
      <c r="BCU376" s="1280"/>
      <c r="BCV376" s="1280"/>
      <c r="BCW376" s="1280"/>
      <c r="BCX376" s="1280"/>
      <c r="BCY376" s="1280"/>
      <c r="BCZ376" s="1280"/>
      <c r="BDA376" s="1280"/>
      <c r="BDB376" s="1280"/>
      <c r="BDC376" s="1280"/>
      <c r="BDD376" s="1280"/>
      <c r="BDE376" s="1280"/>
      <c r="BDF376" s="1280"/>
      <c r="BDG376" s="1280"/>
      <c r="BDH376" s="1280"/>
      <c r="BDI376" s="1280"/>
      <c r="BDJ376" s="1280"/>
      <c r="BDK376" s="1280"/>
      <c r="BDL376" s="1280"/>
      <c r="BDM376" s="1280"/>
      <c r="BDN376" s="1280"/>
      <c r="BDO376" s="1280"/>
      <c r="BDP376" s="1280"/>
      <c r="BDQ376" s="1280"/>
      <c r="BDR376" s="1280"/>
      <c r="BDS376" s="1280"/>
      <c r="BDT376" s="1280"/>
      <c r="BDU376" s="1280"/>
      <c r="BDV376" s="1280"/>
      <c r="BDW376" s="1280"/>
      <c r="BDX376" s="1280"/>
      <c r="BDY376" s="1280"/>
      <c r="BDZ376" s="1280"/>
      <c r="BEA376" s="1280"/>
      <c r="BEB376" s="1280"/>
      <c r="BEC376" s="1280"/>
      <c r="BED376" s="1280"/>
      <c r="BEE376" s="1280"/>
      <c r="BEF376" s="1280"/>
      <c r="BEG376" s="1280"/>
      <c r="BEH376" s="1280"/>
      <c r="BEI376" s="1280"/>
      <c r="BEJ376" s="1280"/>
      <c r="BEK376" s="1280"/>
      <c r="BEL376" s="1280"/>
      <c r="BEM376" s="1280"/>
      <c r="BEN376" s="1280"/>
      <c r="BEO376" s="1280"/>
      <c r="BEP376" s="1280"/>
      <c r="BEQ376" s="1280"/>
      <c r="BER376" s="1280"/>
      <c r="BES376" s="1280"/>
      <c r="BET376" s="1280"/>
      <c r="BEU376" s="1280"/>
      <c r="BEV376" s="1280"/>
      <c r="BEW376" s="1280"/>
      <c r="BEX376" s="1280"/>
      <c r="BEY376" s="1280"/>
      <c r="BEZ376" s="1280"/>
      <c r="BFA376" s="1280"/>
      <c r="BFB376" s="1280"/>
      <c r="BFC376" s="1280"/>
      <c r="BFD376" s="1280"/>
      <c r="BFE376" s="1280"/>
      <c r="BFF376" s="1280"/>
      <c r="BFG376" s="1280"/>
      <c r="BFH376" s="1280"/>
      <c r="BFI376" s="1280"/>
      <c r="BFJ376" s="1280"/>
      <c r="BFK376" s="1280"/>
      <c r="BFL376" s="1280"/>
      <c r="BFM376" s="1280"/>
      <c r="BFN376" s="1280"/>
      <c r="BFO376" s="1280"/>
      <c r="BFP376" s="1280"/>
      <c r="BFQ376" s="1280"/>
      <c r="BFR376" s="1280"/>
      <c r="BFS376" s="1280"/>
      <c r="BFT376" s="1280"/>
      <c r="BFU376" s="1280"/>
      <c r="BFV376" s="1280"/>
      <c r="BFW376" s="1280"/>
      <c r="BFX376" s="1280"/>
      <c r="BFY376" s="1280"/>
      <c r="BFZ376" s="1280"/>
      <c r="BGA376" s="1280"/>
      <c r="BGB376" s="1280"/>
      <c r="BGC376" s="1280"/>
      <c r="BGD376" s="1280"/>
      <c r="BGE376" s="1280"/>
      <c r="BGF376" s="1280"/>
      <c r="BGG376" s="1280"/>
      <c r="BGH376" s="1280"/>
      <c r="BGI376" s="1280"/>
      <c r="BGJ376" s="1280"/>
      <c r="BGK376" s="1280"/>
      <c r="BGL376" s="1280"/>
      <c r="BGM376" s="1280"/>
      <c r="BGN376" s="1280"/>
      <c r="BGO376" s="1280"/>
      <c r="BGP376" s="1280"/>
      <c r="BGQ376" s="1280"/>
      <c r="BGR376" s="1280"/>
      <c r="BGS376" s="1280"/>
      <c r="BGT376" s="1280"/>
      <c r="BGU376" s="1280"/>
      <c r="BGV376" s="1280"/>
      <c r="BGW376" s="1280"/>
      <c r="BGX376" s="1280"/>
      <c r="BGY376" s="1280"/>
      <c r="BGZ376" s="1280"/>
      <c r="BHA376" s="1280"/>
      <c r="BHB376" s="1280"/>
      <c r="BHC376" s="1280"/>
      <c r="BHD376" s="1280"/>
      <c r="BHE376" s="1280"/>
      <c r="BHF376" s="1280"/>
      <c r="BHG376" s="1280"/>
      <c r="BHH376" s="1280"/>
      <c r="BHI376" s="1280"/>
      <c r="BHJ376" s="1280"/>
      <c r="BHK376" s="1280"/>
      <c r="BHL376" s="1280"/>
      <c r="BHM376" s="1280"/>
      <c r="BHN376" s="1280"/>
      <c r="BHO376" s="1280"/>
      <c r="BHP376" s="1280"/>
      <c r="BHQ376" s="1280"/>
      <c r="BHR376" s="1280"/>
      <c r="BHS376" s="1280"/>
      <c r="BHT376" s="1280"/>
      <c r="BHU376" s="1280"/>
      <c r="BHV376" s="1280"/>
      <c r="BHW376" s="1280"/>
      <c r="BHX376" s="1280"/>
      <c r="BHY376" s="1280"/>
      <c r="BHZ376" s="1280"/>
      <c r="BIA376" s="1280"/>
      <c r="BIB376" s="1280"/>
      <c r="BIC376" s="1280"/>
      <c r="BID376" s="1280"/>
      <c r="BIE376" s="1280"/>
      <c r="BIF376" s="1280"/>
      <c r="BIG376" s="1280"/>
      <c r="BIH376" s="1280"/>
      <c r="BII376" s="1280"/>
      <c r="BIJ376" s="1280"/>
      <c r="BIK376" s="1280"/>
      <c r="BIL376" s="1280"/>
      <c r="BIM376" s="1280"/>
      <c r="BIN376" s="1280"/>
      <c r="BIO376" s="1280"/>
      <c r="BIP376" s="1280"/>
      <c r="BIQ376" s="1280"/>
      <c r="BIR376" s="1280"/>
      <c r="BIS376" s="1280"/>
      <c r="BIT376" s="1280"/>
      <c r="BIU376" s="1280"/>
      <c r="BIV376" s="1280"/>
      <c r="BIW376" s="1280"/>
      <c r="BIX376" s="1280"/>
      <c r="BIY376" s="1280"/>
      <c r="BIZ376" s="1280"/>
      <c r="BJA376" s="1280"/>
      <c r="BJB376" s="1280"/>
      <c r="BJC376" s="1280"/>
      <c r="BJD376" s="1280"/>
      <c r="BJE376" s="1280"/>
      <c r="BJF376" s="1280"/>
      <c r="BJG376" s="1280"/>
      <c r="BJH376" s="1280"/>
      <c r="BJI376" s="1280"/>
      <c r="BJJ376" s="1280"/>
      <c r="BJK376" s="1280"/>
      <c r="BJL376" s="1280"/>
      <c r="BJM376" s="1280"/>
      <c r="BJN376" s="1280"/>
      <c r="BJO376" s="1280"/>
      <c r="BJP376" s="1280"/>
      <c r="BJQ376" s="1280"/>
      <c r="BJR376" s="1280"/>
      <c r="BJS376" s="1280"/>
      <c r="BJT376" s="1280"/>
      <c r="BJU376" s="1280"/>
      <c r="BJV376" s="1280"/>
      <c r="BJW376" s="1280"/>
      <c r="BJX376" s="1280"/>
      <c r="BJY376" s="1280"/>
      <c r="BJZ376" s="1280"/>
      <c r="BKA376" s="1280"/>
      <c r="BKB376" s="1280"/>
      <c r="BKC376" s="1280"/>
      <c r="BKD376" s="1280"/>
      <c r="BKE376" s="1280"/>
      <c r="BKF376" s="1280"/>
      <c r="BKG376" s="1280"/>
      <c r="BKH376" s="1280"/>
      <c r="BKI376" s="1280"/>
      <c r="BKJ376" s="1280"/>
      <c r="BKK376" s="1280"/>
      <c r="BKL376" s="1280"/>
      <c r="BKM376" s="1280"/>
      <c r="BKN376" s="1280"/>
      <c r="BKO376" s="1280"/>
      <c r="BKP376" s="1280"/>
      <c r="BKQ376" s="1280"/>
      <c r="BKR376" s="1280"/>
      <c r="BKS376" s="1280"/>
      <c r="BKT376" s="1280"/>
      <c r="BKU376" s="1280"/>
      <c r="BKV376" s="1280"/>
      <c r="BKW376" s="1280"/>
      <c r="BKX376" s="1280"/>
      <c r="BKY376" s="1280"/>
      <c r="BKZ376" s="1280"/>
      <c r="BLA376" s="1280"/>
      <c r="BLB376" s="1280"/>
      <c r="BLC376" s="1280"/>
      <c r="BLD376" s="1280"/>
      <c r="BLE376" s="1280"/>
      <c r="BLF376" s="1280"/>
      <c r="BLG376" s="1280"/>
      <c r="BLH376" s="1280"/>
      <c r="BLI376" s="1280"/>
      <c r="BLJ376" s="1280"/>
      <c r="BLK376" s="1280"/>
      <c r="BLL376" s="1280"/>
      <c r="BLM376" s="1280"/>
      <c r="BLN376" s="1280"/>
      <c r="BLO376" s="1280"/>
      <c r="BLP376" s="1280"/>
      <c r="BLQ376" s="1280"/>
      <c r="BLR376" s="1280"/>
      <c r="BLS376" s="1280"/>
      <c r="BLT376" s="1280"/>
      <c r="BLU376" s="1280"/>
      <c r="BLV376" s="1280"/>
      <c r="BLW376" s="1280"/>
      <c r="BLX376" s="1280"/>
      <c r="BLY376" s="1280"/>
      <c r="BLZ376" s="1280"/>
      <c r="BMA376" s="1280"/>
      <c r="BMB376" s="1280"/>
      <c r="BMC376" s="1280"/>
      <c r="BMD376" s="1280"/>
      <c r="BME376" s="1280"/>
      <c r="BMF376" s="1280"/>
      <c r="BMG376" s="1280"/>
      <c r="BMH376" s="1280"/>
      <c r="BMI376" s="1280"/>
      <c r="BMJ376" s="1280"/>
      <c r="BMK376" s="1280"/>
      <c r="BML376" s="1280"/>
      <c r="BMM376" s="1280"/>
      <c r="BMN376" s="1280"/>
      <c r="BMO376" s="1280"/>
      <c r="BMP376" s="1280"/>
      <c r="BMQ376" s="1280"/>
      <c r="BMR376" s="1280"/>
      <c r="BMS376" s="1280"/>
      <c r="BMT376" s="1280"/>
      <c r="BMU376" s="1280"/>
      <c r="BMV376" s="1280"/>
      <c r="BMW376" s="1280"/>
      <c r="BMX376" s="1280"/>
      <c r="BMY376" s="1280"/>
      <c r="BMZ376" s="1280"/>
      <c r="BNA376" s="1280"/>
      <c r="BNB376" s="1280"/>
      <c r="BNC376" s="1280"/>
      <c r="BND376" s="1280"/>
      <c r="BNE376" s="1280"/>
      <c r="BNF376" s="1280"/>
      <c r="BNG376" s="1280"/>
      <c r="BNH376" s="1280"/>
      <c r="BNI376" s="1280"/>
      <c r="BNJ376" s="1280"/>
      <c r="BNK376" s="1280"/>
      <c r="BNL376" s="1280"/>
      <c r="BNM376" s="1280"/>
      <c r="BNN376" s="1280"/>
      <c r="BNO376" s="1280"/>
      <c r="BNP376" s="1280"/>
      <c r="BNQ376" s="1280"/>
      <c r="BNR376" s="1280"/>
      <c r="BNS376" s="1280"/>
      <c r="BNT376" s="1280"/>
      <c r="BNU376" s="1280"/>
      <c r="BNV376" s="1280"/>
      <c r="BNW376" s="1280"/>
      <c r="BNX376" s="1280"/>
      <c r="BNY376" s="1280"/>
      <c r="BNZ376" s="1280"/>
      <c r="BOA376" s="1280"/>
      <c r="BOB376" s="1280"/>
      <c r="BOC376" s="1280"/>
      <c r="BOD376" s="1280"/>
      <c r="BOE376" s="1280"/>
      <c r="BOF376" s="1280"/>
      <c r="BOG376" s="1280"/>
      <c r="BOH376" s="1280"/>
      <c r="BOI376" s="1280"/>
      <c r="BOJ376" s="1280"/>
      <c r="BOK376" s="1280"/>
      <c r="BOL376" s="1280"/>
      <c r="BOM376" s="1280"/>
      <c r="BON376" s="1280"/>
      <c r="BOO376" s="1280"/>
      <c r="BOP376" s="1280"/>
      <c r="BOQ376" s="1280"/>
      <c r="BOR376" s="1280"/>
      <c r="BOS376" s="1280"/>
      <c r="BOT376" s="1280"/>
      <c r="BOU376" s="1280"/>
      <c r="BOV376" s="1280"/>
      <c r="BOW376" s="1280"/>
      <c r="BOX376" s="1280"/>
      <c r="BOY376" s="1280"/>
      <c r="BOZ376" s="1280"/>
      <c r="BPA376" s="1280"/>
      <c r="BPB376" s="1280"/>
      <c r="BPC376" s="1280"/>
      <c r="BPD376" s="1280"/>
      <c r="BPE376" s="1280"/>
      <c r="BPF376" s="1280"/>
      <c r="BPG376" s="1280"/>
      <c r="BPH376" s="1280"/>
      <c r="BPI376" s="1280"/>
      <c r="BPJ376" s="1280"/>
      <c r="BPK376" s="1280"/>
      <c r="BPL376" s="1280"/>
      <c r="BPM376" s="1280"/>
      <c r="BPN376" s="1280"/>
      <c r="BPO376" s="1280"/>
      <c r="BPP376" s="1280"/>
      <c r="BPQ376" s="1280"/>
      <c r="BPR376" s="1280"/>
      <c r="BPS376" s="1280"/>
      <c r="BPT376" s="1280"/>
      <c r="BPU376" s="1280"/>
      <c r="BPV376" s="1280"/>
      <c r="BPW376" s="1280"/>
      <c r="BPX376" s="1280"/>
      <c r="BPY376" s="1280"/>
      <c r="BPZ376" s="1280"/>
      <c r="BQA376" s="1280"/>
      <c r="BQB376" s="1280"/>
      <c r="BQC376" s="1280"/>
      <c r="BQD376" s="1280"/>
      <c r="BQE376" s="1280"/>
      <c r="BQF376" s="1280"/>
      <c r="BQG376" s="1280"/>
      <c r="BQH376" s="1280"/>
      <c r="BQI376" s="1280"/>
      <c r="BQJ376" s="1280"/>
      <c r="BQK376" s="1280"/>
      <c r="BQL376" s="1280"/>
      <c r="BQM376" s="1280"/>
      <c r="BQN376" s="1280"/>
      <c r="BQO376" s="1280"/>
      <c r="BQP376" s="1280"/>
      <c r="BQQ376" s="1280"/>
      <c r="BQR376" s="1280"/>
      <c r="BQS376" s="1280"/>
      <c r="BQT376" s="1280"/>
      <c r="BQU376" s="1280"/>
      <c r="BQV376" s="1280"/>
      <c r="BQW376" s="1280"/>
      <c r="BQX376" s="1280"/>
      <c r="BQY376" s="1280"/>
      <c r="BQZ376" s="1280"/>
      <c r="BRA376" s="1280"/>
      <c r="BRB376" s="1280"/>
      <c r="BRC376" s="1280"/>
      <c r="BRD376" s="1280"/>
      <c r="BRE376" s="1280"/>
      <c r="BRF376" s="1280"/>
      <c r="BRG376" s="1280"/>
      <c r="BRH376" s="1280"/>
      <c r="BRI376" s="1280"/>
      <c r="BRJ376" s="1280"/>
      <c r="BRK376" s="1280"/>
      <c r="BRL376" s="1280"/>
      <c r="BRM376" s="1280"/>
      <c r="BRN376" s="1280"/>
      <c r="BRO376" s="1280"/>
      <c r="BRP376" s="1280"/>
      <c r="BRQ376" s="1280"/>
      <c r="BRR376" s="1280"/>
      <c r="BRS376" s="1280"/>
      <c r="BRT376" s="1280"/>
      <c r="BRU376" s="1280"/>
      <c r="BRV376" s="1280"/>
      <c r="BRW376" s="1280"/>
      <c r="BRX376" s="1280"/>
      <c r="BRY376" s="1280"/>
      <c r="BRZ376" s="1280"/>
      <c r="BSA376" s="1280"/>
      <c r="BSB376" s="1280"/>
      <c r="BSC376" s="1280"/>
      <c r="BSD376" s="1280"/>
      <c r="BSE376" s="1280"/>
      <c r="BSF376" s="1280"/>
      <c r="BSG376" s="1280"/>
      <c r="BSH376" s="1280"/>
      <c r="BSI376" s="1280"/>
      <c r="BSJ376" s="1280"/>
      <c r="BSK376" s="1280"/>
      <c r="BSL376" s="1280"/>
      <c r="BSM376" s="1280"/>
      <c r="BSN376" s="1280"/>
      <c r="BSO376" s="1280"/>
      <c r="BSP376" s="1280"/>
      <c r="BSQ376" s="1280"/>
      <c r="BSR376" s="1280"/>
      <c r="BSS376" s="1280"/>
      <c r="BST376" s="1280"/>
      <c r="BSU376" s="1280"/>
      <c r="BSV376" s="1280"/>
      <c r="BSW376" s="1280"/>
      <c r="BSX376" s="1280"/>
      <c r="BSY376" s="1280"/>
      <c r="BSZ376" s="1280"/>
      <c r="BTA376" s="1280"/>
      <c r="BTB376" s="1280"/>
      <c r="BTC376" s="1280"/>
      <c r="BTD376" s="1280"/>
      <c r="BTE376" s="1280"/>
      <c r="BTF376" s="1280"/>
      <c r="BTG376" s="1280"/>
      <c r="BTH376" s="1280"/>
      <c r="BTI376" s="1280"/>
      <c r="BTJ376" s="1280"/>
      <c r="BTK376" s="1280"/>
      <c r="BTL376" s="1280"/>
      <c r="BTM376" s="1280"/>
      <c r="BTN376" s="1280"/>
      <c r="BTO376" s="1280"/>
      <c r="BTP376" s="1280"/>
      <c r="BTQ376" s="1280"/>
      <c r="BTR376" s="1280"/>
      <c r="BTS376" s="1280"/>
      <c r="BTT376" s="1280"/>
      <c r="BTU376" s="1280"/>
      <c r="BTV376" s="1280"/>
      <c r="BTW376" s="1280"/>
      <c r="BTX376" s="1280"/>
      <c r="BTY376" s="1280"/>
      <c r="BTZ376" s="1280"/>
      <c r="BUA376" s="1280"/>
      <c r="BUB376" s="1280"/>
      <c r="BUC376" s="1280"/>
      <c r="BUD376" s="1280"/>
      <c r="BUE376" s="1280"/>
      <c r="BUF376" s="1280"/>
      <c r="BUG376" s="1280"/>
      <c r="BUH376" s="1280"/>
      <c r="BUI376" s="1280"/>
      <c r="BUJ376" s="1280"/>
      <c r="BUK376" s="1280"/>
      <c r="BUL376" s="1280"/>
      <c r="BUM376" s="1280"/>
      <c r="BUN376" s="1280"/>
      <c r="BUO376" s="1280"/>
      <c r="BUP376" s="1280"/>
      <c r="BUQ376" s="1280"/>
      <c r="BUR376" s="1280"/>
      <c r="BUS376" s="1280"/>
      <c r="BUT376" s="1280"/>
      <c r="BUU376" s="1280"/>
      <c r="BUV376" s="1280"/>
      <c r="BUW376" s="1280"/>
      <c r="BUX376" s="1280"/>
      <c r="BUY376" s="1280"/>
      <c r="BUZ376" s="1280"/>
      <c r="BVA376" s="1280"/>
      <c r="BVB376" s="1280"/>
      <c r="BVC376" s="1280"/>
      <c r="BVD376" s="1280"/>
      <c r="BVE376" s="1280"/>
      <c r="BVF376" s="1280"/>
      <c r="BVG376" s="1280"/>
      <c r="BVH376" s="1280"/>
      <c r="BVI376" s="1280"/>
      <c r="BVJ376" s="1280"/>
      <c r="BVK376" s="1280"/>
      <c r="BVL376" s="1280"/>
      <c r="BVM376" s="1280"/>
      <c r="BVN376" s="1280"/>
      <c r="BVO376" s="1280"/>
      <c r="BVP376" s="1280"/>
      <c r="BVQ376" s="1280"/>
      <c r="BVR376" s="1280"/>
      <c r="BVS376" s="1280"/>
      <c r="BVT376" s="1280"/>
      <c r="BVU376" s="1280"/>
      <c r="BVV376" s="1280"/>
      <c r="BVW376" s="1280"/>
      <c r="BVX376" s="1280"/>
      <c r="BVY376" s="1280"/>
      <c r="BVZ376" s="1280"/>
      <c r="BWA376" s="1280"/>
      <c r="BWB376" s="1280"/>
      <c r="BWC376" s="1280"/>
      <c r="BWD376" s="1280"/>
      <c r="BWE376" s="1280"/>
      <c r="BWF376" s="1280"/>
      <c r="BWG376" s="1280"/>
      <c r="BWH376" s="1280"/>
      <c r="BWI376" s="1280"/>
      <c r="BWJ376" s="1280"/>
      <c r="BWK376" s="1280"/>
      <c r="BWL376" s="1280"/>
      <c r="BWM376" s="1280"/>
      <c r="BWN376" s="1280"/>
      <c r="BWO376" s="1280"/>
      <c r="BWP376" s="1280"/>
      <c r="BWQ376" s="1280"/>
      <c r="BWR376" s="1280"/>
      <c r="BWS376" s="1280"/>
      <c r="BWT376" s="1280"/>
      <c r="BWU376" s="1280"/>
      <c r="BWV376" s="1280"/>
      <c r="BWW376" s="1280"/>
      <c r="BWX376" s="1280"/>
      <c r="BWY376" s="1280"/>
      <c r="BWZ376" s="1280"/>
      <c r="BXA376" s="1280"/>
      <c r="BXB376" s="1280"/>
      <c r="BXC376" s="1280"/>
      <c r="BXD376" s="1280"/>
      <c r="BXE376" s="1280"/>
      <c r="BXF376" s="1280"/>
      <c r="BXG376" s="1280"/>
      <c r="BXH376" s="1280"/>
      <c r="BXI376" s="1280"/>
      <c r="BXJ376" s="1280"/>
      <c r="BXK376" s="1280"/>
      <c r="BXL376" s="1280"/>
      <c r="BXM376" s="1280"/>
      <c r="BXN376" s="1280"/>
      <c r="BXO376" s="1280"/>
      <c r="BXP376" s="1280"/>
      <c r="BXQ376" s="1280"/>
      <c r="BXR376" s="1280"/>
      <c r="BXS376" s="1280"/>
      <c r="BXT376" s="1280"/>
      <c r="BXU376" s="1280"/>
      <c r="BXV376" s="1280"/>
      <c r="BXW376" s="1280"/>
      <c r="BXX376" s="1280"/>
      <c r="BXY376" s="1280"/>
      <c r="BXZ376" s="1280"/>
      <c r="BYA376" s="1280"/>
      <c r="BYB376" s="1280"/>
      <c r="BYC376" s="1280"/>
      <c r="BYD376" s="1280"/>
      <c r="BYE376" s="1280"/>
      <c r="BYF376" s="1280"/>
      <c r="BYG376" s="1280"/>
      <c r="BYH376" s="1280"/>
      <c r="BYI376" s="1280"/>
      <c r="BYJ376" s="1280"/>
      <c r="BYK376" s="1280"/>
      <c r="BYL376" s="1280"/>
      <c r="BYM376" s="1280"/>
      <c r="BYN376" s="1280"/>
      <c r="BYO376" s="1280"/>
      <c r="BYP376" s="1280"/>
      <c r="BYQ376" s="1280"/>
      <c r="BYR376" s="1280"/>
      <c r="BYS376" s="1280"/>
      <c r="BYT376" s="1280"/>
      <c r="BYU376" s="1280"/>
      <c r="BYV376" s="1280"/>
      <c r="BYW376" s="1280"/>
      <c r="BYX376" s="1280"/>
      <c r="BYY376" s="1280"/>
      <c r="BYZ376" s="1280"/>
      <c r="BZA376" s="1280"/>
      <c r="BZB376" s="1280"/>
      <c r="BZC376" s="1280"/>
      <c r="BZD376" s="1280"/>
      <c r="BZE376" s="1280"/>
      <c r="BZF376" s="1280"/>
      <c r="BZG376" s="1280"/>
      <c r="BZH376" s="1280"/>
      <c r="BZI376" s="1280"/>
      <c r="BZJ376" s="1280"/>
      <c r="BZK376" s="1280"/>
      <c r="BZL376" s="1280"/>
      <c r="BZM376" s="1280"/>
      <c r="BZN376" s="1280"/>
      <c r="BZO376" s="1280"/>
      <c r="BZP376" s="1280"/>
      <c r="BZQ376" s="1280"/>
      <c r="BZR376" s="1280"/>
      <c r="BZS376" s="1280"/>
      <c r="BZT376" s="1280"/>
      <c r="BZU376" s="1280"/>
      <c r="BZV376" s="1280"/>
      <c r="BZW376" s="1280"/>
      <c r="BZX376" s="1280"/>
      <c r="BZY376" s="1280"/>
      <c r="BZZ376" s="1280"/>
      <c r="CAA376" s="1280"/>
      <c r="CAB376" s="1280"/>
      <c r="CAC376" s="1280"/>
      <c r="CAD376" s="1280"/>
      <c r="CAE376" s="1280"/>
      <c r="CAF376" s="1280"/>
      <c r="CAG376" s="1280"/>
      <c r="CAH376" s="1280"/>
      <c r="CAI376" s="1280"/>
      <c r="CAJ376" s="1280"/>
      <c r="CAK376" s="1280"/>
      <c r="CAL376" s="1280"/>
      <c r="CAM376" s="1280"/>
      <c r="CAN376" s="1280"/>
      <c r="CAO376" s="1280"/>
      <c r="CAP376" s="1280"/>
      <c r="CAQ376" s="1280"/>
      <c r="CAR376" s="1280"/>
      <c r="CAS376" s="1280"/>
      <c r="CAT376" s="1280"/>
      <c r="CAU376" s="1280"/>
      <c r="CAV376" s="1280"/>
      <c r="CAW376" s="1280"/>
      <c r="CAX376" s="1280"/>
      <c r="CAY376" s="1280"/>
      <c r="CAZ376" s="1280"/>
      <c r="CBA376" s="1280"/>
      <c r="CBB376" s="1280"/>
      <c r="CBC376" s="1280"/>
      <c r="CBD376" s="1280"/>
      <c r="CBE376" s="1280"/>
      <c r="CBF376" s="1280"/>
      <c r="CBG376" s="1280"/>
      <c r="CBH376" s="1280"/>
      <c r="CBI376" s="1280"/>
      <c r="CBJ376" s="1280"/>
      <c r="CBK376" s="1280"/>
      <c r="CBL376" s="1280"/>
      <c r="CBM376" s="1280"/>
      <c r="CBN376" s="1280"/>
      <c r="CBO376" s="1280"/>
      <c r="CBP376" s="1280"/>
      <c r="CBQ376" s="1280"/>
      <c r="CBR376" s="1280"/>
      <c r="CBS376" s="1280"/>
      <c r="CBT376" s="1280"/>
      <c r="CBU376" s="1280"/>
      <c r="CBV376" s="1280"/>
      <c r="CBW376" s="1280"/>
      <c r="CBX376" s="1280"/>
      <c r="CBY376" s="1280"/>
      <c r="CBZ376" s="1280"/>
      <c r="CCA376" s="1280"/>
      <c r="CCB376" s="1280"/>
      <c r="CCC376" s="1280"/>
      <c r="CCD376" s="1280"/>
      <c r="CCE376" s="1280"/>
      <c r="CCF376" s="1280"/>
      <c r="CCG376" s="1280"/>
      <c r="CCH376" s="1280"/>
      <c r="CCI376" s="1280"/>
      <c r="CCJ376" s="1280"/>
      <c r="CCK376" s="1280"/>
      <c r="CCL376" s="1280"/>
      <c r="CCM376" s="1280"/>
      <c r="CCN376" s="1280"/>
      <c r="CCO376" s="1280"/>
      <c r="CCP376" s="1280"/>
      <c r="CCQ376" s="1280"/>
      <c r="CCR376" s="1280"/>
      <c r="CCS376" s="1280"/>
      <c r="CCT376" s="1280"/>
      <c r="CCU376" s="1280"/>
      <c r="CCV376" s="1280"/>
      <c r="CCW376" s="1280"/>
      <c r="CCX376" s="1280"/>
      <c r="CCY376" s="1280"/>
      <c r="CCZ376" s="1280"/>
      <c r="CDA376" s="1280"/>
      <c r="CDB376" s="1280"/>
      <c r="CDC376" s="1280"/>
      <c r="CDD376" s="1280"/>
      <c r="CDE376" s="1280"/>
      <c r="CDF376" s="1280"/>
      <c r="CDG376" s="1280"/>
      <c r="CDH376" s="1280"/>
      <c r="CDI376" s="1280"/>
      <c r="CDJ376" s="1280"/>
      <c r="CDK376" s="1280"/>
      <c r="CDL376" s="1280"/>
      <c r="CDM376" s="1280"/>
      <c r="CDN376" s="1280"/>
      <c r="CDO376" s="1280"/>
      <c r="CDP376" s="1280"/>
      <c r="CDQ376" s="1280"/>
      <c r="CDR376" s="1280"/>
      <c r="CDS376" s="1280"/>
      <c r="CDT376" s="1280"/>
      <c r="CDU376" s="1280"/>
      <c r="CDV376" s="1280"/>
      <c r="CDW376" s="1280"/>
      <c r="CDX376" s="1280"/>
      <c r="CDY376" s="1280"/>
      <c r="CDZ376" s="1280"/>
      <c r="CEA376" s="1280"/>
      <c r="CEB376" s="1280"/>
      <c r="CEC376" s="1280"/>
      <c r="CED376" s="1280"/>
      <c r="CEE376" s="1280"/>
      <c r="CEF376" s="1280"/>
      <c r="CEG376" s="1280"/>
      <c r="CEH376" s="1280"/>
      <c r="CEI376" s="1280"/>
      <c r="CEJ376" s="1280"/>
      <c r="CEK376" s="1280"/>
      <c r="CEL376" s="1280"/>
      <c r="CEM376" s="1280"/>
      <c r="CEN376" s="1280"/>
      <c r="CEO376" s="1280"/>
      <c r="CEP376" s="1280"/>
      <c r="CEQ376" s="1280"/>
      <c r="CER376" s="1280"/>
      <c r="CES376" s="1280"/>
      <c r="CET376" s="1280"/>
      <c r="CEU376" s="1280"/>
      <c r="CEV376" s="1280"/>
      <c r="CEW376" s="1280"/>
      <c r="CEX376" s="1280"/>
      <c r="CEY376" s="1280"/>
      <c r="CEZ376" s="1280"/>
      <c r="CFA376" s="1280"/>
      <c r="CFB376" s="1280"/>
      <c r="CFC376" s="1280"/>
      <c r="CFD376" s="1280"/>
      <c r="CFE376" s="1280"/>
      <c r="CFF376" s="1280"/>
      <c r="CFG376" s="1280"/>
      <c r="CFH376" s="1280"/>
      <c r="CFI376" s="1280"/>
      <c r="CFJ376" s="1280"/>
      <c r="CFK376" s="1280"/>
      <c r="CFL376" s="1280"/>
      <c r="CFM376" s="1280"/>
      <c r="CFN376" s="1280"/>
      <c r="CFO376" s="1280"/>
      <c r="CFP376" s="1280"/>
      <c r="CFQ376" s="1280"/>
      <c r="CFR376" s="1280"/>
      <c r="CFS376" s="1280"/>
      <c r="CFT376" s="1280"/>
      <c r="CFU376" s="1280"/>
      <c r="CFV376" s="1280"/>
      <c r="CFW376" s="1280"/>
      <c r="CFX376" s="1280"/>
      <c r="CFY376" s="1280"/>
      <c r="CFZ376" s="1280"/>
      <c r="CGA376" s="1280"/>
      <c r="CGB376" s="1280"/>
      <c r="CGC376" s="1280"/>
      <c r="CGD376" s="1280"/>
      <c r="CGE376" s="1280"/>
      <c r="CGF376" s="1280"/>
      <c r="CGG376" s="1280"/>
      <c r="CGH376" s="1280"/>
      <c r="CGI376" s="1280"/>
      <c r="CGJ376" s="1280"/>
      <c r="CGK376" s="1280"/>
      <c r="CGL376" s="1280"/>
      <c r="CGM376" s="1280"/>
      <c r="CGN376" s="1280"/>
      <c r="CGO376" s="1280"/>
      <c r="CGP376" s="1280"/>
      <c r="CGQ376" s="1280"/>
      <c r="CGR376" s="1280"/>
      <c r="CGS376" s="1280"/>
      <c r="CGT376" s="1280"/>
      <c r="CGU376" s="1280"/>
      <c r="CGV376" s="1280"/>
      <c r="CGW376" s="1280"/>
      <c r="CGX376" s="1280"/>
      <c r="CGY376" s="1280"/>
      <c r="CGZ376" s="1280"/>
      <c r="CHA376" s="1280"/>
      <c r="CHB376" s="1280"/>
      <c r="CHC376" s="1280"/>
      <c r="CHD376" s="1280"/>
      <c r="CHE376" s="1280"/>
      <c r="CHF376" s="1280"/>
      <c r="CHG376" s="1280"/>
      <c r="CHH376" s="1280"/>
      <c r="CHI376" s="1280"/>
      <c r="CHJ376" s="1280"/>
      <c r="CHK376" s="1280"/>
      <c r="CHL376" s="1280"/>
      <c r="CHM376" s="1280"/>
      <c r="CHN376" s="1280"/>
      <c r="CHO376" s="1280"/>
      <c r="CHP376" s="1280"/>
      <c r="CHQ376" s="1280"/>
      <c r="CHR376" s="1280"/>
      <c r="CHS376" s="1280"/>
      <c r="CHT376" s="1280"/>
      <c r="CHU376" s="1280"/>
      <c r="CHV376" s="1280"/>
      <c r="CHW376" s="1280"/>
      <c r="CHX376" s="1280"/>
      <c r="CHY376" s="1280"/>
      <c r="CHZ376" s="1280"/>
      <c r="CIA376" s="1280"/>
      <c r="CIB376" s="1280"/>
      <c r="CIC376" s="1280"/>
      <c r="CID376" s="1280"/>
      <c r="CIE376" s="1280"/>
      <c r="CIF376" s="1280"/>
      <c r="CIG376" s="1280"/>
      <c r="CIH376" s="1280"/>
      <c r="CII376" s="1280"/>
      <c r="CIJ376" s="1280"/>
      <c r="CIK376" s="1280"/>
      <c r="CIL376" s="1280"/>
      <c r="CIM376" s="1280"/>
      <c r="CIN376" s="1280"/>
      <c r="CIO376" s="1280"/>
      <c r="CIP376" s="1280"/>
      <c r="CIQ376" s="1280"/>
      <c r="CIR376" s="1280"/>
      <c r="CIS376" s="1280"/>
      <c r="CIT376" s="1280"/>
      <c r="CIU376" s="1280"/>
      <c r="CIV376" s="1280"/>
      <c r="CIW376" s="1280"/>
      <c r="CIX376" s="1280"/>
      <c r="CIY376" s="1280"/>
      <c r="CIZ376" s="1280"/>
      <c r="CJA376" s="1280"/>
      <c r="CJB376" s="1280"/>
      <c r="CJC376" s="1280"/>
      <c r="CJD376" s="1280"/>
      <c r="CJE376" s="1280"/>
      <c r="CJF376" s="1280"/>
      <c r="CJG376" s="1280"/>
      <c r="CJH376" s="1280"/>
      <c r="CJI376" s="1280"/>
      <c r="CJJ376" s="1280"/>
      <c r="CJK376" s="1280"/>
      <c r="CJL376" s="1280"/>
      <c r="CJM376" s="1280"/>
      <c r="CJN376" s="1280"/>
      <c r="CJO376" s="1280"/>
      <c r="CJP376" s="1280"/>
      <c r="CJQ376" s="1280"/>
      <c r="CJR376" s="1280"/>
      <c r="CJS376" s="1280"/>
      <c r="CJT376" s="1280"/>
      <c r="CJU376" s="1280"/>
      <c r="CJV376" s="1280"/>
      <c r="CJW376" s="1280"/>
      <c r="CJX376" s="1280"/>
      <c r="CJY376" s="1280"/>
      <c r="CJZ376" s="1280"/>
      <c r="CKA376" s="1280"/>
      <c r="CKB376" s="1280"/>
      <c r="CKC376" s="1280"/>
      <c r="CKD376" s="1280"/>
      <c r="CKE376" s="1280"/>
      <c r="CKF376" s="1280"/>
      <c r="CKG376" s="1280"/>
      <c r="CKH376" s="1280"/>
      <c r="CKI376" s="1280"/>
      <c r="CKJ376" s="1280"/>
      <c r="CKK376" s="1280"/>
      <c r="CKL376" s="1280"/>
      <c r="CKM376" s="1280"/>
      <c r="CKN376" s="1280"/>
      <c r="CKO376" s="1280"/>
      <c r="CKP376" s="1280"/>
      <c r="CKQ376" s="1280"/>
      <c r="CKR376" s="1280"/>
      <c r="CKS376" s="1280"/>
      <c r="CKT376" s="1280"/>
      <c r="CKU376" s="1280"/>
      <c r="CKV376" s="1280"/>
      <c r="CKW376" s="1280"/>
      <c r="CKX376" s="1280"/>
      <c r="CKY376" s="1280"/>
      <c r="CKZ376" s="1280"/>
      <c r="CLA376" s="1280"/>
      <c r="CLB376" s="1280"/>
      <c r="CLC376" s="1280"/>
      <c r="CLD376" s="1280"/>
      <c r="CLE376" s="1280"/>
      <c r="CLF376" s="1280"/>
      <c r="CLG376" s="1280"/>
      <c r="CLH376" s="1280"/>
      <c r="CLI376" s="1280"/>
      <c r="CLJ376" s="1280"/>
      <c r="CLK376" s="1280"/>
      <c r="CLL376" s="1280"/>
      <c r="CLM376" s="1280"/>
      <c r="CLN376" s="1280"/>
      <c r="CLO376" s="1280"/>
      <c r="CLP376" s="1280"/>
      <c r="CLQ376" s="1280"/>
      <c r="CLR376" s="1280"/>
      <c r="CLS376" s="1280"/>
      <c r="CLT376" s="1280"/>
      <c r="CLU376" s="1280"/>
      <c r="CLV376" s="1280"/>
      <c r="CLW376" s="1280"/>
      <c r="CLX376" s="1280"/>
      <c r="CLY376" s="1280"/>
      <c r="CLZ376" s="1280"/>
      <c r="CMA376" s="1280"/>
      <c r="CMB376" s="1280"/>
      <c r="CMC376" s="1280"/>
      <c r="CMD376" s="1280"/>
      <c r="CME376" s="1280"/>
      <c r="CMF376" s="1280"/>
      <c r="CMG376" s="1280"/>
      <c r="CMH376" s="1280"/>
      <c r="CMI376" s="1280"/>
      <c r="CMJ376" s="1280"/>
      <c r="CMK376" s="1280"/>
      <c r="CML376" s="1280"/>
      <c r="CMM376" s="1280"/>
      <c r="CMN376" s="1280"/>
      <c r="CMO376" s="1280"/>
      <c r="CMP376" s="1280"/>
      <c r="CMQ376" s="1280"/>
      <c r="CMR376" s="1280"/>
      <c r="CMS376" s="1280"/>
      <c r="CMT376" s="1280"/>
      <c r="CMU376" s="1280"/>
      <c r="CMV376" s="1280"/>
      <c r="CMW376" s="1280"/>
      <c r="CMX376" s="1280"/>
      <c r="CMY376" s="1280"/>
      <c r="CMZ376" s="1280"/>
      <c r="CNA376" s="1280"/>
      <c r="CNB376" s="1280"/>
      <c r="CNC376" s="1280"/>
      <c r="CND376" s="1280"/>
      <c r="CNE376" s="1280"/>
      <c r="CNF376" s="1280"/>
      <c r="CNG376" s="1280"/>
      <c r="CNH376" s="1280"/>
      <c r="CNI376" s="1280"/>
      <c r="CNJ376" s="1280"/>
      <c r="CNK376" s="1280"/>
      <c r="CNL376" s="1280"/>
      <c r="CNM376" s="1280"/>
      <c r="CNN376" s="1280"/>
      <c r="CNO376" s="1280"/>
      <c r="CNP376" s="1280"/>
      <c r="CNQ376" s="1280"/>
      <c r="CNR376" s="1280"/>
      <c r="CNS376" s="1280"/>
      <c r="CNT376" s="1280"/>
      <c r="CNU376" s="1280"/>
      <c r="CNV376" s="1280"/>
      <c r="CNW376" s="1280"/>
      <c r="CNX376" s="1280"/>
      <c r="CNY376" s="1280"/>
      <c r="CNZ376" s="1280"/>
      <c r="COA376" s="1280"/>
      <c r="COB376" s="1280"/>
      <c r="COC376" s="1280"/>
      <c r="COD376" s="1280"/>
      <c r="COE376" s="1280"/>
      <c r="COF376" s="1280"/>
      <c r="COG376" s="1280"/>
      <c r="COH376" s="1280"/>
      <c r="COI376" s="1280"/>
      <c r="COJ376" s="1280"/>
      <c r="COK376" s="1280"/>
      <c r="COL376" s="1280"/>
      <c r="COM376" s="1280"/>
      <c r="CON376" s="1280"/>
      <c r="COO376" s="1280"/>
      <c r="COP376" s="1280"/>
      <c r="COQ376" s="1280"/>
      <c r="COR376" s="1280"/>
      <c r="COS376" s="1280"/>
      <c r="COT376" s="1280"/>
      <c r="COU376" s="1280"/>
      <c r="COV376" s="1280"/>
      <c r="COW376" s="1280"/>
      <c r="COX376" s="1280"/>
      <c r="COY376" s="1280"/>
      <c r="COZ376" s="1280"/>
      <c r="CPA376" s="1280"/>
      <c r="CPB376" s="1280"/>
      <c r="CPC376" s="1280"/>
      <c r="CPD376" s="1280"/>
      <c r="CPE376" s="1280"/>
      <c r="CPF376" s="1280"/>
      <c r="CPG376" s="1280"/>
      <c r="CPH376" s="1280"/>
      <c r="CPI376" s="1280"/>
      <c r="CPJ376" s="1280"/>
      <c r="CPK376" s="1280"/>
      <c r="CPL376" s="1280"/>
      <c r="CPM376" s="1280"/>
      <c r="CPN376" s="1280"/>
      <c r="CPO376" s="1280"/>
      <c r="CPP376" s="1280"/>
      <c r="CPQ376" s="1280"/>
      <c r="CPR376" s="1280"/>
      <c r="CPS376" s="1280"/>
      <c r="CPT376" s="1280"/>
      <c r="CPU376" s="1280"/>
      <c r="CPV376" s="1280"/>
      <c r="CPW376" s="1280"/>
      <c r="CPX376" s="1280"/>
      <c r="CPY376" s="1280"/>
      <c r="CPZ376" s="1280"/>
      <c r="CQA376" s="1280"/>
      <c r="CQB376" s="1280"/>
      <c r="CQC376" s="1280"/>
      <c r="CQD376" s="1280"/>
      <c r="CQE376" s="1280"/>
      <c r="CQF376" s="1280"/>
      <c r="CQG376" s="1280"/>
      <c r="CQH376" s="1280"/>
      <c r="CQI376" s="1280"/>
      <c r="CQJ376" s="1280"/>
      <c r="CQK376" s="1280"/>
      <c r="CQL376" s="1280"/>
      <c r="CQM376" s="1280"/>
      <c r="CQN376" s="1280"/>
      <c r="CQO376" s="1280"/>
      <c r="CQP376" s="1280"/>
      <c r="CQQ376" s="1280"/>
      <c r="CQR376" s="1280"/>
      <c r="CQS376" s="1280"/>
      <c r="CQT376" s="1280"/>
      <c r="CQU376" s="1280"/>
      <c r="CQV376" s="1280"/>
      <c r="CQW376" s="1280"/>
      <c r="CQX376" s="1280"/>
      <c r="CQY376" s="1280"/>
      <c r="CQZ376" s="1280"/>
      <c r="CRA376" s="1280"/>
      <c r="CRB376" s="1280"/>
      <c r="CRC376" s="1280"/>
      <c r="CRD376" s="1280"/>
      <c r="CRE376" s="1280"/>
      <c r="CRF376" s="1280"/>
      <c r="CRG376" s="1280"/>
      <c r="CRH376" s="1280"/>
      <c r="CRI376" s="1280"/>
      <c r="CRJ376" s="1280"/>
      <c r="CRK376" s="1280"/>
      <c r="CRL376" s="1280"/>
      <c r="CRM376" s="1280"/>
      <c r="CRN376" s="1280"/>
      <c r="CRO376" s="1280"/>
      <c r="CRP376" s="1280"/>
      <c r="CRQ376" s="1280"/>
      <c r="CRR376" s="1280"/>
      <c r="CRS376" s="1280"/>
      <c r="CRT376" s="1280"/>
      <c r="CRU376" s="1280"/>
      <c r="CRV376" s="1280"/>
      <c r="CRW376" s="1280"/>
      <c r="CRX376" s="1280"/>
      <c r="CRY376" s="1280"/>
      <c r="CRZ376" s="1280"/>
      <c r="CSA376" s="1280"/>
      <c r="CSB376" s="1280"/>
      <c r="CSC376" s="1280"/>
      <c r="CSD376" s="1280"/>
      <c r="CSE376" s="1280"/>
      <c r="CSF376" s="1280"/>
      <c r="CSG376" s="1280"/>
      <c r="CSH376" s="1280"/>
      <c r="CSI376" s="1280"/>
      <c r="CSJ376" s="1280"/>
      <c r="CSK376" s="1280"/>
      <c r="CSL376" s="1280"/>
      <c r="CSM376" s="1280"/>
      <c r="CSN376" s="1280"/>
      <c r="CSO376" s="1280"/>
      <c r="CSP376" s="1280"/>
      <c r="CSQ376" s="1280"/>
      <c r="CSR376" s="1280"/>
      <c r="CSS376" s="1280"/>
      <c r="CST376" s="1280"/>
      <c r="CSU376" s="1280"/>
      <c r="CSV376" s="1280"/>
      <c r="CSW376" s="1280"/>
      <c r="CSX376" s="1280"/>
      <c r="CSY376" s="1280"/>
      <c r="CSZ376" s="1280"/>
      <c r="CTA376" s="1280"/>
      <c r="CTB376" s="1280"/>
      <c r="CTC376" s="1280"/>
      <c r="CTD376" s="1280"/>
      <c r="CTE376" s="1280"/>
      <c r="CTF376" s="1280"/>
      <c r="CTG376" s="1280"/>
      <c r="CTH376" s="1280"/>
      <c r="CTI376" s="1280"/>
      <c r="CTJ376" s="1280"/>
      <c r="CTK376" s="1280"/>
      <c r="CTL376" s="1280"/>
      <c r="CTM376" s="1280"/>
      <c r="CTN376" s="1280"/>
      <c r="CTO376" s="1280"/>
      <c r="CTP376" s="1280"/>
      <c r="CTQ376" s="1280"/>
      <c r="CTR376" s="1280"/>
      <c r="CTS376" s="1280"/>
      <c r="CTT376" s="1280"/>
      <c r="CTU376" s="1280"/>
      <c r="CTV376" s="1280"/>
      <c r="CTW376" s="1280"/>
      <c r="CTX376" s="1280"/>
      <c r="CTY376" s="1280"/>
      <c r="CTZ376" s="1280"/>
      <c r="CUA376" s="1280"/>
      <c r="CUB376" s="1280"/>
      <c r="CUC376" s="1280"/>
      <c r="CUD376" s="1280"/>
      <c r="CUE376" s="1280"/>
      <c r="CUF376" s="1280"/>
      <c r="CUG376" s="1280"/>
      <c r="CUH376" s="1280"/>
      <c r="CUI376" s="1280"/>
      <c r="CUJ376" s="1280"/>
      <c r="CUK376" s="1280"/>
      <c r="CUL376" s="1280"/>
      <c r="CUM376" s="1280"/>
      <c r="CUN376" s="1280"/>
      <c r="CUO376" s="1280"/>
      <c r="CUP376" s="1280"/>
      <c r="CUQ376" s="1280"/>
      <c r="CUR376" s="1280"/>
      <c r="CUS376" s="1280"/>
      <c r="CUT376" s="1280"/>
      <c r="CUU376" s="1280"/>
      <c r="CUV376" s="1280"/>
      <c r="CUW376" s="1280"/>
      <c r="CUX376" s="1280"/>
      <c r="CUY376" s="1280"/>
      <c r="CUZ376" s="1280"/>
      <c r="CVA376" s="1280"/>
      <c r="CVB376" s="1280"/>
      <c r="CVC376" s="1280"/>
      <c r="CVD376" s="1280"/>
      <c r="CVE376" s="1280"/>
      <c r="CVF376" s="1280"/>
      <c r="CVG376" s="1280"/>
      <c r="CVH376" s="1280"/>
      <c r="CVI376" s="1280"/>
      <c r="CVJ376" s="1280"/>
      <c r="CVK376" s="1280"/>
      <c r="CVL376" s="1280"/>
      <c r="CVM376" s="1280"/>
      <c r="CVN376" s="1280"/>
      <c r="CVO376" s="1280"/>
      <c r="CVP376" s="1280"/>
      <c r="CVQ376" s="1280"/>
      <c r="CVR376" s="1280"/>
      <c r="CVS376" s="1280"/>
      <c r="CVT376" s="1280"/>
      <c r="CVU376" s="1280"/>
      <c r="CVV376" s="1280"/>
      <c r="CVW376" s="1280"/>
      <c r="CVX376" s="1280"/>
      <c r="CVY376" s="1280"/>
      <c r="CVZ376" s="1280"/>
      <c r="CWA376" s="1280"/>
      <c r="CWB376" s="1280"/>
      <c r="CWC376" s="1280"/>
      <c r="CWD376" s="1280"/>
      <c r="CWE376" s="1280"/>
      <c r="CWF376" s="1280"/>
      <c r="CWG376" s="1280"/>
      <c r="CWH376" s="1280"/>
      <c r="CWI376" s="1280"/>
      <c r="CWJ376" s="1280"/>
      <c r="CWK376" s="1280"/>
      <c r="CWL376" s="1280"/>
      <c r="CWM376" s="1280"/>
      <c r="CWN376" s="1280"/>
      <c r="CWO376" s="1280"/>
      <c r="CWP376" s="1280"/>
      <c r="CWQ376" s="1280"/>
      <c r="CWR376" s="1280"/>
      <c r="CWS376" s="1280"/>
      <c r="CWT376" s="1280"/>
      <c r="CWU376" s="1280"/>
      <c r="CWV376" s="1280"/>
      <c r="CWW376" s="1280"/>
      <c r="CWX376" s="1280"/>
      <c r="CWY376" s="1280"/>
      <c r="CWZ376" s="1280"/>
      <c r="CXA376" s="1280"/>
      <c r="CXB376" s="1280"/>
      <c r="CXC376" s="1280"/>
      <c r="CXD376" s="1280"/>
      <c r="CXE376" s="1280"/>
      <c r="CXF376" s="1280"/>
      <c r="CXG376" s="1280"/>
      <c r="CXH376" s="1280"/>
      <c r="CXI376" s="1280"/>
      <c r="CXJ376" s="1280"/>
      <c r="CXK376" s="1280"/>
      <c r="CXL376" s="1280"/>
      <c r="CXM376" s="1280"/>
      <c r="CXN376" s="1280"/>
      <c r="CXO376" s="1280"/>
      <c r="CXP376" s="1280"/>
      <c r="CXQ376" s="1280"/>
      <c r="CXR376" s="1280"/>
      <c r="CXS376" s="1280"/>
      <c r="CXT376" s="1280"/>
      <c r="CXU376" s="1280"/>
      <c r="CXV376" s="1280"/>
      <c r="CXW376" s="1280"/>
      <c r="CXX376" s="1280"/>
      <c r="CXY376" s="1280"/>
      <c r="CXZ376" s="1280"/>
      <c r="CYA376" s="1280"/>
      <c r="CYB376" s="1280"/>
      <c r="CYC376" s="1280"/>
      <c r="CYD376" s="1280"/>
      <c r="CYE376" s="1280"/>
      <c r="CYF376" s="1280"/>
      <c r="CYG376" s="1280"/>
      <c r="CYH376" s="1280"/>
      <c r="CYI376" s="1280"/>
      <c r="CYJ376" s="1280"/>
      <c r="CYK376" s="1280"/>
      <c r="CYL376" s="1280"/>
      <c r="CYM376" s="1280"/>
      <c r="CYN376" s="1280"/>
      <c r="CYO376" s="1280"/>
      <c r="CYP376" s="1280"/>
      <c r="CYQ376" s="1280"/>
      <c r="CYR376" s="1280"/>
      <c r="CYS376" s="1280"/>
      <c r="CYT376" s="1280"/>
      <c r="CYU376" s="1280"/>
      <c r="CYV376" s="1280"/>
      <c r="CYW376" s="1280"/>
      <c r="CYX376" s="1280"/>
      <c r="CYY376" s="1280"/>
      <c r="CYZ376" s="1280"/>
      <c r="CZA376" s="1280"/>
      <c r="CZB376" s="1280"/>
      <c r="CZC376" s="1280"/>
      <c r="CZD376" s="1280"/>
      <c r="CZE376" s="1280"/>
      <c r="CZF376" s="1280"/>
      <c r="CZG376" s="1280"/>
      <c r="CZH376" s="1280"/>
      <c r="CZI376" s="1280"/>
      <c r="CZJ376" s="1280"/>
      <c r="CZK376" s="1280"/>
      <c r="CZL376" s="1280"/>
      <c r="CZM376" s="1280"/>
      <c r="CZN376" s="1280"/>
      <c r="CZO376" s="1280"/>
      <c r="CZP376" s="1280"/>
      <c r="CZQ376" s="1280"/>
      <c r="CZR376" s="1280"/>
      <c r="CZS376" s="1280"/>
      <c r="CZT376" s="1280"/>
      <c r="CZU376" s="1280"/>
      <c r="CZV376" s="1280"/>
      <c r="CZW376" s="1280"/>
      <c r="CZX376" s="1280"/>
      <c r="CZY376" s="1280"/>
      <c r="CZZ376" s="1280"/>
      <c r="DAA376" s="1280"/>
      <c r="DAB376" s="1280"/>
      <c r="DAC376" s="1280"/>
      <c r="DAD376" s="1280"/>
      <c r="DAE376" s="1280"/>
      <c r="DAF376" s="1280"/>
      <c r="DAG376" s="1280"/>
      <c r="DAH376" s="1280"/>
      <c r="DAI376" s="1280"/>
      <c r="DAJ376" s="1280"/>
      <c r="DAK376" s="1280"/>
      <c r="DAL376" s="1280"/>
      <c r="DAM376" s="1280"/>
      <c r="DAN376" s="1280"/>
      <c r="DAO376" s="1280"/>
      <c r="DAP376" s="1280"/>
      <c r="DAQ376" s="1280"/>
      <c r="DAR376" s="1280"/>
      <c r="DAS376" s="1280"/>
      <c r="DAT376" s="1280"/>
      <c r="DAU376" s="1280"/>
      <c r="DAV376" s="1280"/>
      <c r="DAW376" s="1280"/>
      <c r="DAX376" s="1280"/>
      <c r="DAY376" s="1280"/>
      <c r="DAZ376" s="1280"/>
      <c r="DBA376" s="1280"/>
      <c r="DBB376" s="1280"/>
      <c r="DBC376" s="1280"/>
      <c r="DBD376" s="1280"/>
      <c r="DBE376" s="1280"/>
      <c r="DBF376" s="1280"/>
      <c r="DBG376" s="1280"/>
      <c r="DBH376" s="1280"/>
      <c r="DBI376" s="1280"/>
      <c r="DBJ376" s="1280"/>
      <c r="DBK376" s="1280"/>
      <c r="DBL376" s="1280"/>
      <c r="DBM376" s="1280"/>
      <c r="DBN376" s="1280"/>
      <c r="DBO376" s="1280"/>
      <c r="DBP376" s="1280"/>
      <c r="DBQ376" s="1280"/>
      <c r="DBR376" s="1280"/>
      <c r="DBS376" s="1280"/>
      <c r="DBT376" s="1280"/>
      <c r="DBU376" s="1280"/>
      <c r="DBV376" s="1280"/>
      <c r="DBW376" s="1280"/>
      <c r="DBX376" s="1280"/>
      <c r="DBY376" s="1280"/>
      <c r="DBZ376" s="1280"/>
      <c r="DCA376" s="1280"/>
      <c r="DCB376" s="1280"/>
      <c r="DCC376" s="1280"/>
      <c r="DCD376" s="1280"/>
      <c r="DCE376" s="1280"/>
      <c r="DCF376" s="1280"/>
      <c r="DCG376" s="1280"/>
      <c r="DCH376" s="1280"/>
      <c r="DCI376" s="1280"/>
      <c r="DCJ376" s="1280"/>
      <c r="DCK376" s="1280"/>
      <c r="DCL376" s="1280"/>
      <c r="DCM376" s="1280"/>
      <c r="DCN376" s="1280"/>
      <c r="DCO376" s="1280"/>
      <c r="DCP376" s="1280"/>
      <c r="DCQ376" s="1280"/>
      <c r="DCR376" s="1280"/>
      <c r="DCS376" s="1280"/>
      <c r="DCT376" s="1280"/>
      <c r="DCU376" s="1280"/>
      <c r="DCV376" s="1280"/>
      <c r="DCW376" s="1280"/>
      <c r="DCX376" s="1280"/>
      <c r="DCY376" s="1280"/>
      <c r="DCZ376" s="1280"/>
      <c r="DDA376" s="1280"/>
      <c r="DDB376" s="1280"/>
      <c r="DDC376" s="1280"/>
      <c r="DDD376" s="1280"/>
      <c r="DDE376" s="1280"/>
      <c r="DDF376" s="1280"/>
      <c r="DDG376" s="1280"/>
      <c r="DDH376" s="1280"/>
      <c r="DDI376" s="1280"/>
      <c r="DDJ376" s="1280"/>
      <c r="DDK376" s="1280"/>
      <c r="DDL376" s="1280"/>
      <c r="DDM376" s="1280"/>
      <c r="DDN376" s="1280"/>
      <c r="DDO376" s="1280"/>
      <c r="DDP376" s="1280"/>
      <c r="DDQ376" s="1280"/>
      <c r="DDR376" s="1280"/>
      <c r="DDS376" s="1280"/>
      <c r="DDT376" s="1280"/>
      <c r="DDU376" s="1280"/>
      <c r="DDV376" s="1280"/>
      <c r="DDW376" s="1280"/>
      <c r="DDX376" s="1280"/>
      <c r="DDY376" s="1280"/>
      <c r="DDZ376" s="1280"/>
      <c r="DEA376" s="1280"/>
      <c r="DEB376" s="1280"/>
      <c r="DEC376" s="1280"/>
      <c r="DED376" s="1280"/>
      <c r="DEE376" s="1280"/>
      <c r="DEF376" s="1280"/>
      <c r="DEG376" s="1280"/>
      <c r="DEH376" s="1280"/>
      <c r="DEI376" s="1280"/>
      <c r="DEJ376" s="1280"/>
      <c r="DEK376" s="1280"/>
      <c r="DEL376" s="1280"/>
      <c r="DEM376" s="1280"/>
      <c r="DEN376" s="1280"/>
      <c r="DEO376" s="1280"/>
      <c r="DEP376" s="1280"/>
      <c r="DEQ376" s="1280"/>
      <c r="DER376" s="1280"/>
      <c r="DES376" s="1280"/>
      <c r="DET376" s="1280"/>
      <c r="DEU376" s="1280"/>
      <c r="DEV376" s="1280"/>
      <c r="DEW376" s="1280"/>
      <c r="DEX376" s="1280"/>
      <c r="DEY376" s="1280"/>
      <c r="DEZ376" s="1280"/>
      <c r="DFA376" s="1280"/>
      <c r="DFB376" s="1280"/>
      <c r="DFC376" s="1280"/>
      <c r="DFD376" s="1280"/>
      <c r="DFE376" s="1280"/>
      <c r="DFF376" s="1280"/>
      <c r="DFG376" s="1280"/>
      <c r="DFH376" s="1280"/>
      <c r="DFI376" s="1280"/>
      <c r="DFJ376" s="1280"/>
      <c r="DFK376" s="1280"/>
      <c r="DFL376" s="1280"/>
      <c r="DFM376" s="1280"/>
      <c r="DFN376" s="1280"/>
      <c r="DFO376" s="1280"/>
      <c r="DFP376" s="1280"/>
      <c r="DFQ376" s="1280"/>
      <c r="DFR376" s="1280"/>
      <c r="DFS376" s="1280"/>
      <c r="DFT376" s="1280"/>
      <c r="DFU376" s="1280"/>
      <c r="DFV376" s="1280"/>
      <c r="DFW376" s="1280"/>
      <c r="DFX376" s="1280"/>
      <c r="DFY376" s="1280"/>
      <c r="DFZ376" s="1280"/>
      <c r="DGA376" s="1280"/>
      <c r="DGB376" s="1280"/>
      <c r="DGC376" s="1280"/>
      <c r="DGD376" s="1280"/>
      <c r="DGE376" s="1280"/>
      <c r="DGF376" s="1280"/>
      <c r="DGG376" s="1280"/>
      <c r="DGH376" s="1280"/>
      <c r="DGI376" s="1280"/>
      <c r="DGJ376" s="1280"/>
      <c r="DGK376" s="1280"/>
      <c r="DGL376" s="1280"/>
      <c r="DGM376" s="1280"/>
      <c r="DGN376" s="1280"/>
      <c r="DGO376" s="1280"/>
      <c r="DGP376" s="1280"/>
      <c r="DGQ376" s="1280"/>
      <c r="DGR376" s="1280"/>
      <c r="DGS376" s="1280"/>
      <c r="DGT376" s="1280"/>
      <c r="DGU376" s="1280"/>
      <c r="DGV376" s="1280"/>
      <c r="DGW376" s="1280"/>
      <c r="DGX376" s="1280"/>
      <c r="DGY376" s="1280"/>
      <c r="DGZ376" s="1280"/>
      <c r="DHA376" s="1280"/>
      <c r="DHB376" s="1280"/>
      <c r="DHC376" s="1280"/>
      <c r="DHD376" s="1280"/>
      <c r="DHE376" s="1280"/>
      <c r="DHF376" s="1280"/>
      <c r="DHG376" s="1280"/>
      <c r="DHH376" s="1280"/>
      <c r="DHI376" s="1280"/>
      <c r="DHJ376" s="1280"/>
      <c r="DHK376" s="1280"/>
      <c r="DHL376" s="1280"/>
      <c r="DHM376" s="1280"/>
      <c r="DHN376" s="1280"/>
      <c r="DHO376" s="1280"/>
      <c r="DHP376" s="1280"/>
      <c r="DHQ376" s="1280"/>
      <c r="DHR376" s="1280"/>
      <c r="DHS376" s="1280"/>
      <c r="DHT376" s="1280"/>
      <c r="DHU376" s="1280"/>
      <c r="DHV376" s="1280"/>
      <c r="DHW376" s="1280"/>
      <c r="DHX376" s="1280"/>
      <c r="DHY376" s="1280"/>
      <c r="DHZ376" s="1280"/>
      <c r="DIA376" s="1280"/>
      <c r="DIB376" s="1280"/>
      <c r="DIC376" s="1280"/>
      <c r="DID376" s="1280"/>
      <c r="DIE376" s="1280"/>
      <c r="DIF376" s="1280"/>
      <c r="DIG376" s="1280"/>
      <c r="DIH376" s="1280"/>
      <c r="DII376" s="1280"/>
      <c r="DIJ376" s="1280"/>
      <c r="DIK376" s="1280"/>
      <c r="DIL376" s="1280"/>
      <c r="DIM376" s="1280"/>
      <c r="DIN376" s="1280"/>
      <c r="DIO376" s="1280"/>
      <c r="DIP376" s="1280"/>
      <c r="DIQ376" s="1280"/>
      <c r="DIR376" s="1280"/>
      <c r="DIS376" s="1280"/>
      <c r="DIT376" s="1280"/>
      <c r="DIU376" s="1280"/>
      <c r="DIV376" s="1280"/>
      <c r="DIW376" s="1280"/>
      <c r="DIX376" s="1280"/>
      <c r="DIY376" s="1280"/>
      <c r="DIZ376" s="1280"/>
      <c r="DJA376" s="1280"/>
      <c r="DJB376" s="1280"/>
      <c r="DJC376" s="1280"/>
      <c r="DJD376" s="1280"/>
      <c r="DJE376" s="1280"/>
      <c r="DJF376" s="1280"/>
      <c r="DJG376" s="1280"/>
      <c r="DJH376" s="1280"/>
      <c r="DJI376" s="1280"/>
      <c r="DJJ376" s="1280"/>
      <c r="DJK376" s="1280"/>
      <c r="DJL376" s="1280"/>
      <c r="DJM376" s="1280"/>
      <c r="DJN376" s="1280"/>
      <c r="DJO376" s="1280"/>
      <c r="DJP376" s="1280"/>
      <c r="DJQ376" s="1280"/>
      <c r="DJR376" s="1280"/>
      <c r="DJS376" s="1280"/>
      <c r="DJT376" s="1280"/>
      <c r="DJU376" s="1280"/>
      <c r="DJV376" s="1280"/>
      <c r="DJW376" s="1280"/>
      <c r="DJX376" s="1280"/>
      <c r="DJY376" s="1280"/>
      <c r="DJZ376" s="1280"/>
      <c r="DKA376" s="1280"/>
      <c r="DKB376" s="1280"/>
      <c r="DKC376" s="1280"/>
      <c r="DKD376" s="1280"/>
      <c r="DKE376" s="1280"/>
      <c r="DKF376" s="1280"/>
      <c r="DKG376" s="1280"/>
      <c r="DKH376" s="1280"/>
      <c r="DKI376" s="1280"/>
      <c r="DKJ376" s="1280"/>
      <c r="DKK376" s="1280"/>
      <c r="DKL376" s="1280"/>
      <c r="DKM376" s="1280"/>
      <c r="DKN376" s="1280"/>
      <c r="DKO376" s="1280"/>
      <c r="DKP376" s="1280"/>
      <c r="DKQ376" s="1280"/>
      <c r="DKR376" s="1280"/>
      <c r="DKS376" s="1280"/>
      <c r="DKT376" s="1280"/>
      <c r="DKU376" s="1280"/>
      <c r="DKV376" s="1280"/>
      <c r="DKW376" s="1280"/>
      <c r="DKX376" s="1280"/>
      <c r="DKY376" s="1280"/>
      <c r="DKZ376" s="1280"/>
      <c r="DLA376" s="1280"/>
      <c r="DLB376" s="1280"/>
      <c r="DLC376" s="1280"/>
      <c r="DLD376" s="1280"/>
      <c r="DLE376" s="1280"/>
      <c r="DLF376" s="1280"/>
      <c r="DLG376" s="1280"/>
      <c r="DLH376" s="1280"/>
      <c r="DLI376" s="1280"/>
      <c r="DLJ376" s="1280"/>
      <c r="DLK376" s="1280"/>
      <c r="DLL376" s="1280"/>
      <c r="DLM376" s="1280"/>
      <c r="DLN376" s="1280"/>
      <c r="DLO376" s="1280"/>
      <c r="DLP376" s="1280"/>
      <c r="DLQ376" s="1280"/>
      <c r="DLR376" s="1280"/>
      <c r="DLS376" s="1280"/>
      <c r="DLT376" s="1280"/>
      <c r="DLU376" s="1280"/>
      <c r="DLV376" s="1280"/>
      <c r="DLW376" s="1280"/>
      <c r="DLX376" s="1280"/>
      <c r="DLY376" s="1280"/>
      <c r="DLZ376" s="1280"/>
      <c r="DMA376" s="1280"/>
      <c r="DMB376" s="1280"/>
      <c r="DMC376" s="1280"/>
      <c r="DMD376" s="1280"/>
      <c r="DME376" s="1280"/>
      <c r="DMF376" s="1280"/>
      <c r="DMG376" s="1280"/>
      <c r="DMH376" s="1280"/>
      <c r="DMI376" s="1280"/>
      <c r="DMJ376" s="1280"/>
      <c r="DMK376" s="1280"/>
      <c r="DML376" s="1280"/>
      <c r="DMM376" s="1280"/>
      <c r="DMN376" s="1280"/>
      <c r="DMO376" s="1280"/>
      <c r="DMP376" s="1280"/>
      <c r="DMQ376" s="1280"/>
      <c r="DMR376" s="1280"/>
      <c r="DMS376" s="1280"/>
      <c r="DMT376" s="1280"/>
      <c r="DMU376" s="1280"/>
      <c r="DMV376" s="1280"/>
      <c r="DMW376" s="1280"/>
      <c r="DMX376" s="1280"/>
      <c r="DMY376" s="1280"/>
      <c r="DMZ376" s="1280"/>
      <c r="DNA376" s="1280"/>
      <c r="DNB376" s="1280"/>
      <c r="DNC376" s="1280"/>
      <c r="DND376" s="1280"/>
      <c r="DNE376" s="1280"/>
      <c r="DNF376" s="1280"/>
      <c r="DNG376" s="1280"/>
      <c r="DNH376" s="1280"/>
      <c r="DNI376" s="1280"/>
      <c r="DNJ376" s="1280"/>
      <c r="DNK376" s="1280"/>
      <c r="DNL376" s="1280"/>
      <c r="DNM376" s="1280"/>
      <c r="DNN376" s="1280"/>
      <c r="DNO376" s="1280"/>
      <c r="DNP376" s="1280"/>
      <c r="DNQ376" s="1280"/>
      <c r="DNR376" s="1280"/>
      <c r="DNS376" s="1280"/>
      <c r="DNT376" s="1280"/>
      <c r="DNU376" s="1280"/>
      <c r="DNV376" s="1280"/>
      <c r="DNW376" s="1280"/>
      <c r="DNX376" s="1280"/>
      <c r="DNY376" s="1280"/>
      <c r="DNZ376" s="1280"/>
      <c r="DOA376" s="1280"/>
      <c r="DOB376" s="1280"/>
      <c r="DOC376" s="1280"/>
      <c r="DOD376" s="1280"/>
      <c r="DOE376" s="1280"/>
      <c r="DOF376" s="1280"/>
      <c r="DOG376" s="1280"/>
      <c r="DOH376" s="1280"/>
      <c r="DOI376" s="1280"/>
      <c r="DOJ376" s="1280"/>
      <c r="DOK376" s="1280"/>
      <c r="DOL376" s="1280"/>
      <c r="DOM376" s="1280"/>
      <c r="DON376" s="1280"/>
      <c r="DOO376" s="1280"/>
      <c r="DOP376" s="1280"/>
      <c r="DOQ376" s="1280"/>
      <c r="DOR376" s="1280"/>
      <c r="DOS376" s="1280"/>
      <c r="DOT376" s="1280"/>
      <c r="DOU376" s="1280"/>
      <c r="DOV376" s="1280"/>
      <c r="DOW376" s="1280"/>
      <c r="DOX376" s="1280"/>
      <c r="DOY376" s="1280"/>
      <c r="DOZ376" s="1280"/>
      <c r="DPA376" s="1280"/>
      <c r="DPB376" s="1280"/>
      <c r="DPC376" s="1280"/>
      <c r="DPD376" s="1280"/>
      <c r="DPE376" s="1280"/>
      <c r="DPF376" s="1280"/>
      <c r="DPG376" s="1280"/>
      <c r="DPH376" s="1280"/>
      <c r="DPI376" s="1280"/>
      <c r="DPJ376" s="1280"/>
      <c r="DPK376" s="1280"/>
      <c r="DPL376" s="1280"/>
      <c r="DPM376" s="1280"/>
      <c r="DPN376" s="1280"/>
      <c r="DPO376" s="1280"/>
      <c r="DPP376" s="1280"/>
      <c r="DPQ376" s="1280"/>
      <c r="DPR376" s="1280"/>
      <c r="DPS376" s="1280"/>
      <c r="DPT376" s="1280"/>
      <c r="DPU376" s="1280"/>
      <c r="DPV376" s="1280"/>
      <c r="DPW376" s="1280"/>
      <c r="DPX376" s="1280"/>
      <c r="DPY376" s="1280"/>
      <c r="DPZ376" s="1280"/>
      <c r="DQA376" s="1280"/>
      <c r="DQB376" s="1280"/>
      <c r="DQC376" s="1280"/>
      <c r="DQD376" s="1280"/>
      <c r="DQE376" s="1280"/>
      <c r="DQF376" s="1280"/>
      <c r="DQG376" s="1280"/>
      <c r="DQH376" s="1280"/>
      <c r="DQI376" s="1280"/>
      <c r="DQJ376" s="1280"/>
      <c r="DQK376" s="1280"/>
      <c r="DQL376" s="1280"/>
      <c r="DQM376" s="1280"/>
      <c r="DQN376" s="1280"/>
      <c r="DQO376" s="1280"/>
      <c r="DQP376" s="1280"/>
      <c r="DQQ376" s="1280"/>
      <c r="DQR376" s="1280"/>
      <c r="DQS376" s="1280"/>
      <c r="DQT376" s="1280"/>
      <c r="DQU376" s="1280"/>
      <c r="DQV376" s="1280"/>
      <c r="DQW376" s="1280"/>
      <c r="DQX376" s="1280"/>
      <c r="DQY376" s="1280"/>
      <c r="DQZ376" s="1280"/>
      <c r="DRA376" s="1280"/>
      <c r="DRB376" s="1280"/>
      <c r="DRC376" s="1280"/>
      <c r="DRD376" s="1280"/>
      <c r="DRE376" s="1280"/>
      <c r="DRF376" s="1280"/>
      <c r="DRG376" s="1280"/>
      <c r="DRH376" s="1280"/>
      <c r="DRI376" s="1280"/>
      <c r="DRJ376" s="1280"/>
      <c r="DRK376" s="1280"/>
      <c r="DRL376" s="1280"/>
      <c r="DRM376" s="1280"/>
      <c r="DRN376" s="1280"/>
      <c r="DRO376" s="1280"/>
      <c r="DRP376" s="1280"/>
      <c r="DRQ376" s="1280"/>
      <c r="DRR376" s="1280"/>
      <c r="DRS376" s="1280"/>
      <c r="DRT376" s="1280"/>
      <c r="DRU376" s="1280"/>
      <c r="DRV376" s="1280"/>
      <c r="DRW376" s="1280"/>
      <c r="DRX376" s="1280"/>
      <c r="DRY376" s="1280"/>
      <c r="DRZ376" s="1280"/>
      <c r="DSA376" s="1280"/>
      <c r="DSB376" s="1280"/>
      <c r="DSC376" s="1280"/>
      <c r="DSD376" s="1280"/>
      <c r="DSE376" s="1280"/>
      <c r="DSF376" s="1280"/>
      <c r="DSG376" s="1280"/>
      <c r="DSH376" s="1280"/>
      <c r="DSI376" s="1280"/>
      <c r="DSJ376" s="1280"/>
      <c r="DSK376" s="1280"/>
      <c r="DSL376" s="1280"/>
      <c r="DSM376" s="1280"/>
      <c r="DSN376" s="1280"/>
      <c r="DSO376" s="1280"/>
      <c r="DSP376" s="1280"/>
      <c r="DSQ376" s="1280"/>
      <c r="DSR376" s="1280"/>
      <c r="DSS376" s="1280"/>
      <c r="DST376" s="1280"/>
      <c r="DSU376" s="1280"/>
      <c r="DSV376" s="1280"/>
      <c r="DSW376" s="1280"/>
      <c r="DSX376" s="1280"/>
      <c r="DSY376" s="1280"/>
      <c r="DSZ376" s="1280"/>
      <c r="DTA376" s="1280"/>
      <c r="DTB376" s="1280"/>
      <c r="DTC376" s="1280"/>
      <c r="DTD376" s="1280"/>
      <c r="DTE376" s="1280"/>
      <c r="DTF376" s="1280"/>
      <c r="DTG376" s="1280"/>
      <c r="DTH376" s="1280"/>
      <c r="DTI376" s="1280"/>
      <c r="DTJ376" s="1280"/>
      <c r="DTK376" s="1280"/>
      <c r="DTL376" s="1280"/>
      <c r="DTM376" s="1280"/>
      <c r="DTN376" s="1280"/>
      <c r="DTO376" s="1280"/>
      <c r="DTP376" s="1280"/>
      <c r="DTQ376" s="1280"/>
      <c r="DTR376" s="1280"/>
      <c r="DTS376" s="1280"/>
      <c r="DTT376" s="1280"/>
      <c r="DTU376" s="1280"/>
      <c r="DTV376" s="1280"/>
      <c r="DTW376" s="1280"/>
      <c r="DTX376" s="1280"/>
      <c r="DTY376" s="1280"/>
      <c r="DTZ376" s="1280"/>
      <c r="DUA376" s="1280"/>
      <c r="DUB376" s="1280"/>
      <c r="DUC376" s="1280"/>
      <c r="DUD376" s="1280"/>
      <c r="DUE376" s="1280"/>
      <c r="DUF376" s="1280"/>
      <c r="DUG376" s="1280"/>
      <c r="DUH376" s="1280"/>
      <c r="DUI376" s="1280"/>
      <c r="DUJ376" s="1280"/>
      <c r="DUK376" s="1280"/>
      <c r="DUL376" s="1280"/>
      <c r="DUM376" s="1280"/>
      <c r="DUN376" s="1280"/>
      <c r="DUO376" s="1280"/>
      <c r="DUP376" s="1280"/>
      <c r="DUQ376" s="1280"/>
      <c r="DUR376" s="1280"/>
      <c r="DUS376" s="1280"/>
      <c r="DUT376" s="1280"/>
      <c r="DUU376" s="1280"/>
      <c r="DUV376" s="1280"/>
      <c r="DUW376" s="1280"/>
      <c r="DUX376" s="1280"/>
      <c r="DUY376" s="1280"/>
      <c r="DUZ376" s="1280"/>
      <c r="DVA376" s="1280"/>
      <c r="DVB376" s="1280"/>
      <c r="DVC376" s="1280"/>
      <c r="DVD376" s="1280"/>
      <c r="DVE376" s="1280"/>
      <c r="DVF376" s="1280"/>
      <c r="DVG376" s="1280"/>
      <c r="DVH376" s="1280"/>
      <c r="DVI376" s="1280"/>
      <c r="DVJ376" s="1280"/>
      <c r="DVK376" s="1280"/>
      <c r="DVL376" s="1280"/>
      <c r="DVM376" s="1280"/>
      <c r="DVN376" s="1280"/>
      <c r="DVO376" s="1280"/>
      <c r="DVP376" s="1280"/>
      <c r="DVQ376" s="1280"/>
      <c r="DVR376" s="1280"/>
      <c r="DVS376" s="1280"/>
      <c r="DVT376" s="1280"/>
      <c r="DVU376" s="1280"/>
      <c r="DVV376" s="1280"/>
      <c r="DVW376" s="1280"/>
      <c r="DVX376" s="1280"/>
      <c r="DVY376" s="1280"/>
      <c r="DVZ376" s="1280"/>
      <c r="DWA376" s="1280"/>
      <c r="DWB376" s="1280"/>
      <c r="DWC376" s="1280"/>
      <c r="DWD376" s="1280"/>
      <c r="DWE376" s="1280"/>
      <c r="DWF376" s="1280"/>
      <c r="DWG376" s="1280"/>
      <c r="DWH376" s="1280"/>
      <c r="DWI376" s="1280"/>
      <c r="DWJ376" s="1280"/>
      <c r="DWK376" s="1280"/>
      <c r="DWL376" s="1280"/>
      <c r="DWM376" s="1280"/>
      <c r="DWN376" s="1280"/>
      <c r="DWO376" s="1280"/>
      <c r="DWP376" s="1280"/>
      <c r="DWQ376" s="1280"/>
      <c r="DWR376" s="1280"/>
      <c r="DWS376" s="1280"/>
      <c r="DWT376" s="1280"/>
      <c r="DWU376" s="1280"/>
      <c r="DWV376" s="1280"/>
      <c r="DWW376" s="1280"/>
      <c r="DWX376" s="1280"/>
      <c r="DWY376" s="1280"/>
      <c r="DWZ376" s="1280"/>
      <c r="DXA376" s="1280"/>
      <c r="DXB376" s="1280"/>
      <c r="DXC376" s="1280"/>
      <c r="DXD376" s="1280"/>
      <c r="DXE376" s="1280"/>
      <c r="DXF376" s="1280"/>
      <c r="DXG376" s="1280"/>
      <c r="DXH376" s="1280"/>
      <c r="DXI376" s="1280"/>
      <c r="DXJ376" s="1280"/>
      <c r="DXK376" s="1280"/>
      <c r="DXL376" s="1280"/>
      <c r="DXM376" s="1280"/>
      <c r="DXN376" s="1280"/>
      <c r="DXO376" s="1280"/>
      <c r="DXP376" s="1280"/>
      <c r="DXQ376" s="1280"/>
      <c r="DXR376" s="1280"/>
      <c r="DXS376" s="1280"/>
      <c r="DXT376" s="1280"/>
      <c r="DXU376" s="1280"/>
      <c r="DXV376" s="1280"/>
      <c r="DXW376" s="1280"/>
      <c r="DXX376" s="1280"/>
      <c r="DXY376" s="1280"/>
      <c r="DXZ376" s="1280"/>
      <c r="DYA376" s="1280"/>
      <c r="DYB376" s="1280"/>
      <c r="DYC376" s="1280"/>
      <c r="DYD376" s="1280"/>
      <c r="DYE376" s="1280"/>
      <c r="DYF376" s="1280"/>
      <c r="DYG376" s="1280"/>
      <c r="DYH376" s="1280"/>
      <c r="DYI376" s="1280"/>
      <c r="DYJ376" s="1280"/>
      <c r="DYK376" s="1280"/>
      <c r="DYL376" s="1280"/>
      <c r="DYM376" s="1280"/>
      <c r="DYN376" s="1280"/>
      <c r="DYO376" s="1280"/>
      <c r="DYP376" s="1280"/>
      <c r="DYQ376" s="1280"/>
      <c r="DYR376" s="1280"/>
      <c r="DYS376" s="1280"/>
      <c r="DYT376" s="1280"/>
      <c r="DYU376" s="1280"/>
      <c r="DYV376" s="1280"/>
      <c r="DYW376" s="1280"/>
      <c r="DYX376" s="1280"/>
      <c r="DYY376" s="1280"/>
      <c r="DYZ376" s="1280"/>
      <c r="DZA376" s="1280"/>
      <c r="DZB376" s="1280"/>
      <c r="DZC376" s="1280"/>
      <c r="DZD376" s="1280"/>
      <c r="DZE376" s="1280"/>
      <c r="DZF376" s="1280"/>
      <c r="DZG376" s="1280"/>
      <c r="DZH376" s="1280"/>
      <c r="DZI376" s="1280"/>
      <c r="DZJ376" s="1280"/>
      <c r="DZK376" s="1280"/>
      <c r="DZL376" s="1280"/>
      <c r="DZM376" s="1280"/>
      <c r="DZN376" s="1280"/>
      <c r="DZO376" s="1280"/>
      <c r="DZP376" s="1280"/>
      <c r="DZQ376" s="1280"/>
      <c r="DZR376" s="1280"/>
      <c r="DZS376" s="1280"/>
      <c r="DZT376" s="1280"/>
      <c r="DZU376" s="1280"/>
      <c r="DZV376" s="1280"/>
      <c r="DZW376" s="1280"/>
      <c r="DZX376" s="1280"/>
      <c r="DZY376" s="1280"/>
      <c r="DZZ376" s="1280"/>
      <c r="EAA376" s="1280"/>
      <c r="EAB376" s="1280"/>
      <c r="EAC376" s="1280"/>
      <c r="EAD376" s="1280"/>
      <c r="EAE376" s="1280"/>
      <c r="EAF376" s="1280"/>
      <c r="EAG376" s="1280"/>
      <c r="EAH376" s="1280"/>
      <c r="EAI376" s="1280"/>
      <c r="EAJ376" s="1280"/>
      <c r="EAK376" s="1280"/>
      <c r="EAL376" s="1280"/>
      <c r="EAM376" s="1280"/>
      <c r="EAN376" s="1280"/>
      <c r="EAO376" s="1280"/>
      <c r="EAP376" s="1280"/>
      <c r="EAQ376" s="1280"/>
      <c r="EAR376" s="1280"/>
      <c r="EAS376" s="1280"/>
      <c r="EAT376" s="1280"/>
      <c r="EAU376" s="1280"/>
      <c r="EAV376" s="1280"/>
      <c r="EAW376" s="1280"/>
      <c r="EAX376" s="1280"/>
      <c r="EAY376" s="1280"/>
      <c r="EAZ376" s="1280"/>
      <c r="EBA376" s="1280"/>
      <c r="EBB376" s="1280"/>
      <c r="EBC376" s="1280"/>
      <c r="EBD376" s="1280"/>
      <c r="EBE376" s="1280"/>
      <c r="EBF376" s="1280"/>
      <c r="EBG376" s="1280"/>
      <c r="EBH376" s="1280"/>
      <c r="EBI376" s="1280"/>
      <c r="EBJ376" s="1280"/>
      <c r="EBK376" s="1280"/>
      <c r="EBL376" s="1280"/>
      <c r="EBM376" s="1280"/>
      <c r="EBN376" s="1280"/>
      <c r="EBO376" s="1280"/>
      <c r="EBP376" s="1280"/>
      <c r="EBQ376" s="1280"/>
      <c r="EBR376" s="1280"/>
      <c r="EBS376" s="1280"/>
      <c r="EBT376" s="1280"/>
      <c r="EBU376" s="1280"/>
      <c r="EBV376" s="1280"/>
      <c r="EBW376" s="1280"/>
      <c r="EBX376" s="1280"/>
      <c r="EBY376" s="1280"/>
      <c r="EBZ376" s="1280"/>
      <c r="ECA376" s="1280"/>
      <c r="ECB376" s="1280"/>
      <c r="ECC376" s="1280"/>
      <c r="ECD376" s="1280"/>
      <c r="ECE376" s="1280"/>
      <c r="ECF376" s="1280"/>
      <c r="ECG376" s="1280"/>
      <c r="ECH376" s="1280"/>
      <c r="ECI376" s="1280"/>
      <c r="ECJ376" s="1280"/>
      <c r="ECK376" s="1280"/>
      <c r="ECL376" s="1280"/>
      <c r="ECM376" s="1280"/>
      <c r="ECN376" s="1280"/>
      <c r="ECO376" s="1280"/>
      <c r="ECP376" s="1280"/>
      <c r="ECQ376" s="1280"/>
      <c r="ECR376" s="1280"/>
      <c r="ECS376" s="1280"/>
      <c r="ECT376" s="1280"/>
      <c r="ECU376" s="1280"/>
      <c r="ECV376" s="1280"/>
      <c r="ECW376" s="1280"/>
      <c r="ECX376" s="1280"/>
      <c r="ECY376" s="1280"/>
      <c r="ECZ376" s="1280"/>
      <c r="EDA376" s="1280"/>
      <c r="EDB376" s="1280"/>
      <c r="EDC376" s="1280"/>
      <c r="EDD376" s="1280"/>
      <c r="EDE376" s="1280"/>
      <c r="EDF376" s="1280"/>
      <c r="EDG376" s="1280"/>
      <c r="EDH376" s="1280"/>
      <c r="EDI376" s="1280"/>
      <c r="EDJ376" s="1280"/>
      <c r="EDK376" s="1280"/>
      <c r="EDL376" s="1280"/>
      <c r="EDM376" s="1280"/>
      <c r="EDN376" s="1280"/>
      <c r="EDO376" s="1280"/>
      <c r="EDP376" s="1280"/>
      <c r="EDQ376" s="1280"/>
      <c r="EDR376" s="1280"/>
      <c r="EDS376" s="1280"/>
      <c r="EDT376" s="1280"/>
      <c r="EDU376" s="1280"/>
      <c r="EDV376" s="1280"/>
      <c r="EDW376" s="1280"/>
      <c r="EDX376" s="1280"/>
      <c r="EDY376" s="1280"/>
      <c r="EDZ376" s="1280"/>
      <c r="EEA376" s="1280"/>
      <c r="EEB376" s="1280"/>
      <c r="EEC376" s="1280"/>
      <c r="EED376" s="1280"/>
      <c r="EEE376" s="1280"/>
      <c r="EEF376" s="1280"/>
      <c r="EEG376" s="1280"/>
      <c r="EEH376" s="1280"/>
      <c r="EEI376" s="1280"/>
      <c r="EEJ376" s="1280"/>
      <c r="EEK376" s="1280"/>
      <c r="EEL376" s="1280"/>
      <c r="EEM376" s="1280"/>
      <c r="EEN376" s="1280"/>
      <c r="EEO376" s="1280"/>
      <c r="EEP376" s="1280"/>
      <c r="EEQ376" s="1280"/>
      <c r="EER376" s="1280"/>
      <c r="EES376" s="1280"/>
      <c r="EET376" s="1280"/>
      <c r="EEU376" s="1280"/>
      <c r="EEV376" s="1280"/>
      <c r="EEW376" s="1280"/>
      <c r="EEX376" s="1280"/>
      <c r="EEY376" s="1280"/>
      <c r="EEZ376" s="1280"/>
      <c r="EFA376" s="1280"/>
      <c r="EFB376" s="1280"/>
      <c r="EFC376" s="1280"/>
      <c r="EFD376" s="1280"/>
      <c r="EFE376" s="1280"/>
      <c r="EFF376" s="1280"/>
      <c r="EFG376" s="1280"/>
      <c r="EFH376" s="1280"/>
      <c r="EFI376" s="1280"/>
      <c r="EFJ376" s="1280"/>
      <c r="EFK376" s="1280"/>
      <c r="EFL376" s="1280"/>
      <c r="EFM376" s="1280"/>
      <c r="EFN376" s="1280"/>
      <c r="EFO376" s="1280"/>
      <c r="EFP376" s="1280"/>
      <c r="EFQ376" s="1280"/>
      <c r="EFR376" s="1280"/>
      <c r="EFS376" s="1280"/>
      <c r="EFT376" s="1280"/>
      <c r="EFU376" s="1280"/>
      <c r="EFV376" s="1280"/>
      <c r="EFW376" s="1280"/>
      <c r="EFX376" s="1280"/>
      <c r="EFY376" s="1280"/>
      <c r="EFZ376" s="1280"/>
      <c r="EGA376" s="1280"/>
      <c r="EGB376" s="1280"/>
      <c r="EGC376" s="1280"/>
      <c r="EGD376" s="1280"/>
      <c r="EGE376" s="1280"/>
      <c r="EGF376" s="1280"/>
      <c r="EGG376" s="1280"/>
      <c r="EGH376" s="1280"/>
      <c r="EGI376" s="1280"/>
      <c r="EGJ376" s="1280"/>
      <c r="EGK376" s="1280"/>
      <c r="EGL376" s="1280"/>
      <c r="EGM376" s="1280"/>
      <c r="EGN376" s="1280"/>
      <c r="EGO376" s="1280"/>
      <c r="EGP376" s="1280"/>
      <c r="EGQ376" s="1280"/>
      <c r="EGR376" s="1280"/>
      <c r="EGS376" s="1280"/>
      <c r="EGT376" s="1280"/>
      <c r="EGU376" s="1280"/>
      <c r="EGV376" s="1280"/>
      <c r="EGW376" s="1280"/>
      <c r="EGX376" s="1280"/>
      <c r="EGY376" s="1280"/>
      <c r="EGZ376" s="1280"/>
      <c r="EHA376" s="1280"/>
      <c r="EHB376" s="1280"/>
      <c r="EHC376" s="1280"/>
      <c r="EHD376" s="1280"/>
      <c r="EHE376" s="1280"/>
      <c r="EHF376" s="1280"/>
      <c r="EHG376" s="1280"/>
      <c r="EHH376" s="1280"/>
      <c r="EHI376" s="1280"/>
      <c r="EHJ376" s="1280"/>
      <c r="EHK376" s="1280"/>
      <c r="EHL376" s="1280"/>
      <c r="EHM376" s="1280"/>
      <c r="EHN376" s="1280"/>
      <c r="EHO376" s="1280"/>
      <c r="EHP376" s="1280"/>
      <c r="EHQ376" s="1280"/>
      <c r="EHR376" s="1280"/>
      <c r="EHS376" s="1280"/>
      <c r="EHT376" s="1280"/>
      <c r="EHU376" s="1280"/>
      <c r="EHV376" s="1280"/>
      <c r="EHW376" s="1280"/>
      <c r="EHX376" s="1280"/>
      <c r="EHY376" s="1280"/>
      <c r="EHZ376" s="1280"/>
      <c r="EIA376" s="1280"/>
      <c r="EIB376" s="1280"/>
      <c r="EIC376" s="1280"/>
      <c r="EID376" s="1280"/>
      <c r="EIE376" s="1280"/>
      <c r="EIF376" s="1280"/>
      <c r="EIG376" s="1280"/>
      <c r="EIH376" s="1280"/>
      <c r="EII376" s="1280"/>
      <c r="EIJ376" s="1280"/>
      <c r="EIK376" s="1280"/>
      <c r="EIL376" s="1280"/>
      <c r="EIM376" s="1280"/>
      <c r="EIN376" s="1280"/>
      <c r="EIO376" s="1280"/>
      <c r="EIP376" s="1280"/>
      <c r="EIQ376" s="1280"/>
      <c r="EIR376" s="1280"/>
      <c r="EIS376" s="1280"/>
      <c r="EIT376" s="1280"/>
      <c r="EIU376" s="1280"/>
      <c r="EIV376" s="1280"/>
      <c r="EIW376" s="1280"/>
      <c r="EIX376" s="1280"/>
      <c r="EIY376" s="1280"/>
      <c r="EIZ376" s="1280"/>
      <c r="EJA376" s="1280"/>
      <c r="EJB376" s="1280"/>
      <c r="EJC376" s="1280"/>
      <c r="EJD376" s="1280"/>
      <c r="EJE376" s="1280"/>
      <c r="EJF376" s="1280"/>
      <c r="EJG376" s="1280"/>
      <c r="EJH376" s="1280"/>
      <c r="EJI376" s="1280"/>
      <c r="EJJ376" s="1280"/>
      <c r="EJK376" s="1280"/>
      <c r="EJL376" s="1280"/>
      <c r="EJM376" s="1280"/>
      <c r="EJN376" s="1280"/>
      <c r="EJO376" s="1280"/>
      <c r="EJP376" s="1280"/>
      <c r="EJQ376" s="1280"/>
      <c r="EJR376" s="1280"/>
      <c r="EJS376" s="1280"/>
      <c r="EJT376" s="1280"/>
      <c r="EJU376" s="1280"/>
      <c r="EJV376" s="1280"/>
      <c r="EJW376" s="1280"/>
      <c r="EJX376" s="1280"/>
      <c r="EJY376" s="1280"/>
      <c r="EJZ376" s="1280"/>
      <c r="EKA376" s="1280"/>
      <c r="EKB376" s="1280"/>
      <c r="EKC376" s="1280"/>
      <c r="EKD376" s="1280"/>
      <c r="EKE376" s="1280"/>
      <c r="EKF376" s="1280"/>
      <c r="EKG376" s="1280"/>
      <c r="EKH376" s="1280"/>
      <c r="EKI376" s="1280"/>
      <c r="EKJ376" s="1280"/>
      <c r="EKK376" s="1280"/>
      <c r="EKL376" s="1280"/>
      <c r="EKM376" s="1280"/>
      <c r="EKN376" s="1280"/>
      <c r="EKO376" s="1280"/>
      <c r="EKP376" s="1280"/>
      <c r="EKQ376" s="1280"/>
      <c r="EKR376" s="1280"/>
      <c r="EKS376" s="1280"/>
      <c r="EKT376" s="1280"/>
      <c r="EKU376" s="1280"/>
      <c r="EKV376" s="1280"/>
      <c r="EKW376" s="1280"/>
      <c r="EKX376" s="1280"/>
      <c r="EKY376" s="1280"/>
      <c r="EKZ376" s="1280"/>
      <c r="ELA376" s="1280"/>
      <c r="ELB376" s="1280"/>
      <c r="ELC376" s="1280"/>
      <c r="ELD376" s="1280"/>
      <c r="ELE376" s="1280"/>
      <c r="ELF376" s="1280"/>
      <c r="ELG376" s="1280"/>
      <c r="ELH376" s="1280"/>
      <c r="ELI376" s="1280"/>
      <c r="ELJ376" s="1280"/>
      <c r="ELK376" s="1280"/>
      <c r="ELL376" s="1280"/>
      <c r="ELM376" s="1280"/>
      <c r="ELN376" s="1280"/>
      <c r="ELO376" s="1280"/>
      <c r="ELP376" s="1280"/>
      <c r="ELQ376" s="1280"/>
      <c r="ELR376" s="1280"/>
      <c r="ELS376" s="1280"/>
      <c r="ELT376" s="1280"/>
      <c r="ELU376" s="1280"/>
      <c r="ELV376" s="1280"/>
      <c r="ELW376" s="1280"/>
      <c r="ELX376" s="1280"/>
      <c r="ELY376" s="1280"/>
      <c r="ELZ376" s="1280"/>
      <c r="EMA376" s="1280"/>
      <c r="EMB376" s="1280"/>
      <c r="EMC376" s="1280"/>
      <c r="EMD376" s="1280"/>
      <c r="EME376" s="1280"/>
      <c r="EMF376" s="1280"/>
      <c r="EMG376" s="1280"/>
      <c r="EMH376" s="1280"/>
      <c r="EMI376" s="1280"/>
      <c r="EMJ376" s="1280"/>
      <c r="EMK376" s="1280"/>
      <c r="EML376" s="1280"/>
      <c r="EMM376" s="1280"/>
      <c r="EMN376" s="1280"/>
      <c r="EMO376" s="1280"/>
      <c r="EMP376" s="1280"/>
      <c r="EMQ376" s="1280"/>
      <c r="EMR376" s="1280"/>
      <c r="EMS376" s="1280"/>
      <c r="EMT376" s="1280"/>
      <c r="EMU376" s="1280"/>
      <c r="EMV376" s="1280"/>
      <c r="EMW376" s="1280"/>
      <c r="EMX376" s="1280"/>
      <c r="EMY376" s="1280"/>
      <c r="EMZ376" s="1280"/>
      <c r="ENA376" s="1280"/>
      <c r="ENB376" s="1280"/>
      <c r="ENC376" s="1280"/>
      <c r="END376" s="1280"/>
      <c r="ENE376" s="1280"/>
      <c r="ENF376" s="1280"/>
      <c r="ENG376" s="1280"/>
      <c r="ENH376" s="1280"/>
      <c r="ENI376" s="1280"/>
      <c r="ENJ376" s="1280"/>
      <c r="ENK376" s="1280"/>
      <c r="ENL376" s="1280"/>
      <c r="ENM376" s="1280"/>
      <c r="ENN376" s="1280"/>
      <c r="ENO376" s="1280"/>
      <c r="ENP376" s="1280"/>
      <c r="ENQ376" s="1280"/>
      <c r="ENR376" s="1280"/>
      <c r="ENS376" s="1280"/>
      <c r="ENT376" s="1280"/>
      <c r="ENU376" s="1280"/>
      <c r="ENV376" s="1280"/>
      <c r="ENW376" s="1280"/>
      <c r="ENX376" s="1280"/>
      <c r="ENY376" s="1280"/>
      <c r="ENZ376" s="1280"/>
      <c r="EOA376" s="1280"/>
      <c r="EOB376" s="1280"/>
      <c r="EOC376" s="1280"/>
      <c r="EOD376" s="1280"/>
      <c r="EOE376" s="1280"/>
      <c r="EOF376" s="1280"/>
      <c r="EOG376" s="1280"/>
      <c r="EOH376" s="1280"/>
      <c r="EOI376" s="1280"/>
      <c r="EOJ376" s="1280"/>
      <c r="EOK376" s="1280"/>
      <c r="EOL376" s="1280"/>
      <c r="EOM376" s="1280"/>
      <c r="EON376" s="1280"/>
      <c r="EOO376" s="1280"/>
      <c r="EOP376" s="1280"/>
      <c r="EOQ376" s="1280"/>
      <c r="EOR376" s="1280"/>
      <c r="EOS376" s="1280"/>
      <c r="EOT376" s="1280"/>
      <c r="EOU376" s="1280"/>
      <c r="EOV376" s="1280"/>
      <c r="EOW376" s="1280"/>
      <c r="EOX376" s="1280"/>
      <c r="EOY376" s="1280"/>
      <c r="EOZ376" s="1280"/>
      <c r="EPA376" s="1280"/>
      <c r="EPB376" s="1280"/>
      <c r="EPC376" s="1280"/>
      <c r="EPD376" s="1280"/>
      <c r="EPE376" s="1280"/>
      <c r="EPF376" s="1280"/>
      <c r="EPG376" s="1280"/>
      <c r="EPH376" s="1280"/>
      <c r="EPI376" s="1280"/>
      <c r="EPJ376" s="1280"/>
      <c r="EPK376" s="1280"/>
      <c r="EPL376" s="1280"/>
      <c r="EPM376" s="1280"/>
      <c r="EPN376" s="1280"/>
      <c r="EPO376" s="1280"/>
      <c r="EPP376" s="1280"/>
      <c r="EPQ376" s="1280"/>
      <c r="EPR376" s="1280"/>
      <c r="EPS376" s="1280"/>
      <c r="EPT376" s="1280"/>
      <c r="EPU376" s="1280"/>
      <c r="EPV376" s="1280"/>
      <c r="EPW376" s="1280"/>
      <c r="EPX376" s="1280"/>
      <c r="EPY376" s="1280"/>
      <c r="EPZ376" s="1280"/>
      <c r="EQA376" s="1280"/>
      <c r="EQB376" s="1280"/>
      <c r="EQC376" s="1280"/>
      <c r="EQD376" s="1280"/>
      <c r="EQE376" s="1280"/>
      <c r="EQF376" s="1280"/>
      <c r="EQG376" s="1280"/>
      <c r="EQH376" s="1280"/>
      <c r="EQI376" s="1280"/>
      <c r="EQJ376" s="1280"/>
      <c r="EQK376" s="1280"/>
      <c r="EQL376" s="1280"/>
      <c r="EQM376" s="1280"/>
      <c r="EQN376" s="1280"/>
      <c r="EQO376" s="1280"/>
      <c r="EQP376" s="1280"/>
      <c r="EQQ376" s="1280"/>
      <c r="EQR376" s="1280"/>
      <c r="EQS376" s="1280"/>
      <c r="EQT376" s="1280"/>
      <c r="EQU376" s="1280"/>
      <c r="EQV376" s="1280"/>
      <c r="EQW376" s="1280"/>
      <c r="EQX376" s="1280"/>
      <c r="EQY376" s="1280"/>
      <c r="EQZ376" s="1280"/>
      <c r="ERA376" s="1280"/>
      <c r="ERB376" s="1280"/>
      <c r="ERC376" s="1280"/>
      <c r="ERD376" s="1280"/>
      <c r="ERE376" s="1280"/>
      <c r="ERF376" s="1280"/>
      <c r="ERG376" s="1280"/>
      <c r="ERH376" s="1280"/>
      <c r="ERI376" s="1280"/>
      <c r="ERJ376" s="1280"/>
      <c r="ERK376" s="1280"/>
      <c r="ERL376" s="1280"/>
      <c r="ERM376" s="1280"/>
      <c r="ERN376" s="1280"/>
      <c r="ERO376" s="1280"/>
      <c r="ERP376" s="1280"/>
      <c r="ERQ376" s="1280"/>
      <c r="ERR376" s="1280"/>
      <c r="ERS376" s="1280"/>
      <c r="ERT376" s="1280"/>
      <c r="ERU376" s="1280"/>
      <c r="ERV376" s="1280"/>
      <c r="ERW376" s="1280"/>
      <c r="ERX376" s="1280"/>
      <c r="ERY376" s="1280"/>
      <c r="ERZ376" s="1280"/>
      <c r="ESA376" s="1280"/>
      <c r="ESB376" s="1280"/>
      <c r="ESC376" s="1280"/>
      <c r="ESD376" s="1280"/>
      <c r="ESE376" s="1280"/>
      <c r="ESF376" s="1280"/>
      <c r="ESG376" s="1280"/>
      <c r="ESH376" s="1280"/>
      <c r="ESI376" s="1280"/>
      <c r="ESJ376" s="1280"/>
      <c r="ESK376" s="1280"/>
      <c r="ESL376" s="1280"/>
      <c r="ESM376" s="1280"/>
      <c r="ESN376" s="1280"/>
      <c r="ESO376" s="1280"/>
      <c r="ESP376" s="1280"/>
      <c r="ESQ376" s="1280"/>
      <c r="ESR376" s="1280"/>
      <c r="ESS376" s="1280"/>
      <c r="EST376" s="1280"/>
      <c r="ESU376" s="1280"/>
      <c r="ESV376" s="1280"/>
      <c r="ESW376" s="1280"/>
      <c r="ESX376" s="1280"/>
      <c r="ESY376" s="1280"/>
      <c r="ESZ376" s="1280"/>
      <c r="ETA376" s="1280"/>
      <c r="ETB376" s="1280"/>
      <c r="ETC376" s="1280"/>
      <c r="ETD376" s="1280"/>
      <c r="ETE376" s="1280"/>
      <c r="ETF376" s="1280"/>
      <c r="ETG376" s="1280"/>
      <c r="ETH376" s="1280"/>
      <c r="ETI376" s="1280"/>
      <c r="ETJ376" s="1280"/>
      <c r="ETK376" s="1280"/>
      <c r="ETL376" s="1280"/>
      <c r="ETM376" s="1280"/>
      <c r="ETN376" s="1280"/>
      <c r="ETO376" s="1280"/>
      <c r="ETP376" s="1280"/>
      <c r="ETQ376" s="1280"/>
      <c r="ETR376" s="1280"/>
      <c r="ETS376" s="1280"/>
      <c r="ETT376" s="1280"/>
      <c r="ETU376" s="1280"/>
      <c r="ETV376" s="1280"/>
      <c r="ETW376" s="1280"/>
      <c r="ETX376" s="1280"/>
      <c r="ETY376" s="1280"/>
      <c r="ETZ376" s="1280"/>
      <c r="EUA376" s="1280"/>
      <c r="EUB376" s="1280"/>
      <c r="EUC376" s="1280"/>
      <c r="EUD376" s="1280"/>
      <c r="EUE376" s="1280"/>
      <c r="EUF376" s="1280"/>
      <c r="EUG376" s="1280"/>
      <c r="EUH376" s="1280"/>
      <c r="EUI376" s="1280"/>
      <c r="EUJ376" s="1280"/>
      <c r="EUK376" s="1280"/>
      <c r="EUL376" s="1280"/>
      <c r="EUM376" s="1280"/>
      <c r="EUN376" s="1280"/>
      <c r="EUO376" s="1280"/>
      <c r="EUP376" s="1280"/>
      <c r="EUQ376" s="1280"/>
      <c r="EUR376" s="1280"/>
      <c r="EUS376" s="1280"/>
      <c r="EUT376" s="1280"/>
      <c r="EUU376" s="1280"/>
      <c r="EUV376" s="1280"/>
      <c r="EUW376" s="1280"/>
      <c r="EUX376" s="1280"/>
      <c r="EUY376" s="1280"/>
      <c r="EUZ376" s="1280"/>
      <c r="EVA376" s="1280"/>
      <c r="EVB376" s="1280"/>
      <c r="EVC376" s="1280"/>
      <c r="EVD376" s="1280"/>
      <c r="EVE376" s="1280"/>
      <c r="EVF376" s="1280"/>
      <c r="EVG376" s="1280"/>
      <c r="EVH376" s="1280"/>
      <c r="EVI376" s="1280"/>
      <c r="EVJ376" s="1280"/>
      <c r="EVK376" s="1280"/>
      <c r="EVL376" s="1280"/>
      <c r="EVM376" s="1280"/>
      <c r="EVN376" s="1280"/>
      <c r="EVO376" s="1280"/>
      <c r="EVP376" s="1280"/>
      <c r="EVQ376" s="1280"/>
      <c r="EVR376" s="1280"/>
      <c r="EVS376" s="1280"/>
      <c r="EVT376" s="1280"/>
      <c r="EVU376" s="1280"/>
      <c r="EVV376" s="1280"/>
      <c r="EVW376" s="1280"/>
      <c r="EVX376" s="1280"/>
      <c r="EVY376" s="1280"/>
      <c r="EVZ376" s="1280"/>
      <c r="EWA376" s="1280"/>
      <c r="EWB376" s="1280"/>
      <c r="EWC376" s="1280"/>
      <c r="EWD376" s="1280"/>
      <c r="EWE376" s="1280"/>
      <c r="EWF376" s="1280"/>
      <c r="EWG376" s="1280"/>
      <c r="EWH376" s="1280"/>
      <c r="EWI376" s="1280"/>
      <c r="EWJ376" s="1280"/>
      <c r="EWK376" s="1280"/>
      <c r="EWL376" s="1280"/>
      <c r="EWM376" s="1280"/>
      <c r="EWN376" s="1280"/>
      <c r="EWO376" s="1280"/>
      <c r="EWP376" s="1280"/>
      <c r="EWQ376" s="1280"/>
      <c r="EWR376" s="1280"/>
      <c r="EWS376" s="1280"/>
      <c r="EWT376" s="1280"/>
      <c r="EWU376" s="1280"/>
      <c r="EWV376" s="1280"/>
      <c r="EWW376" s="1280"/>
      <c r="EWX376" s="1280"/>
      <c r="EWY376" s="1280"/>
      <c r="EWZ376" s="1280"/>
      <c r="EXA376" s="1280"/>
      <c r="EXB376" s="1280"/>
      <c r="EXC376" s="1280"/>
      <c r="EXD376" s="1280"/>
      <c r="EXE376" s="1280"/>
      <c r="EXF376" s="1280"/>
      <c r="EXG376" s="1280"/>
      <c r="EXH376" s="1280"/>
      <c r="EXI376" s="1280"/>
      <c r="EXJ376" s="1280"/>
      <c r="EXK376" s="1280"/>
      <c r="EXL376" s="1280"/>
      <c r="EXM376" s="1280"/>
      <c r="EXN376" s="1280"/>
      <c r="EXO376" s="1280"/>
      <c r="EXP376" s="1280"/>
      <c r="EXQ376" s="1280"/>
      <c r="EXR376" s="1280"/>
      <c r="EXS376" s="1280"/>
      <c r="EXT376" s="1280"/>
      <c r="EXU376" s="1280"/>
      <c r="EXV376" s="1280"/>
      <c r="EXW376" s="1280"/>
      <c r="EXX376" s="1280"/>
      <c r="EXY376" s="1280"/>
      <c r="EXZ376" s="1280"/>
      <c r="EYA376" s="1280"/>
      <c r="EYB376" s="1280"/>
      <c r="EYC376" s="1280"/>
      <c r="EYD376" s="1280"/>
      <c r="EYE376" s="1280"/>
      <c r="EYF376" s="1280"/>
      <c r="EYG376" s="1280"/>
      <c r="EYH376" s="1280"/>
      <c r="EYI376" s="1280"/>
      <c r="EYJ376" s="1280"/>
      <c r="EYK376" s="1280"/>
      <c r="EYL376" s="1280"/>
      <c r="EYM376" s="1280"/>
      <c r="EYN376" s="1280"/>
      <c r="EYO376" s="1280"/>
      <c r="EYP376" s="1280"/>
      <c r="EYQ376" s="1280"/>
      <c r="EYR376" s="1280"/>
      <c r="EYS376" s="1280"/>
      <c r="EYT376" s="1280"/>
      <c r="EYU376" s="1280"/>
      <c r="EYV376" s="1280"/>
      <c r="EYW376" s="1280"/>
      <c r="EYX376" s="1280"/>
      <c r="EYY376" s="1280"/>
      <c r="EYZ376" s="1280"/>
      <c r="EZA376" s="1280"/>
      <c r="EZB376" s="1280"/>
      <c r="EZC376" s="1280"/>
      <c r="EZD376" s="1280"/>
      <c r="EZE376" s="1280"/>
      <c r="EZF376" s="1280"/>
      <c r="EZG376" s="1280"/>
      <c r="EZH376" s="1280"/>
      <c r="EZI376" s="1280"/>
      <c r="EZJ376" s="1280"/>
      <c r="EZK376" s="1280"/>
      <c r="EZL376" s="1280"/>
      <c r="EZM376" s="1280"/>
      <c r="EZN376" s="1280"/>
      <c r="EZO376" s="1280"/>
      <c r="EZP376" s="1280"/>
      <c r="EZQ376" s="1280"/>
      <c r="EZR376" s="1280"/>
      <c r="EZS376" s="1280"/>
      <c r="EZT376" s="1280"/>
      <c r="EZU376" s="1280"/>
      <c r="EZV376" s="1280"/>
      <c r="EZW376" s="1280"/>
      <c r="EZX376" s="1280"/>
      <c r="EZY376" s="1280"/>
      <c r="EZZ376" s="1280"/>
      <c r="FAA376" s="1280"/>
      <c r="FAB376" s="1280"/>
      <c r="FAC376" s="1280"/>
      <c r="FAD376" s="1280"/>
      <c r="FAE376" s="1280"/>
      <c r="FAF376" s="1280"/>
      <c r="FAG376" s="1280"/>
      <c r="FAH376" s="1280"/>
      <c r="FAI376" s="1280"/>
      <c r="FAJ376" s="1280"/>
      <c r="FAK376" s="1280"/>
      <c r="FAL376" s="1280"/>
      <c r="FAM376" s="1280"/>
      <c r="FAN376" s="1280"/>
      <c r="FAO376" s="1280"/>
      <c r="FAP376" s="1280"/>
      <c r="FAQ376" s="1280"/>
      <c r="FAR376" s="1280"/>
      <c r="FAS376" s="1280"/>
      <c r="FAT376" s="1280"/>
      <c r="FAU376" s="1280"/>
      <c r="FAV376" s="1280"/>
      <c r="FAW376" s="1280"/>
      <c r="FAX376" s="1280"/>
      <c r="FAY376" s="1280"/>
      <c r="FAZ376" s="1280"/>
      <c r="FBA376" s="1280"/>
      <c r="FBB376" s="1280"/>
      <c r="FBC376" s="1280"/>
      <c r="FBD376" s="1280"/>
      <c r="FBE376" s="1280"/>
      <c r="FBF376" s="1280"/>
      <c r="FBG376" s="1280"/>
      <c r="FBH376" s="1280"/>
      <c r="FBI376" s="1280"/>
      <c r="FBJ376" s="1280"/>
      <c r="FBK376" s="1280"/>
      <c r="FBL376" s="1280"/>
      <c r="FBM376" s="1280"/>
      <c r="FBN376" s="1280"/>
      <c r="FBO376" s="1280"/>
      <c r="FBP376" s="1280"/>
      <c r="FBQ376" s="1280"/>
      <c r="FBR376" s="1280"/>
      <c r="FBS376" s="1280"/>
      <c r="FBT376" s="1280"/>
      <c r="FBU376" s="1280"/>
      <c r="FBV376" s="1280"/>
      <c r="FBW376" s="1280"/>
      <c r="FBX376" s="1280"/>
      <c r="FBY376" s="1280"/>
      <c r="FBZ376" s="1280"/>
      <c r="FCA376" s="1280"/>
      <c r="FCB376" s="1280"/>
      <c r="FCC376" s="1280"/>
      <c r="FCD376" s="1280"/>
      <c r="FCE376" s="1280"/>
      <c r="FCF376" s="1280"/>
      <c r="FCG376" s="1280"/>
      <c r="FCH376" s="1280"/>
      <c r="FCI376" s="1280"/>
      <c r="FCJ376" s="1280"/>
      <c r="FCK376" s="1280"/>
      <c r="FCL376" s="1280"/>
      <c r="FCM376" s="1280"/>
      <c r="FCN376" s="1280"/>
      <c r="FCO376" s="1280"/>
      <c r="FCP376" s="1280"/>
      <c r="FCQ376" s="1280"/>
      <c r="FCR376" s="1280"/>
      <c r="FCS376" s="1280"/>
      <c r="FCT376" s="1280"/>
      <c r="FCU376" s="1280"/>
      <c r="FCV376" s="1280"/>
      <c r="FCW376" s="1280"/>
      <c r="FCX376" s="1280"/>
      <c r="FCY376" s="1280"/>
      <c r="FCZ376" s="1280"/>
      <c r="FDA376" s="1280"/>
      <c r="FDB376" s="1280"/>
      <c r="FDC376" s="1280"/>
      <c r="FDD376" s="1280"/>
      <c r="FDE376" s="1280"/>
      <c r="FDF376" s="1280"/>
      <c r="FDG376" s="1280"/>
      <c r="FDH376" s="1280"/>
      <c r="FDI376" s="1280"/>
      <c r="FDJ376" s="1280"/>
      <c r="FDK376" s="1280"/>
      <c r="FDL376" s="1280"/>
      <c r="FDM376" s="1280"/>
      <c r="FDN376" s="1280"/>
      <c r="FDO376" s="1280"/>
      <c r="FDP376" s="1280"/>
      <c r="FDQ376" s="1280"/>
      <c r="FDR376" s="1280"/>
      <c r="FDS376" s="1280"/>
      <c r="FDT376" s="1280"/>
      <c r="FDU376" s="1280"/>
      <c r="FDV376" s="1280"/>
      <c r="FDW376" s="1280"/>
      <c r="FDX376" s="1280"/>
      <c r="FDY376" s="1280"/>
      <c r="FDZ376" s="1280"/>
      <c r="FEA376" s="1280"/>
      <c r="FEB376" s="1280"/>
      <c r="FEC376" s="1280"/>
      <c r="FED376" s="1280"/>
      <c r="FEE376" s="1280"/>
      <c r="FEF376" s="1280"/>
      <c r="FEG376" s="1280"/>
      <c r="FEH376" s="1280"/>
      <c r="FEI376" s="1280"/>
      <c r="FEJ376" s="1280"/>
      <c r="FEK376" s="1280"/>
      <c r="FEL376" s="1280"/>
      <c r="FEM376" s="1280"/>
      <c r="FEN376" s="1280"/>
      <c r="FEO376" s="1280"/>
      <c r="FEP376" s="1280"/>
      <c r="FEQ376" s="1280"/>
      <c r="FER376" s="1280"/>
      <c r="FES376" s="1280"/>
      <c r="FET376" s="1280"/>
      <c r="FEU376" s="1280"/>
      <c r="FEV376" s="1280"/>
      <c r="FEW376" s="1280"/>
      <c r="FEX376" s="1280"/>
      <c r="FEY376" s="1280"/>
      <c r="FEZ376" s="1280"/>
      <c r="FFA376" s="1280"/>
      <c r="FFB376" s="1280"/>
      <c r="FFC376" s="1280"/>
      <c r="FFD376" s="1280"/>
      <c r="FFE376" s="1280"/>
      <c r="FFF376" s="1280"/>
      <c r="FFG376" s="1280"/>
      <c r="FFH376" s="1280"/>
      <c r="FFI376" s="1280"/>
      <c r="FFJ376" s="1280"/>
      <c r="FFK376" s="1280"/>
      <c r="FFL376" s="1280"/>
      <c r="FFM376" s="1280"/>
      <c r="FFN376" s="1280"/>
      <c r="FFO376" s="1280"/>
      <c r="FFP376" s="1280"/>
      <c r="FFQ376" s="1280"/>
      <c r="FFR376" s="1280"/>
      <c r="FFS376" s="1280"/>
      <c r="FFT376" s="1280"/>
      <c r="FFU376" s="1280"/>
      <c r="FFV376" s="1280"/>
      <c r="FFW376" s="1280"/>
      <c r="FFX376" s="1280"/>
      <c r="FFY376" s="1280"/>
      <c r="FFZ376" s="1280"/>
      <c r="FGA376" s="1280"/>
      <c r="FGB376" s="1280"/>
      <c r="FGC376" s="1280"/>
      <c r="FGD376" s="1280"/>
      <c r="FGE376" s="1280"/>
      <c r="FGF376" s="1280"/>
      <c r="FGG376" s="1280"/>
      <c r="FGH376" s="1280"/>
      <c r="FGI376" s="1280"/>
      <c r="FGJ376" s="1280"/>
      <c r="FGK376" s="1280"/>
      <c r="FGL376" s="1280"/>
      <c r="FGM376" s="1280"/>
      <c r="FGN376" s="1280"/>
      <c r="FGO376" s="1280"/>
      <c r="FGP376" s="1280"/>
      <c r="FGQ376" s="1280"/>
      <c r="FGR376" s="1280"/>
      <c r="FGS376" s="1280"/>
      <c r="FGT376" s="1280"/>
      <c r="FGU376" s="1280"/>
      <c r="FGV376" s="1280"/>
      <c r="FGW376" s="1280"/>
      <c r="FGX376" s="1280"/>
      <c r="FGY376" s="1280"/>
      <c r="FGZ376" s="1280"/>
      <c r="FHA376" s="1280"/>
      <c r="FHB376" s="1280"/>
      <c r="FHC376" s="1280"/>
      <c r="FHD376" s="1280"/>
      <c r="FHE376" s="1280"/>
      <c r="FHF376" s="1280"/>
      <c r="FHG376" s="1280"/>
      <c r="FHH376" s="1280"/>
      <c r="FHI376" s="1280"/>
      <c r="FHJ376" s="1280"/>
      <c r="FHK376" s="1280"/>
      <c r="FHL376" s="1280"/>
      <c r="FHM376" s="1280"/>
      <c r="FHN376" s="1280"/>
      <c r="FHO376" s="1280"/>
      <c r="FHP376" s="1280"/>
      <c r="FHQ376" s="1280"/>
      <c r="FHR376" s="1280"/>
      <c r="FHS376" s="1280"/>
      <c r="FHT376" s="1280"/>
      <c r="FHU376" s="1280"/>
      <c r="FHV376" s="1280"/>
      <c r="FHW376" s="1280"/>
      <c r="FHX376" s="1280"/>
      <c r="FHY376" s="1280"/>
      <c r="FHZ376" s="1280"/>
      <c r="FIA376" s="1280"/>
      <c r="FIB376" s="1280"/>
      <c r="FIC376" s="1280"/>
      <c r="FID376" s="1280"/>
      <c r="FIE376" s="1280"/>
      <c r="FIF376" s="1280"/>
      <c r="FIG376" s="1280"/>
      <c r="FIH376" s="1280"/>
      <c r="FII376" s="1280"/>
      <c r="FIJ376" s="1280"/>
      <c r="FIK376" s="1280"/>
      <c r="FIL376" s="1280"/>
      <c r="FIM376" s="1280"/>
      <c r="FIN376" s="1280"/>
      <c r="FIO376" s="1280"/>
      <c r="FIP376" s="1280"/>
      <c r="FIQ376" s="1280"/>
      <c r="FIR376" s="1280"/>
      <c r="FIS376" s="1280"/>
      <c r="FIT376" s="1280"/>
      <c r="FIU376" s="1280"/>
      <c r="FIV376" s="1280"/>
      <c r="FIW376" s="1280"/>
      <c r="FIX376" s="1280"/>
      <c r="FIY376" s="1280"/>
      <c r="FIZ376" s="1280"/>
      <c r="FJA376" s="1280"/>
      <c r="FJB376" s="1280"/>
      <c r="FJC376" s="1280"/>
      <c r="FJD376" s="1280"/>
      <c r="FJE376" s="1280"/>
      <c r="FJF376" s="1280"/>
      <c r="FJG376" s="1280"/>
      <c r="FJH376" s="1280"/>
      <c r="FJI376" s="1280"/>
      <c r="FJJ376" s="1280"/>
      <c r="FJK376" s="1280"/>
      <c r="FJL376" s="1280"/>
      <c r="FJM376" s="1280"/>
      <c r="FJN376" s="1280"/>
      <c r="FJO376" s="1280"/>
      <c r="FJP376" s="1280"/>
      <c r="FJQ376" s="1280"/>
      <c r="FJR376" s="1280"/>
      <c r="FJS376" s="1280"/>
      <c r="FJT376" s="1280"/>
      <c r="FJU376" s="1280"/>
      <c r="FJV376" s="1280"/>
      <c r="FJW376" s="1280"/>
      <c r="FJX376" s="1280"/>
      <c r="FJY376" s="1280"/>
      <c r="FJZ376" s="1280"/>
      <c r="FKA376" s="1280"/>
      <c r="FKB376" s="1280"/>
      <c r="FKC376" s="1280"/>
      <c r="FKD376" s="1280"/>
      <c r="FKE376" s="1280"/>
      <c r="FKF376" s="1280"/>
      <c r="FKG376" s="1280"/>
      <c r="FKH376" s="1280"/>
      <c r="FKI376" s="1280"/>
      <c r="FKJ376" s="1280"/>
      <c r="FKK376" s="1280"/>
      <c r="FKL376" s="1280"/>
      <c r="FKM376" s="1280"/>
      <c r="FKN376" s="1280"/>
      <c r="FKO376" s="1280"/>
      <c r="FKP376" s="1280"/>
      <c r="FKQ376" s="1280"/>
      <c r="FKR376" s="1280"/>
      <c r="FKS376" s="1280"/>
      <c r="FKT376" s="1280"/>
      <c r="FKU376" s="1280"/>
      <c r="FKV376" s="1280"/>
      <c r="FKW376" s="1280"/>
      <c r="FKX376" s="1280"/>
      <c r="FKY376" s="1280"/>
      <c r="FKZ376" s="1280"/>
      <c r="FLA376" s="1280"/>
      <c r="FLB376" s="1280"/>
      <c r="FLC376" s="1280"/>
      <c r="FLD376" s="1280"/>
      <c r="FLE376" s="1280"/>
      <c r="FLF376" s="1280"/>
      <c r="FLG376" s="1280"/>
      <c r="FLH376" s="1280"/>
      <c r="FLI376" s="1280"/>
      <c r="FLJ376" s="1280"/>
      <c r="FLK376" s="1280"/>
      <c r="FLL376" s="1280"/>
      <c r="FLM376" s="1280"/>
      <c r="FLN376" s="1280"/>
      <c r="FLO376" s="1280"/>
      <c r="FLP376" s="1280"/>
      <c r="FLQ376" s="1280"/>
      <c r="FLR376" s="1280"/>
      <c r="FLS376" s="1280"/>
      <c r="FLT376" s="1280"/>
      <c r="FLU376" s="1280"/>
      <c r="FLV376" s="1280"/>
      <c r="FLW376" s="1280"/>
      <c r="FLX376" s="1280"/>
      <c r="FLY376" s="1280"/>
      <c r="FLZ376" s="1280"/>
      <c r="FMA376" s="1280"/>
      <c r="FMB376" s="1280"/>
      <c r="FMC376" s="1280"/>
      <c r="FMD376" s="1280"/>
      <c r="FME376" s="1280"/>
      <c r="FMF376" s="1280"/>
      <c r="FMG376" s="1280"/>
      <c r="FMH376" s="1280"/>
      <c r="FMI376" s="1280"/>
      <c r="FMJ376" s="1280"/>
      <c r="FMK376" s="1280"/>
      <c r="FML376" s="1280"/>
      <c r="FMM376" s="1280"/>
      <c r="FMN376" s="1280"/>
      <c r="FMO376" s="1280"/>
      <c r="FMP376" s="1280"/>
      <c r="FMQ376" s="1280"/>
      <c r="FMR376" s="1280"/>
      <c r="FMS376" s="1280"/>
      <c r="FMT376" s="1280"/>
      <c r="FMU376" s="1280"/>
      <c r="FMV376" s="1280"/>
      <c r="FMW376" s="1280"/>
      <c r="FMX376" s="1280"/>
      <c r="FMY376" s="1280"/>
      <c r="FMZ376" s="1280"/>
      <c r="FNA376" s="1280"/>
      <c r="FNB376" s="1280"/>
      <c r="FNC376" s="1280"/>
      <c r="FND376" s="1280"/>
      <c r="FNE376" s="1280"/>
      <c r="FNF376" s="1280"/>
      <c r="FNG376" s="1280"/>
      <c r="FNH376" s="1280"/>
      <c r="FNI376" s="1280"/>
      <c r="FNJ376" s="1280"/>
      <c r="FNK376" s="1280"/>
      <c r="FNL376" s="1280"/>
      <c r="FNM376" s="1280"/>
      <c r="FNN376" s="1280"/>
      <c r="FNO376" s="1280"/>
      <c r="FNP376" s="1280"/>
      <c r="FNQ376" s="1280"/>
      <c r="FNR376" s="1280"/>
      <c r="FNS376" s="1280"/>
      <c r="FNT376" s="1280"/>
      <c r="FNU376" s="1280"/>
      <c r="FNV376" s="1280"/>
      <c r="FNW376" s="1280"/>
      <c r="FNX376" s="1280"/>
      <c r="FNY376" s="1280"/>
      <c r="FNZ376" s="1280"/>
      <c r="FOA376" s="1280"/>
      <c r="FOB376" s="1280"/>
      <c r="FOC376" s="1280"/>
      <c r="FOD376" s="1280"/>
      <c r="FOE376" s="1280"/>
      <c r="FOF376" s="1280"/>
      <c r="FOG376" s="1280"/>
      <c r="FOH376" s="1280"/>
      <c r="FOI376" s="1280"/>
      <c r="FOJ376" s="1280"/>
      <c r="FOK376" s="1280"/>
      <c r="FOL376" s="1280"/>
      <c r="FOM376" s="1280"/>
      <c r="FON376" s="1280"/>
      <c r="FOO376" s="1280"/>
      <c r="FOP376" s="1280"/>
      <c r="FOQ376" s="1280"/>
      <c r="FOR376" s="1280"/>
      <c r="FOS376" s="1280"/>
      <c r="FOT376" s="1280"/>
      <c r="FOU376" s="1280"/>
      <c r="FOV376" s="1280"/>
      <c r="FOW376" s="1280"/>
      <c r="FOX376" s="1280"/>
      <c r="FOY376" s="1280"/>
      <c r="FOZ376" s="1280"/>
      <c r="FPA376" s="1280"/>
      <c r="FPB376" s="1280"/>
      <c r="FPC376" s="1280"/>
      <c r="FPD376" s="1280"/>
      <c r="FPE376" s="1280"/>
      <c r="FPF376" s="1280"/>
      <c r="FPG376" s="1280"/>
      <c r="FPH376" s="1280"/>
      <c r="FPI376" s="1280"/>
      <c r="FPJ376" s="1280"/>
      <c r="FPK376" s="1280"/>
      <c r="FPL376" s="1280"/>
      <c r="FPM376" s="1280"/>
      <c r="FPN376" s="1280"/>
      <c r="FPO376" s="1280"/>
      <c r="FPP376" s="1280"/>
      <c r="FPQ376" s="1280"/>
      <c r="FPR376" s="1280"/>
      <c r="FPS376" s="1280"/>
      <c r="FPT376" s="1280"/>
      <c r="FPU376" s="1280"/>
      <c r="FPV376" s="1280"/>
      <c r="FPW376" s="1280"/>
      <c r="FPX376" s="1280"/>
      <c r="FPY376" s="1280"/>
      <c r="FPZ376" s="1280"/>
      <c r="FQA376" s="1280"/>
      <c r="FQB376" s="1280"/>
      <c r="FQC376" s="1280"/>
      <c r="FQD376" s="1280"/>
      <c r="FQE376" s="1280"/>
      <c r="FQF376" s="1280"/>
      <c r="FQG376" s="1280"/>
      <c r="FQH376" s="1280"/>
      <c r="FQI376" s="1280"/>
      <c r="FQJ376" s="1280"/>
      <c r="FQK376" s="1280"/>
      <c r="FQL376" s="1280"/>
      <c r="FQM376" s="1280"/>
      <c r="FQN376" s="1280"/>
      <c r="FQO376" s="1280"/>
      <c r="FQP376" s="1280"/>
      <c r="FQQ376" s="1280"/>
      <c r="FQR376" s="1280"/>
      <c r="FQS376" s="1280"/>
      <c r="FQT376" s="1280"/>
      <c r="FQU376" s="1280"/>
      <c r="FQV376" s="1280"/>
      <c r="FQW376" s="1280"/>
      <c r="FQX376" s="1280"/>
      <c r="FQY376" s="1280"/>
      <c r="FQZ376" s="1280"/>
      <c r="FRA376" s="1280"/>
      <c r="FRB376" s="1280"/>
      <c r="FRC376" s="1280"/>
      <c r="FRD376" s="1280"/>
      <c r="FRE376" s="1280"/>
      <c r="FRF376" s="1280"/>
      <c r="FRG376" s="1280"/>
      <c r="FRH376" s="1280"/>
      <c r="FRI376" s="1280"/>
      <c r="FRJ376" s="1280"/>
      <c r="FRK376" s="1280"/>
      <c r="FRL376" s="1280"/>
      <c r="FRM376" s="1280"/>
      <c r="FRN376" s="1280"/>
      <c r="FRO376" s="1280"/>
      <c r="FRP376" s="1280"/>
      <c r="FRQ376" s="1280"/>
      <c r="FRR376" s="1280"/>
      <c r="FRS376" s="1280"/>
      <c r="FRT376" s="1280"/>
      <c r="FRU376" s="1280"/>
      <c r="FRV376" s="1280"/>
      <c r="FRW376" s="1280"/>
      <c r="FRX376" s="1280"/>
      <c r="FRY376" s="1280"/>
      <c r="FRZ376" s="1280"/>
      <c r="FSA376" s="1280"/>
      <c r="FSB376" s="1280"/>
      <c r="FSC376" s="1280"/>
      <c r="FSD376" s="1280"/>
      <c r="FSE376" s="1280"/>
      <c r="FSF376" s="1280"/>
      <c r="FSG376" s="1280"/>
      <c r="FSH376" s="1280"/>
      <c r="FSI376" s="1280"/>
      <c r="FSJ376" s="1280"/>
      <c r="FSK376" s="1280"/>
      <c r="FSL376" s="1280"/>
      <c r="FSM376" s="1280"/>
      <c r="FSN376" s="1280"/>
      <c r="FSO376" s="1280"/>
      <c r="FSP376" s="1280"/>
      <c r="FSQ376" s="1280"/>
      <c r="FSR376" s="1280"/>
      <c r="FSS376" s="1280"/>
      <c r="FST376" s="1280"/>
      <c r="FSU376" s="1280"/>
      <c r="FSV376" s="1280"/>
      <c r="FSW376" s="1280"/>
      <c r="FSX376" s="1280"/>
      <c r="FSY376" s="1280"/>
      <c r="FSZ376" s="1280"/>
      <c r="FTA376" s="1280"/>
      <c r="FTB376" s="1280"/>
      <c r="FTC376" s="1280"/>
      <c r="FTD376" s="1280"/>
      <c r="FTE376" s="1280"/>
      <c r="FTF376" s="1280"/>
      <c r="FTG376" s="1280"/>
      <c r="FTH376" s="1280"/>
      <c r="FTI376" s="1280"/>
      <c r="FTJ376" s="1280"/>
      <c r="FTK376" s="1280"/>
      <c r="FTL376" s="1280"/>
      <c r="FTM376" s="1280"/>
      <c r="FTN376" s="1280"/>
      <c r="FTO376" s="1280"/>
      <c r="FTP376" s="1280"/>
      <c r="FTQ376" s="1280"/>
      <c r="FTR376" s="1280"/>
      <c r="FTS376" s="1280"/>
      <c r="FTT376" s="1280"/>
      <c r="FTU376" s="1280"/>
      <c r="FTV376" s="1280"/>
      <c r="FTW376" s="1280"/>
      <c r="FTX376" s="1280"/>
      <c r="FTY376" s="1280"/>
      <c r="FTZ376" s="1280"/>
      <c r="FUA376" s="1280"/>
      <c r="FUB376" s="1280"/>
      <c r="FUC376" s="1280"/>
      <c r="FUD376" s="1280"/>
      <c r="FUE376" s="1280"/>
      <c r="FUF376" s="1280"/>
      <c r="FUG376" s="1280"/>
      <c r="FUH376" s="1280"/>
      <c r="FUI376" s="1280"/>
      <c r="FUJ376" s="1280"/>
      <c r="FUK376" s="1280"/>
      <c r="FUL376" s="1280"/>
      <c r="FUM376" s="1280"/>
      <c r="FUN376" s="1280"/>
      <c r="FUO376" s="1280"/>
      <c r="FUP376" s="1280"/>
      <c r="FUQ376" s="1280"/>
      <c r="FUR376" s="1280"/>
      <c r="FUS376" s="1280"/>
      <c r="FUT376" s="1280"/>
      <c r="FUU376" s="1280"/>
      <c r="FUV376" s="1280"/>
      <c r="FUW376" s="1280"/>
      <c r="FUX376" s="1280"/>
      <c r="FUY376" s="1280"/>
      <c r="FUZ376" s="1280"/>
      <c r="FVA376" s="1280"/>
      <c r="FVB376" s="1280"/>
      <c r="FVC376" s="1280"/>
      <c r="FVD376" s="1280"/>
      <c r="FVE376" s="1280"/>
      <c r="FVF376" s="1280"/>
      <c r="FVG376" s="1280"/>
      <c r="FVH376" s="1280"/>
      <c r="FVI376" s="1280"/>
      <c r="FVJ376" s="1280"/>
      <c r="FVK376" s="1280"/>
      <c r="FVL376" s="1280"/>
      <c r="FVM376" s="1280"/>
      <c r="FVN376" s="1280"/>
      <c r="FVO376" s="1280"/>
      <c r="FVP376" s="1280"/>
      <c r="FVQ376" s="1280"/>
      <c r="FVR376" s="1280"/>
      <c r="FVS376" s="1280"/>
      <c r="FVT376" s="1280"/>
      <c r="FVU376" s="1280"/>
      <c r="FVV376" s="1280"/>
      <c r="FVW376" s="1280"/>
      <c r="FVX376" s="1280"/>
      <c r="FVY376" s="1280"/>
      <c r="FVZ376" s="1280"/>
      <c r="FWA376" s="1280"/>
      <c r="FWB376" s="1280"/>
      <c r="FWC376" s="1280"/>
      <c r="FWD376" s="1280"/>
      <c r="FWE376" s="1280"/>
      <c r="FWF376" s="1280"/>
      <c r="FWG376" s="1280"/>
      <c r="FWH376" s="1280"/>
      <c r="FWI376" s="1280"/>
      <c r="FWJ376" s="1280"/>
      <c r="FWK376" s="1280"/>
      <c r="FWL376" s="1280"/>
      <c r="FWM376" s="1280"/>
      <c r="FWN376" s="1280"/>
      <c r="FWO376" s="1280"/>
      <c r="FWP376" s="1280"/>
      <c r="FWQ376" s="1280"/>
      <c r="FWR376" s="1280"/>
      <c r="FWS376" s="1280"/>
      <c r="FWT376" s="1280"/>
      <c r="FWU376" s="1280"/>
      <c r="FWV376" s="1280"/>
      <c r="FWW376" s="1280"/>
      <c r="FWX376" s="1280"/>
      <c r="FWY376" s="1280"/>
      <c r="FWZ376" s="1280"/>
      <c r="FXA376" s="1280"/>
      <c r="FXB376" s="1280"/>
      <c r="FXC376" s="1280"/>
      <c r="FXD376" s="1280"/>
      <c r="FXE376" s="1280"/>
      <c r="FXF376" s="1280"/>
      <c r="FXG376" s="1280"/>
      <c r="FXH376" s="1280"/>
      <c r="FXI376" s="1280"/>
      <c r="FXJ376" s="1280"/>
      <c r="FXK376" s="1280"/>
      <c r="FXL376" s="1280"/>
      <c r="FXM376" s="1280"/>
      <c r="FXN376" s="1280"/>
      <c r="FXO376" s="1280"/>
      <c r="FXP376" s="1280"/>
      <c r="FXQ376" s="1280"/>
      <c r="FXR376" s="1280"/>
      <c r="FXS376" s="1280"/>
      <c r="FXT376" s="1280"/>
      <c r="FXU376" s="1280"/>
      <c r="FXV376" s="1280"/>
      <c r="FXW376" s="1280"/>
      <c r="FXX376" s="1280"/>
      <c r="FXY376" s="1280"/>
      <c r="FXZ376" s="1280"/>
      <c r="FYA376" s="1280"/>
      <c r="FYB376" s="1280"/>
      <c r="FYC376" s="1280"/>
      <c r="FYD376" s="1280"/>
      <c r="FYE376" s="1280"/>
      <c r="FYF376" s="1280"/>
      <c r="FYG376" s="1280"/>
      <c r="FYH376" s="1280"/>
      <c r="FYI376" s="1280"/>
      <c r="FYJ376" s="1280"/>
      <c r="FYK376" s="1280"/>
      <c r="FYL376" s="1280"/>
      <c r="FYM376" s="1280"/>
      <c r="FYN376" s="1280"/>
      <c r="FYO376" s="1280"/>
      <c r="FYP376" s="1280"/>
      <c r="FYQ376" s="1280"/>
      <c r="FYR376" s="1280"/>
      <c r="FYS376" s="1280"/>
      <c r="FYT376" s="1280"/>
      <c r="FYU376" s="1280"/>
      <c r="FYV376" s="1280"/>
      <c r="FYW376" s="1280"/>
      <c r="FYX376" s="1280"/>
      <c r="FYY376" s="1280"/>
      <c r="FYZ376" s="1280"/>
      <c r="FZA376" s="1280"/>
      <c r="FZB376" s="1280"/>
      <c r="FZC376" s="1280"/>
      <c r="FZD376" s="1280"/>
      <c r="FZE376" s="1280"/>
      <c r="FZF376" s="1280"/>
      <c r="FZG376" s="1280"/>
      <c r="FZH376" s="1280"/>
      <c r="FZI376" s="1280"/>
      <c r="FZJ376" s="1280"/>
      <c r="FZK376" s="1280"/>
      <c r="FZL376" s="1280"/>
      <c r="FZM376" s="1280"/>
      <c r="FZN376" s="1280"/>
      <c r="FZO376" s="1280"/>
      <c r="FZP376" s="1280"/>
      <c r="FZQ376" s="1280"/>
      <c r="FZR376" s="1280"/>
      <c r="FZS376" s="1280"/>
      <c r="FZT376" s="1280"/>
      <c r="FZU376" s="1280"/>
      <c r="FZV376" s="1280"/>
      <c r="FZW376" s="1280"/>
      <c r="FZX376" s="1280"/>
      <c r="FZY376" s="1280"/>
      <c r="FZZ376" s="1280"/>
      <c r="GAA376" s="1280"/>
      <c r="GAB376" s="1280"/>
      <c r="GAC376" s="1280"/>
      <c r="GAD376" s="1280"/>
      <c r="GAE376" s="1280"/>
      <c r="GAF376" s="1280"/>
      <c r="GAG376" s="1280"/>
      <c r="GAH376" s="1280"/>
      <c r="GAI376" s="1280"/>
      <c r="GAJ376" s="1280"/>
      <c r="GAK376" s="1280"/>
      <c r="GAL376" s="1280"/>
      <c r="GAM376" s="1280"/>
      <c r="GAN376" s="1280"/>
      <c r="GAO376" s="1280"/>
      <c r="GAP376" s="1280"/>
      <c r="GAQ376" s="1280"/>
      <c r="GAR376" s="1280"/>
      <c r="GAS376" s="1280"/>
      <c r="GAT376" s="1280"/>
      <c r="GAU376" s="1280"/>
      <c r="GAV376" s="1280"/>
      <c r="GAW376" s="1280"/>
      <c r="GAX376" s="1280"/>
      <c r="GAY376" s="1280"/>
      <c r="GAZ376" s="1280"/>
      <c r="GBA376" s="1280"/>
      <c r="GBB376" s="1280"/>
      <c r="GBC376" s="1280"/>
      <c r="GBD376" s="1280"/>
      <c r="GBE376" s="1280"/>
      <c r="GBF376" s="1280"/>
      <c r="GBG376" s="1280"/>
      <c r="GBH376" s="1280"/>
      <c r="GBI376" s="1280"/>
      <c r="GBJ376" s="1280"/>
      <c r="GBK376" s="1280"/>
      <c r="GBL376" s="1280"/>
      <c r="GBM376" s="1280"/>
      <c r="GBN376" s="1280"/>
      <c r="GBO376" s="1280"/>
      <c r="GBP376" s="1280"/>
      <c r="GBQ376" s="1280"/>
      <c r="GBR376" s="1280"/>
      <c r="GBS376" s="1280"/>
      <c r="GBT376" s="1280"/>
      <c r="GBU376" s="1280"/>
      <c r="GBV376" s="1280"/>
      <c r="GBW376" s="1280"/>
      <c r="GBX376" s="1280"/>
      <c r="GBY376" s="1280"/>
      <c r="GBZ376" s="1280"/>
      <c r="GCA376" s="1280"/>
      <c r="GCB376" s="1280"/>
      <c r="GCC376" s="1280"/>
      <c r="GCD376" s="1280"/>
      <c r="GCE376" s="1280"/>
      <c r="GCF376" s="1280"/>
      <c r="GCG376" s="1280"/>
      <c r="GCH376" s="1280"/>
      <c r="GCI376" s="1280"/>
      <c r="GCJ376" s="1280"/>
      <c r="GCK376" s="1280"/>
      <c r="GCL376" s="1280"/>
      <c r="GCM376" s="1280"/>
      <c r="GCN376" s="1280"/>
      <c r="GCO376" s="1280"/>
      <c r="GCP376" s="1280"/>
      <c r="GCQ376" s="1280"/>
      <c r="GCR376" s="1280"/>
      <c r="GCS376" s="1280"/>
      <c r="GCT376" s="1280"/>
      <c r="GCU376" s="1280"/>
      <c r="GCV376" s="1280"/>
      <c r="GCW376" s="1280"/>
      <c r="GCX376" s="1280"/>
      <c r="GCY376" s="1280"/>
      <c r="GCZ376" s="1280"/>
      <c r="GDA376" s="1280"/>
      <c r="GDB376" s="1280"/>
      <c r="GDC376" s="1280"/>
      <c r="GDD376" s="1280"/>
      <c r="GDE376" s="1280"/>
      <c r="GDF376" s="1280"/>
      <c r="GDG376" s="1280"/>
      <c r="GDH376" s="1280"/>
      <c r="GDI376" s="1280"/>
      <c r="GDJ376" s="1280"/>
      <c r="GDK376" s="1280"/>
      <c r="GDL376" s="1280"/>
      <c r="GDM376" s="1280"/>
      <c r="GDN376" s="1280"/>
      <c r="GDO376" s="1280"/>
      <c r="GDP376" s="1280"/>
      <c r="GDQ376" s="1280"/>
      <c r="GDR376" s="1280"/>
      <c r="GDS376" s="1280"/>
      <c r="GDT376" s="1280"/>
      <c r="GDU376" s="1280"/>
      <c r="GDV376" s="1280"/>
      <c r="GDW376" s="1280"/>
      <c r="GDX376" s="1280"/>
      <c r="GDY376" s="1280"/>
      <c r="GDZ376" s="1280"/>
      <c r="GEA376" s="1280"/>
      <c r="GEB376" s="1280"/>
      <c r="GEC376" s="1280"/>
      <c r="GED376" s="1280"/>
      <c r="GEE376" s="1280"/>
      <c r="GEF376" s="1280"/>
      <c r="GEG376" s="1280"/>
      <c r="GEH376" s="1280"/>
      <c r="GEI376" s="1280"/>
      <c r="GEJ376" s="1280"/>
      <c r="GEK376" s="1280"/>
      <c r="GEL376" s="1280"/>
      <c r="GEM376" s="1280"/>
      <c r="GEN376" s="1280"/>
      <c r="GEO376" s="1280"/>
      <c r="GEP376" s="1280"/>
      <c r="GEQ376" s="1280"/>
      <c r="GER376" s="1280"/>
      <c r="GES376" s="1280"/>
      <c r="GET376" s="1280"/>
      <c r="GEU376" s="1280"/>
      <c r="GEV376" s="1280"/>
      <c r="GEW376" s="1280"/>
      <c r="GEX376" s="1280"/>
      <c r="GEY376" s="1280"/>
      <c r="GEZ376" s="1280"/>
      <c r="GFA376" s="1280"/>
      <c r="GFB376" s="1280"/>
      <c r="GFC376" s="1280"/>
      <c r="GFD376" s="1280"/>
      <c r="GFE376" s="1280"/>
      <c r="GFF376" s="1280"/>
      <c r="GFG376" s="1280"/>
      <c r="GFH376" s="1280"/>
      <c r="GFI376" s="1280"/>
      <c r="GFJ376" s="1280"/>
      <c r="GFK376" s="1280"/>
      <c r="GFL376" s="1280"/>
      <c r="GFM376" s="1280"/>
      <c r="GFN376" s="1280"/>
      <c r="GFO376" s="1280"/>
      <c r="GFP376" s="1280"/>
      <c r="GFQ376" s="1280"/>
      <c r="GFR376" s="1280"/>
      <c r="GFS376" s="1280"/>
      <c r="GFT376" s="1280"/>
      <c r="GFU376" s="1280"/>
      <c r="GFV376" s="1280"/>
      <c r="GFW376" s="1280"/>
      <c r="GFX376" s="1280"/>
      <c r="GFY376" s="1280"/>
      <c r="GFZ376" s="1280"/>
      <c r="GGA376" s="1280"/>
      <c r="GGB376" s="1280"/>
      <c r="GGC376" s="1280"/>
      <c r="GGD376" s="1280"/>
      <c r="GGE376" s="1280"/>
      <c r="GGF376" s="1280"/>
      <c r="GGG376" s="1280"/>
      <c r="GGH376" s="1280"/>
      <c r="GGI376" s="1280"/>
      <c r="GGJ376" s="1280"/>
      <c r="GGK376" s="1280"/>
      <c r="GGL376" s="1280"/>
      <c r="GGM376" s="1280"/>
      <c r="GGN376" s="1280"/>
      <c r="GGO376" s="1280"/>
      <c r="GGP376" s="1280"/>
      <c r="GGQ376" s="1280"/>
      <c r="GGR376" s="1280"/>
      <c r="GGS376" s="1280"/>
      <c r="GGT376" s="1280"/>
      <c r="GGU376" s="1280"/>
      <c r="GGV376" s="1280"/>
      <c r="GGW376" s="1280"/>
      <c r="GGX376" s="1280"/>
      <c r="GGY376" s="1280"/>
      <c r="GGZ376" s="1280"/>
      <c r="GHA376" s="1280"/>
      <c r="GHB376" s="1280"/>
      <c r="GHC376" s="1280"/>
      <c r="GHD376" s="1280"/>
      <c r="GHE376" s="1280"/>
      <c r="GHF376" s="1280"/>
      <c r="GHG376" s="1280"/>
      <c r="GHH376" s="1280"/>
      <c r="GHI376" s="1280"/>
      <c r="GHJ376" s="1280"/>
      <c r="GHK376" s="1280"/>
      <c r="GHL376" s="1280"/>
      <c r="GHM376" s="1280"/>
      <c r="GHN376" s="1280"/>
      <c r="GHO376" s="1280"/>
      <c r="GHP376" s="1280"/>
      <c r="GHQ376" s="1280"/>
      <c r="GHR376" s="1280"/>
      <c r="GHS376" s="1280"/>
      <c r="GHT376" s="1280"/>
      <c r="GHU376" s="1280"/>
      <c r="GHV376" s="1280"/>
      <c r="GHW376" s="1280"/>
      <c r="GHX376" s="1280"/>
      <c r="GHY376" s="1280"/>
      <c r="GHZ376" s="1280"/>
      <c r="GIA376" s="1280"/>
      <c r="GIB376" s="1280"/>
      <c r="GIC376" s="1280"/>
      <c r="GID376" s="1280"/>
      <c r="GIE376" s="1280"/>
      <c r="GIF376" s="1280"/>
      <c r="GIG376" s="1280"/>
      <c r="GIH376" s="1280"/>
      <c r="GII376" s="1280"/>
      <c r="GIJ376" s="1280"/>
      <c r="GIK376" s="1280"/>
      <c r="GIL376" s="1280"/>
      <c r="GIM376" s="1280"/>
      <c r="GIN376" s="1280"/>
      <c r="GIO376" s="1280"/>
      <c r="GIP376" s="1280"/>
      <c r="GIQ376" s="1280"/>
      <c r="GIR376" s="1280"/>
      <c r="GIS376" s="1280"/>
      <c r="GIT376" s="1280"/>
      <c r="GIU376" s="1280"/>
      <c r="GIV376" s="1280"/>
      <c r="GIW376" s="1280"/>
      <c r="GIX376" s="1280"/>
      <c r="GIY376" s="1280"/>
      <c r="GIZ376" s="1280"/>
      <c r="GJA376" s="1280"/>
      <c r="GJB376" s="1280"/>
      <c r="GJC376" s="1280"/>
      <c r="GJD376" s="1280"/>
      <c r="GJE376" s="1280"/>
      <c r="GJF376" s="1280"/>
      <c r="GJG376" s="1280"/>
      <c r="GJH376" s="1280"/>
      <c r="GJI376" s="1280"/>
      <c r="GJJ376" s="1280"/>
      <c r="GJK376" s="1280"/>
      <c r="GJL376" s="1280"/>
      <c r="GJM376" s="1280"/>
      <c r="GJN376" s="1280"/>
      <c r="GJO376" s="1280"/>
      <c r="GJP376" s="1280"/>
      <c r="GJQ376" s="1280"/>
      <c r="GJR376" s="1280"/>
      <c r="GJS376" s="1280"/>
      <c r="GJT376" s="1280"/>
      <c r="GJU376" s="1280"/>
      <c r="GJV376" s="1280"/>
      <c r="GJW376" s="1280"/>
      <c r="GJX376" s="1280"/>
      <c r="GJY376" s="1280"/>
      <c r="GJZ376" s="1280"/>
      <c r="GKA376" s="1280"/>
      <c r="GKB376" s="1280"/>
      <c r="GKC376" s="1280"/>
      <c r="GKD376" s="1280"/>
      <c r="GKE376" s="1280"/>
      <c r="GKF376" s="1280"/>
      <c r="GKG376" s="1280"/>
      <c r="GKH376" s="1280"/>
      <c r="GKI376" s="1280"/>
      <c r="GKJ376" s="1280"/>
      <c r="GKK376" s="1280"/>
      <c r="GKL376" s="1280"/>
      <c r="GKM376" s="1280"/>
      <c r="GKN376" s="1280"/>
      <c r="GKO376" s="1280"/>
      <c r="GKP376" s="1280"/>
      <c r="GKQ376" s="1280"/>
      <c r="GKR376" s="1280"/>
      <c r="GKS376" s="1280"/>
      <c r="GKT376" s="1280"/>
      <c r="GKU376" s="1280"/>
      <c r="GKV376" s="1280"/>
      <c r="GKW376" s="1280"/>
      <c r="GKX376" s="1280"/>
      <c r="GKY376" s="1280"/>
      <c r="GKZ376" s="1280"/>
      <c r="GLA376" s="1280"/>
      <c r="GLB376" s="1280"/>
      <c r="GLC376" s="1280"/>
      <c r="GLD376" s="1280"/>
      <c r="GLE376" s="1280"/>
      <c r="GLF376" s="1280"/>
      <c r="GLG376" s="1280"/>
      <c r="GLH376" s="1280"/>
      <c r="GLI376" s="1280"/>
      <c r="GLJ376" s="1280"/>
      <c r="GLK376" s="1280"/>
      <c r="GLL376" s="1280"/>
      <c r="GLM376" s="1280"/>
      <c r="GLN376" s="1280"/>
      <c r="GLO376" s="1280"/>
      <c r="GLP376" s="1280"/>
      <c r="GLQ376" s="1280"/>
      <c r="GLR376" s="1280"/>
      <c r="GLS376" s="1280"/>
      <c r="GLT376" s="1280"/>
      <c r="GLU376" s="1280"/>
      <c r="GLV376" s="1280"/>
      <c r="GLW376" s="1280"/>
      <c r="GLX376" s="1280"/>
      <c r="GLY376" s="1280"/>
      <c r="GLZ376" s="1280"/>
      <c r="GMA376" s="1280"/>
      <c r="GMB376" s="1280"/>
      <c r="GMC376" s="1280"/>
      <c r="GMD376" s="1280"/>
      <c r="GME376" s="1280"/>
      <c r="GMF376" s="1280"/>
      <c r="GMG376" s="1280"/>
      <c r="GMH376" s="1280"/>
      <c r="GMI376" s="1280"/>
      <c r="GMJ376" s="1280"/>
      <c r="GMK376" s="1280"/>
      <c r="GML376" s="1280"/>
      <c r="GMM376" s="1280"/>
      <c r="GMN376" s="1280"/>
      <c r="GMO376" s="1280"/>
      <c r="GMP376" s="1280"/>
      <c r="GMQ376" s="1280"/>
      <c r="GMR376" s="1280"/>
      <c r="GMS376" s="1280"/>
      <c r="GMT376" s="1280"/>
      <c r="GMU376" s="1280"/>
      <c r="GMV376" s="1280"/>
      <c r="GMW376" s="1280"/>
      <c r="GMX376" s="1280"/>
      <c r="GMY376" s="1280"/>
      <c r="GMZ376" s="1280"/>
      <c r="GNA376" s="1280"/>
      <c r="GNB376" s="1280"/>
      <c r="GNC376" s="1280"/>
      <c r="GND376" s="1280"/>
      <c r="GNE376" s="1280"/>
      <c r="GNF376" s="1280"/>
      <c r="GNG376" s="1280"/>
      <c r="GNH376" s="1280"/>
      <c r="GNI376" s="1280"/>
      <c r="GNJ376" s="1280"/>
      <c r="GNK376" s="1280"/>
      <c r="GNL376" s="1280"/>
      <c r="GNM376" s="1280"/>
      <c r="GNN376" s="1280"/>
      <c r="GNO376" s="1280"/>
      <c r="GNP376" s="1280"/>
      <c r="GNQ376" s="1280"/>
      <c r="GNR376" s="1280"/>
      <c r="GNS376" s="1280"/>
      <c r="GNT376" s="1280"/>
      <c r="GNU376" s="1280"/>
      <c r="GNV376" s="1280"/>
      <c r="GNW376" s="1280"/>
      <c r="GNX376" s="1280"/>
      <c r="GNY376" s="1280"/>
      <c r="GNZ376" s="1280"/>
      <c r="GOA376" s="1280"/>
      <c r="GOB376" s="1280"/>
      <c r="GOC376" s="1280"/>
      <c r="GOD376" s="1280"/>
      <c r="GOE376" s="1280"/>
      <c r="GOF376" s="1280"/>
      <c r="GOG376" s="1280"/>
      <c r="GOH376" s="1280"/>
      <c r="GOI376" s="1280"/>
      <c r="GOJ376" s="1280"/>
      <c r="GOK376" s="1280"/>
      <c r="GOL376" s="1280"/>
      <c r="GOM376" s="1280"/>
      <c r="GON376" s="1280"/>
      <c r="GOO376" s="1280"/>
      <c r="GOP376" s="1280"/>
      <c r="GOQ376" s="1280"/>
      <c r="GOR376" s="1280"/>
      <c r="GOS376" s="1280"/>
      <c r="GOT376" s="1280"/>
      <c r="GOU376" s="1280"/>
      <c r="GOV376" s="1280"/>
      <c r="GOW376" s="1280"/>
      <c r="GOX376" s="1280"/>
      <c r="GOY376" s="1280"/>
      <c r="GOZ376" s="1280"/>
      <c r="GPA376" s="1280"/>
      <c r="GPB376" s="1280"/>
      <c r="GPC376" s="1280"/>
      <c r="GPD376" s="1280"/>
      <c r="GPE376" s="1280"/>
      <c r="GPF376" s="1280"/>
      <c r="GPG376" s="1280"/>
      <c r="GPH376" s="1280"/>
      <c r="GPI376" s="1280"/>
      <c r="GPJ376" s="1280"/>
      <c r="GPK376" s="1280"/>
      <c r="GPL376" s="1280"/>
      <c r="GPM376" s="1280"/>
      <c r="GPN376" s="1280"/>
      <c r="GPO376" s="1280"/>
      <c r="GPP376" s="1280"/>
      <c r="GPQ376" s="1280"/>
      <c r="GPR376" s="1280"/>
      <c r="GPS376" s="1280"/>
      <c r="GPT376" s="1280"/>
      <c r="GPU376" s="1280"/>
      <c r="GPV376" s="1280"/>
      <c r="GPW376" s="1280"/>
      <c r="GPX376" s="1280"/>
      <c r="GPY376" s="1280"/>
      <c r="GPZ376" s="1280"/>
      <c r="GQA376" s="1280"/>
      <c r="GQB376" s="1280"/>
      <c r="GQC376" s="1280"/>
      <c r="GQD376" s="1280"/>
      <c r="GQE376" s="1280"/>
      <c r="GQF376" s="1280"/>
      <c r="GQG376" s="1280"/>
      <c r="GQH376" s="1280"/>
      <c r="GQI376" s="1280"/>
      <c r="GQJ376" s="1280"/>
      <c r="GQK376" s="1280"/>
      <c r="GQL376" s="1280"/>
      <c r="GQM376" s="1280"/>
      <c r="GQN376" s="1280"/>
      <c r="GQO376" s="1280"/>
      <c r="GQP376" s="1280"/>
      <c r="GQQ376" s="1280"/>
      <c r="GQR376" s="1280"/>
      <c r="GQS376" s="1280"/>
      <c r="GQT376" s="1280"/>
      <c r="GQU376" s="1280"/>
      <c r="GQV376" s="1280"/>
      <c r="GQW376" s="1280"/>
      <c r="GQX376" s="1280"/>
      <c r="GQY376" s="1280"/>
      <c r="GQZ376" s="1280"/>
      <c r="GRA376" s="1280"/>
      <c r="GRB376" s="1280"/>
      <c r="GRC376" s="1280"/>
      <c r="GRD376" s="1280"/>
      <c r="GRE376" s="1280"/>
      <c r="GRF376" s="1280"/>
      <c r="GRG376" s="1280"/>
      <c r="GRH376" s="1280"/>
      <c r="GRI376" s="1280"/>
      <c r="GRJ376" s="1280"/>
      <c r="GRK376" s="1280"/>
      <c r="GRL376" s="1280"/>
      <c r="GRM376" s="1280"/>
      <c r="GRN376" s="1280"/>
      <c r="GRO376" s="1280"/>
      <c r="GRP376" s="1280"/>
      <c r="GRQ376" s="1280"/>
      <c r="GRR376" s="1280"/>
      <c r="GRS376" s="1280"/>
      <c r="GRT376" s="1280"/>
      <c r="GRU376" s="1280"/>
      <c r="GRV376" s="1280"/>
      <c r="GRW376" s="1280"/>
      <c r="GRX376" s="1280"/>
      <c r="GRY376" s="1280"/>
      <c r="GRZ376" s="1280"/>
      <c r="GSA376" s="1280"/>
      <c r="GSB376" s="1280"/>
      <c r="GSC376" s="1280"/>
      <c r="GSD376" s="1280"/>
      <c r="GSE376" s="1280"/>
      <c r="GSF376" s="1280"/>
      <c r="GSG376" s="1280"/>
      <c r="GSH376" s="1280"/>
      <c r="GSI376" s="1280"/>
      <c r="GSJ376" s="1280"/>
      <c r="GSK376" s="1280"/>
      <c r="GSL376" s="1280"/>
      <c r="GSM376" s="1280"/>
      <c r="GSN376" s="1280"/>
      <c r="GSO376" s="1280"/>
      <c r="GSP376" s="1280"/>
      <c r="GSQ376" s="1280"/>
      <c r="GSR376" s="1280"/>
      <c r="GSS376" s="1280"/>
      <c r="GST376" s="1280"/>
      <c r="GSU376" s="1280"/>
      <c r="GSV376" s="1280"/>
      <c r="GSW376" s="1280"/>
      <c r="GSX376" s="1280"/>
      <c r="GSY376" s="1280"/>
      <c r="GSZ376" s="1280"/>
      <c r="GTA376" s="1280"/>
      <c r="GTB376" s="1280"/>
      <c r="GTC376" s="1280"/>
      <c r="GTD376" s="1280"/>
      <c r="GTE376" s="1280"/>
      <c r="GTF376" s="1280"/>
      <c r="GTG376" s="1280"/>
      <c r="GTH376" s="1280"/>
      <c r="GTI376" s="1280"/>
      <c r="GTJ376" s="1280"/>
      <c r="GTK376" s="1280"/>
      <c r="GTL376" s="1280"/>
      <c r="GTM376" s="1280"/>
      <c r="GTN376" s="1280"/>
      <c r="GTO376" s="1280"/>
      <c r="GTP376" s="1280"/>
      <c r="GTQ376" s="1280"/>
      <c r="GTR376" s="1280"/>
      <c r="GTS376" s="1280"/>
      <c r="GTT376" s="1280"/>
      <c r="GTU376" s="1280"/>
      <c r="GTV376" s="1280"/>
      <c r="GTW376" s="1280"/>
      <c r="GTX376" s="1280"/>
      <c r="GTY376" s="1280"/>
      <c r="GTZ376" s="1280"/>
      <c r="GUA376" s="1280"/>
      <c r="GUB376" s="1280"/>
      <c r="GUC376" s="1280"/>
      <c r="GUD376" s="1280"/>
      <c r="GUE376" s="1280"/>
      <c r="GUF376" s="1280"/>
      <c r="GUG376" s="1280"/>
      <c r="GUH376" s="1280"/>
      <c r="GUI376" s="1280"/>
      <c r="GUJ376" s="1280"/>
      <c r="GUK376" s="1280"/>
      <c r="GUL376" s="1280"/>
      <c r="GUM376" s="1280"/>
      <c r="GUN376" s="1280"/>
      <c r="GUO376" s="1280"/>
      <c r="GUP376" s="1280"/>
      <c r="GUQ376" s="1280"/>
      <c r="GUR376" s="1280"/>
      <c r="GUS376" s="1280"/>
      <c r="GUT376" s="1280"/>
      <c r="GUU376" s="1280"/>
      <c r="GUV376" s="1280"/>
      <c r="GUW376" s="1280"/>
      <c r="GUX376" s="1280"/>
      <c r="GUY376" s="1280"/>
      <c r="GUZ376" s="1280"/>
      <c r="GVA376" s="1280"/>
      <c r="GVB376" s="1280"/>
      <c r="GVC376" s="1280"/>
      <c r="GVD376" s="1280"/>
      <c r="GVE376" s="1280"/>
      <c r="GVF376" s="1280"/>
      <c r="GVG376" s="1280"/>
      <c r="GVH376" s="1280"/>
      <c r="GVI376" s="1280"/>
      <c r="GVJ376" s="1280"/>
      <c r="GVK376" s="1280"/>
      <c r="GVL376" s="1280"/>
      <c r="GVM376" s="1280"/>
      <c r="GVN376" s="1280"/>
      <c r="GVO376" s="1280"/>
      <c r="GVP376" s="1280"/>
      <c r="GVQ376" s="1280"/>
      <c r="GVR376" s="1280"/>
      <c r="GVS376" s="1280"/>
      <c r="GVT376" s="1280"/>
      <c r="GVU376" s="1280"/>
      <c r="GVV376" s="1280"/>
      <c r="GVW376" s="1280"/>
      <c r="GVX376" s="1280"/>
      <c r="GVY376" s="1280"/>
      <c r="GVZ376" s="1280"/>
      <c r="GWA376" s="1280"/>
      <c r="GWB376" s="1280"/>
      <c r="GWC376" s="1280"/>
      <c r="GWD376" s="1280"/>
      <c r="GWE376" s="1280"/>
      <c r="GWF376" s="1280"/>
      <c r="GWG376" s="1280"/>
      <c r="GWH376" s="1280"/>
      <c r="GWI376" s="1280"/>
      <c r="GWJ376" s="1280"/>
      <c r="GWK376" s="1280"/>
      <c r="GWL376" s="1280"/>
      <c r="GWM376" s="1280"/>
      <c r="GWN376" s="1280"/>
      <c r="GWO376" s="1280"/>
      <c r="GWP376" s="1280"/>
      <c r="GWQ376" s="1280"/>
      <c r="GWR376" s="1280"/>
      <c r="GWS376" s="1280"/>
      <c r="GWT376" s="1280"/>
      <c r="GWU376" s="1280"/>
      <c r="GWV376" s="1280"/>
      <c r="GWW376" s="1280"/>
      <c r="GWX376" s="1280"/>
      <c r="GWY376" s="1280"/>
      <c r="GWZ376" s="1280"/>
      <c r="GXA376" s="1280"/>
      <c r="GXB376" s="1280"/>
      <c r="GXC376" s="1280"/>
      <c r="GXD376" s="1280"/>
      <c r="GXE376" s="1280"/>
      <c r="GXF376" s="1280"/>
      <c r="GXG376" s="1280"/>
      <c r="GXH376" s="1280"/>
      <c r="GXI376" s="1280"/>
      <c r="GXJ376" s="1280"/>
      <c r="GXK376" s="1280"/>
      <c r="GXL376" s="1280"/>
      <c r="GXM376" s="1280"/>
      <c r="GXN376" s="1280"/>
      <c r="GXO376" s="1280"/>
      <c r="GXP376" s="1280"/>
      <c r="GXQ376" s="1280"/>
      <c r="GXR376" s="1280"/>
      <c r="GXS376" s="1280"/>
      <c r="GXT376" s="1280"/>
      <c r="GXU376" s="1280"/>
      <c r="GXV376" s="1280"/>
      <c r="GXW376" s="1280"/>
      <c r="GXX376" s="1280"/>
      <c r="GXY376" s="1280"/>
      <c r="GXZ376" s="1280"/>
      <c r="GYA376" s="1280"/>
      <c r="GYB376" s="1280"/>
      <c r="GYC376" s="1280"/>
      <c r="GYD376" s="1280"/>
      <c r="GYE376" s="1280"/>
      <c r="GYF376" s="1280"/>
      <c r="GYG376" s="1280"/>
      <c r="GYH376" s="1280"/>
      <c r="GYI376" s="1280"/>
      <c r="GYJ376" s="1280"/>
      <c r="GYK376" s="1280"/>
      <c r="GYL376" s="1280"/>
      <c r="GYM376" s="1280"/>
      <c r="GYN376" s="1280"/>
      <c r="GYO376" s="1280"/>
      <c r="GYP376" s="1280"/>
      <c r="GYQ376" s="1280"/>
      <c r="GYR376" s="1280"/>
      <c r="GYS376" s="1280"/>
      <c r="GYT376" s="1280"/>
      <c r="GYU376" s="1280"/>
      <c r="GYV376" s="1280"/>
      <c r="GYW376" s="1280"/>
      <c r="GYX376" s="1280"/>
      <c r="GYY376" s="1280"/>
      <c r="GYZ376" s="1280"/>
      <c r="GZA376" s="1280"/>
      <c r="GZB376" s="1280"/>
      <c r="GZC376" s="1280"/>
      <c r="GZD376" s="1280"/>
      <c r="GZE376" s="1280"/>
      <c r="GZF376" s="1280"/>
      <c r="GZG376" s="1280"/>
      <c r="GZH376" s="1280"/>
      <c r="GZI376" s="1280"/>
      <c r="GZJ376" s="1280"/>
      <c r="GZK376" s="1280"/>
      <c r="GZL376" s="1280"/>
      <c r="GZM376" s="1280"/>
      <c r="GZN376" s="1280"/>
      <c r="GZO376" s="1280"/>
      <c r="GZP376" s="1280"/>
      <c r="GZQ376" s="1280"/>
      <c r="GZR376" s="1280"/>
      <c r="GZS376" s="1280"/>
      <c r="GZT376" s="1280"/>
      <c r="GZU376" s="1280"/>
      <c r="GZV376" s="1280"/>
      <c r="GZW376" s="1280"/>
      <c r="GZX376" s="1280"/>
      <c r="GZY376" s="1280"/>
      <c r="GZZ376" s="1280"/>
      <c r="HAA376" s="1280"/>
      <c r="HAB376" s="1280"/>
      <c r="HAC376" s="1280"/>
      <c r="HAD376" s="1280"/>
      <c r="HAE376" s="1280"/>
      <c r="HAF376" s="1280"/>
      <c r="HAG376" s="1280"/>
      <c r="HAH376" s="1280"/>
      <c r="HAI376" s="1280"/>
      <c r="HAJ376" s="1280"/>
      <c r="HAK376" s="1280"/>
      <c r="HAL376" s="1280"/>
      <c r="HAM376" s="1280"/>
      <c r="HAN376" s="1280"/>
      <c r="HAO376" s="1280"/>
      <c r="HAP376" s="1280"/>
      <c r="HAQ376" s="1280"/>
      <c r="HAR376" s="1280"/>
      <c r="HAS376" s="1280"/>
      <c r="HAT376" s="1280"/>
      <c r="HAU376" s="1280"/>
      <c r="HAV376" s="1280"/>
      <c r="HAW376" s="1280"/>
      <c r="HAX376" s="1280"/>
      <c r="HAY376" s="1280"/>
      <c r="HAZ376" s="1280"/>
      <c r="HBA376" s="1280"/>
      <c r="HBB376" s="1280"/>
      <c r="HBC376" s="1280"/>
      <c r="HBD376" s="1280"/>
      <c r="HBE376" s="1280"/>
      <c r="HBF376" s="1280"/>
      <c r="HBG376" s="1280"/>
      <c r="HBH376" s="1280"/>
      <c r="HBI376" s="1280"/>
      <c r="HBJ376" s="1280"/>
      <c r="HBK376" s="1280"/>
      <c r="HBL376" s="1280"/>
      <c r="HBM376" s="1280"/>
      <c r="HBN376" s="1280"/>
      <c r="HBO376" s="1280"/>
      <c r="HBP376" s="1280"/>
      <c r="HBQ376" s="1280"/>
      <c r="HBR376" s="1280"/>
      <c r="HBS376" s="1280"/>
      <c r="HBT376" s="1280"/>
      <c r="HBU376" s="1280"/>
      <c r="HBV376" s="1280"/>
      <c r="HBW376" s="1280"/>
      <c r="HBX376" s="1280"/>
      <c r="HBY376" s="1280"/>
      <c r="HBZ376" s="1280"/>
      <c r="HCA376" s="1280"/>
      <c r="HCB376" s="1280"/>
      <c r="HCC376" s="1280"/>
      <c r="HCD376" s="1280"/>
      <c r="HCE376" s="1280"/>
      <c r="HCF376" s="1280"/>
      <c r="HCG376" s="1280"/>
      <c r="HCH376" s="1280"/>
      <c r="HCI376" s="1280"/>
      <c r="HCJ376" s="1280"/>
      <c r="HCK376" s="1280"/>
      <c r="HCL376" s="1280"/>
      <c r="HCM376" s="1280"/>
      <c r="HCN376" s="1280"/>
      <c r="HCO376" s="1280"/>
      <c r="HCP376" s="1280"/>
      <c r="HCQ376" s="1280"/>
      <c r="HCR376" s="1280"/>
      <c r="HCS376" s="1280"/>
      <c r="HCT376" s="1280"/>
      <c r="HCU376" s="1280"/>
      <c r="HCV376" s="1280"/>
      <c r="HCW376" s="1280"/>
      <c r="HCX376" s="1280"/>
      <c r="HCY376" s="1280"/>
      <c r="HCZ376" s="1280"/>
      <c r="HDA376" s="1280"/>
      <c r="HDB376" s="1280"/>
      <c r="HDC376" s="1280"/>
      <c r="HDD376" s="1280"/>
      <c r="HDE376" s="1280"/>
      <c r="HDF376" s="1280"/>
      <c r="HDG376" s="1280"/>
      <c r="HDH376" s="1280"/>
      <c r="HDI376" s="1280"/>
      <c r="HDJ376" s="1280"/>
      <c r="HDK376" s="1280"/>
      <c r="HDL376" s="1280"/>
      <c r="HDM376" s="1280"/>
      <c r="HDN376" s="1280"/>
      <c r="HDO376" s="1280"/>
      <c r="HDP376" s="1280"/>
      <c r="HDQ376" s="1280"/>
      <c r="HDR376" s="1280"/>
      <c r="HDS376" s="1280"/>
      <c r="HDT376" s="1280"/>
      <c r="HDU376" s="1280"/>
      <c r="HDV376" s="1280"/>
      <c r="HDW376" s="1280"/>
      <c r="HDX376" s="1280"/>
      <c r="HDY376" s="1280"/>
      <c r="HDZ376" s="1280"/>
      <c r="HEA376" s="1280"/>
      <c r="HEB376" s="1280"/>
      <c r="HEC376" s="1280"/>
      <c r="HED376" s="1280"/>
      <c r="HEE376" s="1280"/>
      <c r="HEF376" s="1280"/>
      <c r="HEG376" s="1280"/>
      <c r="HEH376" s="1280"/>
      <c r="HEI376" s="1280"/>
      <c r="HEJ376" s="1280"/>
      <c r="HEK376" s="1280"/>
      <c r="HEL376" s="1280"/>
      <c r="HEM376" s="1280"/>
      <c r="HEN376" s="1280"/>
      <c r="HEO376" s="1280"/>
      <c r="HEP376" s="1280"/>
      <c r="HEQ376" s="1280"/>
      <c r="HER376" s="1280"/>
      <c r="HES376" s="1280"/>
      <c r="HET376" s="1280"/>
      <c r="HEU376" s="1280"/>
      <c r="HEV376" s="1280"/>
      <c r="HEW376" s="1280"/>
      <c r="HEX376" s="1280"/>
      <c r="HEY376" s="1280"/>
      <c r="HEZ376" s="1280"/>
      <c r="HFA376" s="1280"/>
      <c r="HFB376" s="1280"/>
      <c r="HFC376" s="1280"/>
      <c r="HFD376" s="1280"/>
      <c r="HFE376" s="1280"/>
      <c r="HFF376" s="1280"/>
      <c r="HFG376" s="1280"/>
      <c r="HFH376" s="1280"/>
      <c r="HFI376" s="1280"/>
      <c r="HFJ376" s="1280"/>
      <c r="HFK376" s="1280"/>
      <c r="HFL376" s="1280"/>
      <c r="HFM376" s="1280"/>
      <c r="HFN376" s="1280"/>
      <c r="HFO376" s="1280"/>
      <c r="HFP376" s="1280"/>
      <c r="HFQ376" s="1280"/>
      <c r="HFR376" s="1280"/>
      <c r="HFS376" s="1280"/>
      <c r="HFT376" s="1280"/>
      <c r="HFU376" s="1280"/>
      <c r="HFV376" s="1280"/>
      <c r="HFW376" s="1280"/>
      <c r="HFX376" s="1280"/>
      <c r="HFY376" s="1280"/>
      <c r="HFZ376" s="1280"/>
      <c r="HGA376" s="1280"/>
      <c r="HGB376" s="1280"/>
      <c r="HGC376" s="1280"/>
      <c r="HGD376" s="1280"/>
      <c r="HGE376" s="1280"/>
      <c r="HGF376" s="1280"/>
      <c r="HGG376" s="1280"/>
      <c r="HGH376" s="1280"/>
      <c r="HGI376" s="1280"/>
      <c r="HGJ376" s="1280"/>
      <c r="HGK376" s="1280"/>
      <c r="HGL376" s="1280"/>
      <c r="HGM376" s="1280"/>
      <c r="HGN376" s="1280"/>
      <c r="HGO376" s="1280"/>
      <c r="HGP376" s="1280"/>
      <c r="HGQ376" s="1280"/>
      <c r="HGR376" s="1280"/>
      <c r="HGS376" s="1280"/>
      <c r="HGT376" s="1280"/>
      <c r="HGU376" s="1280"/>
      <c r="HGV376" s="1280"/>
      <c r="HGW376" s="1280"/>
      <c r="HGX376" s="1280"/>
      <c r="HGY376" s="1280"/>
      <c r="HGZ376" s="1280"/>
      <c r="HHA376" s="1280"/>
      <c r="HHB376" s="1280"/>
      <c r="HHC376" s="1280"/>
      <c r="HHD376" s="1280"/>
      <c r="HHE376" s="1280"/>
      <c r="HHF376" s="1280"/>
      <c r="HHG376" s="1280"/>
      <c r="HHH376" s="1280"/>
      <c r="HHI376" s="1280"/>
      <c r="HHJ376" s="1280"/>
      <c r="HHK376" s="1280"/>
      <c r="HHL376" s="1280"/>
      <c r="HHM376" s="1280"/>
      <c r="HHN376" s="1280"/>
      <c r="HHO376" s="1280"/>
      <c r="HHP376" s="1280"/>
      <c r="HHQ376" s="1280"/>
      <c r="HHR376" s="1280"/>
      <c r="HHS376" s="1280"/>
      <c r="HHT376" s="1280"/>
      <c r="HHU376" s="1280"/>
      <c r="HHV376" s="1280"/>
      <c r="HHW376" s="1280"/>
      <c r="HHX376" s="1280"/>
      <c r="HHY376" s="1280"/>
      <c r="HHZ376" s="1280"/>
      <c r="HIA376" s="1280"/>
      <c r="HIB376" s="1280"/>
      <c r="HIC376" s="1280"/>
      <c r="HID376" s="1280"/>
      <c r="HIE376" s="1280"/>
      <c r="HIF376" s="1280"/>
      <c r="HIG376" s="1280"/>
      <c r="HIH376" s="1280"/>
      <c r="HII376" s="1280"/>
      <c r="HIJ376" s="1280"/>
      <c r="HIK376" s="1280"/>
      <c r="HIL376" s="1280"/>
      <c r="HIM376" s="1280"/>
      <c r="HIN376" s="1280"/>
      <c r="HIO376" s="1280"/>
      <c r="HIP376" s="1280"/>
      <c r="HIQ376" s="1280"/>
      <c r="HIR376" s="1280"/>
      <c r="HIS376" s="1280"/>
      <c r="HIT376" s="1280"/>
      <c r="HIU376" s="1280"/>
      <c r="HIV376" s="1280"/>
      <c r="HIW376" s="1280"/>
      <c r="HIX376" s="1280"/>
      <c r="HIY376" s="1280"/>
      <c r="HIZ376" s="1280"/>
      <c r="HJA376" s="1280"/>
      <c r="HJB376" s="1280"/>
      <c r="HJC376" s="1280"/>
      <c r="HJD376" s="1280"/>
      <c r="HJE376" s="1280"/>
      <c r="HJF376" s="1280"/>
      <c r="HJG376" s="1280"/>
      <c r="HJH376" s="1280"/>
      <c r="HJI376" s="1280"/>
      <c r="HJJ376" s="1280"/>
      <c r="HJK376" s="1280"/>
      <c r="HJL376" s="1280"/>
      <c r="HJM376" s="1280"/>
      <c r="HJN376" s="1280"/>
      <c r="HJO376" s="1280"/>
      <c r="HJP376" s="1280"/>
      <c r="HJQ376" s="1280"/>
      <c r="HJR376" s="1280"/>
      <c r="HJS376" s="1280"/>
      <c r="HJT376" s="1280"/>
      <c r="HJU376" s="1280"/>
      <c r="HJV376" s="1280"/>
      <c r="HJW376" s="1280"/>
      <c r="HJX376" s="1280"/>
      <c r="HJY376" s="1280"/>
      <c r="HJZ376" s="1280"/>
      <c r="HKA376" s="1280"/>
      <c r="HKB376" s="1280"/>
      <c r="HKC376" s="1280"/>
      <c r="HKD376" s="1280"/>
      <c r="HKE376" s="1280"/>
      <c r="HKF376" s="1280"/>
      <c r="HKG376" s="1280"/>
      <c r="HKH376" s="1280"/>
      <c r="HKI376" s="1280"/>
      <c r="HKJ376" s="1280"/>
      <c r="HKK376" s="1280"/>
      <c r="HKL376" s="1280"/>
      <c r="HKM376" s="1280"/>
      <c r="HKN376" s="1280"/>
      <c r="HKO376" s="1280"/>
      <c r="HKP376" s="1280"/>
      <c r="HKQ376" s="1280"/>
      <c r="HKR376" s="1280"/>
      <c r="HKS376" s="1280"/>
      <c r="HKT376" s="1280"/>
      <c r="HKU376" s="1280"/>
      <c r="HKV376" s="1280"/>
      <c r="HKW376" s="1280"/>
      <c r="HKX376" s="1280"/>
      <c r="HKY376" s="1280"/>
      <c r="HKZ376" s="1280"/>
      <c r="HLA376" s="1280"/>
      <c r="HLB376" s="1280"/>
      <c r="HLC376" s="1280"/>
      <c r="HLD376" s="1280"/>
      <c r="HLE376" s="1280"/>
      <c r="HLF376" s="1280"/>
      <c r="HLG376" s="1280"/>
      <c r="HLH376" s="1280"/>
      <c r="HLI376" s="1280"/>
      <c r="HLJ376" s="1280"/>
      <c r="HLK376" s="1280"/>
      <c r="HLL376" s="1280"/>
      <c r="HLM376" s="1280"/>
      <c r="HLN376" s="1280"/>
      <c r="HLO376" s="1280"/>
      <c r="HLP376" s="1280"/>
      <c r="HLQ376" s="1280"/>
      <c r="HLR376" s="1280"/>
      <c r="HLS376" s="1280"/>
      <c r="HLT376" s="1280"/>
      <c r="HLU376" s="1280"/>
      <c r="HLV376" s="1280"/>
      <c r="HLW376" s="1280"/>
      <c r="HLX376" s="1280"/>
      <c r="HLY376" s="1280"/>
      <c r="HLZ376" s="1280"/>
      <c r="HMA376" s="1280"/>
      <c r="HMB376" s="1280"/>
      <c r="HMC376" s="1280"/>
      <c r="HMD376" s="1280"/>
      <c r="HME376" s="1280"/>
      <c r="HMF376" s="1280"/>
      <c r="HMG376" s="1280"/>
      <c r="HMH376" s="1280"/>
      <c r="HMI376" s="1280"/>
      <c r="HMJ376" s="1280"/>
      <c r="HMK376" s="1280"/>
      <c r="HML376" s="1280"/>
      <c r="HMM376" s="1280"/>
      <c r="HMN376" s="1280"/>
      <c r="HMO376" s="1280"/>
      <c r="HMP376" s="1280"/>
      <c r="HMQ376" s="1280"/>
      <c r="HMR376" s="1280"/>
      <c r="HMS376" s="1280"/>
      <c r="HMT376" s="1280"/>
      <c r="HMU376" s="1280"/>
      <c r="HMV376" s="1280"/>
      <c r="HMW376" s="1280"/>
      <c r="HMX376" s="1280"/>
      <c r="HMY376" s="1280"/>
      <c r="HMZ376" s="1280"/>
      <c r="HNA376" s="1280"/>
      <c r="HNB376" s="1280"/>
      <c r="HNC376" s="1280"/>
      <c r="HND376" s="1280"/>
      <c r="HNE376" s="1280"/>
      <c r="HNF376" s="1280"/>
      <c r="HNG376" s="1280"/>
      <c r="HNH376" s="1280"/>
      <c r="HNI376" s="1280"/>
      <c r="HNJ376" s="1280"/>
      <c r="HNK376" s="1280"/>
      <c r="HNL376" s="1280"/>
      <c r="HNM376" s="1280"/>
      <c r="HNN376" s="1280"/>
      <c r="HNO376" s="1280"/>
      <c r="HNP376" s="1280"/>
      <c r="HNQ376" s="1280"/>
      <c r="HNR376" s="1280"/>
      <c r="HNS376" s="1280"/>
      <c r="HNT376" s="1280"/>
      <c r="HNU376" s="1280"/>
      <c r="HNV376" s="1280"/>
      <c r="HNW376" s="1280"/>
      <c r="HNX376" s="1280"/>
      <c r="HNY376" s="1280"/>
      <c r="HNZ376" s="1280"/>
      <c r="HOA376" s="1280"/>
      <c r="HOB376" s="1280"/>
      <c r="HOC376" s="1280"/>
      <c r="HOD376" s="1280"/>
      <c r="HOE376" s="1280"/>
      <c r="HOF376" s="1280"/>
      <c r="HOG376" s="1280"/>
      <c r="HOH376" s="1280"/>
      <c r="HOI376" s="1280"/>
      <c r="HOJ376" s="1280"/>
      <c r="HOK376" s="1280"/>
      <c r="HOL376" s="1280"/>
      <c r="HOM376" s="1280"/>
      <c r="HON376" s="1280"/>
      <c r="HOO376" s="1280"/>
      <c r="HOP376" s="1280"/>
      <c r="HOQ376" s="1280"/>
      <c r="HOR376" s="1280"/>
      <c r="HOS376" s="1280"/>
      <c r="HOT376" s="1280"/>
      <c r="HOU376" s="1280"/>
      <c r="HOV376" s="1280"/>
      <c r="HOW376" s="1280"/>
      <c r="HOX376" s="1280"/>
      <c r="HOY376" s="1280"/>
      <c r="HOZ376" s="1280"/>
      <c r="HPA376" s="1280"/>
      <c r="HPB376" s="1280"/>
      <c r="HPC376" s="1280"/>
      <c r="HPD376" s="1280"/>
      <c r="HPE376" s="1280"/>
      <c r="HPF376" s="1280"/>
      <c r="HPG376" s="1280"/>
      <c r="HPH376" s="1280"/>
      <c r="HPI376" s="1280"/>
      <c r="HPJ376" s="1280"/>
      <c r="HPK376" s="1280"/>
      <c r="HPL376" s="1280"/>
      <c r="HPM376" s="1280"/>
      <c r="HPN376" s="1280"/>
      <c r="HPO376" s="1280"/>
      <c r="HPP376" s="1280"/>
      <c r="HPQ376" s="1280"/>
      <c r="HPR376" s="1280"/>
      <c r="HPS376" s="1280"/>
      <c r="HPT376" s="1280"/>
      <c r="HPU376" s="1280"/>
      <c r="HPV376" s="1280"/>
      <c r="HPW376" s="1280"/>
      <c r="HPX376" s="1280"/>
      <c r="HPY376" s="1280"/>
      <c r="HPZ376" s="1280"/>
      <c r="HQA376" s="1280"/>
      <c r="HQB376" s="1280"/>
      <c r="HQC376" s="1280"/>
      <c r="HQD376" s="1280"/>
      <c r="HQE376" s="1280"/>
      <c r="HQF376" s="1280"/>
      <c r="HQG376" s="1280"/>
      <c r="HQH376" s="1280"/>
      <c r="HQI376" s="1280"/>
      <c r="HQJ376" s="1280"/>
      <c r="HQK376" s="1280"/>
      <c r="HQL376" s="1280"/>
      <c r="HQM376" s="1280"/>
      <c r="HQN376" s="1280"/>
      <c r="HQO376" s="1280"/>
      <c r="HQP376" s="1280"/>
      <c r="HQQ376" s="1280"/>
      <c r="HQR376" s="1280"/>
      <c r="HQS376" s="1280"/>
      <c r="HQT376" s="1280"/>
      <c r="HQU376" s="1280"/>
      <c r="HQV376" s="1280"/>
      <c r="HQW376" s="1280"/>
      <c r="HQX376" s="1280"/>
      <c r="HQY376" s="1280"/>
      <c r="HQZ376" s="1280"/>
      <c r="HRA376" s="1280"/>
      <c r="HRB376" s="1280"/>
      <c r="HRC376" s="1280"/>
      <c r="HRD376" s="1280"/>
      <c r="HRE376" s="1280"/>
      <c r="HRF376" s="1280"/>
      <c r="HRG376" s="1280"/>
      <c r="HRH376" s="1280"/>
      <c r="HRI376" s="1280"/>
      <c r="HRJ376" s="1280"/>
      <c r="HRK376" s="1280"/>
      <c r="HRL376" s="1280"/>
      <c r="HRM376" s="1280"/>
      <c r="HRN376" s="1280"/>
      <c r="HRO376" s="1280"/>
      <c r="HRP376" s="1280"/>
      <c r="HRQ376" s="1280"/>
      <c r="HRR376" s="1280"/>
      <c r="HRS376" s="1280"/>
      <c r="HRT376" s="1280"/>
      <c r="HRU376" s="1280"/>
      <c r="HRV376" s="1280"/>
      <c r="HRW376" s="1280"/>
      <c r="HRX376" s="1280"/>
      <c r="HRY376" s="1280"/>
      <c r="HRZ376" s="1280"/>
      <c r="HSA376" s="1280"/>
      <c r="HSB376" s="1280"/>
      <c r="HSC376" s="1280"/>
      <c r="HSD376" s="1280"/>
      <c r="HSE376" s="1280"/>
      <c r="HSF376" s="1280"/>
      <c r="HSG376" s="1280"/>
      <c r="HSH376" s="1280"/>
      <c r="HSI376" s="1280"/>
      <c r="HSJ376" s="1280"/>
      <c r="HSK376" s="1280"/>
      <c r="HSL376" s="1280"/>
      <c r="HSM376" s="1280"/>
      <c r="HSN376" s="1280"/>
      <c r="HSO376" s="1280"/>
      <c r="HSP376" s="1280"/>
      <c r="HSQ376" s="1280"/>
      <c r="HSR376" s="1280"/>
      <c r="HSS376" s="1280"/>
      <c r="HST376" s="1280"/>
      <c r="HSU376" s="1280"/>
      <c r="HSV376" s="1280"/>
      <c r="HSW376" s="1280"/>
      <c r="HSX376" s="1280"/>
      <c r="HSY376" s="1280"/>
      <c r="HSZ376" s="1280"/>
      <c r="HTA376" s="1280"/>
      <c r="HTB376" s="1280"/>
      <c r="HTC376" s="1280"/>
      <c r="HTD376" s="1280"/>
      <c r="HTE376" s="1280"/>
      <c r="HTF376" s="1280"/>
      <c r="HTG376" s="1280"/>
      <c r="HTH376" s="1280"/>
      <c r="HTI376" s="1280"/>
      <c r="HTJ376" s="1280"/>
      <c r="HTK376" s="1280"/>
      <c r="HTL376" s="1280"/>
      <c r="HTM376" s="1280"/>
      <c r="HTN376" s="1280"/>
      <c r="HTO376" s="1280"/>
      <c r="HTP376" s="1280"/>
      <c r="HTQ376" s="1280"/>
      <c r="HTR376" s="1280"/>
      <c r="HTS376" s="1280"/>
      <c r="HTT376" s="1280"/>
      <c r="HTU376" s="1280"/>
      <c r="HTV376" s="1280"/>
      <c r="HTW376" s="1280"/>
      <c r="HTX376" s="1280"/>
      <c r="HTY376" s="1280"/>
      <c r="HTZ376" s="1280"/>
      <c r="HUA376" s="1280"/>
      <c r="HUB376" s="1280"/>
      <c r="HUC376" s="1280"/>
      <c r="HUD376" s="1280"/>
      <c r="HUE376" s="1280"/>
      <c r="HUF376" s="1280"/>
      <c r="HUG376" s="1280"/>
      <c r="HUH376" s="1280"/>
      <c r="HUI376" s="1280"/>
      <c r="HUJ376" s="1280"/>
      <c r="HUK376" s="1280"/>
      <c r="HUL376" s="1280"/>
      <c r="HUM376" s="1280"/>
      <c r="HUN376" s="1280"/>
      <c r="HUO376" s="1280"/>
      <c r="HUP376" s="1280"/>
      <c r="HUQ376" s="1280"/>
      <c r="HUR376" s="1280"/>
      <c r="HUS376" s="1280"/>
      <c r="HUT376" s="1280"/>
      <c r="HUU376" s="1280"/>
      <c r="HUV376" s="1280"/>
      <c r="HUW376" s="1280"/>
      <c r="HUX376" s="1280"/>
      <c r="HUY376" s="1280"/>
      <c r="HUZ376" s="1280"/>
      <c r="HVA376" s="1280"/>
      <c r="HVB376" s="1280"/>
      <c r="HVC376" s="1280"/>
      <c r="HVD376" s="1280"/>
      <c r="HVE376" s="1280"/>
      <c r="HVF376" s="1280"/>
      <c r="HVG376" s="1280"/>
      <c r="HVH376" s="1280"/>
      <c r="HVI376" s="1280"/>
      <c r="HVJ376" s="1280"/>
      <c r="HVK376" s="1280"/>
      <c r="HVL376" s="1280"/>
      <c r="HVM376" s="1280"/>
      <c r="HVN376" s="1280"/>
      <c r="HVO376" s="1280"/>
      <c r="HVP376" s="1280"/>
      <c r="HVQ376" s="1280"/>
      <c r="HVR376" s="1280"/>
      <c r="HVS376" s="1280"/>
      <c r="HVT376" s="1280"/>
      <c r="HVU376" s="1280"/>
      <c r="HVV376" s="1280"/>
      <c r="HVW376" s="1280"/>
      <c r="HVX376" s="1280"/>
      <c r="HVY376" s="1280"/>
      <c r="HVZ376" s="1280"/>
      <c r="HWA376" s="1280"/>
      <c r="HWB376" s="1280"/>
      <c r="HWC376" s="1280"/>
      <c r="HWD376" s="1280"/>
      <c r="HWE376" s="1280"/>
      <c r="HWF376" s="1280"/>
      <c r="HWG376" s="1280"/>
      <c r="HWH376" s="1280"/>
      <c r="HWI376" s="1280"/>
      <c r="HWJ376" s="1280"/>
      <c r="HWK376" s="1280"/>
      <c r="HWL376" s="1280"/>
      <c r="HWM376" s="1280"/>
      <c r="HWN376" s="1280"/>
      <c r="HWO376" s="1280"/>
      <c r="HWP376" s="1280"/>
      <c r="HWQ376" s="1280"/>
      <c r="HWR376" s="1280"/>
      <c r="HWS376" s="1280"/>
      <c r="HWT376" s="1280"/>
      <c r="HWU376" s="1280"/>
      <c r="HWV376" s="1280"/>
      <c r="HWW376" s="1280"/>
      <c r="HWX376" s="1280"/>
      <c r="HWY376" s="1280"/>
      <c r="HWZ376" s="1280"/>
      <c r="HXA376" s="1280"/>
      <c r="HXB376" s="1280"/>
      <c r="HXC376" s="1280"/>
      <c r="HXD376" s="1280"/>
      <c r="HXE376" s="1280"/>
      <c r="HXF376" s="1280"/>
      <c r="HXG376" s="1280"/>
      <c r="HXH376" s="1280"/>
      <c r="HXI376" s="1280"/>
      <c r="HXJ376" s="1280"/>
      <c r="HXK376" s="1280"/>
      <c r="HXL376" s="1280"/>
      <c r="HXM376" s="1280"/>
      <c r="HXN376" s="1280"/>
      <c r="HXO376" s="1280"/>
      <c r="HXP376" s="1280"/>
      <c r="HXQ376" s="1280"/>
      <c r="HXR376" s="1280"/>
      <c r="HXS376" s="1280"/>
      <c r="HXT376" s="1280"/>
      <c r="HXU376" s="1280"/>
      <c r="HXV376" s="1280"/>
      <c r="HXW376" s="1280"/>
      <c r="HXX376" s="1280"/>
      <c r="HXY376" s="1280"/>
      <c r="HXZ376" s="1280"/>
      <c r="HYA376" s="1280"/>
      <c r="HYB376" s="1280"/>
      <c r="HYC376" s="1280"/>
      <c r="HYD376" s="1280"/>
      <c r="HYE376" s="1280"/>
      <c r="HYF376" s="1280"/>
      <c r="HYG376" s="1280"/>
      <c r="HYH376" s="1280"/>
      <c r="HYI376" s="1280"/>
      <c r="HYJ376" s="1280"/>
      <c r="HYK376" s="1280"/>
      <c r="HYL376" s="1280"/>
      <c r="HYM376" s="1280"/>
      <c r="HYN376" s="1280"/>
      <c r="HYO376" s="1280"/>
      <c r="HYP376" s="1280"/>
      <c r="HYQ376" s="1280"/>
      <c r="HYR376" s="1280"/>
      <c r="HYS376" s="1280"/>
      <c r="HYT376" s="1280"/>
      <c r="HYU376" s="1280"/>
      <c r="HYV376" s="1280"/>
      <c r="HYW376" s="1280"/>
      <c r="HYX376" s="1280"/>
      <c r="HYY376" s="1280"/>
      <c r="HYZ376" s="1280"/>
      <c r="HZA376" s="1280"/>
      <c r="HZB376" s="1280"/>
      <c r="HZC376" s="1280"/>
      <c r="HZD376" s="1280"/>
      <c r="HZE376" s="1280"/>
      <c r="HZF376" s="1280"/>
      <c r="HZG376" s="1280"/>
      <c r="HZH376" s="1280"/>
      <c r="HZI376" s="1280"/>
      <c r="HZJ376" s="1280"/>
      <c r="HZK376" s="1280"/>
      <c r="HZL376" s="1280"/>
      <c r="HZM376" s="1280"/>
      <c r="HZN376" s="1280"/>
      <c r="HZO376" s="1280"/>
      <c r="HZP376" s="1280"/>
      <c r="HZQ376" s="1280"/>
      <c r="HZR376" s="1280"/>
      <c r="HZS376" s="1280"/>
      <c r="HZT376" s="1280"/>
      <c r="HZU376" s="1280"/>
      <c r="HZV376" s="1280"/>
      <c r="HZW376" s="1280"/>
      <c r="HZX376" s="1280"/>
      <c r="HZY376" s="1280"/>
      <c r="HZZ376" s="1280"/>
      <c r="IAA376" s="1280"/>
      <c r="IAB376" s="1280"/>
      <c r="IAC376" s="1280"/>
      <c r="IAD376" s="1280"/>
      <c r="IAE376" s="1280"/>
      <c r="IAF376" s="1280"/>
      <c r="IAG376" s="1280"/>
      <c r="IAH376" s="1280"/>
      <c r="IAI376" s="1280"/>
      <c r="IAJ376" s="1280"/>
      <c r="IAK376" s="1280"/>
      <c r="IAL376" s="1280"/>
      <c r="IAM376" s="1280"/>
      <c r="IAN376" s="1280"/>
      <c r="IAO376" s="1280"/>
      <c r="IAP376" s="1280"/>
      <c r="IAQ376" s="1280"/>
      <c r="IAR376" s="1280"/>
      <c r="IAS376" s="1280"/>
      <c r="IAT376" s="1280"/>
      <c r="IAU376" s="1280"/>
      <c r="IAV376" s="1280"/>
      <c r="IAW376" s="1280"/>
      <c r="IAX376" s="1280"/>
      <c r="IAY376" s="1280"/>
      <c r="IAZ376" s="1280"/>
      <c r="IBA376" s="1280"/>
      <c r="IBB376" s="1280"/>
      <c r="IBC376" s="1280"/>
      <c r="IBD376" s="1280"/>
      <c r="IBE376" s="1280"/>
      <c r="IBF376" s="1280"/>
      <c r="IBG376" s="1280"/>
      <c r="IBH376" s="1280"/>
      <c r="IBI376" s="1280"/>
      <c r="IBJ376" s="1280"/>
      <c r="IBK376" s="1280"/>
      <c r="IBL376" s="1280"/>
      <c r="IBM376" s="1280"/>
      <c r="IBN376" s="1280"/>
      <c r="IBO376" s="1280"/>
      <c r="IBP376" s="1280"/>
      <c r="IBQ376" s="1280"/>
      <c r="IBR376" s="1280"/>
      <c r="IBS376" s="1280"/>
      <c r="IBT376" s="1280"/>
      <c r="IBU376" s="1280"/>
      <c r="IBV376" s="1280"/>
      <c r="IBW376" s="1280"/>
      <c r="IBX376" s="1280"/>
      <c r="IBY376" s="1280"/>
      <c r="IBZ376" s="1280"/>
      <c r="ICA376" s="1280"/>
      <c r="ICB376" s="1280"/>
      <c r="ICC376" s="1280"/>
      <c r="ICD376" s="1280"/>
      <c r="ICE376" s="1280"/>
      <c r="ICF376" s="1280"/>
      <c r="ICG376" s="1280"/>
      <c r="ICH376" s="1280"/>
      <c r="ICI376" s="1280"/>
      <c r="ICJ376" s="1280"/>
      <c r="ICK376" s="1280"/>
      <c r="ICL376" s="1280"/>
      <c r="ICM376" s="1280"/>
      <c r="ICN376" s="1280"/>
      <c r="ICO376" s="1280"/>
      <c r="ICP376" s="1280"/>
      <c r="ICQ376" s="1280"/>
      <c r="ICR376" s="1280"/>
      <c r="ICS376" s="1280"/>
      <c r="ICT376" s="1280"/>
      <c r="ICU376" s="1280"/>
      <c r="ICV376" s="1280"/>
      <c r="ICW376" s="1280"/>
      <c r="ICX376" s="1280"/>
      <c r="ICY376" s="1280"/>
      <c r="ICZ376" s="1280"/>
      <c r="IDA376" s="1280"/>
      <c r="IDB376" s="1280"/>
      <c r="IDC376" s="1280"/>
      <c r="IDD376" s="1280"/>
      <c r="IDE376" s="1280"/>
      <c r="IDF376" s="1280"/>
      <c r="IDG376" s="1280"/>
      <c r="IDH376" s="1280"/>
      <c r="IDI376" s="1280"/>
      <c r="IDJ376" s="1280"/>
      <c r="IDK376" s="1280"/>
      <c r="IDL376" s="1280"/>
      <c r="IDM376" s="1280"/>
      <c r="IDN376" s="1280"/>
      <c r="IDO376" s="1280"/>
      <c r="IDP376" s="1280"/>
      <c r="IDQ376" s="1280"/>
      <c r="IDR376" s="1280"/>
      <c r="IDS376" s="1280"/>
      <c r="IDT376" s="1280"/>
      <c r="IDU376" s="1280"/>
      <c r="IDV376" s="1280"/>
      <c r="IDW376" s="1280"/>
      <c r="IDX376" s="1280"/>
      <c r="IDY376" s="1280"/>
      <c r="IDZ376" s="1280"/>
      <c r="IEA376" s="1280"/>
      <c r="IEB376" s="1280"/>
      <c r="IEC376" s="1280"/>
      <c r="IED376" s="1280"/>
      <c r="IEE376" s="1280"/>
      <c r="IEF376" s="1280"/>
      <c r="IEG376" s="1280"/>
      <c r="IEH376" s="1280"/>
      <c r="IEI376" s="1280"/>
      <c r="IEJ376" s="1280"/>
      <c r="IEK376" s="1280"/>
      <c r="IEL376" s="1280"/>
      <c r="IEM376" s="1280"/>
      <c r="IEN376" s="1280"/>
      <c r="IEO376" s="1280"/>
      <c r="IEP376" s="1280"/>
      <c r="IEQ376" s="1280"/>
      <c r="IER376" s="1280"/>
      <c r="IES376" s="1280"/>
      <c r="IET376" s="1280"/>
      <c r="IEU376" s="1280"/>
      <c r="IEV376" s="1280"/>
      <c r="IEW376" s="1280"/>
      <c r="IEX376" s="1280"/>
      <c r="IEY376" s="1280"/>
      <c r="IEZ376" s="1280"/>
      <c r="IFA376" s="1280"/>
      <c r="IFB376" s="1280"/>
      <c r="IFC376" s="1280"/>
      <c r="IFD376" s="1280"/>
      <c r="IFE376" s="1280"/>
      <c r="IFF376" s="1280"/>
      <c r="IFG376" s="1280"/>
      <c r="IFH376" s="1280"/>
      <c r="IFI376" s="1280"/>
      <c r="IFJ376" s="1280"/>
      <c r="IFK376" s="1280"/>
      <c r="IFL376" s="1280"/>
      <c r="IFM376" s="1280"/>
      <c r="IFN376" s="1280"/>
      <c r="IFO376" s="1280"/>
      <c r="IFP376" s="1280"/>
      <c r="IFQ376" s="1280"/>
      <c r="IFR376" s="1280"/>
      <c r="IFS376" s="1280"/>
      <c r="IFT376" s="1280"/>
      <c r="IFU376" s="1280"/>
      <c r="IFV376" s="1280"/>
      <c r="IFW376" s="1280"/>
      <c r="IFX376" s="1280"/>
      <c r="IFY376" s="1280"/>
      <c r="IFZ376" s="1280"/>
      <c r="IGA376" s="1280"/>
      <c r="IGB376" s="1280"/>
      <c r="IGC376" s="1280"/>
      <c r="IGD376" s="1280"/>
      <c r="IGE376" s="1280"/>
      <c r="IGF376" s="1280"/>
      <c r="IGG376" s="1280"/>
      <c r="IGH376" s="1280"/>
      <c r="IGI376" s="1280"/>
      <c r="IGJ376" s="1280"/>
      <c r="IGK376" s="1280"/>
      <c r="IGL376" s="1280"/>
      <c r="IGM376" s="1280"/>
      <c r="IGN376" s="1280"/>
      <c r="IGO376" s="1280"/>
      <c r="IGP376" s="1280"/>
      <c r="IGQ376" s="1280"/>
      <c r="IGR376" s="1280"/>
      <c r="IGS376" s="1280"/>
      <c r="IGT376" s="1280"/>
      <c r="IGU376" s="1280"/>
      <c r="IGV376" s="1280"/>
      <c r="IGW376" s="1280"/>
      <c r="IGX376" s="1280"/>
      <c r="IGY376" s="1280"/>
      <c r="IGZ376" s="1280"/>
      <c r="IHA376" s="1280"/>
      <c r="IHB376" s="1280"/>
      <c r="IHC376" s="1280"/>
      <c r="IHD376" s="1280"/>
      <c r="IHE376" s="1280"/>
      <c r="IHF376" s="1280"/>
      <c r="IHG376" s="1280"/>
      <c r="IHH376" s="1280"/>
      <c r="IHI376" s="1280"/>
      <c r="IHJ376" s="1280"/>
      <c r="IHK376" s="1280"/>
      <c r="IHL376" s="1280"/>
      <c r="IHM376" s="1280"/>
      <c r="IHN376" s="1280"/>
      <c r="IHO376" s="1280"/>
      <c r="IHP376" s="1280"/>
      <c r="IHQ376" s="1280"/>
      <c r="IHR376" s="1280"/>
      <c r="IHS376" s="1280"/>
      <c r="IHT376" s="1280"/>
      <c r="IHU376" s="1280"/>
      <c r="IHV376" s="1280"/>
      <c r="IHW376" s="1280"/>
      <c r="IHX376" s="1280"/>
      <c r="IHY376" s="1280"/>
      <c r="IHZ376" s="1280"/>
      <c r="IIA376" s="1280"/>
      <c r="IIB376" s="1280"/>
      <c r="IIC376" s="1280"/>
      <c r="IID376" s="1280"/>
      <c r="IIE376" s="1280"/>
      <c r="IIF376" s="1280"/>
      <c r="IIG376" s="1280"/>
      <c r="IIH376" s="1280"/>
      <c r="III376" s="1280"/>
      <c r="IIJ376" s="1280"/>
      <c r="IIK376" s="1280"/>
      <c r="IIL376" s="1280"/>
      <c r="IIM376" s="1280"/>
      <c r="IIN376" s="1280"/>
      <c r="IIO376" s="1280"/>
      <c r="IIP376" s="1280"/>
      <c r="IIQ376" s="1280"/>
      <c r="IIR376" s="1280"/>
      <c r="IIS376" s="1280"/>
      <c r="IIT376" s="1280"/>
      <c r="IIU376" s="1280"/>
      <c r="IIV376" s="1280"/>
      <c r="IIW376" s="1280"/>
      <c r="IIX376" s="1280"/>
      <c r="IIY376" s="1280"/>
      <c r="IIZ376" s="1280"/>
      <c r="IJA376" s="1280"/>
      <c r="IJB376" s="1280"/>
      <c r="IJC376" s="1280"/>
      <c r="IJD376" s="1280"/>
      <c r="IJE376" s="1280"/>
      <c r="IJF376" s="1280"/>
      <c r="IJG376" s="1280"/>
      <c r="IJH376" s="1280"/>
      <c r="IJI376" s="1280"/>
      <c r="IJJ376" s="1280"/>
      <c r="IJK376" s="1280"/>
      <c r="IJL376" s="1280"/>
      <c r="IJM376" s="1280"/>
      <c r="IJN376" s="1280"/>
      <c r="IJO376" s="1280"/>
      <c r="IJP376" s="1280"/>
      <c r="IJQ376" s="1280"/>
      <c r="IJR376" s="1280"/>
      <c r="IJS376" s="1280"/>
      <c r="IJT376" s="1280"/>
      <c r="IJU376" s="1280"/>
      <c r="IJV376" s="1280"/>
      <c r="IJW376" s="1280"/>
      <c r="IJX376" s="1280"/>
      <c r="IJY376" s="1280"/>
      <c r="IJZ376" s="1280"/>
      <c r="IKA376" s="1280"/>
      <c r="IKB376" s="1280"/>
      <c r="IKC376" s="1280"/>
      <c r="IKD376" s="1280"/>
      <c r="IKE376" s="1280"/>
      <c r="IKF376" s="1280"/>
      <c r="IKG376" s="1280"/>
      <c r="IKH376" s="1280"/>
      <c r="IKI376" s="1280"/>
      <c r="IKJ376" s="1280"/>
      <c r="IKK376" s="1280"/>
      <c r="IKL376" s="1280"/>
      <c r="IKM376" s="1280"/>
      <c r="IKN376" s="1280"/>
      <c r="IKO376" s="1280"/>
      <c r="IKP376" s="1280"/>
      <c r="IKQ376" s="1280"/>
      <c r="IKR376" s="1280"/>
      <c r="IKS376" s="1280"/>
      <c r="IKT376" s="1280"/>
      <c r="IKU376" s="1280"/>
      <c r="IKV376" s="1280"/>
      <c r="IKW376" s="1280"/>
      <c r="IKX376" s="1280"/>
      <c r="IKY376" s="1280"/>
      <c r="IKZ376" s="1280"/>
      <c r="ILA376" s="1280"/>
      <c r="ILB376" s="1280"/>
      <c r="ILC376" s="1280"/>
      <c r="ILD376" s="1280"/>
      <c r="ILE376" s="1280"/>
      <c r="ILF376" s="1280"/>
      <c r="ILG376" s="1280"/>
      <c r="ILH376" s="1280"/>
      <c r="ILI376" s="1280"/>
      <c r="ILJ376" s="1280"/>
      <c r="ILK376" s="1280"/>
      <c r="ILL376" s="1280"/>
      <c r="ILM376" s="1280"/>
      <c r="ILN376" s="1280"/>
      <c r="ILO376" s="1280"/>
      <c r="ILP376" s="1280"/>
      <c r="ILQ376" s="1280"/>
      <c r="ILR376" s="1280"/>
      <c r="ILS376" s="1280"/>
      <c r="ILT376" s="1280"/>
      <c r="ILU376" s="1280"/>
      <c r="ILV376" s="1280"/>
      <c r="ILW376" s="1280"/>
      <c r="ILX376" s="1280"/>
      <c r="ILY376" s="1280"/>
      <c r="ILZ376" s="1280"/>
      <c r="IMA376" s="1280"/>
      <c r="IMB376" s="1280"/>
      <c r="IMC376" s="1280"/>
      <c r="IMD376" s="1280"/>
      <c r="IME376" s="1280"/>
      <c r="IMF376" s="1280"/>
      <c r="IMG376" s="1280"/>
      <c r="IMH376" s="1280"/>
      <c r="IMI376" s="1280"/>
      <c r="IMJ376" s="1280"/>
      <c r="IMK376" s="1280"/>
      <c r="IML376" s="1280"/>
      <c r="IMM376" s="1280"/>
      <c r="IMN376" s="1280"/>
      <c r="IMO376" s="1280"/>
      <c r="IMP376" s="1280"/>
      <c r="IMQ376" s="1280"/>
      <c r="IMR376" s="1280"/>
      <c r="IMS376" s="1280"/>
      <c r="IMT376" s="1280"/>
      <c r="IMU376" s="1280"/>
      <c r="IMV376" s="1280"/>
      <c r="IMW376" s="1280"/>
      <c r="IMX376" s="1280"/>
      <c r="IMY376" s="1280"/>
      <c r="IMZ376" s="1280"/>
      <c r="INA376" s="1280"/>
      <c r="INB376" s="1280"/>
      <c r="INC376" s="1280"/>
      <c r="IND376" s="1280"/>
      <c r="INE376" s="1280"/>
      <c r="INF376" s="1280"/>
      <c r="ING376" s="1280"/>
      <c r="INH376" s="1280"/>
      <c r="INI376" s="1280"/>
      <c r="INJ376" s="1280"/>
      <c r="INK376" s="1280"/>
      <c r="INL376" s="1280"/>
      <c r="INM376" s="1280"/>
      <c r="INN376" s="1280"/>
      <c r="INO376" s="1280"/>
      <c r="INP376" s="1280"/>
      <c r="INQ376" s="1280"/>
      <c r="INR376" s="1280"/>
      <c r="INS376" s="1280"/>
      <c r="INT376" s="1280"/>
      <c r="INU376" s="1280"/>
      <c r="INV376" s="1280"/>
      <c r="INW376" s="1280"/>
      <c r="INX376" s="1280"/>
      <c r="INY376" s="1280"/>
      <c r="INZ376" s="1280"/>
      <c r="IOA376" s="1280"/>
      <c r="IOB376" s="1280"/>
      <c r="IOC376" s="1280"/>
      <c r="IOD376" s="1280"/>
      <c r="IOE376" s="1280"/>
      <c r="IOF376" s="1280"/>
      <c r="IOG376" s="1280"/>
      <c r="IOH376" s="1280"/>
      <c r="IOI376" s="1280"/>
      <c r="IOJ376" s="1280"/>
      <c r="IOK376" s="1280"/>
      <c r="IOL376" s="1280"/>
      <c r="IOM376" s="1280"/>
      <c r="ION376" s="1280"/>
      <c r="IOO376" s="1280"/>
      <c r="IOP376" s="1280"/>
      <c r="IOQ376" s="1280"/>
      <c r="IOR376" s="1280"/>
      <c r="IOS376" s="1280"/>
      <c r="IOT376" s="1280"/>
      <c r="IOU376" s="1280"/>
      <c r="IOV376" s="1280"/>
      <c r="IOW376" s="1280"/>
      <c r="IOX376" s="1280"/>
      <c r="IOY376" s="1280"/>
      <c r="IOZ376" s="1280"/>
      <c r="IPA376" s="1280"/>
      <c r="IPB376" s="1280"/>
      <c r="IPC376" s="1280"/>
      <c r="IPD376" s="1280"/>
      <c r="IPE376" s="1280"/>
      <c r="IPF376" s="1280"/>
      <c r="IPG376" s="1280"/>
      <c r="IPH376" s="1280"/>
      <c r="IPI376" s="1280"/>
      <c r="IPJ376" s="1280"/>
      <c r="IPK376" s="1280"/>
      <c r="IPL376" s="1280"/>
      <c r="IPM376" s="1280"/>
      <c r="IPN376" s="1280"/>
      <c r="IPO376" s="1280"/>
      <c r="IPP376" s="1280"/>
      <c r="IPQ376" s="1280"/>
      <c r="IPR376" s="1280"/>
      <c r="IPS376" s="1280"/>
      <c r="IPT376" s="1280"/>
      <c r="IPU376" s="1280"/>
      <c r="IPV376" s="1280"/>
      <c r="IPW376" s="1280"/>
      <c r="IPX376" s="1280"/>
      <c r="IPY376" s="1280"/>
      <c r="IPZ376" s="1280"/>
      <c r="IQA376" s="1280"/>
      <c r="IQB376" s="1280"/>
      <c r="IQC376" s="1280"/>
      <c r="IQD376" s="1280"/>
      <c r="IQE376" s="1280"/>
      <c r="IQF376" s="1280"/>
      <c r="IQG376" s="1280"/>
      <c r="IQH376" s="1280"/>
      <c r="IQI376" s="1280"/>
      <c r="IQJ376" s="1280"/>
      <c r="IQK376" s="1280"/>
      <c r="IQL376" s="1280"/>
      <c r="IQM376" s="1280"/>
      <c r="IQN376" s="1280"/>
      <c r="IQO376" s="1280"/>
      <c r="IQP376" s="1280"/>
      <c r="IQQ376" s="1280"/>
      <c r="IQR376" s="1280"/>
      <c r="IQS376" s="1280"/>
      <c r="IQT376" s="1280"/>
      <c r="IQU376" s="1280"/>
      <c r="IQV376" s="1280"/>
      <c r="IQW376" s="1280"/>
      <c r="IQX376" s="1280"/>
      <c r="IQY376" s="1280"/>
      <c r="IQZ376" s="1280"/>
      <c r="IRA376" s="1280"/>
      <c r="IRB376" s="1280"/>
      <c r="IRC376" s="1280"/>
      <c r="IRD376" s="1280"/>
      <c r="IRE376" s="1280"/>
      <c r="IRF376" s="1280"/>
      <c r="IRG376" s="1280"/>
      <c r="IRH376" s="1280"/>
      <c r="IRI376" s="1280"/>
      <c r="IRJ376" s="1280"/>
      <c r="IRK376" s="1280"/>
      <c r="IRL376" s="1280"/>
      <c r="IRM376" s="1280"/>
      <c r="IRN376" s="1280"/>
      <c r="IRO376" s="1280"/>
      <c r="IRP376" s="1280"/>
      <c r="IRQ376" s="1280"/>
      <c r="IRR376" s="1280"/>
      <c r="IRS376" s="1280"/>
      <c r="IRT376" s="1280"/>
      <c r="IRU376" s="1280"/>
      <c r="IRV376" s="1280"/>
      <c r="IRW376" s="1280"/>
      <c r="IRX376" s="1280"/>
      <c r="IRY376" s="1280"/>
      <c r="IRZ376" s="1280"/>
      <c r="ISA376" s="1280"/>
      <c r="ISB376" s="1280"/>
      <c r="ISC376" s="1280"/>
      <c r="ISD376" s="1280"/>
      <c r="ISE376" s="1280"/>
      <c r="ISF376" s="1280"/>
      <c r="ISG376" s="1280"/>
      <c r="ISH376" s="1280"/>
      <c r="ISI376" s="1280"/>
      <c r="ISJ376" s="1280"/>
      <c r="ISK376" s="1280"/>
      <c r="ISL376" s="1280"/>
      <c r="ISM376" s="1280"/>
      <c r="ISN376" s="1280"/>
      <c r="ISO376" s="1280"/>
      <c r="ISP376" s="1280"/>
      <c r="ISQ376" s="1280"/>
      <c r="ISR376" s="1280"/>
      <c r="ISS376" s="1280"/>
      <c r="IST376" s="1280"/>
      <c r="ISU376" s="1280"/>
      <c r="ISV376" s="1280"/>
      <c r="ISW376" s="1280"/>
      <c r="ISX376" s="1280"/>
      <c r="ISY376" s="1280"/>
      <c r="ISZ376" s="1280"/>
      <c r="ITA376" s="1280"/>
      <c r="ITB376" s="1280"/>
      <c r="ITC376" s="1280"/>
      <c r="ITD376" s="1280"/>
      <c r="ITE376" s="1280"/>
      <c r="ITF376" s="1280"/>
      <c r="ITG376" s="1280"/>
      <c r="ITH376" s="1280"/>
      <c r="ITI376" s="1280"/>
      <c r="ITJ376" s="1280"/>
      <c r="ITK376" s="1280"/>
      <c r="ITL376" s="1280"/>
      <c r="ITM376" s="1280"/>
      <c r="ITN376" s="1280"/>
      <c r="ITO376" s="1280"/>
      <c r="ITP376" s="1280"/>
      <c r="ITQ376" s="1280"/>
      <c r="ITR376" s="1280"/>
      <c r="ITS376" s="1280"/>
      <c r="ITT376" s="1280"/>
      <c r="ITU376" s="1280"/>
      <c r="ITV376" s="1280"/>
      <c r="ITW376" s="1280"/>
      <c r="ITX376" s="1280"/>
      <c r="ITY376" s="1280"/>
      <c r="ITZ376" s="1280"/>
      <c r="IUA376" s="1280"/>
      <c r="IUB376" s="1280"/>
      <c r="IUC376" s="1280"/>
      <c r="IUD376" s="1280"/>
      <c r="IUE376" s="1280"/>
      <c r="IUF376" s="1280"/>
      <c r="IUG376" s="1280"/>
      <c r="IUH376" s="1280"/>
      <c r="IUI376" s="1280"/>
      <c r="IUJ376" s="1280"/>
      <c r="IUK376" s="1280"/>
      <c r="IUL376" s="1280"/>
      <c r="IUM376" s="1280"/>
      <c r="IUN376" s="1280"/>
      <c r="IUO376" s="1280"/>
      <c r="IUP376" s="1280"/>
      <c r="IUQ376" s="1280"/>
      <c r="IUR376" s="1280"/>
      <c r="IUS376" s="1280"/>
      <c r="IUT376" s="1280"/>
      <c r="IUU376" s="1280"/>
      <c r="IUV376" s="1280"/>
      <c r="IUW376" s="1280"/>
      <c r="IUX376" s="1280"/>
      <c r="IUY376" s="1280"/>
      <c r="IUZ376" s="1280"/>
      <c r="IVA376" s="1280"/>
      <c r="IVB376" s="1280"/>
      <c r="IVC376" s="1280"/>
      <c r="IVD376" s="1280"/>
      <c r="IVE376" s="1280"/>
      <c r="IVF376" s="1280"/>
      <c r="IVG376" s="1280"/>
      <c r="IVH376" s="1280"/>
      <c r="IVI376" s="1280"/>
      <c r="IVJ376" s="1280"/>
      <c r="IVK376" s="1280"/>
      <c r="IVL376" s="1280"/>
      <c r="IVM376" s="1280"/>
      <c r="IVN376" s="1280"/>
      <c r="IVO376" s="1280"/>
      <c r="IVP376" s="1280"/>
      <c r="IVQ376" s="1280"/>
      <c r="IVR376" s="1280"/>
      <c r="IVS376" s="1280"/>
      <c r="IVT376" s="1280"/>
      <c r="IVU376" s="1280"/>
      <c r="IVV376" s="1280"/>
      <c r="IVW376" s="1280"/>
      <c r="IVX376" s="1280"/>
      <c r="IVY376" s="1280"/>
      <c r="IVZ376" s="1280"/>
      <c r="IWA376" s="1280"/>
      <c r="IWB376" s="1280"/>
      <c r="IWC376" s="1280"/>
      <c r="IWD376" s="1280"/>
      <c r="IWE376" s="1280"/>
      <c r="IWF376" s="1280"/>
      <c r="IWG376" s="1280"/>
      <c r="IWH376" s="1280"/>
      <c r="IWI376" s="1280"/>
      <c r="IWJ376" s="1280"/>
      <c r="IWK376" s="1280"/>
      <c r="IWL376" s="1280"/>
      <c r="IWM376" s="1280"/>
      <c r="IWN376" s="1280"/>
      <c r="IWO376" s="1280"/>
      <c r="IWP376" s="1280"/>
      <c r="IWQ376" s="1280"/>
      <c r="IWR376" s="1280"/>
      <c r="IWS376" s="1280"/>
      <c r="IWT376" s="1280"/>
      <c r="IWU376" s="1280"/>
      <c r="IWV376" s="1280"/>
      <c r="IWW376" s="1280"/>
      <c r="IWX376" s="1280"/>
      <c r="IWY376" s="1280"/>
      <c r="IWZ376" s="1280"/>
      <c r="IXA376" s="1280"/>
      <c r="IXB376" s="1280"/>
      <c r="IXC376" s="1280"/>
      <c r="IXD376" s="1280"/>
      <c r="IXE376" s="1280"/>
      <c r="IXF376" s="1280"/>
      <c r="IXG376" s="1280"/>
      <c r="IXH376" s="1280"/>
      <c r="IXI376" s="1280"/>
      <c r="IXJ376" s="1280"/>
      <c r="IXK376" s="1280"/>
      <c r="IXL376" s="1280"/>
      <c r="IXM376" s="1280"/>
      <c r="IXN376" s="1280"/>
      <c r="IXO376" s="1280"/>
      <c r="IXP376" s="1280"/>
      <c r="IXQ376" s="1280"/>
      <c r="IXR376" s="1280"/>
      <c r="IXS376" s="1280"/>
      <c r="IXT376" s="1280"/>
      <c r="IXU376" s="1280"/>
      <c r="IXV376" s="1280"/>
      <c r="IXW376" s="1280"/>
      <c r="IXX376" s="1280"/>
      <c r="IXY376" s="1280"/>
      <c r="IXZ376" s="1280"/>
      <c r="IYA376" s="1280"/>
      <c r="IYB376" s="1280"/>
      <c r="IYC376" s="1280"/>
      <c r="IYD376" s="1280"/>
      <c r="IYE376" s="1280"/>
      <c r="IYF376" s="1280"/>
      <c r="IYG376" s="1280"/>
      <c r="IYH376" s="1280"/>
      <c r="IYI376" s="1280"/>
      <c r="IYJ376" s="1280"/>
      <c r="IYK376" s="1280"/>
      <c r="IYL376" s="1280"/>
      <c r="IYM376" s="1280"/>
      <c r="IYN376" s="1280"/>
      <c r="IYO376" s="1280"/>
      <c r="IYP376" s="1280"/>
      <c r="IYQ376" s="1280"/>
      <c r="IYR376" s="1280"/>
      <c r="IYS376" s="1280"/>
      <c r="IYT376" s="1280"/>
      <c r="IYU376" s="1280"/>
      <c r="IYV376" s="1280"/>
      <c r="IYW376" s="1280"/>
      <c r="IYX376" s="1280"/>
      <c r="IYY376" s="1280"/>
      <c r="IYZ376" s="1280"/>
      <c r="IZA376" s="1280"/>
      <c r="IZB376" s="1280"/>
      <c r="IZC376" s="1280"/>
      <c r="IZD376" s="1280"/>
      <c r="IZE376" s="1280"/>
      <c r="IZF376" s="1280"/>
      <c r="IZG376" s="1280"/>
      <c r="IZH376" s="1280"/>
      <c r="IZI376" s="1280"/>
      <c r="IZJ376" s="1280"/>
      <c r="IZK376" s="1280"/>
      <c r="IZL376" s="1280"/>
      <c r="IZM376" s="1280"/>
      <c r="IZN376" s="1280"/>
      <c r="IZO376" s="1280"/>
      <c r="IZP376" s="1280"/>
      <c r="IZQ376" s="1280"/>
      <c r="IZR376" s="1280"/>
      <c r="IZS376" s="1280"/>
      <c r="IZT376" s="1280"/>
      <c r="IZU376" s="1280"/>
      <c r="IZV376" s="1280"/>
      <c r="IZW376" s="1280"/>
      <c r="IZX376" s="1280"/>
      <c r="IZY376" s="1280"/>
      <c r="IZZ376" s="1280"/>
      <c r="JAA376" s="1280"/>
      <c r="JAB376" s="1280"/>
      <c r="JAC376" s="1280"/>
      <c r="JAD376" s="1280"/>
      <c r="JAE376" s="1280"/>
      <c r="JAF376" s="1280"/>
      <c r="JAG376" s="1280"/>
      <c r="JAH376" s="1280"/>
      <c r="JAI376" s="1280"/>
      <c r="JAJ376" s="1280"/>
      <c r="JAK376" s="1280"/>
      <c r="JAL376" s="1280"/>
      <c r="JAM376" s="1280"/>
      <c r="JAN376" s="1280"/>
      <c r="JAO376" s="1280"/>
      <c r="JAP376" s="1280"/>
      <c r="JAQ376" s="1280"/>
      <c r="JAR376" s="1280"/>
      <c r="JAS376" s="1280"/>
      <c r="JAT376" s="1280"/>
      <c r="JAU376" s="1280"/>
      <c r="JAV376" s="1280"/>
      <c r="JAW376" s="1280"/>
      <c r="JAX376" s="1280"/>
      <c r="JAY376" s="1280"/>
      <c r="JAZ376" s="1280"/>
      <c r="JBA376" s="1280"/>
      <c r="JBB376" s="1280"/>
      <c r="JBC376" s="1280"/>
      <c r="JBD376" s="1280"/>
      <c r="JBE376" s="1280"/>
      <c r="JBF376" s="1280"/>
      <c r="JBG376" s="1280"/>
      <c r="JBH376" s="1280"/>
      <c r="JBI376" s="1280"/>
      <c r="JBJ376" s="1280"/>
      <c r="JBK376" s="1280"/>
      <c r="JBL376" s="1280"/>
      <c r="JBM376" s="1280"/>
      <c r="JBN376" s="1280"/>
      <c r="JBO376" s="1280"/>
      <c r="JBP376" s="1280"/>
      <c r="JBQ376" s="1280"/>
      <c r="JBR376" s="1280"/>
      <c r="JBS376" s="1280"/>
      <c r="JBT376" s="1280"/>
      <c r="JBU376" s="1280"/>
      <c r="JBV376" s="1280"/>
      <c r="JBW376" s="1280"/>
      <c r="JBX376" s="1280"/>
      <c r="JBY376" s="1280"/>
      <c r="JBZ376" s="1280"/>
      <c r="JCA376" s="1280"/>
      <c r="JCB376" s="1280"/>
      <c r="JCC376" s="1280"/>
      <c r="JCD376" s="1280"/>
      <c r="JCE376" s="1280"/>
      <c r="JCF376" s="1280"/>
      <c r="JCG376" s="1280"/>
      <c r="JCH376" s="1280"/>
      <c r="JCI376" s="1280"/>
      <c r="JCJ376" s="1280"/>
      <c r="JCK376" s="1280"/>
      <c r="JCL376" s="1280"/>
      <c r="JCM376" s="1280"/>
      <c r="JCN376" s="1280"/>
      <c r="JCO376" s="1280"/>
      <c r="JCP376" s="1280"/>
      <c r="JCQ376" s="1280"/>
      <c r="JCR376" s="1280"/>
      <c r="JCS376" s="1280"/>
      <c r="JCT376" s="1280"/>
      <c r="JCU376" s="1280"/>
      <c r="JCV376" s="1280"/>
      <c r="JCW376" s="1280"/>
      <c r="JCX376" s="1280"/>
      <c r="JCY376" s="1280"/>
      <c r="JCZ376" s="1280"/>
      <c r="JDA376" s="1280"/>
      <c r="JDB376" s="1280"/>
      <c r="JDC376" s="1280"/>
      <c r="JDD376" s="1280"/>
      <c r="JDE376" s="1280"/>
      <c r="JDF376" s="1280"/>
      <c r="JDG376" s="1280"/>
      <c r="JDH376" s="1280"/>
      <c r="JDI376" s="1280"/>
      <c r="JDJ376" s="1280"/>
      <c r="JDK376" s="1280"/>
      <c r="JDL376" s="1280"/>
      <c r="JDM376" s="1280"/>
      <c r="JDN376" s="1280"/>
      <c r="JDO376" s="1280"/>
      <c r="JDP376" s="1280"/>
      <c r="JDQ376" s="1280"/>
      <c r="JDR376" s="1280"/>
      <c r="JDS376" s="1280"/>
      <c r="JDT376" s="1280"/>
      <c r="JDU376" s="1280"/>
      <c r="JDV376" s="1280"/>
      <c r="JDW376" s="1280"/>
      <c r="JDX376" s="1280"/>
      <c r="JDY376" s="1280"/>
      <c r="JDZ376" s="1280"/>
      <c r="JEA376" s="1280"/>
      <c r="JEB376" s="1280"/>
      <c r="JEC376" s="1280"/>
      <c r="JED376" s="1280"/>
      <c r="JEE376" s="1280"/>
      <c r="JEF376" s="1280"/>
      <c r="JEG376" s="1280"/>
      <c r="JEH376" s="1280"/>
      <c r="JEI376" s="1280"/>
      <c r="JEJ376" s="1280"/>
      <c r="JEK376" s="1280"/>
      <c r="JEL376" s="1280"/>
      <c r="JEM376" s="1280"/>
      <c r="JEN376" s="1280"/>
      <c r="JEO376" s="1280"/>
      <c r="JEP376" s="1280"/>
      <c r="JEQ376" s="1280"/>
      <c r="JER376" s="1280"/>
      <c r="JES376" s="1280"/>
      <c r="JET376" s="1280"/>
      <c r="JEU376" s="1280"/>
      <c r="JEV376" s="1280"/>
      <c r="JEW376" s="1280"/>
      <c r="JEX376" s="1280"/>
      <c r="JEY376" s="1280"/>
      <c r="JEZ376" s="1280"/>
      <c r="JFA376" s="1280"/>
      <c r="JFB376" s="1280"/>
      <c r="JFC376" s="1280"/>
      <c r="JFD376" s="1280"/>
      <c r="JFE376" s="1280"/>
      <c r="JFF376" s="1280"/>
      <c r="JFG376" s="1280"/>
      <c r="JFH376" s="1280"/>
      <c r="JFI376" s="1280"/>
      <c r="JFJ376" s="1280"/>
      <c r="JFK376" s="1280"/>
      <c r="JFL376" s="1280"/>
      <c r="JFM376" s="1280"/>
      <c r="JFN376" s="1280"/>
      <c r="JFO376" s="1280"/>
      <c r="JFP376" s="1280"/>
      <c r="JFQ376" s="1280"/>
      <c r="JFR376" s="1280"/>
      <c r="JFS376" s="1280"/>
      <c r="JFT376" s="1280"/>
      <c r="JFU376" s="1280"/>
      <c r="JFV376" s="1280"/>
      <c r="JFW376" s="1280"/>
      <c r="JFX376" s="1280"/>
      <c r="JFY376" s="1280"/>
      <c r="JFZ376" s="1280"/>
      <c r="JGA376" s="1280"/>
      <c r="JGB376" s="1280"/>
      <c r="JGC376" s="1280"/>
      <c r="JGD376" s="1280"/>
      <c r="JGE376" s="1280"/>
      <c r="JGF376" s="1280"/>
      <c r="JGG376" s="1280"/>
      <c r="JGH376" s="1280"/>
      <c r="JGI376" s="1280"/>
      <c r="JGJ376" s="1280"/>
      <c r="JGK376" s="1280"/>
      <c r="JGL376" s="1280"/>
      <c r="JGM376" s="1280"/>
      <c r="JGN376" s="1280"/>
      <c r="JGO376" s="1280"/>
      <c r="JGP376" s="1280"/>
      <c r="JGQ376" s="1280"/>
      <c r="JGR376" s="1280"/>
      <c r="JGS376" s="1280"/>
      <c r="JGT376" s="1280"/>
      <c r="JGU376" s="1280"/>
      <c r="JGV376" s="1280"/>
      <c r="JGW376" s="1280"/>
      <c r="JGX376" s="1280"/>
      <c r="JGY376" s="1280"/>
      <c r="JGZ376" s="1280"/>
      <c r="JHA376" s="1280"/>
      <c r="JHB376" s="1280"/>
      <c r="JHC376" s="1280"/>
      <c r="JHD376" s="1280"/>
      <c r="JHE376" s="1280"/>
      <c r="JHF376" s="1280"/>
      <c r="JHG376" s="1280"/>
      <c r="JHH376" s="1280"/>
      <c r="JHI376" s="1280"/>
      <c r="JHJ376" s="1280"/>
      <c r="JHK376" s="1280"/>
      <c r="JHL376" s="1280"/>
      <c r="JHM376" s="1280"/>
      <c r="JHN376" s="1280"/>
      <c r="JHO376" s="1280"/>
      <c r="JHP376" s="1280"/>
      <c r="JHQ376" s="1280"/>
      <c r="JHR376" s="1280"/>
      <c r="JHS376" s="1280"/>
      <c r="JHT376" s="1280"/>
      <c r="JHU376" s="1280"/>
      <c r="JHV376" s="1280"/>
      <c r="JHW376" s="1280"/>
      <c r="JHX376" s="1280"/>
      <c r="JHY376" s="1280"/>
      <c r="JHZ376" s="1280"/>
      <c r="JIA376" s="1280"/>
      <c r="JIB376" s="1280"/>
      <c r="JIC376" s="1280"/>
      <c r="JID376" s="1280"/>
      <c r="JIE376" s="1280"/>
      <c r="JIF376" s="1280"/>
      <c r="JIG376" s="1280"/>
      <c r="JIH376" s="1280"/>
      <c r="JII376" s="1280"/>
      <c r="JIJ376" s="1280"/>
      <c r="JIK376" s="1280"/>
      <c r="JIL376" s="1280"/>
      <c r="JIM376" s="1280"/>
      <c r="JIN376" s="1280"/>
      <c r="JIO376" s="1280"/>
      <c r="JIP376" s="1280"/>
      <c r="JIQ376" s="1280"/>
      <c r="JIR376" s="1280"/>
      <c r="JIS376" s="1280"/>
      <c r="JIT376" s="1280"/>
      <c r="JIU376" s="1280"/>
      <c r="JIV376" s="1280"/>
      <c r="JIW376" s="1280"/>
      <c r="JIX376" s="1280"/>
      <c r="JIY376" s="1280"/>
      <c r="JIZ376" s="1280"/>
      <c r="JJA376" s="1280"/>
      <c r="JJB376" s="1280"/>
      <c r="JJC376" s="1280"/>
      <c r="JJD376" s="1280"/>
      <c r="JJE376" s="1280"/>
      <c r="JJF376" s="1280"/>
      <c r="JJG376" s="1280"/>
      <c r="JJH376" s="1280"/>
      <c r="JJI376" s="1280"/>
      <c r="JJJ376" s="1280"/>
      <c r="JJK376" s="1280"/>
      <c r="JJL376" s="1280"/>
      <c r="JJM376" s="1280"/>
      <c r="JJN376" s="1280"/>
      <c r="JJO376" s="1280"/>
      <c r="JJP376" s="1280"/>
      <c r="JJQ376" s="1280"/>
      <c r="JJR376" s="1280"/>
      <c r="JJS376" s="1280"/>
      <c r="JJT376" s="1280"/>
      <c r="JJU376" s="1280"/>
      <c r="JJV376" s="1280"/>
      <c r="JJW376" s="1280"/>
      <c r="JJX376" s="1280"/>
      <c r="JJY376" s="1280"/>
      <c r="JJZ376" s="1280"/>
      <c r="JKA376" s="1280"/>
      <c r="JKB376" s="1280"/>
      <c r="JKC376" s="1280"/>
      <c r="JKD376" s="1280"/>
      <c r="JKE376" s="1280"/>
      <c r="JKF376" s="1280"/>
      <c r="JKG376" s="1280"/>
      <c r="JKH376" s="1280"/>
      <c r="JKI376" s="1280"/>
      <c r="JKJ376" s="1280"/>
      <c r="JKK376" s="1280"/>
      <c r="JKL376" s="1280"/>
      <c r="JKM376" s="1280"/>
      <c r="JKN376" s="1280"/>
      <c r="JKO376" s="1280"/>
      <c r="JKP376" s="1280"/>
      <c r="JKQ376" s="1280"/>
      <c r="JKR376" s="1280"/>
      <c r="JKS376" s="1280"/>
      <c r="JKT376" s="1280"/>
      <c r="JKU376" s="1280"/>
      <c r="JKV376" s="1280"/>
      <c r="JKW376" s="1280"/>
      <c r="JKX376" s="1280"/>
      <c r="JKY376" s="1280"/>
      <c r="JKZ376" s="1280"/>
      <c r="JLA376" s="1280"/>
      <c r="JLB376" s="1280"/>
      <c r="JLC376" s="1280"/>
      <c r="JLD376" s="1280"/>
      <c r="JLE376" s="1280"/>
      <c r="JLF376" s="1280"/>
      <c r="JLG376" s="1280"/>
      <c r="JLH376" s="1280"/>
      <c r="JLI376" s="1280"/>
      <c r="JLJ376" s="1280"/>
      <c r="JLK376" s="1280"/>
      <c r="JLL376" s="1280"/>
      <c r="JLM376" s="1280"/>
      <c r="JLN376" s="1280"/>
      <c r="JLO376" s="1280"/>
      <c r="JLP376" s="1280"/>
      <c r="JLQ376" s="1280"/>
      <c r="JLR376" s="1280"/>
      <c r="JLS376" s="1280"/>
      <c r="JLT376" s="1280"/>
      <c r="JLU376" s="1280"/>
      <c r="JLV376" s="1280"/>
      <c r="JLW376" s="1280"/>
      <c r="JLX376" s="1280"/>
      <c r="JLY376" s="1280"/>
      <c r="JLZ376" s="1280"/>
      <c r="JMA376" s="1280"/>
      <c r="JMB376" s="1280"/>
      <c r="JMC376" s="1280"/>
      <c r="JMD376" s="1280"/>
      <c r="JME376" s="1280"/>
      <c r="JMF376" s="1280"/>
      <c r="JMG376" s="1280"/>
      <c r="JMH376" s="1280"/>
      <c r="JMI376" s="1280"/>
      <c r="JMJ376" s="1280"/>
      <c r="JMK376" s="1280"/>
      <c r="JML376" s="1280"/>
      <c r="JMM376" s="1280"/>
      <c r="JMN376" s="1280"/>
      <c r="JMO376" s="1280"/>
      <c r="JMP376" s="1280"/>
      <c r="JMQ376" s="1280"/>
      <c r="JMR376" s="1280"/>
      <c r="JMS376" s="1280"/>
      <c r="JMT376" s="1280"/>
      <c r="JMU376" s="1280"/>
      <c r="JMV376" s="1280"/>
      <c r="JMW376" s="1280"/>
      <c r="JMX376" s="1280"/>
      <c r="JMY376" s="1280"/>
      <c r="JMZ376" s="1280"/>
      <c r="JNA376" s="1280"/>
      <c r="JNB376" s="1280"/>
      <c r="JNC376" s="1280"/>
      <c r="JND376" s="1280"/>
      <c r="JNE376" s="1280"/>
      <c r="JNF376" s="1280"/>
      <c r="JNG376" s="1280"/>
      <c r="JNH376" s="1280"/>
      <c r="JNI376" s="1280"/>
      <c r="JNJ376" s="1280"/>
      <c r="JNK376" s="1280"/>
      <c r="JNL376" s="1280"/>
      <c r="JNM376" s="1280"/>
      <c r="JNN376" s="1280"/>
      <c r="JNO376" s="1280"/>
      <c r="JNP376" s="1280"/>
      <c r="JNQ376" s="1280"/>
      <c r="JNR376" s="1280"/>
      <c r="JNS376" s="1280"/>
      <c r="JNT376" s="1280"/>
      <c r="JNU376" s="1280"/>
      <c r="JNV376" s="1280"/>
      <c r="JNW376" s="1280"/>
      <c r="JNX376" s="1280"/>
      <c r="JNY376" s="1280"/>
      <c r="JNZ376" s="1280"/>
      <c r="JOA376" s="1280"/>
      <c r="JOB376" s="1280"/>
      <c r="JOC376" s="1280"/>
      <c r="JOD376" s="1280"/>
      <c r="JOE376" s="1280"/>
      <c r="JOF376" s="1280"/>
      <c r="JOG376" s="1280"/>
      <c r="JOH376" s="1280"/>
      <c r="JOI376" s="1280"/>
      <c r="JOJ376" s="1280"/>
      <c r="JOK376" s="1280"/>
      <c r="JOL376" s="1280"/>
      <c r="JOM376" s="1280"/>
      <c r="JON376" s="1280"/>
      <c r="JOO376" s="1280"/>
      <c r="JOP376" s="1280"/>
      <c r="JOQ376" s="1280"/>
      <c r="JOR376" s="1280"/>
      <c r="JOS376" s="1280"/>
      <c r="JOT376" s="1280"/>
      <c r="JOU376" s="1280"/>
      <c r="JOV376" s="1280"/>
      <c r="JOW376" s="1280"/>
      <c r="JOX376" s="1280"/>
      <c r="JOY376" s="1280"/>
      <c r="JOZ376" s="1280"/>
      <c r="JPA376" s="1280"/>
      <c r="JPB376" s="1280"/>
      <c r="JPC376" s="1280"/>
      <c r="JPD376" s="1280"/>
      <c r="JPE376" s="1280"/>
      <c r="JPF376" s="1280"/>
      <c r="JPG376" s="1280"/>
      <c r="JPH376" s="1280"/>
      <c r="JPI376" s="1280"/>
      <c r="JPJ376" s="1280"/>
      <c r="JPK376" s="1280"/>
      <c r="JPL376" s="1280"/>
      <c r="JPM376" s="1280"/>
      <c r="JPN376" s="1280"/>
      <c r="JPO376" s="1280"/>
      <c r="JPP376" s="1280"/>
      <c r="JPQ376" s="1280"/>
      <c r="JPR376" s="1280"/>
      <c r="JPS376" s="1280"/>
      <c r="JPT376" s="1280"/>
      <c r="JPU376" s="1280"/>
      <c r="JPV376" s="1280"/>
      <c r="JPW376" s="1280"/>
      <c r="JPX376" s="1280"/>
      <c r="JPY376" s="1280"/>
      <c r="JPZ376" s="1280"/>
      <c r="JQA376" s="1280"/>
      <c r="JQB376" s="1280"/>
      <c r="JQC376" s="1280"/>
      <c r="JQD376" s="1280"/>
      <c r="JQE376" s="1280"/>
      <c r="JQF376" s="1280"/>
      <c r="JQG376" s="1280"/>
      <c r="JQH376" s="1280"/>
      <c r="JQI376" s="1280"/>
      <c r="JQJ376" s="1280"/>
      <c r="JQK376" s="1280"/>
      <c r="JQL376" s="1280"/>
      <c r="JQM376" s="1280"/>
      <c r="JQN376" s="1280"/>
      <c r="JQO376" s="1280"/>
      <c r="JQP376" s="1280"/>
      <c r="JQQ376" s="1280"/>
      <c r="JQR376" s="1280"/>
      <c r="JQS376" s="1280"/>
      <c r="JQT376" s="1280"/>
      <c r="JQU376" s="1280"/>
      <c r="JQV376" s="1280"/>
      <c r="JQW376" s="1280"/>
      <c r="JQX376" s="1280"/>
      <c r="JQY376" s="1280"/>
      <c r="JQZ376" s="1280"/>
      <c r="JRA376" s="1280"/>
      <c r="JRB376" s="1280"/>
      <c r="JRC376" s="1280"/>
      <c r="JRD376" s="1280"/>
      <c r="JRE376" s="1280"/>
      <c r="JRF376" s="1280"/>
      <c r="JRG376" s="1280"/>
      <c r="JRH376" s="1280"/>
      <c r="JRI376" s="1280"/>
      <c r="JRJ376" s="1280"/>
      <c r="JRK376" s="1280"/>
      <c r="JRL376" s="1280"/>
      <c r="JRM376" s="1280"/>
      <c r="JRN376" s="1280"/>
      <c r="JRO376" s="1280"/>
      <c r="JRP376" s="1280"/>
      <c r="JRQ376" s="1280"/>
      <c r="JRR376" s="1280"/>
      <c r="JRS376" s="1280"/>
      <c r="JRT376" s="1280"/>
      <c r="JRU376" s="1280"/>
      <c r="JRV376" s="1280"/>
      <c r="JRW376" s="1280"/>
      <c r="JRX376" s="1280"/>
      <c r="JRY376" s="1280"/>
      <c r="JRZ376" s="1280"/>
      <c r="JSA376" s="1280"/>
      <c r="JSB376" s="1280"/>
      <c r="JSC376" s="1280"/>
      <c r="JSD376" s="1280"/>
      <c r="JSE376" s="1280"/>
      <c r="JSF376" s="1280"/>
      <c r="JSG376" s="1280"/>
      <c r="JSH376" s="1280"/>
      <c r="JSI376" s="1280"/>
      <c r="JSJ376" s="1280"/>
      <c r="JSK376" s="1280"/>
      <c r="JSL376" s="1280"/>
      <c r="JSM376" s="1280"/>
      <c r="JSN376" s="1280"/>
      <c r="JSO376" s="1280"/>
      <c r="JSP376" s="1280"/>
      <c r="JSQ376" s="1280"/>
      <c r="JSR376" s="1280"/>
      <c r="JSS376" s="1280"/>
      <c r="JST376" s="1280"/>
      <c r="JSU376" s="1280"/>
      <c r="JSV376" s="1280"/>
      <c r="JSW376" s="1280"/>
      <c r="JSX376" s="1280"/>
      <c r="JSY376" s="1280"/>
      <c r="JSZ376" s="1280"/>
      <c r="JTA376" s="1280"/>
      <c r="JTB376" s="1280"/>
      <c r="JTC376" s="1280"/>
      <c r="JTD376" s="1280"/>
      <c r="JTE376" s="1280"/>
      <c r="JTF376" s="1280"/>
      <c r="JTG376" s="1280"/>
      <c r="JTH376" s="1280"/>
      <c r="JTI376" s="1280"/>
      <c r="JTJ376" s="1280"/>
      <c r="JTK376" s="1280"/>
      <c r="JTL376" s="1280"/>
      <c r="JTM376" s="1280"/>
      <c r="JTN376" s="1280"/>
      <c r="JTO376" s="1280"/>
      <c r="JTP376" s="1280"/>
      <c r="JTQ376" s="1280"/>
      <c r="JTR376" s="1280"/>
      <c r="JTS376" s="1280"/>
      <c r="JTT376" s="1280"/>
      <c r="JTU376" s="1280"/>
      <c r="JTV376" s="1280"/>
      <c r="JTW376" s="1280"/>
      <c r="JTX376" s="1280"/>
      <c r="JTY376" s="1280"/>
      <c r="JTZ376" s="1280"/>
      <c r="JUA376" s="1280"/>
      <c r="JUB376" s="1280"/>
      <c r="JUC376" s="1280"/>
      <c r="JUD376" s="1280"/>
      <c r="JUE376" s="1280"/>
      <c r="JUF376" s="1280"/>
      <c r="JUG376" s="1280"/>
      <c r="JUH376" s="1280"/>
      <c r="JUI376" s="1280"/>
      <c r="JUJ376" s="1280"/>
      <c r="JUK376" s="1280"/>
      <c r="JUL376" s="1280"/>
      <c r="JUM376" s="1280"/>
      <c r="JUN376" s="1280"/>
      <c r="JUO376" s="1280"/>
      <c r="JUP376" s="1280"/>
      <c r="JUQ376" s="1280"/>
      <c r="JUR376" s="1280"/>
      <c r="JUS376" s="1280"/>
      <c r="JUT376" s="1280"/>
      <c r="JUU376" s="1280"/>
      <c r="JUV376" s="1280"/>
      <c r="JUW376" s="1280"/>
      <c r="JUX376" s="1280"/>
      <c r="JUY376" s="1280"/>
      <c r="JUZ376" s="1280"/>
      <c r="JVA376" s="1280"/>
      <c r="JVB376" s="1280"/>
      <c r="JVC376" s="1280"/>
      <c r="JVD376" s="1280"/>
      <c r="JVE376" s="1280"/>
      <c r="JVF376" s="1280"/>
      <c r="JVG376" s="1280"/>
      <c r="JVH376" s="1280"/>
      <c r="JVI376" s="1280"/>
      <c r="JVJ376" s="1280"/>
      <c r="JVK376" s="1280"/>
      <c r="JVL376" s="1280"/>
      <c r="JVM376" s="1280"/>
      <c r="JVN376" s="1280"/>
      <c r="JVO376" s="1280"/>
      <c r="JVP376" s="1280"/>
      <c r="JVQ376" s="1280"/>
      <c r="JVR376" s="1280"/>
      <c r="JVS376" s="1280"/>
      <c r="JVT376" s="1280"/>
      <c r="JVU376" s="1280"/>
      <c r="JVV376" s="1280"/>
      <c r="JVW376" s="1280"/>
      <c r="JVX376" s="1280"/>
      <c r="JVY376" s="1280"/>
      <c r="JVZ376" s="1280"/>
      <c r="JWA376" s="1280"/>
      <c r="JWB376" s="1280"/>
      <c r="JWC376" s="1280"/>
      <c r="JWD376" s="1280"/>
      <c r="JWE376" s="1280"/>
      <c r="JWF376" s="1280"/>
      <c r="JWG376" s="1280"/>
      <c r="JWH376" s="1280"/>
      <c r="JWI376" s="1280"/>
      <c r="JWJ376" s="1280"/>
      <c r="JWK376" s="1280"/>
      <c r="JWL376" s="1280"/>
      <c r="JWM376" s="1280"/>
      <c r="JWN376" s="1280"/>
      <c r="JWO376" s="1280"/>
      <c r="JWP376" s="1280"/>
      <c r="JWQ376" s="1280"/>
      <c r="JWR376" s="1280"/>
      <c r="JWS376" s="1280"/>
      <c r="JWT376" s="1280"/>
      <c r="JWU376" s="1280"/>
      <c r="JWV376" s="1280"/>
      <c r="JWW376" s="1280"/>
      <c r="JWX376" s="1280"/>
      <c r="JWY376" s="1280"/>
      <c r="JWZ376" s="1280"/>
      <c r="JXA376" s="1280"/>
      <c r="JXB376" s="1280"/>
      <c r="JXC376" s="1280"/>
      <c r="JXD376" s="1280"/>
      <c r="JXE376" s="1280"/>
      <c r="JXF376" s="1280"/>
      <c r="JXG376" s="1280"/>
      <c r="JXH376" s="1280"/>
      <c r="JXI376" s="1280"/>
      <c r="JXJ376" s="1280"/>
      <c r="JXK376" s="1280"/>
      <c r="JXL376" s="1280"/>
      <c r="JXM376" s="1280"/>
      <c r="JXN376" s="1280"/>
      <c r="JXO376" s="1280"/>
      <c r="JXP376" s="1280"/>
      <c r="JXQ376" s="1280"/>
      <c r="JXR376" s="1280"/>
      <c r="JXS376" s="1280"/>
      <c r="JXT376" s="1280"/>
      <c r="JXU376" s="1280"/>
      <c r="JXV376" s="1280"/>
      <c r="JXW376" s="1280"/>
      <c r="JXX376" s="1280"/>
      <c r="JXY376" s="1280"/>
      <c r="JXZ376" s="1280"/>
      <c r="JYA376" s="1280"/>
      <c r="JYB376" s="1280"/>
      <c r="JYC376" s="1280"/>
      <c r="JYD376" s="1280"/>
      <c r="JYE376" s="1280"/>
      <c r="JYF376" s="1280"/>
      <c r="JYG376" s="1280"/>
      <c r="JYH376" s="1280"/>
      <c r="JYI376" s="1280"/>
      <c r="JYJ376" s="1280"/>
      <c r="JYK376" s="1280"/>
      <c r="JYL376" s="1280"/>
      <c r="JYM376" s="1280"/>
      <c r="JYN376" s="1280"/>
      <c r="JYO376" s="1280"/>
      <c r="JYP376" s="1280"/>
      <c r="JYQ376" s="1280"/>
      <c r="JYR376" s="1280"/>
      <c r="JYS376" s="1280"/>
      <c r="JYT376" s="1280"/>
      <c r="JYU376" s="1280"/>
      <c r="JYV376" s="1280"/>
      <c r="JYW376" s="1280"/>
      <c r="JYX376" s="1280"/>
      <c r="JYY376" s="1280"/>
      <c r="JYZ376" s="1280"/>
      <c r="JZA376" s="1280"/>
      <c r="JZB376" s="1280"/>
      <c r="JZC376" s="1280"/>
      <c r="JZD376" s="1280"/>
      <c r="JZE376" s="1280"/>
      <c r="JZF376" s="1280"/>
      <c r="JZG376" s="1280"/>
      <c r="JZH376" s="1280"/>
      <c r="JZI376" s="1280"/>
      <c r="JZJ376" s="1280"/>
      <c r="JZK376" s="1280"/>
      <c r="JZL376" s="1280"/>
      <c r="JZM376" s="1280"/>
      <c r="JZN376" s="1280"/>
      <c r="JZO376" s="1280"/>
      <c r="JZP376" s="1280"/>
      <c r="JZQ376" s="1280"/>
      <c r="JZR376" s="1280"/>
      <c r="JZS376" s="1280"/>
      <c r="JZT376" s="1280"/>
      <c r="JZU376" s="1280"/>
      <c r="JZV376" s="1280"/>
      <c r="JZW376" s="1280"/>
      <c r="JZX376" s="1280"/>
      <c r="JZY376" s="1280"/>
      <c r="JZZ376" s="1280"/>
      <c r="KAA376" s="1280"/>
      <c r="KAB376" s="1280"/>
      <c r="KAC376" s="1280"/>
      <c r="KAD376" s="1280"/>
      <c r="KAE376" s="1280"/>
      <c r="KAF376" s="1280"/>
      <c r="KAG376" s="1280"/>
      <c r="KAH376" s="1280"/>
      <c r="KAI376" s="1280"/>
      <c r="KAJ376" s="1280"/>
      <c r="KAK376" s="1280"/>
      <c r="KAL376" s="1280"/>
      <c r="KAM376" s="1280"/>
      <c r="KAN376" s="1280"/>
      <c r="KAO376" s="1280"/>
      <c r="KAP376" s="1280"/>
      <c r="KAQ376" s="1280"/>
      <c r="KAR376" s="1280"/>
      <c r="KAS376" s="1280"/>
      <c r="KAT376" s="1280"/>
      <c r="KAU376" s="1280"/>
      <c r="KAV376" s="1280"/>
      <c r="KAW376" s="1280"/>
      <c r="KAX376" s="1280"/>
      <c r="KAY376" s="1280"/>
      <c r="KAZ376" s="1280"/>
      <c r="KBA376" s="1280"/>
      <c r="KBB376" s="1280"/>
      <c r="KBC376" s="1280"/>
      <c r="KBD376" s="1280"/>
      <c r="KBE376" s="1280"/>
      <c r="KBF376" s="1280"/>
      <c r="KBG376" s="1280"/>
      <c r="KBH376" s="1280"/>
      <c r="KBI376" s="1280"/>
      <c r="KBJ376" s="1280"/>
      <c r="KBK376" s="1280"/>
      <c r="KBL376" s="1280"/>
      <c r="KBM376" s="1280"/>
      <c r="KBN376" s="1280"/>
      <c r="KBO376" s="1280"/>
      <c r="KBP376" s="1280"/>
      <c r="KBQ376" s="1280"/>
      <c r="KBR376" s="1280"/>
      <c r="KBS376" s="1280"/>
      <c r="KBT376" s="1280"/>
      <c r="KBU376" s="1280"/>
      <c r="KBV376" s="1280"/>
      <c r="KBW376" s="1280"/>
      <c r="KBX376" s="1280"/>
      <c r="KBY376" s="1280"/>
      <c r="KBZ376" s="1280"/>
      <c r="KCA376" s="1280"/>
      <c r="KCB376" s="1280"/>
      <c r="KCC376" s="1280"/>
      <c r="KCD376" s="1280"/>
      <c r="KCE376" s="1280"/>
      <c r="KCF376" s="1280"/>
      <c r="KCG376" s="1280"/>
      <c r="KCH376" s="1280"/>
      <c r="KCI376" s="1280"/>
      <c r="KCJ376" s="1280"/>
      <c r="KCK376" s="1280"/>
      <c r="KCL376" s="1280"/>
      <c r="KCM376" s="1280"/>
      <c r="KCN376" s="1280"/>
      <c r="KCO376" s="1280"/>
      <c r="KCP376" s="1280"/>
      <c r="KCQ376" s="1280"/>
      <c r="KCR376" s="1280"/>
      <c r="KCS376" s="1280"/>
      <c r="KCT376" s="1280"/>
      <c r="KCU376" s="1280"/>
      <c r="KCV376" s="1280"/>
      <c r="KCW376" s="1280"/>
      <c r="KCX376" s="1280"/>
      <c r="KCY376" s="1280"/>
      <c r="KCZ376" s="1280"/>
      <c r="KDA376" s="1280"/>
      <c r="KDB376" s="1280"/>
      <c r="KDC376" s="1280"/>
      <c r="KDD376" s="1280"/>
      <c r="KDE376" s="1280"/>
      <c r="KDF376" s="1280"/>
      <c r="KDG376" s="1280"/>
      <c r="KDH376" s="1280"/>
      <c r="KDI376" s="1280"/>
      <c r="KDJ376" s="1280"/>
      <c r="KDK376" s="1280"/>
      <c r="KDL376" s="1280"/>
      <c r="KDM376" s="1280"/>
      <c r="KDN376" s="1280"/>
      <c r="KDO376" s="1280"/>
      <c r="KDP376" s="1280"/>
      <c r="KDQ376" s="1280"/>
      <c r="KDR376" s="1280"/>
      <c r="KDS376" s="1280"/>
      <c r="KDT376" s="1280"/>
      <c r="KDU376" s="1280"/>
      <c r="KDV376" s="1280"/>
      <c r="KDW376" s="1280"/>
      <c r="KDX376" s="1280"/>
      <c r="KDY376" s="1280"/>
      <c r="KDZ376" s="1280"/>
      <c r="KEA376" s="1280"/>
      <c r="KEB376" s="1280"/>
      <c r="KEC376" s="1280"/>
      <c r="KED376" s="1280"/>
      <c r="KEE376" s="1280"/>
      <c r="KEF376" s="1280"/>
      <c r="KEG376" s="1280"/>
      <c r="KEH376" s="1280"/>
      <c r="KEI376" s="1280"/>
      <c r="KEJ376" s="1280"/>
      <c r="KEK376" s="1280"/>
      <c r="KEL376" s="1280"/>
      <c r="KEM376" s="1280"/>
      <c r="KEN376" s="1280"/>
      <c r="KEO376" s="1280"/>
      <c r="KEP376" s="1280"/>
      <c r="KEQ376" s="1280"/>
      <c r="KER376" s="1280"/>
      <c r="KES376" s="1280"/>
      <c r="KET376" s="1280"/>
      <c r="KEU376" s="1280"/>
      <c r="KEV376" s="1280"/>
      <c r="KEW376" s="1280"/>
      <c r="KEX376" s="1280"/>
      <c r="KEY376" s="1280"/>
      <c r="KEZ376" s="1280"/>
      <c r="KFA376" s="1280"/>
      <c r="KFB376" s="1280"/>
      <c r="KFC376" s="1280"/>
      <c r="KFD376" s="1280"/>
      <c r="KFE376" s="1280"/>
      <c r="KFF376" s="1280"/>
      <c r="KFG376" s="1280"/>
      <c r="KFH376" s="1280"/>
      <c r="KFI376" s="1280"/>
      <c r="KFJ376" s="1280"/>
      <c r="KFK376" s="1280"/>
      <c r="KFL376" s="1280"/>
      <c r="KFM376" s="1280"/>
      <c r="KFN376" s="1280"/>
      <c r="KFO376" s="1280"/>
      <c r="KFP376" s="1280"/>
      <c r="KFQ376" s="1280"/>
      <c r="KFR376" s="1280"/>
      <c r="KFS376" s="1280"/>
      <c r="KFT376" s="1280"/>
      <c r="KFU376" s="1280"/>
      <c r="KFV376" s="1280"/>
      <c r="KFW376" s="1280"/>
      <c r="KFX376" s="1280"/>
      <c r="KFY376" s="1280"/>
      <c r="KFZ376" s="1280"/>
      <c r="KGA376" s="1280"/>
      <c r="KGB376" s="1280"/>
      <c r="KGC376" s="1280"/>
      <c r="KGD376" s="1280"/>
      <c r="KGE376" s="1280"/>
      <c r="KGF376" s="1280"/>
      <c r="KGG376" s="1280"/>
      <c r="KGH376" s="1280"/>
      <c r="KGI376" s="1280"/>
      <c r="KGJ376" s="1280"/>
      <c r="KGK376" s="1280"/>
      <c r="KGL376" s="1280"/>
      <c r="KGM376" s="1280"/>
      <c r="KGN376" s="1280"/>
      <c r="KGO376" s="1280"/>
      <c r="KGP376" s="1280"/>
      <c r="KGQ376" s="1280"/>
      <c r="KGR376" s="1280"/>
      <c r="KGS376" s="1280"/>
      <c r="KGT376" s="1280"/>
      <c r="KGU376" s="1280"/>
      <c r="KGV376" s="1280"/>
      <c r="KGW376" s="1280"/>
      <c r="KGX376" s="1280"/>
      <c r="KGY376" s="1280"/>
      <c r="KGZ376" s="1280"/>
      <c r="KHA376" s="1280"/>
      <c r="KHB376" s="1280"/>
      <c r="KHC376" s="1280"/>
      <c r="KHD376" s="1280"/>
      <c r="KHE376" s="1280"/>
      <c r="KHF376" s="1280"/>
      <c r="KHG376" s="1280"/>
      <c r="KHH376" s="1280"/>
      <c r="KHI376" s="1280"/>
      <c r="KHJ376" s="1280"/>
      <c r="KHK376" s="1280"/>
      <c r="KHL376" s="1280"/>
      <c r="KHM376" s="1280"/>
      <c r="KHN376" s="1280"/>
      <c r="KHO376" s="1280"/>
      <c r="KHP376" s="1280"/>
      <c r="KHQ376" s="1280"/>
      <c r="KHR376" s="1280"/>
      <c r="KHS376" s="1280"/>
      <c r="KHT376" s="1280"/>
      <c r="KHU376" s="1280"/>
      <c r="KHV376" s="1280"/>
      <c r="KHW376" s="1280"/>
      <c r="KHX376" s="1280"/>
      <c r="KHY376" s="1280"/>
      <c r="KHZ376" s="1280"/>
      <c r="KIA376" s="1280"/>
      <c r="KIB376" s="1280"/>
      <c r="KIC376" s="1280"/>
      <c r="KID376" s="1280"/>
      <c r="KIE376" s="1280"/>
      <c r="KIF376" s="1280"/>
      <c r="KIG376" s="1280"/>
      <c r="KIH376" s="1280"/>
      <c r="KII376" s="1280"/>
      <c r="KIJ376" s="1280"/>
      <c r="KIK376" s="1280"/>
      <c r="KIL376" s="1280"/>
      <c r="KIM376" s="1280"/>
      <c r="KIN376" s="1280"/>
      <c r="KIO376" s="1280"/>
      <c r="KIP376" s="1280"/>
      <c r="KIQ376" s="1280"/>
      <c r="KIR376" s="1280"/>
      <c r="KIS376" s="1280"/>
      <c r="KIT376" s="1280"/>
      <c r="KIU376" s="1280"/>
      <c r="KIV376" s="1280"/>
      <c r="KIW376" s="1280"/>
      <c r="KIX376" s="1280"/>
      <c r="KIY376" s="1280"/>
      <c r="KIZ376" s="1280"/>
      <c r="KJA376" s="1280"/>
      <c r="KJB376" s="1280"/>
      <c r="KJC376" s="1280"/>
      <c r="KJD376" s="1280"/>
      <c r="KJE376" s="1280"/>
      <c r="KJF376" s="1280"/>
      <c r="KJG376" s="1280"/>
      <c r="KJH376" s="1280"/>
      <c r="KJI376" s="1280"/>
      <c r="KJJ376" s="1280"/>
      <c r="KJK376" s="1280"/>
      <c r="KJL376" s="1280"/>
      <c r="KJM376" s="1280"/>
      <c r="KJN376" s="1280"/>
      <c r="KJO376" s="1280"/>
      <c r="KJP376" s="1280"/>
      <c r="KJQ376" s="1280"/>
      <c r="KJR376" s="1280"/>
      <c r="KJS376" s="1280"/>
      <c r="KJT376" s="1280"/>
      <c r="KJU376" s="1280"/>
      <c r="KJV376" s="1280"/>
      <c r="KJW376" s="1280"/>
      <c r="KJX376" s="1280"/>
      <c r="KJY376" s="1280"/>
      <c r="KJZ376" s="1280"/>
      <c r="KKA376" s="1280"/>
      <c r="KKB376" s="1280"/>
      <c r="KKC376" s="1280"/>
      <c r="KKD376" s="1280"/>
      <c r="KKE376" s="1280"/>
      <c r="KKF376" s="1280"/>
      <c r="KKG376" s="1280"/>
      <c r="KKH376" s="1280"/>
      <c r="KKI376" s="1280"/>
      <c r="KKJ376" s="1280"/>
      <c r="KKK376" s="1280"/>
      <c r="KKL376" s="1280"/>
      <c r="KKM376" s="1280"/>
      <c r="KKN376" s="1280"/>
      <c r="KKO376" s="1280"/>
      <c r="KKP376" s="1280"/>
      <c r="KKQ376" s="1280"/>
      <c r="KKR376" s="1280"/>
      <c r="KKS376" s="1280"/>
      <c r="KKT376" s="1280"/>
      <c r="KKU376" s="1280"/>
      <c r="KKV376" s="1280"/>
      <c r="KKW376" s="1280"/>
      <c r="KKX376" s="1280"/>
      <c r="KKY376" s="1280"/>
      <c r="KKZ376" s="1280"/>
      <c r="KLA376" s="1280"/>
      <c r="KLB376" s="1280"/>
      <c r="KLC376" s="1280"/>
      <c r="KLD376" s="1280"/>
      <c r="KLE376" s="1280"/>
      <c r="KLF376" s="1280"/>
      <c r="KLG376" s="1280"/>
      <c r="KLH376" s="1280"/>
      <c r="KLI376" s="1280"/>
      <c r="KLJ376" s="1280"/>
      <c r="KLK376" s="1280"/>
      <c r="KLL376" s="1280"/>
      <c r="KLM376" s="1280"/>
      <c r="KLN376" s="1280"/>
      <c r="KLO376" s="1280"/>
      <c r="KLP376" s="1280"/>
      <c r="KLQ376" s="1280"/>
      <c r="KLR376" s="1280"/>
      <c r="KLS376" s="1280"/>
      <c r="KLT376" s="1280"/>
      <c r="KLU376" s="1280"/>
      <c r="KLV376" s="1280"/>
      <c r="KLW376" s="1280"/>
      <c r="KLX376" s="1280"/>
      <c r="KLY376" s="1280"/>
      <c r="KLZ376" s="1280"/>
      <c r="KMA376" s="1280"/>
      <c r="KMB376" s="1280"/>
      <c r="KMC376" s="1280"/>
      <c r="KMD376" s="1280"/>
      <c r="KME376" s="1280"/>
      <c r="KMF376" s="1280"/>
      <c r="KMG376" s="1280"/>
      <c r="KMH376" s="1280"/>
      <c r="KMI376" s="1280"/>
      <c r="KMJ376" s="1280"/>
      <c r="KMK376" s="1280"/>
      <c r="KML376" s="1280"/>
      <c r="KMM376" s="1280"/>
      <c r="KMN376" s="1280"/>
      <c r="KMO376" s="1280"/>
      <c r="KMP376" s="1280"/>
      <c r="KMQ376" s="1280"/>
      <c r="KMR376" s="1280"/>
      <c r="KMS376" s="1280"/>
      <c r="KMT376" s="1280"/>
      <c r="KMU376" s="1280"/>
      <c r="KMV376" s="1280"/>
      <c r="KMW376" s="1280"/>
      <c r="KMX376" s="1280"/>
      <c r="KMY376" s="1280"/>
      <c r="KMZ376" s="1280"/>
      <c r="KNA376" s="1280"/>
      <c r="KNB376" s="1280"/>
      <c r="KNC376" s="1280"/>
      <c r="KND376" s="1280"/>
      <c r="KNE376" s="1280"/>
      <c r="KNF376" s="1280"/>
      <c r="KNG376" s="1280"/>
      <c r="KNH376" s="1280"/>
      <c r="KNI376" s="1280"/>
      <c r="KNJ376" s="1280"/>
      <c r="KNK376" s="1280"/>
      <c r="KNL376" s="1280"/>
      <c r="KNM376" s="1280"/>
      <c r="KNN376" s="1280"/>
      <c r="KNO376" s="1280"/>
      <c r="KNP376" s="1280"/>
      <c r="KNQ376" s="1280"/>
      <c r="KNR376" s="1280"/>
      <c r="KNS376" s="1280"/>
      <c r="KNT376" s="1280"/>
      <c r="KNU376" s="1280"/>
      <c r="KNV376" s="1280"/>
      <c r="KNW376" s="1280"/>
      <c r="KNX376" s="1280"/>
      <c r="KNY376" s="1280"/>
      <c r="KNZ376" s="1280"/>
      <c r="KOA376" s="1280"/>
      <c r="KOB376" s="1280"/>
      <c r="KOC376" s="1280"/>
      <c r="KOD376" s="1280"/>
      <c r="KOE376" s="1280"/>
      <c r="KOF376" s="1280"/>
      <c r="KOG376" s="1280"/>
      <c r="KOH376" s="1280"/>
      <c r="KOI376" s="1280"/>
      <c r="KOJ376" s="1280"/>
      <c r="KOK376" s="1280"/>
      <c r="KOL376" s="1280"/>
      <c r="KOM376" s="1280"/>
      <c r="KON376" s="1280"/>
      <c r="KOO376" s="1280"/>
      <c r="KOP376" s="1280"/>
      <c r="KOQ376" s="1280"/>
      <c r="KOR376" s="1280"/>
      <c r="KOS376" s="1280"/>
      <c r="KOT376" s="1280"/>
      <c r="KOU376" s="1280"/>
      <c r="KOV376" s="1280"/>
      <c r="KOW376" s="1280"/>
      <c r="KOX376" s="1280"/>
      <c r="KOY376" s="1280"/>
      <c r="KOZ376" s="1280"/>
      <c r="KPA376" s="1280"/>
      <c r="KPB376" s="1280"/>
      <c r="KPC376" s="1280"/>
      <c r="KPD376" s="1280"/>
      <c r="KPE376" s="1280"/>
      <c r="KPF376" s="1280"/>
      <c r="KPG376" s="1280"/>
      <c r="KPH376" s="1280"/>
      <c r="KPI376" s="1280"/>
      <c r="KPJ376" s="1280"/>
      <c r="KPK376" s="1280"/>
      <c r="KPL376" s="1280"/>
      <c r="KPM376" s="1280"/>
      <c r="KPN376" s="1280"/>
      <c r="KPO376" s="1280"/>
      <c r="KPP376" s="1280"/>
      <c r="KPQ376" s="1280"/>
      <c r="KPR376" s="1280"/>
      <c r="KPS376" s="1280"/>
      <c r="KPT376" s="1280"/>
      <c r="KPU376" s="1280"/>
      <c r="KPV376" s="1280"/>
      <c r="KPW376" s="1280"/>
      <c r="KPX376" s="1280"/>
      <c r="KPY376" s="1280"/>
      <c r="KPZ376" s="1280"/>
      <c r="KQA376" s="1280"/>
      <c r="KQB376" s="1280"/>
      <c r="KQC376" s="1280"/>
      <c r="KQD376" s="1280"/>
      <c r="KQE376" s="1280"/>
      <c r="KQF376" s="1280"/>
      <c r="KQG376" s="1280"/>
      <c r="KQH376" s="1280"/>
      <c r="KQI376" s="1280"/>
      <c r="KQJ376" s="1280"/>
      <c r="KQK376" s="1280"/>
      <c r="KQL376" s="1280"/>
      <c r="KQM376" s="1280"/>
      <c r="KQN376" s="1280"/>
      <c r="KQO376" s="1280"/>
      <c r="KQP376" s="1280"/>
      <c r="KQQ376" s="1280"/>
      <c r="KQR376" s="1280"/>
      <c r="KQS376" s="1280"/>
      <c r="KQT376" s="1280"/>
      <c r="KQU376" s="1280"/>
      <c r="KQV376" s="1280"/>
      <c r="KQW376" s="1280"/>
      <c r="KQX376" s="1280"/>
      <c r="KQY376" s="1280"/>
      <c r="KQZ376" s="1280"/>
      <c r="KRA376" s="1280"/>
      <c r="KRB376" s="1280"/>
      <c r="KRC376" s="1280"/>
      <c r="KRD376" s="1280"/>
      <c r="KRE376" s="1280"/>
      <c r="KRF376" s="1280"/>
      <c r="KRG376" s="1280"/>
      <c r="KRH376" s="1280"/>
      <c r="KRI376" s="1280"/>
      <c r="KRJ376" s="1280"/>
      <c r="KRK376" s="1280"/>
      <c r="KRL376" s="1280"/>
      <c r="KRM376" s="1280"/>
      <c r="KRN376" s="1280"/>
      <c r="KRO376" s="1280"/>
      <c r="KRP376" s="1280"/>
      <c r="KRQ376" s="1280"/>
      <c r="KRR376" s="1280"/>
      <c r="KRS376" s="1280"/>
      <c r="KRT376" s="1280"/>
      <c r="KRU376" s="1280"/>
      <c r="KRV376" s="1280"/>
      <c r="KRW376" s="1280"/>
      <c r="KRX376" s="1280"/>
      <c r="KRY376" s="1280"/>
      <c r="KRZ376" s="1280"/>
      <c r="KSA376" s="1280"/>
      <c r="KSB376" s="1280"/>
      <c r="KSC376" s="1280"/>
      <c r="KSD376" s="1280"/>
      <c r="KSE376" s="1280"/>
      <c r="KSF376" s="1280"/>
      <c r="KSG376" s="1280"/>
      <c r="KSH376" s="1280"/>
      <c r="KSI376" s="1280"/>
      <c r="KSJ376" s="1280"/>
      <c r="KSK376" s="1280"/>
      <c r="KSL376" s="1280"/>
      <c r="KSM376" s="1280"/>
      <c r="KSN376" s="1280"/>
      <c r="KSO376" s="1280"/>
      <c r="KSP376" s="1280"/>
      <c r="KSQ376" s="1280"/>
      <c r="KSR376" s="1280"/>
      <c r="KSS376" s="1280"/>
      <c r="KST376" s="1280"/>
      <c r="KSU376" s="1280"/>
      <c r="KSV376" s="1280"/>
      <c r="KSW376" s="1280"/>
      <c r="KSX376" s="1280"/>
      <c r="KSY376" s="1280"/>
      <c r="KSZ376" s="1280"/>
      <c r="KTA376" s="1280"/>
      <c r="KTB376" s="1280"/>
      <c r="KTC376" s="1280"/>
      <c r="KTD376" s="1280"/>
      <c r="KTE376" s="1280"/>
      <c r="KTF376" s="1280"/>
      <c r="KTG376" s="1280"/>
      <c r="KTH376" s="1280"/>
      <c r="KTI376" s="1280"/>
      <c r="KTJ376" s="1280"/>
      <c r="KTK376" s="1280"/>
      <c r="KTL376" s="1280"/>
      <c r="KTM376" s="1280"/>
      <c r="KTN376" s="1280"/>
      <c r="KTO376" s="1280"/>
      <c r="KTP376" s="1280"/>
      <c r="KTQ376" s="1280"/>
      <c r="KTR376" s="1280"/>
      <c r="KTS376" s="1280"/>
      <c r="KTT376" s="1280"/>
      <c r="KTU376" s="1280"/>
      <c r="KTV376" s="1280"/>
      <c r="KTW376" s="1280"/>
      <c r="KTX376" s="1280"/>
      <c r="KTY376" s="1280"/>
      <c r="KTZ376" s="1280"/>
      <c r="KUA376" s="1280"/>
      <c r="KUB376" s="1280"/>
      <c r="KUC376" s="1280"/>
      <c r="KUD376" s="1280"/>
      <c r="KUE376" s="1280"/>
      <c r="KUF376" s="1280"/>
      <c r="KUG376" s="1280"/>
      <c r="KUH376" s="1280"/>
      <c r="KUI376" s="1280"/>
      <c r="KUJ376" s="1280"/>
      <c r="KUK376" s="1280"/>
      <c r="KUL376" s="1280"/>
      <c r="KUM376" s="1280"/>
      <c r="KUN376" s="1280"/>
      <c r="KUO376" s="1280"/>
      <c r="KUP376" s="1280"/>
      <c r="KUQ376" s="1280"/>
      <c r="KUR376" s="1280"/>
      <c r="KUS376" s="1280"/>
      <c r="KUT376" s="1280"/>
      <c r="KUU376" s="1280"/>
      <c r="KUV376" s="1280"/>
      <c r="KUW376" s="1280"/>
      <c r="KUX376" s="1280"/>
      <c r="KUY376" s="1280"/>
      <c r="KUZ376" s="1280"/>
      <c r="KVA376" s="1280"/>
      <c r="KVB376" s="1280"/>
      <c r="KVC376" s="1280"/>
      <c r="KVD376" s="1280"/>
      <c r="KVE376" s="1280"/>
      <c r="KVF376" s="1280"/>
      <c r="KVG376" s="1280"/>
      <c r="KVH376" s="1280"/>
      <c r="KVI376" s="1280"/>
      <c r="KVJ376" s="1280"/>
      <c r="KVK376" s="1280"/>
      <c r="KVL376" s="1280"/>
      <c r="KVM376" s="1280"/>
      <c r="KVN376" s="1280"/>
      <c r="KVO376" s="1280"/>
      <c r="KVP376" s="1280"/>
      <c r="KVQ376" s="1280"/>
      <c r="KVR376" s="1280"/>
      <c r="KVS376" s="1280"/>
      <c r="KVT376" s="1280"/>
      <c r="KVU376" s="1280"/>
      <c r="KVV376" s="1280"/>
      <c r="KVW376" s="1280"/>
      <c r="KVX376" s="1280"/>
      <c r="KVY376" s="1280"/>
      <c r="KVZ376" s="1280"/>
      <c r="KWA376" s="1280"/>
      <c r="KWB376" s="1280"/>
      <c r="KWC376" s="1280"/>
      <c r="KWD376" s="1280"/>
      <c r="KWE376" s="1280"/>
      <c r="KWF376" s="1280"/>
      <c r="KWG376" s="1280"/>
      <c r="KWH376" s="1280"/>
      <c r="KWI376" s="1280"/>
      <c r="KWJ376" s="1280"/>
      <c r="KWK376" s="1280"/>
      <c r="KWL376" s="1280"/>
      <c r="KWM376" s="1280"/>
      <c r="KWN376" s="1280"/>
      <c r="KWO376" s="1280"/>
      <c r="KWP376" s="1280"/>
      <c r="KWQ376" s="1280"/>
      <c r="KWR376" s="1280"/>
      <c r="KWS376" s="1280"/>
      <c r="KWT376" s="1280"/>
      <c r="KWU376" s="1280"/>
      <c r="KWV376" s="1280"/>
      <c r="KWW376" s="1280"/>
      <c r="KWX376" s="1280"/>
      <c r="KWY376" s="1280"/>
      <c r="KWZ376" s="1280"/>
      <c r="KXA376" s="1280"/>
      <c r="KXB376" s="1280"/>
      <c r="KXC376" s="1280"/>
      <c r="KXD376" s="1280"/>
      <c r="KXE376" s="1280"/>
      <c r="KXF376" s="1280"/>
      <c r="KXG376" s="1280"/>
      <c r="KXH376" s="1280"/>
      <c r="KXI376" s="1280"/>
      <c r="KXJ376" s="1280"/>
      <c r="KXK376" s="1280"/>
      <c r="KXL376" s="1280"/>
      <c r="KXM376" s="1280"/>
      <c r="KXN376" s="1280"/>
      <c r="KXO376" s="1280"/>
      <c r="KXP376" s="1280"/>
      <c r="KXQ376" s="1280"/>
      <c r="KXR376" s="1280"/>
      <c r="KXS376" s="1280"/>
      <c r="KXT376" s="1280"/>
      <c r="KXU376" s="1280"/>
      <c r="KXV376" s="1280"/>
      <c r="KXW376" s="1280"/>
      <c r="KXX376" s="1280"/>
      <c r="KXY376" s="1280"/>
      <c r="KXZ376" s="1280"/>
      <c r="KYA376" s="1280"/>
      <c r="KYB376" s="1280"/>
      <c r="KYC376" s="1280"/>
      <c r="KYD376" s="1280"/>
      <c r="KYE376" s="1280"/>
      <c r="KYF376" s="1280"/>
      <c r="KYG376" s="1280"/>
      <c r="KYH376" s="1280"/>
      <c r="KYI376" s="1280"/>
      <c r="KYJ376" s="1280"/>
      <c r="KYK376" s="1280"/>
      <c r="KYL376" s="1280"/>
      <c r="KYM376" s="1280"/>
      <c r="KYN376" s="1280"/>
      <c r="KYO376" s="1280"/>
      <c r="KYP376" s="1280"/>
      <c r="KYQ376" s="1280"/>
      <c r="KYR376" s="1280"/>
      <c r="KYS376" s="1280"/>
      <c r="KYT376" s="1280"/>
      <c r="KYU376" s="1280"/>
      <c r="KYV376" s="1280"/>
      <c r="KYW376" s="1280"/>
      <c r="KYX376" s="1280"/>
      <c r="KYY376" s="1280"/>
      <c r="KYZ376" s="1280"/>
      <c r="KZA376" s="1280"/>
      <c r="KZB376" s="1280"/>
      <c r="KZC376" s="1280"/>
      <c r="KZD376" s="1280"/>
      <c r="KZE376" s="1280"/>
      <c r="KZF376" s="1280"/>
      <c r="KZG376" s="1280"/>
      <c r="KZH376" s="1280"/>
      <c r="KZI376" s="1280"/>
      <c r="KZJ376" s="1280"/>
      <c r="KZK376" s="1280"/>
      <c r="KZL376" s="1280"/>
      <c r="KZM376" s="1280"/>
      <c r="KZN376" s="1280"/>
      <c r="KZO376" s="1280"/>
      <c r="KZP376" s="1280"/>
      <c r="KZQ376" s="1280"/>
      <c r="KZR376" s="1280"/>
      <c r="KZS376" s="1280"/>
      <c r="KZT376" s="1280"/>
      <c r="KZU376" s="1280"/>
      <c r="KZV376" s="1280"/>
      <c r="KZW376" s="1280"/>
      <c r="KZX376" s="1280"/>
      <c r="KZY376" s="1280"/>
      <c r="KZZ376" s="1280"/>
      <c r="LAA376" s="1280"/>
      <c r="LAB376" s="1280"/>
      <c r="LAC376" s="1280"/>
      <c r="LAD376" s="1280"/>
      <c r="LAE376" s="1280"/>
      <c r="LAF376" s="1280"/>
      <c r="LAG376" s="1280"/>
      <c r="LAH376" s="1280"/>
      <c r="LAI376" s="1280"/>
      <c r="LAJ376" s="1280"/>
      <c r="LAK376" s="1280"/>
      <c r="LAL376" s="1280"/>
      <c r="LAM376" s="1280"/>
      <c r="LAN376" s="1280"/>
      <c r="LAO376" s="1280"/>
      <c r="LAP376" s="1280"/>
      <c r="LAQ376" s="1280"/>
      <c r="LAR376" s="1280"/>
      <c r="LAS376" s="1280"/>
      <c r="LAT376" s="1280"/>
      <c r="LAU376" s="1280"/>
      <c r="LAV376" s="1280"/>
      <c r="LAW376" s="1280"/>
      <c r="LAX376" s="1280"/>
      <c r="LAY376" s="1280"/>
      <c r="LAZ376" s="1280"/>
      <c r="LBA376" s="1280"/>
      <c r="LBB376" s="1280"/>
      <c r="LBC376" s="1280"/>
      <c r="LBD376" s="1280"/>
      <c r="LBE376" s="1280"/>
      <c r="LBF376" s="1280"/>
      <c r="LBG376" s="1280"/>
      <c r="LBH376" s="1280"/>
      <c r="LBI376" s="1280"/>
      <c r="LBJ376" s="1280"/>
      <c r="LBK376" s="1280"/>
      <c r="LBL376" s="1280"/>
      <c r="LBM376" s="1280"/>
      <c r="LBN376" s="1280"/>
      <c r="LBO376" s="1280"/>
      <c r="LBP376" s="1280"/>
      <c r="LBQ376" s="1280"/>
      <c r="LBR376" s="1280"/>
      <c r="LBS376" s="1280"/>
      <c r="LBT376" s="1280"/>
      <c r="LBU376" s="1280"/>
      <c r="LBV376" s="1280"/>
      <c r="LBW376" s="1280"/>
      <c r="LBX376" s="1280"/>
      <c r="LBY376" s="1280"/>
      <c r="LBZ376" s="1280"/>
      <c r="LCA376" s="1280"/>
      <c r="LCB376" s="1280"/>
      <c r="LCC376" s="1280"/>
      <c r="LCD376" s="1280"/>
      <c r="LCE376" s="1280"/>
      <c r="LCF376" s="1280"/>
      <c r="LCG376" s="1280"/>
      <c r="LCH376" s="1280"/>
      <c r="LCI376" s="1280"/>
      <c r="LCJ376" s="1280"/>
      <c r="LCK376" s="1280"/>
      <c r="LCL376" s="1280"/>
      <c r="LCM376" s="1280"/>
      <c r="LCN376" s="1280"/>
      <c r="LCO376" s="1280"/>
      <c r="LCP376" s="1280"/>
      <c r="LCQ376" s="1280"/>
      <c r="LCR376" s="1280"/>
      <c r="LCS376" s="1280"/>
      <c r="LCT376" s="1280"/>
      <c r="LCU376" s="1280"/>
      <c r="LCV376" s="1280"/>
      <c r="LCW376" s="1280"/>
      <c r="LCX376" s="1280"/>
      <c r="LCY376" s="1280"/>
      <c r="LCZ376" s="1280"/>
      <c r="LDA376" s="1280"/>
      <c r="LDB376" s="1280"/>
      <c r="LDC376" s="1280"/>
      <c r="LDD376" s="1280"/>
      <c r="LDE376" s="1280"/>
      <c r="LDF376" s="1280"/>
      <c r="LDG376" s="1280"/>
      <c r="LDH376" s="1280"/>
      <c r="LDI376" s="1280"/>
      <c r="LDJ376" s="1280"/>
      <c r="LDK376" s="1280"/>
      <c r="LDL376" s="1280"/>
      <c r="LDM376" s="1280"/>
      <c r="LDN376" s="1280"/>
      <c r="LDO376" s="1280"/>
      <c r="LDP376" s="1280"/>
      <c r="LDQ376" s="1280"/>
      <c r="LDR376" s="1280"/>
      <c r="LDS376" s="1280"/>
      <c r="LDT376" s="1280"/>
      <c r="LDU376" s="1280"/>
      <c r="LDV376" s="1280"/>
      <c r="LDW376" s="1280"/>
      <c r="LDX376" s="1280"/>
      <c r="LDY376" s="1280"/>
      <c r="LDZ376" s="1280"/>
      <c r="LEA376" s="1280"/>
      <c r="LEB376" s="1280"/>
      <c r="LEC376" s="1280"/>
      <c r="LED376" s="1280"/>
      <c r="LEE376" s="1280"/>
      <c r="LEF376" s="1280"/>
      <c r="LEG376" s="1280"/>
      <c r="LEH376" s="1280"/>
      <c r="LEI376" s="1280"/>
      <c r="LEJ376" s="1280"/>
      <c r="LEK376" s="1280"/>
      <c r="LEL376" s="1280"/>
      <c r="LEM376" s="1280"/>
      <c r="LEN376" s="1280"/>
      <c r="LEO376" s="1280"/>
      <c r="LEP376" s="1280"/>
      <c r="LEQ376" s="1280"/>
      <c r="LER376" s="1280"/>
      <c r="LES376" s="1280"/>
      <c r="LET376" s="1280"/>
      <c r="LEU376" s="1280"/>
      <c r="LEV376" s="1280"/>
      <c r="LEW376" s="1280"/>
      <c r="LEX376" s="1280"/>
      <c r="LEY376" s="1280"/>
      <c r="LEZ376" s="1280"/>
      <c r="LFA376" s="1280"/>
      <c r="LFB376" s="1280"/>
      <c r="LFC376" s="1280"/>
      <c r="LFD376" s="1280"/>
      <c r="LFE376" s="1280"/>
      <c r="LFF376" s="1280"/>
      <c r="LFG376" s="1280"/>
      <c r="LFH376" s="1280"/>
      <c r="LFI376" s="1280"/>
      <c r="LFJ376" s="1280"/>
      <c r="LFK376" s="1280"/>
      <c r="LFL376" s="1280"/>
      <c r="LFM376" s="1280"/>
      <c r="LFN376" s="1280"/>
      <c r="LFO376" s="1280"/>
      <c r="LFP376" s="1280"/>
      <c r="LFQ376" s="1280"/>
      <c r="LFR376" s="1280"/>
      <c r="LFS376" s="1280"/>
      <c r="LFT376" s="1280"/>
      <c r="LFU376" s="1280"/>
      <c r="LFV376" s="1280"/>
      <c r="LFW376" s="1280"/>
      <c r="LFX376" s="1280"/>
      <c r="LFY376" s="1280"/>
      <c r="LFZ376" s="1280"/>
      <c r="LGA376" s="1280"/>
      <c r="LGB376" s="1280"/>
      <c r="LGC376" s="1280"/>
      <c r="LGD376" s="1280"/>
      <c r="LGE376" s="1280"/>
      <c r="LGF376" s="1280"/>
      <c r="LGG376" s="1280"/>
      <c r="LGH376" s="1280"/>
      <c r="LGI376" s="1280"/>
      <c r="LGJ376" s="1280"/>
      <c r="LGK376" s="1280"/>
      <c r="LGL376" s="1280"/>
      <c r="LGM376" s="1280"/>
      <c r="LGN376" s="1280"/>
      <c r="LGO376" s="1280"/>
      <c r="LGP376" s="1280"/>
      <c r="LGQ376" s="1280"/>
      <c r="LGR376" s="1280"/>
      <c r="LGS376" s="1280"/>
      <c r="LGT376" s="1280"/>
      <c r="LGU376" s="1280"/>
      <c r="LGV376" s="1280"/>
      <c r="LGW376" s="1280"/>
      <c r="LGX376" s="1280"/>
      <c r="LGY376" s="1280"/>
      <c r="LGZ376" s="1280"/>
      <c r="LHA376" s="1280"/>
      <c r="LHB376" s="1280"/>
      <c r="LHC376" s="1280"/>
      <c r="LHD376" s="1280"/>
      <c r="LHE376" s="1280"/>
      <c r="LHF376" s="1280"/>
      <c r="LHG376" s="1280"/>
      <c r="LHH376" s="1280"/>
      <c r="LHI376" s="1280"/>
      <c r="LHJ376" s="1280"/>
      <c r="LHK376" s="1280"/>
      <c r="LHL376" s="1280"/>
      <c r="LHM376" s="1280"/>
      <c r="LHN376" s="1280"/>
      <c r="LHO376" s="1280"/>
      <c r="LHP376" s="1280"/>
      <c r="LHQ376" s="1280"/>
      <c r="LHR376" s="1280"/>
      <c r="LHS376" s="1280"/>
      <c r="LHT376" s="1280"/>
      <c r="LHU376" s="1280"/>
      <c r="LHV376" s="1280"/>
      <c r="LHW376" s="1280"/>
      <c r="LHX376" s="1280"/>
      <c r="LHY376" s="1280"/>
      <c r="LHZ376" s="1280"/>
      <c r="LIA376" s="1280"/>
      <c r="LIB376" s="1280"/>
      <c r="LIC376" s="1280"/>
      <c r="LID376" s="1280"/>
      <c r="LIE376" s="1280"/>
      <c r="LIF376" s="1280"/>
      <c r="LIG376" s="1280"/>
      <c r="LIH376" s="1280"/>
      <c r="LII376" s="1280"/>
      <c r="LIJ376" s="1280"/>
      <c r="LIK376" s="1280"/>
      <c r="LIL376" s="1280"/>
      <c r="LIM376" s="1280"/>
      <c r="LIN376" s="1280"/>
      <c r="LIO376" s="1280"/>
      <c r="LIP376" s="1280"/>
      <c r="LIQ376" s="1280"/>
      <c r="LIR376" s="1280"/>
      <c r="LIS376" s="1280"/>
      <c r="LIT376" s="1280"/>
      <c r="LIU376" s="1280"/>
      <c r="LIV376" s="1280"/>
      <c r="LIW376" s="1280"/>
      <c r="LIX376" s="1280"/>
      <c r="LIY376" s="1280"/>
      <c r="LIZ376" s="1280"/>
      <c r="LJA376" s="1280"/>
      <c r="LJB376" s="1280"/>
      <c r="LJC376" s="1280"/>
      <c r="LJD376" s="1280"/>
      <c r="LJE376" s="1280"/>
      <c r="LJF376" s="1280"/>
      <c r="LJG376" s="1280"/>
      <c r="LJH376" s="1280"/>
      <c r="LJI376" s="1280"/>
      <c r="LJJ376" s="1280"/>
      <c r="LJK376" s="1280"/>
      <c r="LJL376" s="1280"/>
      <c r="LJM376" s="1280"/>
      <c r="LJN376" s="1280"/>
      <c r="LJO376" s="1280"/>
      <c r="LJP376" s="1280"/>
      <c r="LJQ376" s="1280"/>
      <c r="LJR376" s="1280"/>
      <c r="LJS376" s="1280"/>
      <c r="LJT376" s="1280"/>
      <c r="LJU376" s="1280"/>
      <c r="LJV376" s="1280"/>
      <c r="LJW376" s="1280"/>
      <c r="LJX376" s="1280"/>
      <c r="LJY376" s="1280"/>
      <c r="LJZ376" s="1280"/>
      <c r="LKA376" s="1280"/>
      <c r="LKB376" s="1280"/>
      <c r="LKC376" s="1280"/>
      <c r="LKD376" s="1280"/>
      <c r="LKE376" s="1280"/>
      <c r="LKF376" s="1280"/>
      <c r="LKG376" s="1280"/>
      <c r="LKH376" s="1280"/>
      <c r="LKI376" s="1280"/>
      <c r="LKJ376" s="1280"/>
      <c r="LKK376" s="1280"/>
      <c r="LKL376" s="1280"/>
      <c r="LKM376" s="1280"/>
      <c r="LKN376" s="1280"/>
      <c r="LKO376" s="1280"/>
      <c r="LKP376" s="1280"/>
      <c r="LKQ376" s="1280"/>
      <c r="LKR376" s="1280"/>
      <c r="LKS376" s="1280"/>
      <c r="LKT376" s="1280"/>
      <c r="LKU376" s="1280"/>
      <c r="LKV376" s="1280"/>
      <c r="LKW376" s="1280"/>
      <c r="LKX376" s="1280"/>
      <c r="LKY376" s="1280"/>
      <c r="LKZ376" s="1280"/>
      <c r="LLA376" s="1280"/>
      <c r="LLB376" s="1280"/>
      <c r="LLC376" s="1280"/>
      <c r="LLD376" s="1280"/>
      <c r="LLE376" s="1280"/>
      <c r="LLF376" s="1280"/>
      <c r="LLG376" s="1280"/>
      <c r="LLH376" s="1280"/>
      <c r="LLI376" s="1280"/>
      <c r="LLJ376" s="1280"/>
      <c r="LLK376" s="1280"/>
      <c r="LLL376" s="1280"/>
      <c r="LLM376" s="1280"/>
      <c r="LLN376" s="1280"/>
      <c r="LLO376" s="1280"/>
      <c r="LLP376" s="1280"/>
      <c r="LLQ376" s="1280"/>
      <c r="LLR376" s="1280"/>
      <c r="LLS376" s="1280"/>
      <c r="LLT376" s="1280"/>
      <c r="LLU376" s="1280"/>
      <c r="LLV376" s="1280"/>
      <c r="LLW376" s="1280"/>
      <c r="LLX376" s="1280"/>
      <c r="LLY376" s="1280"/>
      <c r="LLZ376" s="1280"/>
      <c r="LMA376" s="1280"/>
      <c r="LMB376" s="1280"/>
      <c r="LMC376" s="1280"/>
      <c r="LMD376" s="1280"/>
      <c r="LME376" s="1280"/>
      <c r="LMF376" s="1280"/>
      <c r="LMG376" s="1280"/>
      <c r="LMH376" s="1280"/>
      <c r="LMI376" s="1280"/>
      <c r="LMJ376" s="1280"/>
      <c r="LMK376" s="1280"/>
      <c r="LML376" s="1280"/>
      <c r="LMM376" s="1280"/>
      <c r="LMN376" s="1280"/>
      <c r="LMO376" s="1280"/>
      <c r="LMP376" s="1280"/>
      <c r="LMQ376" s="1280"/>
      <c r="LMR376" s="1280"/>
      <c r="LMS376" s="1280"/>
      <c r="LMT376" s="1280"/>
      <c r="LMU376" s="1280"/>
      <c r="LMV376" s="1280"/>
      <c r="LMW376" s="1280"/>
      <c r="LMX376" s="1280"/>
      <c r="LMY376" s="1280"/>
      <c r="LMZ376" s="1280"/>
      <c r="LNA376" s="1280"/>
      <c r="LNB376" s="1280"/>
      <c r="LNC376" s="1280"/>
      <c r="LND376" s="1280"/>
      <c r="LNE376" s="1280"/>
      <c r="LNF376" s="1280"/>
      <c r="LNG376" s="1280"/>
      <c r="LNH376" s="1280"/>
      <c r="LNI376" s="1280"/>
      <c r="LNJ376" s="1280"/>
      <c r="LNK376" s="1280"/>
      <c r="LNL376" s="1280"/>
      <c r="LNM376" s="1280"/>
      <c r="LNN376" s="1280"/>
      <c r="LNO376" s="1280"/>
      <c r="LNP376" s="1280"/>
      <c r="LNQ376" s="1280"/>
      <c r="LNR376" s="1280"/>
      <c r="LNS376" s="1280"/>
      <c r="LNT376" s="1280"/>
      <c r="LNU376" s="1280"/>
      <c r="LNV376" s="1280"/>
      <c r="LNW376" s="1280"/>
      <c r="LNX376" s="1280"/>
      <c r="LNY376" s="1280"/>
      <c r="LNZ376" s="1280"/>
      <c r="LOA376" s="1280"/>
      <c r="LOB376" s="1280"/>
      <c r="LOC376" s="1280"/>
      <c r="LOD376" s="1280"/>
      <c r="LOE376" s="1280"/>
      <c r="LOF376" s="1280"/>
      <c r="LOG376" s="1280"/>
      <c r="LOH376" s="1280"/>
      <c r="LOI376" s="1280"/>
      <c r="LOJ376" s="1280"/>
      <c r="LOK376" s="1280"/>
      <c r="LOL376" s="1280"/>
      <c r="LOM376" s="1280"/>
      <c r="LON376" s="1280"/>
      <c r="LOO376" s="1280"/>
      <c r="LOP376" s="1280"/>
      <c r="LOQ376" s="1280"/>
      <c r="LOR376" s="1280"/>
      <c r="LOS376" s="1280"/>
      <c r="LOT376" s="1280"/>
      <c r="LOU376" s="1280"/>
      <c r="LOV376" s="1280"/>
      <c r="LOW376" s="1280"/>
      <c r="LOX376" s="1280"/>
      <c r="LOY376" s="1280"/>
      <c r="LOZ376" s="1280"/>
      <c r="LPA376" s="1280"/>
      <c r="LPB376" s="1280"/>
      <c r="LPC376" s="1280"/>
      <c r="LPD376" s="1280"/>
      <c r="LPE376" s="1280"/>
      <c r="LPF376" s="1280"/>
      <c r="LPG376" s="1280"/>
      <c r="LPH376" s="1280"/>
      <c r="LPI376" s="1280"/>
      <c r="LPJ376" s="1280"/>
      <c r="LPK376" s="1280"/>
      <c r="LPL376" s="1280"/>
      <c r="LPM376" s="1280"/>
      <c r="LPN376" s="1280"/>
      <c r="LPO376" s="1280"/>
      <c r="LPP376" s="1280"/>
      <c r="LPQ376" s="1280"/>
      <c r="LPR376" s="1280"/>
      <c r="LPS376" s="1280"/>
      <c r="LPT376" s="1280"/>
      <c r="LPU376" s="1280"/>
      <c r="LPV376" s="1280"/>
      <c r="LPW376" s="1280"/>
      <c r="LPX376" s="1280"/>
      <c r="LPY376" s="1280"/>
      <c r="LPZ376" s="1280"/>
      <c r="LQA376" s="1280"/>
      <c r="LQB376" s="1280"/>
      <c r="LQC376" s="1280"/>
      <c r="LQD376" s="1280"/>
      <c r="LQE376" s="1280"/>
      <c r="LQF376" s="1280"/>
      <c r="LQG376" s="1280"/>
      <c r="LQH376" s="1280"/>
      <c r="LQI376" s="1280"/>
      <c r="LQJ376" s="1280"/>
      <c r="LQK376" s="1280"/>
      <c r="LQL376" s="1280"/>
      <c r="LQM376" s="1280"/>
      <c r="LQN376" s="1280"/>
      <c r="LQO376" s="1280"/>
      <c r="LQP376" s="1280"/>
      <c r="LQQ376" s="1280"/>
      <c r="LQR376" s="1280"/>
      <c r="LQS376" s="1280"/>
      <c r="LQT376" s="1280"/>
      <c r="LQU376" s="1280"/>
      <c r="LQV376" s="1280"/>
      <c r="LQW376" s="1280"/>
      <c r="LQX376" s="1280"/>
      <c r="LQY376" s="1280"/>
      <c r="LQZ376" s="1280"/>
      <c r="LRA376" s="1280"/>
      <c r="LRB376" s="1280"/>
      <c r="LRC376" s="1280"/>
      <c r="LRD376" s="1280"/>
      <c r="LRE376" s="1280"/>
      <c r="LRF376" s="1280"/>
      <c r="LRG376" s="1280"/>
      <c r="LRH376" s="1280"/>
      <c r="LRI376" s="1280"/>
      <c r="LRJ376" s="1280"/>
      <c r="LRK376" s="1280"/>
      <c r="LRL376" s="1280"/>
      <c r="LRM376" s="1280"/>
      <c r="LRN376" s="1280"/>
      <c r="LRO376" s="1280"/>
      <c r="LRP376" s="1280"/>
      <c r="LRQ376" s="1280"/>
      <c r="LRR376" s="1280"/>
      <c r="LRS376" s="1280"/>
      <c r="LRT376" s="1280"/>
      <c r="LRU376" s="1280"/>
      <c r="LRV376" s="1280"/>
      <c r="LRW376" s="1280"/>
      <c r="LRX376" s="1280"/>
      <c r="LRY376" s="1280"/>
      <c r="LRZ376" s="1280"/>
      <c r="LSA376" s="1280"/>
      <c r="LSB376" s="1280"/>
      <c r="LSC376" s="1280"/>
      <c r="LSD376" s="1280"/>
      <c r="LSE376" s="1280"/>
      <c r="LSF376" s="1280"/>
      <c r="LSG376" s="1280"/>
      <c r="LSH376" s="1280"/>
      <c r="LSI376" s="1280"/>
      <c r="LSJ376" s="1280"/>
      <c r="LSK376" s="1280"/>
      <c r="LSL376" s="1280"/>
      <c r="LSM376" s="1280"/>
      <c r="LSN376" s="1280"/>
      <c r="LSO376" s="1280"/>
      <c r="LSP376" s="1280"/>
      <c r="LSQ376" s="1280"/>
      <c r="LSR376" s="1280"/>
      <c r="LSS376" s="1280"/>
      <c r="LST376" s="1280"/>
      <c r="LSU376" s="1280"/>
      <c r="LSV376" s="1280"/>
      <c r="LSW376" s="1280"/>
      <c r="LSX376" s="1280"/>
      <c r="LSY376" s="1280"/>
      <c r="LSZ376" s="1280"/>
      <c r="LTA376" s="1280"/>
      <c r="LTB376" s="1280"/>
      <c r="LTC376" s="1280"/>
      <c r="LTD376" s="1280"/>
      <c r="LTE376" s="1280"/>
      <c r="LTF376" s="1280"/>
      <c r="LTG376" s="1280"/>
      <c r="LTH376" s="1280"/>
      <c r="LTI376" s="1280"/>
      <c r="LTJ376" s="1280"/>
      <c r="LTK376" s="1280"/>
      <c r="LTL376" s="1280"/>
      <c r="LTM376" s="1280"/>
      <c r="LTN376" s="1280"/>
      <c r="LTO376" s="1280"/>
      <c r="LTP376" s="1280"/>
      <c r="LTQ376" s="1280"/>
      <c r="LTR376" s="1280"/>
      <c r="LTS376" s="1280"/>
      <c r="LTT376" s="1280"/>
      <c r="LTU376" s="1280"/>
      <c r="LTV376" s="1280"/>
      <c r="LTW376" s="1280"/>
      <c r="LTX376" s="1280"/>
      <c r="LTY376" s="1280"/>
      <c r="LTZ376" s="1280"/>
      <c r="LUA376" s="1280"/>
      <c r="LUB376" s="1280"/>
      <c r="LUC376" s="1280"/>
      <c r="LUD376" s="1280"/>
      <c r="LUE376" s="1280"/>
      <c r="LUF376" s="1280"/>
      <c r="LUG376" s="1280"/>
      <c r="LUH376" s="1280"/>
      <c r="LUI376" s="1280"/>
      <c r="LUJ376" s="1280"/>
      <c r="LUK376" s="1280"/>
      <c r="LUL376" s="1280"/>
      <c r="LUM376" s="1280"/>
      <c r="LUN376" s="1280"/>
      <c r="LUO376" s="1280"/>
      <c r="LUP376" s="1280"/>
      <c r="LUQ376" s="1280"/>
      <c r="LUR376" s="1280"/>
      <c r="LUS376" s="1280"/>
      <c r="LUT376" s="1280"/>
      <c r="LUU376" s="1280"/>
      <c r="LUV376" s="1280"/>
      <c r="LUW376" s="1280"/>
      <c r="LUX376" s="1280"/>
      <c r="LUY376" s="1280"/>
      <c r="LUZ376" s="1280"/>
      <c r="LVA376" s="1280"/>
      <c r="LVB376" s="1280"/>
      <c r="LVC376" s="1280"/>
      <c r="LVD376" s="1280"/>
      <c r="LVE376" s="1280"/>
      <c r="LVF376" s="1280"/>
      <c r="LVG376" s="1280"/>
      <c r="LVH376" s="1280"/>
      <c r="LVI376" s="1280"/>
      <c r="LVJ376" s="1280"/>
      <c r="LVK376" s="1280"/>
      <c r="LVL376" s="1280"/>
      <c r="LVM376" s="1280"/>
      <c r="LVN376" s="1280"/>
      <c r="LVO376" s="1280"/>
      <c r="LVP376" s="1280"/>
      <c r="LVQ376" s="1280"/>
      <c r="LVR376" s="1280"/>
      <c r="LVS376" s="1280"/>
      <c r="LVT376" s="1280"/>
      <c r="LVU376" s="1280"/>
      <c r="LVV376" s="1280"/>
      <c r="LVW376" s="1280"/>
      <c r="LVX376" s="1280"/>
      <c r="LVY376" s="1280"/>
      <c r="LVZ376" s="1280"/>
      <c r="LWA376" s="1280"/>
      <c r="LWB376" s="1280"/>
      <c r="LWC376" s="1280"/>
      <c r="LWD376" s="1280"/>
      <c r="LWE376" s="1280"/>
      <c r="LWF376" s="1280"/>
      <c r="LWG376" s="1280"/>
      <c r="LWH376" s="1280"/>
      <c r="LWI376" s="1280"/>
      <c r="LWJ376" s="1280"/>
      <c r="LWK376" s="1280"/>
      <c r="LWL376" s="1280"/>
      <c r="LWM376" s="1280"/>
      <c r="LWN376" s="1280"/>
      <c r="LWO376" s="1280"/>
      <c r="LWP376" s="1280"/>
      <c r="LWQ376" s="1280"/>
      <c r="LWR376" s="1280"/>
      <c r="LWS376" s="1280"/>
      <c r="LWT376" s="1280"/>
      <c r="LWU376" s="1280"/>
      <c r="LWV376" s="1280"/>
      <c r="LWW376" s="1280"/>
      <c r="LWX376" s="1280"/>
      <c r="LWY376" s="1280"/>
      <c r="LWZ376" s="1280"/>
      <c r="LXA376" s="1280"/>
      <c r="LXB376" s="1280"/>
      <c r="LXC376" s="1280"/>
      <c r="LXD376" s="1280"/>
      <c r="LXE376" s="1280"/>
      <c r="LXF376" s="1280"/>
      <c r="LXG376" s="1280"/>
      <c r="LXH376" s="1280"/>
      <c r="LXI376" s="1280"/>
      <c r="LXJ376" s="1280"/>
      <c r="LXK376" s="1280"/>
      <c r="LXL376" s="1280"/>
      <c r="LXM376" s="1280"/>
      <c r="LXN376" s="1280"/>
      <c r="LXO376" s="1280"/>
      <c r="LXP376" s="1280"/>
      <c r="LXQ376" s="1280"/>
      <c r="LXR376" s="1280"/>
      <c r="LXS376" s="1280"/>
      <c r="LXT376" s="1280"/>
      <c r="LXU376" s="1280"/>
      <c r="LXV376" s="1280"/>
      <c r="LXW376" s="1280"/>
      <c r="LXX376" s="1280"/>
      <c r="LXY376" s="1280"/>
      <c r="LXZ376" s="1280"/>
      <c r="LYA376" s="1280"/>
      <c r="LYB376" s="1280"/>
      <c r="LYC376" s="1280"/>
      <c r="LYD376" s="1280"/>
      <c r="LYE376" s="1280"/>
      <c r="LYF376" s="1280"/>
      <c r="LYG376" s="1280"/>
      <c r="LYH376" s="1280"/>
      <c r="LYI376" s="1280"/>
      <c r="LYJ376" s="1280"/>
      <c r="LYK376" s="1280"/>
      <c r="LYL376" s="1280"/>
      <c r="LYM376" s="1280"/>
      <c r="LYN376" s="1280"/>
      <c r="LYO376" s="1280"/>
      <c r="LYP376" s="1280"/>
      <c r="LYQ376" s="1280"/>
      <c r="LYR376" s="1280"/>
      <c r="LYS376" s="1280"/>
      <c r="LYT376" s="1280"/>
      <c r="LYU376" s="1280"/>
      <c r="LYV376" s="1280"/>
      <c r="LYW376" s="1280"/>
      <c r="LYX376" s="1280"/>
      <c r="LYY376" s="1280"/>
      <c r="LYZ376" s="1280"/>
      <c r="LZA376" s="1280"/>
      <c r="LZB376" s="1280"/>
      <c r="LZC376" s="1280"/>
      <c r="LZD376" s="1280"/>
      <c r="LZE376" s="1280"/>
      <c r="LZF376" s="1280"/>
      <c r="LZG376" s="1280"/>
      <c r="LZH376" s="1280"/>
      <c r="LZI376" s="1280"/>
      <c r="LZJ376" s="1280"/>
      <c r="LZK376" s="1280"/>
      <c r="LZL376" s="1280"/>
      <c r="LZM376" s="1280"/>
      <c r="LZN376" s="1280"/>
      <c r="LZO376" s="1280"/>
      <c r="LZP376" s="1280"/>
      <c r="LZQ376" s="1280"/>
      <c r="LZR376" s="1280"/>
      <c r="LZS376" s="1280"/>
      <c r="LZT376" s="1280"/>
      <c r="LZU376" s="1280"/>
      <c r="LZV376" s="1280"/>
      <c r="LZW376" s="1280"/>
      <c r="LZX376" s="1280"/>
      <c r="LZY376" s="1280"/>
      <c r="LZZ376" s="1280"/>
      <c r="MAA376" s="1280"/>
      <c r="MAB376" s="1280"/>
      <c r="MAC376" s="1280"/>
      <c r="MAD376" s="1280"/>
      <c r="MAE376" s="1280"/>
      <c r="MAF376" s="1280"/>
      <c r="MAG376" s="1280"/>
      <c r="MAH376" s="1280"/>
      <c r="MAI376" s="1280"/>
      <c r="MAJ376" s="1280"/>
      <c r="MAK376" s="1280"/>
      <c r="MAL376" s="1280"/>
      <c r="MAM376" s="1280"/>
      <c r="MAN376" s="1280"/>
      <c r="MAO376" s="1280"/>
      <c r="MAP376" s="1280"/>
      <c r="MAQ376" s="1280"/>
      <c r="MAR376" s="1280"/>
      <c r="MAS376" s="1280"/>
      <c r="MAT376" s="1280"/>
      <c r="MAU376" s="1280"/>
      <c r="MAV376" s="1280"/>
      <c r="MAW376" s="1280"/>
      <c r="MAX376" s="1280"/>
      <c r="MAY376" s="1280"/>
      <c r="MAZ376" s="1280"/>
      <c r="MBA376" s="1280"/>
      <c r="MBB376" s="1280"/>
      <c r="MBC376" s="1280"/>
      <c r="MBD376" s="1280"/>
      <c r="MBE376" s="1280"/>
      <c r="MBF376" s="1280"/>
      <c r="MBG376" s="1280"/>
      <c r="MBH376" s="1280"/>
      <c r="MBI376" s="1280"/>
      <c r="MBJ376" s="1280"/>
      <c r="MBK376" s="1280"/>
      <c r="MBL376" s="1280"/>
      <c r="MBM376" s="1280"/>
      <c r="MBN376" s="1280"/>
      <c r="MBO376" s="1280"/>
      <c r="MBP376" s="1280"/>
      <c r="MBQ376" s="1280"/>
      <c r="MBR376" s="1280"/>
      <c r="MBS376" s="1280"/>
      <c r="MBT376" s="1280"/>
      <c r="MBU376" s="1280"/>
      <c r="MBV376" s="1280"/>
      <c r="MBW376" s="1280"/>
      <c r="MBX376" s="1280"/>
      <c r="MBY376" s="1280"/>
      <c r="MBZ376" s="1280"/>
      <c r="MCA376" s="1280"/>
      <c r="MCB376" s="1280"/>
      <c r="MCC376" s="1280"/>
      <c r="MCD376" s="1280"/>
      <c r="MCE376" s="1280"/>
      <c r="MCF376" s="1280"/>
      <c r="MCG376" s="1280"/>
      <c r="MCH376" s="1280"/>
      <c r="MCI376" s="1280"/>
      <c r="MCJ376" s="1280"/>
      <c r="MCK376" s="1280"/>
      <c r="MCL376" s="1280"/>
      <c r="MCM376" s="1280"/>
      <c r="MCN376" s="1280"/>
      <c r="MCO376" s="1280"/>
      <c r="MCP376" s="1280"/>
      <c r="MCQ376" s="1280"/>
      <c r="MCR376" s="1280"/>
      <c r="MCS376" s="1280"/>
      <c r="MCT376" s="1280"/>
      <c r="MCU376" s="1280"/>
      <c r="MCV376" s="1280"/>
      <c r="MCW376" s="1280"/>
      <c r="MCX376" s="1280"/>
      <c r="MCY376" s="1280"/>
      <c r="MCZ376" s="1280"/>
      <c r="MDA376" s="1280"/>
      <c r="MDB376" s="1280"/>
      <c r="MDC376" s="1280"/>
      <c r="MDD376" s="1280"/>
      <c r="MDE376" s="1280"/>
      <c r="MDF376" s="1280"/>
      <c r="MDG376" s="1280"/>
      <c r="MDH376" s="1280"/>
      <c r="MDI376" s="1280"/>
      <c r="MDJ376" s="1280"/>
      <c r="MDK376" s="1280"/>
      <c r="MDL376" s="1280"/>
      <c r="MDM376" s="1280"/>
      <c r="MDN376" s="1280"/>
      <c r="MDO376" s="1280"/>
      <c r="MDP376" s="1280"/>
      <c r="MDQ376" s="1280"/>
      <c r="MDR376" s="1280"/>
      <c r="MDS376" s="1280"/>
      <c r="MDT376" s="1280"/>
      <c r="MDU376" s="1280"/>
      <c r="MDV376" s="1280"/>
      <c r="MDW376" s="1280"/>
      <c r="MDX376" s="1280"/>
      <c r="MDY376" s="1280"/>
      <c r="MDZ376" s="1280"/>
      <c r="MEA376" s="1280"/>
      <c r="MEB376" s="1280"/>
      <c r="MEC376" s="1280"/>
      <c r="MED376" s="1280"/>
      <c r="MEE376" s="1280"/>
      <c r="MEF376" s="1280"/>
      <c r="MEG376" s="1280"/>
      <c r="MEH376" s="1280"/>
      <c r="MEI376" s="1280"/>
      <c r="MEJ376" s="1280"/>
      <c r="MEK376" s="1280"/>
      <c r="MEL376" s="1280"/>
      <c r="MEM376" s="1280"/>
      <c r="MEN376" s="1280"/>
      <c r="MEO376" s="1280"/>
      <c r="MEP376" s="1280"/>
      <c r="MEQ376" s="1280"/>
      <c r="MER376" s="1280"/>
      <c r="MES376" s="1280"/>
      <c r="MET376" s="1280"/>
      <c r="MEU376" s="1280"/>
      <c r="MEV376" s="1280"/>
      <c r="MEW376" s="1280"/>
      <c r="MEX376" s="1280"/>
      <c r="MEY376" s="1280"/>
      <c r="MEZ376" s="1280"/>
      <c r="MFA376" s="1280"/>
      <c r="MFB376" s="1280"/>
      <c r="MFC376" s="1280"/>
      <c r="MFD376" s="1280"/>
      <c r="MFE376" s="1280"/>
      <c r="MFF376" s="1280"/>
      <c r="MFG376" s="1280"/>
      <c r="MFH376" s="1280"/>
      <c r="MFI376" s="1280"/>
      <c r="MFJ376" s="1280"/>
      <c r="MFK376" s="1280"/>
      <c r="MFL376" s="1280"/>
      <c r="MFM376" s="1280"/>
      <c r="MFN376" s="1280"/>
      <c r="MFO376" s="1280"/>
      <c r="MFP376" s="1280"/>
      <c r="MFQ376" s="1280"/>
      <c r="MFR376" s="1280"/>
      <c r="MFS376" s="1280"/>
      <c r="MFT376" s="1280"/>
      <c r="MFU376" s="1280"/>
      <c r="MFV376" s="1280"/>
      <c r="MFW376" s="1280"/>
      <c r="MFX376" s="1280"/>
      <c r="MFY376" s="1280"/>
      <c r="MFZ376" s="1280"/>
      <c r="MGA376" s="1280"/>
      <c r="MGB376" s="1280"/>
      <c r="MGC376" s="1280"/>
      <c r="MGD376" s="1280"/>
      <c r="MGE376" s="1280"/>
      <c r="MGF376" s="1280"/>
      <c r="MGG376" s="1280"/>
      <c r="MGH376" s="1280"/>
      <c r="MGI376" s="1280"/>
      <c r="MGJ376" s="1280"/>
      <c r="MGK376" s="1280"/>
      <c r="MGL376" s="1280"/>
      <c r="MGM376" s="1280"/>
      <c r="MGN376" s="1280"/>
      <c r="MGO376" s="1280"/>
      <c r="MGP376" s="1280"/>
      <c r="MGQ376" s="1280"/>
      <c r="MGR376" s="1280"/>
      <c r="MGS376" s="1280"/>
      <c r="MGT376" s="1280"/>
      <c r="MGU376" s="1280"/>
      <c r="MGV376" s="1280"/>
      <c r="MGW376" s="1280"/>
      <c r="MGX376" s="1280"/>
      <c r="MGY376" s="1280"/>
      <c r="MGZ376" s="1280"/>
      <c r="MHA376" s="1280"/>
      <c r="MHB376" s="1280"/>
      <c r="MHC376" s="1280"/>
      <c r="MHD376" s="1280"/>
      <c r="MHE376" s="1280"/>
      <c r="MHF376" s="1280"/>
      <c r="MHG376" s="1280"/>
      <c r="MHH376" s="1280"/>
      <c r="MHI376" s="1280"/>
      <c r="MHJ376" s="1280"/>
      <c r="MHK376" s="1280"/>
      <c r="MHL376" s="1280"/>
      <c r="MHM376" s="1280"/>
      <c r="MHN376" s="1280"/>
      <c r="MHO376" s="1280"/>
      <c r="MHP376" s="1280"/>
      <c r="MHQ376" s="1280"/>
      <c r="MHR376" s="1280"/>
      <c r="MHS376" s="1280"/>
      <c r="MHT376" s="1280"/>
      <c r="MHU376" s="1280"/>
      <c r="MHV376" s="1280"/>
      <c r="MHW376" s="1280"/>
      <c r="MHX376" s="1280"/>
      <c r="MHY376" s="1280"/>
      <c r="MHZ376" s="1280"/>
      <c r="MIA376" s="1280"/>
      <c r="MIB376" s="1280"/>
      <c r="MIC376" s="1280"/>
      <c r="MID376" s="1280"/>
      <c r="MIE376" s="1280"/>
      <c r="MIF376" s="1280"/>
      <c r="MIG376" s="1280"/>
      <c r="MIH376" s="1280"/>
      <c r="MII376" s="1280"/>
      <c r="MIJ376" s="1280"/>
      <c r="MIK376" s="1280"/>
      <c r="MIL376" s="1280"/>
      <c r="MIM376" s="1280"/>
      <c r="MIN376" s="1280"/>
      <c r="MIO376" s="1280"/>
      <c r="MIP376" s="1280"/>
      <c r="MIQ376" s="1280"/>
      <c r="MIR376" s="1280"/>
      <c r="MIS376" s="1280"/>
      <c r="MIT376" s="1280"/>
      <c r="MIU376" s="1280"/>
      <c r="MIV376" s="1280"/>
      <c r="MIW376" s="1280"/>
      <c r="MIX376" s="1280"/>
      <c r="MIY376" s="1280"/>
      <c r="MIZ376" s="1280"/>
      <c r="MJA376" s="1280"/>
      <c r="MJB376" s="1280"/>
      <c r="MJC376" s="1280"/>
      <c r="MJD376" s="1280"/>
      <c r="MJE376" s="1280"/>
      <c r="MJF376" s="1280"/>
      <c r="MJG376" s="1280"/>
      <c r="MJH376" s="1280"/>
      <c r="MJI376" s="1280"/>
      <c r="MJJ376" s="1280"/>
      <c r="MJK376" s="1280"/>
      <c r="MJL376" s="1280"/>
      <c r="MJM376" s="1280"/>
      <c r="MJN376" s="1280"/>
      <c r="MJO376" s="1280"/>
      <c r="MJP376" s="1280"/>
      <c r="MJQ376" s="1280"/>
      <c r="MJR376" s="1280"/>
      <c r="MJS376" s="1280"/>
      <c r="MJT376" s="1280"/>
      <c r="MJU376" s="1280"/>
      <c r="MJV376" s="1280"/>
      <c r="MJW376" s="1280"/>
      <c r="MJX376" s="1280"/>
      <c r="MJY376" s="1280"/>
      <c r="MJZ376" s="1280"/>
      <c r="MKA376" s="1280"/>
      <c r="MKB376" s="1280"/>
      <c r="MKC376" s="1280"/>
      <c r="MKD376" s="1280"/>
      <c r="MKE376" s="1280"/>
      <c r="MKF376" s="1280"/>
      <c r="MKG376" s="1280"/>
      <c r="MKH376" s="1280"/>
      <c r="MKI376" s="1280"/>
      <c r="MKJ376" s="1280"/>
      <c r="MKK376" s="1280"/>
      <c r="MKL376" s="1280"/>
      <c r="MKM376" s="1280"/>
      <c r="MKN376" s="1280"/>
      <c r="MKO376" s="1280"/>
      <c r="MKP376" s="1280"/>
      <c r="MKQ376" s="1280"/>
      <c r="MKR376" s="1280"/>
      <c r="MKS376" s="1280"/>
      <c r="MKT376" s="1280"/>
      <c r="MKU376" s="1280"/>
      <c r="MKV376" s="1280"/>
      <c r="MKW376" s="1280"/>
      <c r="MKX376" s="1280"/>
      <c r="MKY376" s="1280"/>
      <c r="MKZ376" s="1280"/>
      <c r="MLA376" s="1280"/>
      <c r="MLB376" s="1280"/>
      <c r="MLC376" s="1280"/>
      <c r="MLD376" s="1280"/>
      <c r="MLE376" s="1280"/>
      <c r="MLF376" s="1280"/>
      <c r="MLG376" s="1280"/>
      <c r="MLH376" s="1280"/>
      <c r="MLI376" s="1280"/>
      <c r="MLJ376" s="1280"/>
      <c r="MLK376" s="1280"/>
      <c r="MLL376" s="1280"/>
      <c r="MLM376" s="1280"/>
      <c r="MLN376" s="1280"/>
      <c r="MLO376" s="1280"/>
      <c r="MLP376" s="1280"/>
      <c r="MLQ376" s="1280"/>
      <c r="MLR376" s="1280"/>
      <c r="MLS376" s="1280"/>
      <c r="MLT376" s="1280"/>
      <c r="MLU376" s="1280"/>
      <c r="MLV376" s="1280"/>
      <c r="MLW376" s="1280"/>
      <c r="MLX376" s="1280"/>
      <c r="MLY376" s="1280"/>
      <c r="MLZ376" s="1280"/>
      <c r="MMA376" s="1280"/>
      <c r="MMB376" s="1280"/>
      <c r="MMC376" s="1280"/>
      <c r="MMD376" s="1280"/>
      <c r="MME376" s="1280"/>
      <c r="MMF376" s="1280"/>
      <c r="MMG376" s="1280"/>
      <c r="MMH376" s="1280"/>
      <c r="MMI376" s="1280"/>
      <c r="MMJ376" s="1280"/>
      <c r="MMK376" s="1280"/>
      <c r="MML376" s="1280"/>
      <c r="MMM376" s="1280"/>
      <c r="MMN376" s="1280"/>
      <c r="MMO376" s="1280"/>
      <c r="MMP376" s="1280"/>
      <c r="MMQ376" s="1280"/>
      <c r="MMR376" s="1280"/>
      <c r="MMS376" s="1280"/>
      <c r="MMT376" s="1280"/>
      <c r="MMU376" s="1280"/>
      <c r="MMV376" s="1280"/>
      <c r="MMW376" s="1280"/>
      <c r="MMX376" s="1280"/>
      <c r="MMY376" s="1280"/>
      <c r="MMZ376" s="1280"/>
      <c r="MNA376" s="1280"/>
      <c r="MNB376" s="1280"/>
      <c r="MNC376" s="1280"/>
      <c r="MND376" s="1280"/>
      <c r="MNE376" s="1280"/>
      <c r="MNF376" s="1280"/>
      <c r="MNG376" s="1280"/>
      <c r="MNH376" s="1280"/>
      <c r="MNI376" s="1280"/>
      <c r="MNJ376" s="1280"/>
      <c r="MNK376" s="1280"/>
      <c r="MNL376" s="1280"/>
      <c r="MNM376" s="1280"/>
      <c r="MNN376" s="1280"/>
      <c r="MNO376" s="1280"/>
      <c r="MNP376" s="1280"/>
      <c r="MNQ376" s="1280"/>
      <c r="MNR376" s="1280"/>
      <c r="MNS376" s="1280"/>
      <c r="MNT376" s="1280"/>
      <c r="MNU376" s="1280"/>
      <c r="MNV376" s="1280"/>
      <c r="MNW376" s="1280"/>
      <c r="MNX376" s="1280"/>
      <c r="MNY376" s="1280"/>
      <c r="MNZ376" s="1280"/>
      <c r="MOA376" s="1280"/>
      <c r="MOB376" s="1280"/>
      <c r="MOC376" s="1280"/>
      <c r="MOD376" s="1280"/>
      <c r="MOE376" s="1280"/>
      <c r="MOF376" s="1280"/>
      <c r="MOG376" s="1280"/>
      <c r="MOH376" s="1280"/>
      <c r="MOI376" s="1280"/>
      <c r="MOJ376" s="1280"/>
      <c r="MOK376" s="1280"/>
      <c r="MOL376" s="1280"/>
      <c r="MOM376" s="1280"/>
      <c r="MON376" s="1280"/>
      <c r="MOO376" s="1280"/>
      <c r="MOP376" s="1280"/>
      <c r="MOQ376" s="1280"/>
      <c r="MOR376" s="1280"/>
      <c r="MOS376" s="1280"/>
      <c r="MOT376" s="1280"/>
      <c r="MOU376" s="1280"/>
      <c r="MOV376" s="1280"/>
      <c r="MOW376" s="1280"/>
      <c r="MOX376" s="1280"/>
      <c r="MOY376" s="1280"/>
      <c r="MOZ376" s="1280"/>
      <c r="MPA376" s="1280"/>
      <c r="MPB376" s="1280"/>
      <c r="MPC376" s="1280"/>
      <c r="MPD376" s="1280"/>
      <c r="MPE376" s="1280"/>
      <c r="MPF376" s="1280"/>
      <c r="MPG376" s="1280"/>
      <c r="MPH376" s="1280"/>
      <c r="MPI376" s="1280"/>
      <c r="MPJ376" s="1280"/>
      <c r="MPK376" s="1280"/>
      <c r="MPL376" s="1280"/>
      <c r="MPM376" s="1280"/>
      <c r="MPN376" s="1280"/>
      <c r="MPO376" s="1280"/>
      <c r="MPP376" s="1280"/>
      <c r="MPQ376" s="1280"/>
      <c r="MPR376" s="1280"/>
      <c r="MPS376" s="1280"/>
      <c r="MPT376" s="1280"/>
      <c r="MPU376" s="1280"/>
      <c r="MPV376" s="1280"/>
      <c r="MPW376" s="1280"/>
      <c r="MPX376" s="1280"/>
      <c r="MPY376" s="1280"/>
      <c r="MPZ376" s="1280"/>
      <c r="MQA376" s="1280"/>
      <c r="MQB376" s="1280"/>
      <c r="MQC376" s="1280"/>
      <c r="MQD376" s="1280"/>
      <c r="MQE376" s="1280"/>
      <c r="MQF376" s="1280"/>
      <c r="MQG376" s="1280"/>
      <c r="MQH376" s="1280"/>
      <c r="MQI376" s="1280"/>
      <c r="MQJ376" s="1280"/>
      <c r="MQK376" s="1280"/>
      <c r="MQL376" s="1280"/>
      <c r="MQM376" s="1280"/>
      <c r="MQN376" s="1280"/>
      <c r="MQO376" s="1280"/>
      <c r="MQP376" s="1280"/>
      <c r="MQQ376" s="1280"/>
      <c r="MQR376" s="1280"/>
      <c r="MQS376" s="1280"/>
      <c r="MQT376" s="1280"/>
      <c r="MQU376" s="1280"/>
      <c r="MQV376" s="1280"/>
      <c r="MQW376" s="1280"/>
      <c r="MQX376" s="1280"/>
      <c r="MQY376" s="1280"/>
      <c r="MQZ376" s="1280"/>
      <c r="MRA376" s="1280"/>
      <c r="MRB376" s="1280"/>
      <c r="MRC376" s="1280"/>
      <c r="MRD376" s="1280"/>
      <c r="MRE376" s="1280"/>
      <c r="MRF376" s="1280"/>
      <c r="MRG376" s="1280"/>
      <c r="MRH376" s="1280"/>
      <c r="MRI376" s="1280"/>
      <c r="MRJ376" s="1280"/>
      <c r="MRK376" s="1280"/>
      <c r="MRL376" s="1280"/>
      <c r="MRM376" s="1280"/>
      <c r="MRN376" s="1280"/>
      <c r="MRO376" s="1280"/>
      <c r="MRP376" s="1280"/>
      <c r="MRQ376" s="1280"/>
      <c r="MRR376" s="1280"/>
      <c r="MRS376" s="1280"/>
      <c r="MRT376" s="1280"/>
      <c r="MRU376" s="1280"/>
      <c r="MRV376" s="1280"/>
      <c r="MRW376" s="1280"/>
      <c r="MRX376" s="1280"/>
      <c r="MRY376" s="1280"/>
      <c r="MRZ376" s="1280"/>
      <c r="MSA376" s="1280"/>
      <c r="MSB376" s="1280"/>
      <c r="MSC376" s="1280"/>
      <c r="MSD376" s="1280"/>
      <c r="MSE376" s="1280"/>
      <c r="MSF376" s="1280"/>
      <c r="MSG376" s="1280"/>
      <c r="MSH376" s="1280"/>
      <c r="MSI376" s="1280"/>
      <c r="MSJ376" s="1280"/>
      <c r="MSK376" s="1280"/>
      <c r="MSL376" s="1280"/>
      <c r="MSM376" s="1280"/>
      <c r="MSN376" s="1280"/>
      <c r="MSO376" s="1280"/>
      <c r="MSP376" s="1280"/>
      <c r="MSQ376" s="1280"/>
      <c r="MSR376" s="1280"/>
      <c r="MSS376" s="1280"/>
      <c r="MST376" s="1280"/>
      <c r="MSU376" s="1280"/>
      <c r="MSV376" s="1280"/>
      <c r="MSW376" s="1280"/>
      <c r="MSX376" s="1280"/>
      <c r="MSY376" s="1280"/>
      <c r="MSZ376" s="1280"/>
      <c r="MTA376" s="1280"/>
      <c r="MTB376" s="1280"/>
      <c r="MTC376" s="1280"/>
      <c r="MTD376" s="1280"/>
      <c r="MTE376" s="1280"/>
      <c r="MTF376" s="1280"/>
      <c r="MTG376" s="1280"/>
      <c r="MTH376" s="1280"/>
      <c r="MTI376" s="1280"/>
      <c r="MTJ376" s="1280"/>
      <c r="MTK376" s="1280"/>
      <c r="MTL376" s="1280"/>
      <c r="MTM376" s="1280"/>
      <c r="MTN376" s="1280"/>
      <c r="MTO376" s="1280"/>
      <c r="MTP376" s="1280"/>
      <c r="MTQ376" s="1280"/>
      <c r="MTR376" s="1280"/>
      <c r="MTS376" s="1280"/>
      <c r="MTT376" s="1280"/>
      <c r="MTU376" s="1280"/>
      <c r="MTV376" s="1280"/>
      <c r="MTW376" s="1280"/>
      <c r="MTX376" s="1280"/>
      <c r="MTY376" s="1280"/>
      <c r="MTZ376" s="1280"/>
      <c r="MUA376" s="1280"/>
      <c r="MUB376" s="1280"/>
      <c r="MUC376" s="1280"/>
      <c r="MUD376" s="1280"/>
      <c r="MUE376" s="1280"/>
      <c r="MUF376" s="1280"/>
      <c r="MUG376" s="1280"/>
      <c r="MUH376" s="1280"/>
      <c r="MUI376" s="1280"/>
      <c r="MUJ376" s="1280"/>
      <c r="MUK376" s="1280"/>
      <c r="MUL376" s="1280"/>
      <c r="MUM376" s="1280"/>
      <c r="MUN376" s="1280"/>
      <c r="MUO376" s="1280"/>
      <c r="MUP376" s="1280"/>
      <c r="MUQ376" s="1280"/>
      <c r="MUR376" s="1280"/>
      <c r="MUS376" s="1280"/>
      <c r="MUT376" s="1280"/>
      <c r="MUU376" s="1280"/>
      <c r="MUV376" s="1280"/>
      <c r="MUW376" s="1280"/>
      <c r="MUX376" s="1280"/>
      <c r="MUY376" s="1280"/>
      <c r="MUZ376" s="1280"/>
      <c r="MVA376" s="1280"/>
      <c r="MVB376" s="1280"/>
      <c r="MVC376" s="1280"/>
      <c r="MVD376" s="1280"/>
      <c r="MVE376" s="1280"/>
      <c r="MVF376" s="1280"/>
      <c r="MVG376" s="1280"/>
      <c r="MVH376" s="1280"/>
      <c r="MVI376" s="1280"/>
      <c r="MVJ376" s="1280"/>
      <c r="MVK376" s="1280"/>
      <c r="MVL376" s="1280"/>
      <c r="MVM376" s="1280"/>
      <c r="MVN376" s="1280"/>
      <c r="MVO376" s="1280"/>
      <c r="MVP376" s="1280"/>
      <c r="MVQ376" s="1280"/>
      <c r="MVR376" s="1280"/>
      <c r="MVS376" s="1280"/>
      <c r="MVT376" s="1280"/>
      <c r="MVU376" s="1280"/>
      <c r="MVV376" s="1280"/>
      <c r="MVW376" s="1280"/>
      <c r="MVX376" s="1280"/>
      <c r="MVY376" s="1280"/>
      <c r="MVZ376" s="1280"/>
      <c r="MWA376" s="1280"/>
      <c r="MWB376" s="1280"/>
      <c r="MWC376" s="1280"/>
      <c r="MWD376" s="1280"/>
      <c r="MWE376" s="1280"/>
      <c r="MWF376" s="1280"/>
      <c r="MWG376" s="1280"/>
      <c r="MWH376" s="1280"/>
      <c r="MWI376" s="1280"/>
      <c r="MWJ376" s="1280"/>
      <c r="MWK376" s="1280"/>
      <c r="MWL376" s="1280"/>
      <c r="MWM376" s="1280"/>
      <c r="MWN376" s="1280"/>
      <c r="MWO376" s="1280"/>
      <c r="MWP376" s="1280"/>
      <c r="MWQ376" s="1280"/>
      <c r="MWR376" s="1280"/>
      <c r="MWS376" s="1280"/>
      <c r="MWT376" s="1280"/>
      <c r="MWU376" s="1280"/>
      <c r="MWV376" s="1280"/>
      <c r="MWW376" s="1280"/>
      <c r="MWX376" s="1280"/>
      <c r="MWY376" s="1280"/>
      <c r="MWZ376" s="1280"/>
      <c r="MXA376" s="1280"/>
      <c r="MXB376" s="1280"/>
      <c r="MXC376" s="1280"/>
      <c r="MXD376" s="1280"/>
      <c r="MXE376" s="1280"/>
      <c r="MXF376" s="1280"/>
      <c r="MXG376" s="1280"/>
      <c r="MXH376" s="1280"/>
      <c r="MXI376" s="1280"/>
      <c r="MXJ376" s="1280"/>
      <c r="MXK376" s="1280"/>
      <c r="MXL376" s="1280"/>
      <c r="MXM376" s="1280"/>
      <c r="MXN376" s="1280"/>
      <c r="MXO376" s="1280"/>
      <c r="MXP376" s="1280"/>
      <c r="MXQ376" s="1280"/>
      <c r="MXR376" s="1280"/>
      <c r="MXS376" s="1280"/>
      <c r="MXT376" s="1280"/>
      <c r="MXU376" s="1280"/>
      <c r="MXV376" s="1280"/>
      <c r="MXW376" s="1280"/>
      <c r="MXX376" s="1280"/>
      <c r="MXY376" s="1280"/>
      <c r="MXZ376" s="1280"/>
      <c r="MYA376" s="1280"/>
      <c r="MYB376" s="1280"/>
      <c r="MYC376" s="1280"/>
      <c r="MYD376" s="1280"/>
      <c r="MYE376" s="1280"/>
      <c r="MYF376" s="1280"/>
      <c r="MYG376" s="1280"/>
      <c r="MYH376" s="1280"/>
      <c r="MYI376" s="1280"/>
      <c r="MYJ376" s="1280"/>
      <c r="MYK376" s="1280"/>
      <c r="MYL376" s="1280"/>
      <c r="MYM376" s="1280"/>
      <c r="MYN376" s="1280"/>
      <c r="MYO376" s="1280"/>
      <c r="MYP376" s="1280"/>
      <c r="MYQ376" s="1280"/>
      <c r="MYR376" s="1280"/>
      <c r="MYS376" s="1280"/>
      <c r="MYT376" s="1280"/>
      <c r="MYU376" s="1280"/>
      <c r="MYV376" s="1280"/>
      <c r="MYW376" s="1280"/>
      <c r="MYX376" s="1280"/>
      <c r="MYY376" s="1280"/>
      <c r="MYZ376" s="1280"/>
      <c r="MZA376" s="1280"/>
      <c r="MZB376" s="1280"/>
      <c r="MZC376" s="1280"/>
      <c r="MZD376" s="1280"/>
      <c r="MZE376" s="1280"/>
      <c r="MZF376" s="1280"/>
      <c r="MZG376" s="1280"/>
      <c r="MZH376" s="1280"/>
      <c r="MZI376" s="1280"/>
      <c r="MZJ376" s="1280"/>
      <c r="MZK376" s="1280"/>
      <c r="MZL376" s="1280"/>
      <c r="MZM376" s="1280"/>
      <c r="MZN376" s="1280"/>
      <c r="MZO376" s="1280"/>
      <c r="MZP376" s="1280"/>
      <c r="MZQ376" s="1280"/>
      <c r="MZR376" s="1280"/>
      <c r="MZS376" s="1280"/>
      <c r="MZT376" s="1280"/>
      <c r="MZU376" s="1280"/>
      <c r="MZV376" s="1280"/>
      <c r="MZW376" s="1280"/>
      <c r="MZX376" s="1280"/>
      <c r="MZY376" s="1280"/>
      <c r="MZZ376" s="1280"/>
      <c r="NAA376" s="1280"/>
      <c r="NAB376" s="1280"/>
      <c r="NAC376" s="1280"/>
      <c r="NAD376" s="1280"/>
      <c r="NAE376" s="1280"/>
      <c r="NAF376" s="1280"/>
      <c r="NAG376" s="1280"/>
      <c r="NAH376" s="1280"/>
      <c r="NAI376" s="1280"/>
      <c r="NAJ376" s="1280"/>
      <c r="NAK376" s="1280"/>
      <c r="NAL376" s="1280"/>
      <c r="NAM376" s="1280"/>
      <c r="NAN376" s="1280"/>
      <c r="NAO376" s="1280"/>
      <c r="NAP376" s="1280"/>
      <c r="NAQ376" s="1280"/>
      <c r="NAR376" s="1280"/>
      <c r="NAS376" s="1280"/>
      <c r="NAT376" s="1280"/>
      <c r="NAU376" s="1280"/>
      <c r="NAV376" s="1280"/>
      <c r="NAW376" s="1280"/>
      <c r="NAX376" s="1280"/>
      <c r="NAY376" s="1280"/>
      <c r="NAZ376" s="1280"/>
      <c r="NBA376" s="1280"/>
      <c r="NBB376" s="1280"/>
      <c r="NBC376" s="1280"/>
      <c r="NBD376" s="1280"/>
      <c r="NBE376" s="1280"/>
      <c r="NBF376" s="1280"/>
      <c r="NBG376" s="1280"/>
      <c r="NBH376" s="1280"/>
      <c r="NBI376" s="1280"/>
      <c r="NBJ376" s="1280"/>
      <c r="NBK376" s="1280"/>
      <c r="NBL376" s="1280"/>
      <c r="NBM376" s="1280"/>
      <c r="NBN376" s="1280"/>
      <c r="NBO376" s="1280"/>
      <c r="NBP376" s="1280"/>
      <c r="NBQ376" s="1280"/>
      <c r="NBR376" s="1280"/>
      <c r="NBS376" s="1280"/>
      <c r="NBT376" s="1280"/>
      <c r="NBU376" s="1280"/>
      <c r="NBV376" s="1280"/>
      <c r="NBW376" s="1280"/>
      <c r="NBX376" s="1280"/>
      <c r="NBY376" s="1280"/>
      <c r="NBZ376" s="1280"/>
      <c r="NCA376" s="1280"/>
      <c r="NCB376" s="1280"/>
      <c r="NCC376" s="1280"/>
      <c r="NCD376" s="1280"/>
      <c r="NCE376" s="1280"/>
      <c r="NCF376" s="1280"/>
      <c r="NCG376" s="1280"/>
      <c r="NCH376" s="1280"/>
      <c r="NCI376" s="1280"/>
      <c r="NCJ376" s="1280"/>
      <c r="NCK376" s="1280"/>
      <c r="NCL376" s="1280"/>
      <c r="NCM376" s="1280"/>
      <c r="NCN376" s="1280"/>
      <c r="NCO376" s="1280"/>
      <c r="NCP376" s="1280"/>
      <c r="NCQ376" s="1280"/>
      <c r="NCR376" s="1280"/>
      <c r="NCS376" s="1280"/>
      <c r="NCT376" s="1280"/>
      <c r="NCU376" s="1280"/>
      <c r="NCV376" s="1280"/>
      <c r="NCW376" s="1280"/>
      <c r="NCX376" s="1280"/>
      <c r="NCY376" s="1280"/>
      <c r="NCZ376" s="1280"/>
      <c r="NDA376" s="1280"/>
      <c r="NDB376" s="1280"/>
      <c r="NDC376" s="1280"/>
      <c r="NDD376" s="1280"/>
      <c r="NDE376" s="1280"/>
      <c r="NDF376" s="1280"/>
      <c r="NDG376" s="1280"/>
      <c r="NDH376" s="1280"/>
      <c r="NDI376" s="1280"/>
      <c r="NDJ376" s="1280"/>
      <c r="NDK376" s="1280"/>
      <c r="NDL376" s="1280"/>
      <c r="NDM376" s="1280"/>
      <c r="NDN376" s="1280"/>
      <c r="NDO376" s="1280"/>
      <c r="NDP376" s="1280"/>
      <c r="NDQ376" s="1280"/>
      <c r="NDR376" s="1280"/>
      <c r="NDS376" s="1280"/>
      <c r="NDT376" s="1280"/>
      <c r="NDU376" s="1280"/>
      <c r="NDV376" s="1280"/>
      <c r="NDW376" s="1280"/>
      <c r="NDX376" s="1280"/>
      <c r="NDY376" s="1280"/>
      <c r="NDZ376" s="1280"/>
      <c r="NEA376" s="1280"/>
      <c r="NEB376" s="1280"/>
      <c r="NEC376" s="1280"/>
      <c r="NED376" s="1280"/>
      <c r="NEE376" s="1280"/>
      <c r="NEF376" s="1280"/>
      <c r="NEG376" s="1280"/>
      <c r="NEH376" s="1280"/>
      <c r="NEI376" s="1280"/>
      <c r="NEJ376" s="1280"/>
      <c r="NEK376" s="1280"/>
      <c r="NEL376" s="1280"/>
      <c r="NEM376" s="1280"/>
      <c r="NEN376" s="1280"/>
      <c r="NEO376" s="1280"/>
      <c r="NEP376" s="1280"/>
      <c r="NEQ376" s="1280"/>
      <c r="NER376" s="1280"/>
      <c r="NES376" s="1280"/>
      <c r="NET376" s="1280"/>
      <c r="NEU376" s="1280"/>
      <c r="NEV376" s="1280"/>
      <c r="NEW376" s="1280"/>
      <c r="NEX376" s="1280"/>
      <c r="NEY376" s="1280"/>
      <c r="NEZ376" s="1280"/>
      <c r="NFA376" s="1280"/>
      <c r="NFB376" s="1280"/>
      <c r="NFC376" s="1280"/>
      <c r="NFD376" s="1280"/>
      <c r="NFE376" s="1280"/>
      <c r="NFF376" s="1280"/>
      <c r="NFG376" s="1280"/>
      <c r="NFH376" s="1280"/>
      <c r="NFI376" s="1280"/>
      <c r="NFJ376" s="1280"/>
      <c r="NFK376" s="1280"/>
      <c r="NFL376" s="1280"/>
      <c r="NFM376" s="1280"/>
      <c r="NFN376" s="1280"/>
      <c r="NFO376" s="1280"/>
      <c r="NFP376" s="1280"/>
      <c r="NFQ376" s="1280"/>
      <c r="NFR376" s="1280"/>
      <c r="NFS376" s="1280"/>
      <c r="NFT376" s="1280"/>
      <c r="NFU376" s="1280"/>
      <c r="NFV376" s="1280"/>
      <c r="NFW376" s="1280"/>
      <c r="NFX376" s="1280"/>
      <c r="NFY376" s="1280"/>
      <c r="NFZ376" s="1280"/>
      <c r="NGA376" s="1280"/>
      <c r="NGB376" s="1280"/>
      <c r="NGC376" s="1280"/>
      <c r="NGD376" s="1280"/>
      <c r="NGE376" s="1280"/>
      <c r="NGF376" s="1280"/>
      <c r="NGG376" s="1280"/>
      <c r="NGH376" s="1280"/>
      <c r="NGI376" s="1280"/>
      <c r="NGJ376" s="1280"/>
      <c r="NGK376" s="1280"/>
      <c r="NGL376" s="1280"/>
      <c r="NGM376" s="1280"/>
      <c r="NGN376" s="1280"/>
      <c r="NGO376" s="1280"/>
      <c r="NGP376" s="1280"/>
      <c r="NGQ376" s="1280"/>
      <c r="NGR376" s="1280"/>
      <c r="NGS376" s="1280"/>
      <c r="NGT376" s="1280"/>
      <c r="NGU376" s="1280"/>
      <c r="NGV376" s="1280"/>
      <c r="NGW376" s="1280"/>
      <c r="NGX376" s="1280"/>
      <c r="NGY376" s="1280"/>
      <c r="NGZ376" s="1280"/>
      <c r="NHA376" s="1280"/>
      <c r="NHB376" s="1280"/>
      <c r="NHC376" s="1280"/>
      <c r="NHD376" s="1280"/>
      <c r="NHE376" s="1280"/>
      <c r="NHF376" s="1280"/>
      <c r="NHG376" s="1280"/>
      <c r="NHH376" s="1280"/>
      <c r="NHI376" s="1280"/>
      <c r="NHJ376" s="1280"/>
      <c r="NHK376" s="1280"/>
      <c r="NHL376" s="1280"/>
      <c r="NHM376" s="1280"/>
      <c r="NHN376" s="1280"/>
      <c r="NHO376" s="1280"/>
      <c r="NHP376" s="1280"/>
      <c r="NHQ376" s="1280"/>
      <c r="NHR376" s="1280"/>
      <c r="NHS376" s="1280"/>
      <c r="NHT376" s="1280"/>
      <c r="NHU376" s="1280"/>
      <c r="NHV376" s="1280"/>
      <c r="NHW376" s="1280"/>
      <c r="NHX376" s="1280"/>
      <c r="NHY376" s="1280"/>
      <c r="NHZ376" s="1280"/>
      <c r="NIA376" s="1280"/>
      <c r="NIB376" s="1280"/>
      <c r="NIC376" s="1280"/>
      <c r="NID376" s="1280"/>
      <c r="NIE376" s="1280"/>
      <c r="NIF376" s="1280"/>
      <c r="NIG376" s="1280"/>
      <c r="NIH376" s="1280"/>
      <c r="NII376" s="1280"/>
      <c r="NIJ376" s="1280"/>
      <c r="NIK376" s="1280"/>
      <c r="NIL376" s="1280"/>
      <c r="NIM376" s="1280"/>
      <c r="NIN376" s="1280"/>
      <c r="NIO376" s="1280"/>
      <c r="NIP376" s="1280"/>
      <c r="NIQ376" s="1280"/>
      <c r="NIR376" s="1280"/>
      <c r="NIS376" s="1280"/>
      <c r="NIT376" s="1280"/>
      <c r="NIU376" s="1280"/>
      <c r="NIV376" s="1280"/>
      <c r="NIW376" s="1280"/>
      <c r="NIX376" s="1280"/>
      <c r="NIY376" s="1280"/>
      <c r="NIZ376" s="1280"/>
      <c r="NJA376" s="1280"/>
      <c r="NJB376" s="1280"/>
      <c r="NJC376" s="1280"/>
      <c r="NJD376" s="1280"/>
      <c r="NJE376" s="1280"/>
      <c r="NJF376" s="1280"/>
      <c r="NJG376" s="1280"/>
      <c r="NJH376" s="1280"/>
      <c r="NJI376" s="1280"/>
      <c r="NJJ376" s="1280"/>
      <c r="NJK376" s="1280"/>
      <c r="NJL376" s="1280"/>
      <c r="NJM376" s="1280"/>
      <c r="NJN376" s="1280"/>
      <c r="NJO376" s="1280"/>
      <c r="NJP376" s="1280"/>
      <c r="NJQ376" s="1280"/>
      <c r="NJR376" s="1280"/>
      <c r="NJS376" s="1280"/>
      <c r="NJT376" s="1280"/>
      <c r="NJU376" s="1280"/>
      <c r="NJV376" s="1280"/>
      <c r="NJW376" s="1280"/>
      <c r="NJX376" s="1280"/>
      <c r="NJY376" s="1280"/>
      <c r="NJZ376" s="1280"/>
      <c r="NKA376" s="1280"/>
      <c r="NKB376" s="1280"/>
      <c r="NKC376" s="1280"/>
      <c r="NKD376" s="1280"/>
      <c r="NKE376" s="1280"/>
      <c r="NKF376" s="1280"/>
      <c r="NKG376" s="1280"/>
      <c r="NKH376" s="1280"/>
      <c r="NKI376" s="1280"/>
      <c r="NKJ376" s="1280"/>
      <c r="NKK376" s="1280"/>
      <c r="NKL376" s="1280"/>
      <c r="NKM376" s="1280"/>
      <c r="NKN376" s="1280"/>
      <c r="NKO376" s="1280"/>
      <c r="NKP376" s="1280"/>
      <c r="NKQ376" s="1280"/>
      <c r="NKR376" s="1280"/>
      <c r="NKS376" s="1280"/>
      <c r="NKT376" s="1280"/>
      <c r="NKU376" s="1280"/>
      <c r="NKV376" s="1280"/>
      <c r="NKW376" s="1280"/>
      <c r="NKX376" s="1280"/>
      <c r="NKY376" s="1280"/>
      <c r="NKZ376" s="1280"/>
      <c r="NLA376" s="1280"/>
      <c r="NLB376" s="1280"/>
      <c r="NLC376" s="1280"/>
      <c r="NLD376" s="1280"/>
      <c r="NLE376" s="1280"/>
      <c r="NLF376" s="1280"/>
      <c r="NLG376" s="1280"/>
      <c r="NLH376" s="1280"/>
      <c r="NLI376" s="1280"/>
      <c r="NLJ376" s="1280"/>
      <c r="NLK376" s="1280"/>
      <c r="NLL376" s="1280"/>
      <c r="NLM376" s="1280"/>
      <c r="NLN376" s="1280"/>
      <c r="NLO376" s="1280"/>
      <c r="NLP376" s="1280"/>
      <c r="NLQ376" s="1280"/>
      <c r="NLR376" s="1280"/>
      <c r="NLS376" s="1280"/>
      <c r="NLT376" s="1280"/>
      <c r="NLU376" s="1280"/>
      <c r="NLV376" s="1280"/>
      <c r="NLW376" s="1280"/>
      <c r="NLX376" s="1280"/>
      <c r="NLY376" s="1280"/>
      <c r="NLZ376" s="1280"/>
      <c r="NMA376" s="1280"/>
      <c r="NMB376" s="1280"/>
      <c r="NMC376" s="1280"/>
      <c r="NMD376" s="1280"/>
      <c r="NME376" s="1280"/>
      <c r="NMF376" s="1280"/>
      <c r="NMG376" s="1280"/>
      <c r="NMH376" s="1280"/>
      <c r="NMI376" s="1280"/>
      <c r="NMJ376" s="1280"/>
      <c r="NMK376" s="1280"/>
      <c r="NML376" s="1280"/>
      <c r="NMM376" s="1280"/>
      <c r="NMN376" s="1280"/>
      <c r="NMO376" s="1280"/>
      <c r="NMP376" s="1280"/>
      <c r="NMQ376" s="1280"/>
      <c r="NMR376" s="1280"/>
      <c r="NMS376" s="1280"/>
      <c r="NMT376" s="1280"/>
      <c r="NMU376" s="1280"/>
      <c r="NMV376" s="1280"/>
      <c r="NMW376" s="1280"/>
      <c r="NMX376" s="1280"/>
      <c r="NMY376" s="1280"/>
      <c r="NMZ376" s="1280"/>
      <c r="NNA376" s="1280"/>
      <c r="NNB376" s="1280"/>
      <c r="NNC376" s="1280"/>
      <c r="NND376" s="1280"/>
      <c r="NNE376" s="1280"/>
      <c r="NNF376" s="1280"/>
      <c r="NNG376" s="1280"/>
      <c r="NNH376" s="1280"/>
      <c r="NNI376" s="1280"/>
      <c r="NNJ376" s="1280"/>
      <c r="NNK376" s="1280"/>
      <c r="NNL376" s="1280"/>
      <c r="NNM376" s="1280"/>
      <c r="NNN376" s="1280"/>
      <c r="NNO376" s="1280"/>
      <c r="NNP376" s="1280"/>
      <c r="NNQ376" s="1280"/>
      <c r="NNR376" s="1280"/>
      <c r="NNS376" s="1280"/>
      <c r="NNT376" s="1280"/>
      <c r="NNU376" s="1280"/>
      <c r="NNV376" s="1280"/>
      <c r="NNW376" s="1280"/>
      <c r="NNX376" s="1280"/>
      <c r="NNY376" s="1280"/>
      <c r="NNZ376" s="1280"/>
      <c r="NOA376" s="1280"/>
      <c r="NOB376" s="1280"/>
      <c r="NOC376" s="1280"/>
      <c r="NOD376" s="1280"/>
      <c r="NOE376" s="1280"/>
      <c r="NOF376" s="1280"/>
      <c r="NOG376" s="1280"/>
      <c r="NOH376" s="1280"/>
      <c r="NOI376" s="1280"/>
      <c r="NOJ376" s="1280"/>
      <c r="NOK376" s="1280"/>
      <c r="NOL376" s="1280"/>
      <c r="NOM376" s="1280"/>
      <c r="NON376" s="1280"/>
      <c r="NOO376" s="1280"/>
      <c r="NOP376" s="1280"/>
      <c r="NOQ376" s="1280"/>
      <c r="NOR376" s="1280"/>
      <c r="NOS376" s="1280"/>
      <c r="NOT376" s="1280"/>
      <c r="NOU376" s="1280"/>
      <c r="NOV376" s="1280"/>
      <c r="NOW376" s="1280"/>
      <c r="NOX376" s="1280"/>
      <c r="NOY376" s="1280"/>
      <c r="NOZ376" s="1280"/>
      <c r="NPA376" s="1280"/>
      <c r="NPB376" s="1280"/>
      <c r="NPC376" s="1280"/>
      <c r="NPD376" s="1280"/>
      <c r="NPE376" s="1280"/>
      <c r="NPF376" s="1280"/>
      <c r="NPG376" s="1280"/>
      <c r="NPH376" s="1280"/>
      <c r="NPI376" s="1280"/>
      <c r="NPJ376" s="1280"/>
      <c r="NPK376" s="1280"/>
      <c r="NPL376" s="1280"/>
      <c r="NPM376" s="1280"/>
      <c r="NPN376" s="1280"/>
      <c r="NPO376" s="1280"/>
      <c r="NPP376" s="1280"/>
      <c r="NPQ376" s="1280"/>
      <c r="NPR376" s="1280"/>
      <c r="NPS376" s="1280"/>
      <c r="NPT376" s="1280"/>
      <c r="NPU376" s="1280"/>
      <c r="NPV376" s="1280"/>
      <c r="NPW376" s="1280"/>
      <c r="NPX376" s="1280"/>
      <c r="NPY376" s="1280"/>
      <c r="NPZ376" s="1280"/>
      <c r="NQA376" s="1280"/>
      <c r="NQB376" s="1280"/>
      <c r="NQC376" s="1280"/>
      <c r="NQD376" s="1280"/>
      <c r="NQE376" s="1280"/>
      <c r="NQF376" s="1280"/>
      <c r="NQG376" s="1280"/>
      <c r="NQH376" s="1280"/>
      <c r="NQI376" s="1280"/>
      <c r="NQJ376" s="1280"/>
      <c r="NQK376" s="1280"/>
      <c r="NQL376" s="1280"/>
      <c r="NQM376" s="1280"/>
      <c r="NQN376" s="1280"/>
      <c r="NQO376" s="1280"/>
      <c r="NQP376" s="1280"/>
      <c r="NQQ376" s="1280"/>
      <c r="NQR376" s="1280"/>
      <c r="NQS376" s="1280"/>
      <c r="NQT376" s="1280"/>
      <c r="NQU376" s="1280"/>
      <c r="NQV376" s="1280"/>
      <c r="NQW376" s="1280"/>
      <c r="NQX376" s="1280"/>
      <c r="NQY376" s="1280"/>
      <c r="NQZ376" s="1280"/>
      <c r="NRA376" s="1280"/>
      <c r="NRB376" s="1280"/>
      <c r="NRC376" s="1280"/>
      <c r="NRD376" s="1280"/>
      <c r="NRE376" s="1280"/>
      <c r="NRF376" s="1280"/>
      <c r="NRG376" s="1280"/>
      <c r="NRH376" s="1280"/>
      <c r="NRI376" s="1280"/>
      <c r="NRJ376" s="1280"/>
      <c r="NRK376" s="1280"/>
      <c r="NRL376" s="1280"/>
      <c r="NRM376" s="1280"/>
      <c r="NRN376" s="1280"/>
      <c r="NRO376" s="1280"/>
      <c r="NRP376" s="1280"/>
      <c r="NRQ376" s="1280"/>
      <c r="NRR376" s="1280"/>
      <c r="NRS376" s="1280"/>
      <c r="NRT376" s="1280"/>
      <c r="NRU376" s="1280"/>
      <c r="NRV376" s="1280"/>
      <c r="NRW376" s="1280"/>
      <c r="NRX376" s="1280"/>
      <c r="NRY376" s="1280"/>
      <c r="NRZ376" s="1280"/>
      <c r="NSA376" s="1280"/>
      <c r="NSB376" s="1280"/>
      <c r="NSC376" s="1280"/>
      <c r="NSD376" s="1280"/>
      <c r="NSE376" s="1280"/>
      <c r="NSF376" s="1280"/>
      <c r="NSG376" s="1280"/>
      <c r="NSH376" s="1280"/>
      <c r="NSI376" s="1280"/>
      <c r="NSJ376" s="1280"/>
      <c r="NSK376" s="1280"/>
      <c r="NSL376" s="1280"/>
      <c r="NSM376" s="1280"/>
      <c r="NSN376" s="1280"/>
      <c r="NSO376" s="1280"/>
      <c r="NSP376" s="1280"/>
      <c r="NSQ376" s="1280"/>
      <c r="NSR376" s="1280"/>
      <c r="NSS376" s="1280"/>
      <c r="NST376" s="1280"/>
      <c r="NSU376" s="1280"/>
      <c r="NSV376" s="1280"/>
      <c r="NSW376" s="1280"/>
      <c r="NSX376" s="1280"/>
      <c r="NSY376" s="1280"/>
      <c r="NSZ376" s="1280"/>
      <c r="NTA376" s="1280"/>
      <c r="NTB376" s="1280"/>
      <c r="NTC376" s="1280"/>
      <c r="NTD376" s="1280"/>
      <c r="NTE376" s="1280"/>
      <c r="NTF376" s="1280"/>
      <c r="NTG376" s="1280"/>
      <c r="NTH376" s="1280"/>
      <c r="NTI376" s="1280"/>
      <c r="NTJ376" s="1280"/>
      <c r="NTK376" s="1280"/>
      <c r="NTL376" s="1280"/>
      <c r="NTM376" s="1280"/>
      <c r="NTN376" s="1280"/>
      <c r="NTO376" s="1280"/>
      <c r="NTP376" s="1280"/>
      <c r="NTQ376" s="1280"/>
      <c r="NTR376" s="1280"/>
      <c r="NTS376" s="1280"/>
      <c r="NTT376" s="1280"/>
      <c r="NTU376" s="1280"/>
      <c r="NTV376" s="1280"/>
      <c r="NTW376" s="1280"/>
      <c r="NTX376" s="1280"/>
      <c r="NTY376" s="1280"/>
      <c r="NTZ376" s="1280"/>
      <c r="NUA376" s="1280"/>
      <c r="NUB376" s="1280"/>
      <c r="NUC376" s="1280"/>
      <c r="NUD376" s="1280"/>
      <c r="NUE376" s="1280"/>
      <c r="NUF376" s="1280"/>
      <c r="NUG376" s="1280"/>
      <c r="NUH376" s="1280"/>
      <c r="NUI376" s="1280"/>
      <c r="NUJ376" s="1280"/>
      <c r="NUK376" s="1280"/>
      <c r="NUL376" s="1280"/>
      <c r="NUM376" s="1280"/>
      <c r="NUN376" s="1280"/>
      <c r="NUO376" s="1280"/>
      <c r="NUP376" s="1280"/>
      <c r="NUQ376" s="1280"/>
      <c r="NUR376" s="1280"/>
      <c r="NUS376" s="1280"/>
      <c r="NUT376" s="1280"/>
      <c r="NUU376" s="1280"/>
      <c r="NUV376" s="1280"/>
      <c r="NUW376" s="1280"/>
      <c r="NUX376" s="1280"/>
      <c r="NUY376" s="1280"/>
      <c r="NUZ376" s="1280"/>
      <c r="NVA376" s="1280"/>
      <c r="NVB376" s="1280"/>
      <c r="NVC376" s="1280"/>
      <c r="NVD376" s="1280"/>
      <c r="NVE376" s="1280"/>
      <c r="NVF376" s="1280"/>
      <c r="NVG376" s="1280"/>
      <c r="NVH376" s="1280"/>
      <c r="NVI376" s="1280"/>
      <c r="NVJ376" s="1280"/>
      <c r="NVK376" s="1280"/>
      <c r="NVL376" s="1280"/>
      <c r="NVM376" s="1280"/>
      <c r="NVN376" s="1280"/>
      <c r="NVO376" s="1280"/>
      <c r="NVP376" s="1280"/>
      <c r="NVQ376" s="1280"/>
      <c r="NVR376" s="1280"/>
      <c r="NVS376" s="1280"/>
      <c r="NVT376" s="1280"/>
      <c r="NVU376" s="1280"/>
      <c r="NVV376" s="1280"/>
      <c r="NVW376" s="1280"/>
      <c r="NVX376" s="1280"/>
      <c r="NVY376" s="1280"/>
      <c r="NVZ376" s="1280"/>
      <c r="NWA376" s="1280"/>
      <c r="NWB376" s="1280"/>
      <c r="NWC376" s="1280"/>
      <c r="NWD376" s="1280"/>
      <c r="NWE376" s="1280"/>
      <c r="NWF376" s="1280"/>
      <c r="NWG376" s="1280"/>
      <c r="NWH376" s="1280"/>
      <c r="NWI376" s="1280"/>
      <c r="NWJ376" s="1280"/>
      <c r="NWK376" s="1280"/>
      <c r="NWL376" s="1280"/>
      <c r="NWM376" s="1280"/>
      <c r="NWN376" s="1280"/>
      <c r="NWO376" s="1280"/>
      <c r="NWP376" s="1280"/>
      <c r="NWQ376" s="1280"/>
      <c r="NWR376" s="1280"/>
      <c r="NWS376" s="1280"/>
      <c r="NWT376" s="1280"/>
      <c r="NWU376" s="1280"/>
      <c r="NWV376" s="1280"/>
      <c r="NWW376" s="1280"/>
      <c r="NWX376" s="1280"/>
      <c r="NWY376" s="1280"/>
      <c r="NWZ376" s="1280"/>
      <c r="NXA376" s="1280"/>
      <c r="NXB376" s="1280"/>
      <c r="NXC376" s="1280"/>
      <c r="NXD376" s="1280"/>
      <c r="NXE376" s="1280"/>
      <c r="NXF376" s="1280"/>
      <c r="NXG376" s="1280"/>
      <c r="NXH376" s="1280"/>
      <c r="NXI376" s="1280"/>
      <c r="NXJ376" s="1280"/>
      <c r="NXK376" s="1280"/>
      <c r="NXL376" s="1280"/>
      <c r="NXM376" s="1280"/>
      <c r="NXN376" s="1280"/>
      <c r="NXO376" s="1280"/>
      <c r="NXP376" s="1280"/>
      <c r="NXQ376" s="1280"/>
      <c r="NXR376" s="1280"/>
      <c r="NXS376" s="1280"/>
      <c r="NXT376" s="1280"/>
      <c r="NXU376" s="1280"/>
      <c r="NXV376" s="1280"/>
      <c r="NXW376" s="1280"/>
      <c r="NXX376" s="1280"/>
      <c r="NXY376" s="1280"/>
      <c r="NXZ376" s="1280"/>
      <c r="NYA376" s="1280"/>
      <c r="NYB376" s="1280"/>
      <c r="NYC376" s="1280"/>
      <c r="NYD376" s="1280"/>
      <c r="NYE376" s="1280"/>
      <c r="NYF376" s="1280"/>
      <c r="NYG376" s="1280"/>
      <c r="NYH376" s="1280"/>
      <c r="NYI376" s="1280"/>
      <c r="NYJ376" s="1280"/>
      <c r="NYK376" s="1280"/>
      <c r="NYL376" s="1280"/>
      <c r="NYM376" s="1280"/>
      <c r="NYN376" s="1280"/>
      <c r="NYO376" s="1280"/>
      <c r="NYP376" s="1280"/>
      <c r="NYQ376" s="1280"/>
      <c r="NYR376" s="1280"/>
      <c r="NYS376" s="1280"/>
      <c r="NYT376" s="1280"/>
      <c r="NYU376" s="1280"/>
      <c r="NYV376" s="1280"/>
      <c r="NYW376" s="1280"/>
      <c r="NYX376" s="1280"/>
      <c r="NYY376" s="1280"/>
      <c r="NYZ376" s="1280"/>
      <c r="NZA376" s="1280"/>
      <c r="NZB376" s="1280"/>
      <c r="NZC376" s="1280"/>
      <c r="NZD376" s="1280"/>
      <c r="NZE376" s="1280"/>
      <c r="NZF376" s="1280"/>
      <c r="NZG376" s="1280"/>
      <c r="NZH376" s="1280"/>
      <c r="NZI376" s="1280"/>
      <c r="NZJ376" s="1280"/>
      <c r="NZK376" s="1280"/>
      <c r="NZL376" s="1280"/>
      <c r="NZM376" s="1280"/>
      <c r="NZN376" s="1280"/>
      <c r="NZO376" s="1280"/>
      <c r="NZP376" s="1280"/>
      <c r="NZQ376" s="1280"/>
      <c r="NZR376" s="1280"/>
      <c r="NZS376" s="1280"/>
      <c r="NZT376" s="1280"/>
      <c r="NZU376" s="1280"/>
      <c r="NZV376" s="1280"/>
      <c r="NZW376" s="1280"/>
      <c r="NZX376" s="1280"/>
      <c r="NZY376" s="1280"/>
      <c r="NZZ376" s="1280"/>
      <c r="OAA376" s="1280"/>
      <c r="OAB376" s="1280"/>
      <c r="OAC376" s="1280"/>
      <c r="OAD376" s="1280"/>
      <c r="OAE376" s="1280"/>
      <c r="OAF376" s="1280"/>
      <c r="OAG376" s="1280"/>
      <c r="OAH376" s="1280"/>
      <c r="OAI376" s="1280"/>
      <c r="OAJ376" s="1280"/>
      <c r="OAK376" s="1280"/>
      <c r="OAL376" s="1280"/>
      <c r="OAM376" s="1280"/>
      <c r="OAN376" s="1280"/>
      <c r="OAO376" s="1280"/>
      <c r="OAP376" s="1280"/>
      <c r="OAQ376" s="1280"/>
      <c r="OAR376" s="1280"/>
      <c r="OAS376" s="1280"/>
      <c r="OAT376" s="1280"/>
      <c r="OAU376" s="1280"/>
      <c r="OAV376" s="1280"/>
      <c r="OAW376" s="1280"/>
      <c r="OAX376" s="1280"/>
      <c r="OAY376" s="1280"/>
      <c r="OAZ376" s="1280"/>
      <c r="OBA376" s="1280"/>
      <c r="OBB376" s="1280"/>
      <c r="OBC376" s="1280"/>
      <c r="OBD376" s="1280"/>
      <c r="OBE376" s="1280"/>
      <c r="OBF376" s="1280"/>
      <c r="OBG376" s="1280"/>
      <c r="OBH376" s="1280"/>
      <c r="OBI376" s="1280"/>
      <c r="OBJ376" s="1280"/>
      <c r="OBK376" s="1280"/>
      <c r="OBL376" s="1280"/>
      <c r="OBM376" s="1280"/>
      <c r="OBN376" s="1280"/>
      <c r="OBO376" s="1280"/>
      <c r="OBP376" s="1280"/>
      <c r="OBQ376" s="1280"/>
      <c r="OBR376" s="1280"/>
      <c r="OBS376" s="1280"/>
      <c r="OBT376" s="1280"/>
      <c r="OBU376" s="1280"/>
      <c r="OBV376" s="1280"/>
      <c r="OBW376" s="1280"/>
      <c r="OBX376" s="1280"/>
      <c r="OBY376" s="1280"/>
      <c r="OBZ376" s="1280"/>
      <c r="OCA376" s="1280"/>
      <c r="OCB376" s="1280"/>
      <c r="OCC376" s="1280"/>
      <c r="OCD376" s="1280"/>
      <c r="OCE376" s="1280"/>
      <c r="OCF376" s="1280"/>
      <c r="OCG376" s="1280"/>
      <c r="OCH376" s="1280"/>
      <c r="OCI376" s="1280"/>
      <c r="OCJ376" s="1280"/>
      <c r="OCK376" s="1280"/>
      <c r="OCL376" s="1280"/>
      <c r="OCM376" s="1280"/>
      <c r="OCN376" s="1280"/>
      <c r="OCO376" s="1280"/>
      <c r="OCP376" s="1280"/>
      <c r="OCQ376" s="1280"/>
      <c r="OCR376" s="1280"/>
      <c r="OCS376" s="1280"/>
      <c r="OCT376" s="1280"/>
      <c r="OCU376" s="1280"/>
      <c r="OCV376" s="1280"/>
      <c r="OCW376" s="1280"/>
      <c r="OCX376" s="1280"/>
      <c r="OCY376" s="1280"/>
      <c r="OCZ376" s="1280"/>
      <c r="ODA376" s="1280"/>
      <c r="ODB376" s="1280"/>
      <c r="ODC376" s="1280"/>
      <c r="ODD376" s="1280"/>
      <c r="ODE376" s="1280"/>
      <c r="ODF376" s="1280"/>
      <c r="ODG376" s="1280"/>
      <c r="ODH376" s="1280"/>
      <c r="ODI376" s="1280"/>
      <c r="ODJ376" s="1280"/>
      <c r="ODK376" s="1280"/>
      <c r="ODL376" s="1280"/>
      <c r="ODM376" s="1280"/>
      <c r="ODN376" s="1280"/>
      <c r="ODO376" s="1280"/>
      <c r="ODP376" s="1280"/>
      <c r="ODQ376" s="1280"/>
      <c r="ODR376" s="1280"/>
      <c r="ODS376" s="1280"/>
      <c r="ODT376" s="1280"/>
      <c r="ODU376" s="1280"/>
      <c r="ODV376" s="1280"/>
      <c r="ODW376" s="1280"/>
      <c r="ODX376" s="1280"/>
      <c r="ODY376" s="1280"/>
      <c r="ODZ376" s="1280"/>
      <c r="OEA376" s="1280"/>
      <c r="OEB376" s="1280"/>
      <c r="OEC376" s="1280"/>
      <c r="OED376" s="1280"/>
      <c r="OEE376" s="1280"/>
      <c r="OEF376" s="1280"/>
      <c r="OEG376" s="1280"/>
      <c r="OEH376" s="1280"/>
      <c r="OEI376" s="1280"/>
      <c r="OEJ376" s="1280"/>
      <c r="OEK376" s="1280"/>
      <c r="OEL376" s="1280"/>
      <c r="OEM376" s="1280"/>
      <c r="OEN376" s="1280"/>
      <c r="OEO376" s="1280"/>
      <c r="OEP376" s="1280"/>
      <c r="OEQ376" s="1280"/>
      <c r="OER376" s="1280"/>
      <c r="OES376" s="1280"/>
      <c r="OET376" s="1280"/>
      <c r="OEU376" s="1280"/>
      <c r="OEV376" s="1280"/>
      <c r="OEW376" s="1280"/>
      <c r="OEX376" s="1280"/>
      <c r="OEY376" s="1280"/>
      <c r="OEZ376" s="1280"/>
      <c r="OFA376" s="1280"/>
      <c r="OFB376" s="1280"/>
      <c r="OFC376" s="1280"/>
      <c r="OFD376" s="1280"/>
      <c r="OFE376" s="1280"/>
      <c r="OFF376" s="1280"/>
      <c r="OFG376" s="1280"/>
      <c r="OFH376" s="1280"/>
      <c r="OFI376" s="1280"/>
      <c r="OFJ376" s="1280"/>
      <c r="OFK376" s="1280"/>
      <c r="OFL376" s="1280"/>
      <c r="OFM376" s="1280"/>
      <c r="OFN376" s="1280"/>
      <c r="OFO376" s="1280"/>
      <c r="OFP376" s="1280"/>
      <c r="OFQ376" s="1280"/>
      <c r="OFR376" s="1280"/>
      <c r="OFS376" s="1280"/>
      <c r="OFT376" s="1280"/>
      <c r="OFU376" s="1280"/>
      <c r="OFV376" s="1280"/>
      <c r="OFW376" s="1280"/>
      <c r="OFX376" s="1280"/>
      <c r="OFY376" s="1280"/>
      <c r="OFZ376" s="1280"/>
      <c r="OGA376" s="1280"/>
      <c r="OGB376" s="1280"/>
      <c r="OGC376" s="1280"/>
      <c r="OGD376" s="1280"/>
      <c r="OGE376" s="1280"/>
      <c r="OGF376" s="1280"/>
      <c r="OGG376" s="1280"/>
      <c r="OGH376" s="1280"/>
      <c r="OGI376" s="1280"/>
      <c r="OGJ376" s="1280"/>
      <c r="OGK376" s="1280"/>
      <c r="OGL376" s="1280"/>
      <c r="OGM376" s="1280"/>
      <c r="OGN376" s="1280"/>
      <c r="OGO376" s="1280"/>
      <c r="OGP376" s="1280"/>
      <c r="OGQ376" s="1280"/>
      <c r="OGR376" s="1280"/>
      <c r="OGS376" s="1280"/>
      <c r="OGT376" s="1280"/>
      <c r="OGU376" s="1280"/>
      <c r="OGV376" s="1280"/>
      <c r="OGW376" s="1280"/>
      <c r="OGX376" s="1280"/>
      <c r="OGY376" s="1280"/>
      <c r="OGZ376" s="1280"/>
      <c r="OHA376" s="1280"/>
      <c r="OHB376" s="1280"/>
      <c r="OHC376" s="1280"/>
      <c r="OHD376" s="1280"/>
      <c r="OHE376" s="1280"/>
      <c r="OHF376" s="1280"/>
      <c r="OHG376" s="1280"/>
      <c r="OHH376" s="1280"/>
      <c r="OHI376" s="1280"/>
      <c r="OHJ376" s="1280"/>
      <c r="OHK376" s="1280"/>
      <c r="OHL376" s="1280"/>
      <c r="OHM376" s="1280"/>
      <c r="OHN376" s="1280"/>
      <c r="OHO376" s="1280"/>
      <c r="OHP376" s="1280"/>
      <c r="OHQ376" s="1280"/>
      <c r="OHR376" s="1280"/>
      <c r="OHS376" s="1280"/>
      <c r="OHT376" s="1280"/>
      <c r="OHU376" s="1280"/>
      <c r="OHV376" s="1280"/>
      <c r="OHW376" s="1280"/>
      <c r="OHX376" s="1280"/>
      <c r="OHY376" s="1280"/>
      <c r="OHZ376" s="1280"/>
      <c r="OIA376" s="1280"/>
      <c r="OIB376" s="1280"/>
      <c r="OIC376" s="1280"/>
      <c r="OID376" s="1280"/>
      <c r="OIE376" s="1280"/>
      <c r="OIF376" s="1280"/>
      <c r="OIG376" s="1280"/>
      <c r="OIH376" s="1280"/>
      <c r="OII376" s="1280"/>
      <c r="OIJ376" s="1280"/>
      <c r="OIK376" s="1280"/>
      <c r="OIL376" s="1280"/>
      <c r="OIM376" s="1280"/>
      <c r="OIN376" s="1280"/>
      <c r="OIO376" s="1280"/>
      <c r="OIP376" s="1280"/>
      <c r="OIQ376" s="1280"/>
      <c r="OIR376" s="1280"/>
      <c r="OIS376" s="1280"/>
      <c r="OIT376" s="1280"/>
      <c r="OIU376" s="1280"/>
      <c r="OIV376" s="1280"/>
      <c r="OIW376" s="1280"/>
      <c r="OIX376" s="1280"/>
      <c r="OIY376" s="1280"/>
      <c r="OIZ376" s="1280"/>
      <c r="OJA376" s="1280"/>
      <c r="OJB376" s="1280"/>
      <c r="OJC376" s="1280"/>
      <c r="OJD376" s="1280"/>
      <c r="OJE376" s="1280"/>
      <c r="OJF376" s="1280"/>
      <c r="OJG376" s="1280"/>
      <c r="OJH376" s="1280"/>
      <c r="OJI376" s="1280"/>
      <c r="OJJ376" s="1280"/>
      <c r="OJK376" s="1280"/>
      <c r="OJL376" s="1280"/>
      <c r="OJM376" s="1280"/>
      <c r="OJN376" s="1280"/>
      <c r="OJO376" s="1280"/>
      <c r="OJP376" s="1280"/>
      <c r="OJQ376" s="1280"/>
      <c r="OJR376" s="1280"/>
      <c r="OJS376" s="1280"/>
      <c r="OJT376" s="1280"/>
      <c r="OJU376" s="1280"/>
      <c r="OJV376" s="1280"/>
      <c r="OJW376" s="1280"/>
      <c r="OJX376" s="1280"/>
      <c r="OJY376" s="1280"/>
      <c r="OJZ376" s="1280"/>
      <c r="OKA376" s="1280"/>
      <c r="OKB376" s="1280"/>
      <c r="OKC376" s="1280"/>
      <c r="OKD376" s="1280"/>
      <c r="OKE376" s="1280"/>
      <c r="OKF376" s="1280"/>
      <c r="OKG376" s="1280"/>
      <c r="OKH376" s="1280"/>
      <c r="OKI376" s="1280"/>
      <c r="OKJ376" s="1280"/>
      <c r="OKK376" s="1280"/>
      <c r="OKL376" s="1280"/>
      <c r="OKM376" s="1280"/>
      <c r="OKN376" s="1280"/>
      <c r="OKO376" s="1280"/>
      <c r="OKP376" s="1280"/>
      <c r="OKQ376" s="1280"/>
      <c r="OKR376" s="1280"/>
      <c r="OKS376" s="1280"/>
      <c r="OKT376" s="1280"/>
      <c r="OKU376" s="1280"/>
      <c r="OKV376" s="1280"/>
      <c r="OKW376" s="1280"/>
      <c r="OKX376" s="1280"/>
      <c r="OKY376" s="1280"/>
      <c r="OKZ376" s="1280"/>
      <c r="OLA376" s="1280"/>
      <c r="OLB376" s="1280"/>
      <c r="OLC376" s="1280"/>
      <c r="OLD376" s="1280"/>
      <c r="OLE376" s="1280"/>
      <c r="OLF376" s="1280"/>
      <c r="OLG376" s="1280"/>
      <c r="OLH376" s="1280"/>
      <c r="OLI376" s="1280"/>
      <c r="OLJ376" s="1280"/>
      <c r="OLK376" s="1280"/>
      <c r="OLL376" s="1280"/>
      <c r="OLM376" s="1280"/>
      <c r="OLN376" s="1280"/>
      <c r="OLO376" s="1280"/>
      <c r="OLP376" s="1280"/>
      <c r="OLQ376" s="1280"/>
      <c r="OLR376" s="1280"/>
      <c r="OLS376" s="1280"/>
      <c r="OLT376" s="1280"/>
      <c r="OLU376" s="1280"/>
      <c r="OLV376" s="1280"/>
      <c r="OLW376" s="1280"/>
      <c r="OLX376" s="1280"/>
      <c r="OLY376" s="1280"/>
      <c r="OLZ376" s="1280"/>
      <c r="OMA376" s="1280"/>
      <c r="OMB376" s="1280"/>
      <c r="OMC376" s="1280"/>
      <c r="OMD376" s="1280"/>
      <c r="OME376" s="1280"/>
      <c r="OMF376" s="1280"/>
      <c r="OMG376" s="1280"/>
      <c r="OMH376" s="1280"/>
      <c r="OMI376" s="1280"/>
      <c r="OMJ376" s="1280"/>
      <c r="OMK376" s="1280"/>
      <c r="OML376" s="1280"/>
      <c r="OMM376" s="1280"/>
      <c r="OMN376" s="1280"/>
      <c r="OMO376" s="1280"/>
      <c r="OMP376" s="1280"/>
      <c r="OMQ376" s="1280"/>
      <c r="OMR376" s="1280"/>
      <c r="OMS376" s="1280"/>
      <c r="OMT376" s="1280"/>
      <c r="OMU376" s="1280"/>
      <c r="OMV376" s="1280"/>
      <c r="OMW376" s="1280"/>
      <c r="OMX376" s="1280"/>
      <c r="OMY376" s="1280"/>
      <c r="OMZ376" s="1280"/>
      <c r="ONA376" s="1280"/>
      <c r="ONB376" s="1280"/>
      <c r="ONC376" s="1280"/>
      <c r="OND376" s="1280"/>
      <c r="ONE376" s="1280"/>
      <c r="ONF376" s="1280"/>
      <c r="ONG376" s="1280"/>
      <c r="ONH376" s="1280"/>
      <c r="ONI376" s="1280"/>
      <c r="ONJ376" s="1280"/>
      <c r="ONK376" s="1280"/>
      <c r="ONL376" s="1280"/>
      <c r="ONM376" s="1280"/>
      <c r="ONN376" s="1280"/>
      <c r="ONO376" s="1280"/>
      <c r="ONP376" s="1280"/>
      <c r="ONQ376" s="1280"/>
      <c r="ONR376" s="1280"/>
      <c r="ONS376" s="1280"/>
      <c r="ONT376" s="1280"/>
      <c r="ONU376" s="1280"/>
      <c r="ONV376" s="1280"/>
      <c r="ONW376" s="1280"/>
      <c r="ONX376" s="1280"/>
      <c r="ONY376" s="1280"/>
      <c r="ONZ376" s="1280"/>
      <c r="OOA376" s="1280"/>
      <c r="OOB376" s="1280"/>
      <c r="OOC376" s="1280"/>
      <c r="OOD376" s="1280"/>
      <c r="OOE376" s="1280"/>
      <c r="OOF376" s="1280"/>
      <c r="OOG376" s="1280"/>
      <c r="OOH376" s="1280"/>
      <c r="OOI376" s="1280"/>
      <c r="OOJ376" s="1280"/>
      <c r="OOK376" s="1280"/>
      <c r="OOL376" s="1280"/>
      <c r="OOM376" s="1280"/>
      <c r="OON376" s="1280"/>
      <c r="OOO376" s="1280"/>
      <c r="OOP376" s="1280"/>
      <c r="OOQ376" s="1280"/>
      <c r="OOR376" s="1280"/>
      <c r="OOS376" s="1280"/>
      <c r="OOT376" s="1280"/>
      <c r="OOU376" s="1280"/>
      <c r="OOV376" s="1280"/>
      <c r="OOW376" s="1280"/>
      <c r="OOX376" s="1280"/>
      <c r="OOY376" s="1280"/>
      <c r="OOZ376" s="1280"/>
      <c r="OPA376" s="1280"/>
      <c r="OPB376" s="1280"/>
      <c r="OPC376" s="1280"/>
      <c r="OPD376" s="1280"/>
      <c r="OPE376" s="1280"/>
      <c r="OPF376" s="1280"/>
      <c r="OPG376" s="1280"/>
      <c r="OPH376" s="1280"/>
      <c r="OPI376" s="1280"/>
      <c r="OPJ376" s="1280"/>
      <c r="OPK376" s="1280"/>
      <c r="OPL376" s="1280"/>
      <c r="OPM376" s="1280"/>
      <c r="OPN376" s="1280"/>
      <c r="OPO376" s="1280"/>
      <c r="OPP376" s="1280"/>
      <c r="OPQ376" s="1280"/>
      <c r="OPR376" s="1280"/>
      <c r="OPS376" s="1280"/>
      <c r="OPT376" s="1280"/>
      <c r="OPU376" s="1280"/>
      <c r="OPV376" s="1280"/>
      <c r="OPW376" s="1280"/>
      <c r="OPX376" s="1280"/>
      <c r="OPY376" s="1280"/>
      <c r="OPZ376" s="1280"/>
      <c r="OQA376" s="1280"/>
      <c r="OQB376" s="1280"/>
      <c r="OQC376" s="1280"/>
      <c r="OQD376" s="1280"/>
      <c r="OQE376" s="1280"/>
      <c r="OQF376" s="1280"/>
      <c r="OQG376" s="1280"/>
      <c r="OQH376" s="1280"/>
      <c r="OQI376" s="1280"/>
      <c r="OQJ376" s="1280"/>
      <c r="OQK376" s="1280"/>
      <c r="OQL376" s="1280"/>
      <c r="OQM376" s="1280"/>
      <c r="OQN376" s="1280"/>
      <c r="OQO376" s="1280"/>
      <c r="OQP376" s="1280"/>
      <c r="OQQ376" s="1280"/>
      <c r="OQR376" s="1280"/>
      <c r="OQS376" s="1280"/>
      <c r="OQT376" s="1280"/>
      <c r="OQU376" s="1280"/>
      <c r="OQV376" s="1280"/>
      <c r="OQW376" s="1280"/>
      <c r="OQX376" s="1280"/>
      <c r="OQY376" s="1280"/>
      <c r="OQZ376" s="1280"/>
      <c r="ORA376" s="1280"/>
      <c r="ORB376" s="1280"/>
      <c r="ORC376" s="1280"/>
      <c r="ORD376" s="1280"/>
      <c r="ORE376" s="1280"/>
      <c r="ORF376" s="1280"/>
      <c r="ORG376" s="1280"/>
      <c r="ORH376" s="1280"/>
      <c r="ORI376" s="1280"/>
      <c r="ORJ376" s="1280"/>
      <c r="ORK376" s="1280"/>
      <c r="ORL376" s="1280"/>
      <c r="ORM376" s="1280"/>
      <c r="ORN376" s="1280"/>
      <c r="ORO376" s="1280"/>
      <c r="ORP376" s="1280"/>
      <c r="ORQ376" s="1280"/>
      <c r="ORR376" s="1280"/>
      <c r="ORS376" s="1280"/>
      <c r="ORT376" s="1280"/>
      <c r="ORU376" s="1280"/>
      <c r="ORV376" s="1280"/>
      <c r="ORW376" s="1280"/>
      <c r="ORX376" s="1280"/>
      <c r="ORY376" s="1280"/>
      <c r="ORZ376" s="1280"/>
      <c r="OSA376" s="1280"/>
      <c r="OSB376" s="1280"/>
      <c r="OSC376" s="1280"/>
      <c r="OSD376" s="1280"/>
      <c r="OSE376" s="1280"/>
      <c r="OSF376" s="1280"/>
      <c r="OSG376" s="1280"/>
      <c r="OSH376" s="1280"/>
      <c r="OSI376" s="1280"/>
      <c r="OSJ376" s="1280"/>
      <c r="OSK376" s="1280"/>
      <c r="OSL376" s="1280"/>
      <c r="OSM376" s="1280"/>
      <c r="OSN376" s="1280"/>
      <c r="OSO376" s="1280"/>
      <c r="OSP376" s="1280"/>
      <c r="OSQ376" s="1280"/>
      <c r="OSR376" s="1280"/>
      <c r="OSS376" s="1280"/>
      <c r="OST376" s="1280"/>
      <c r="OSU376" s="1280"/>
      <c r="OSV376" s="1280"/>
      <c r="OSW376" s="1280"/>
      <c r="OSX376" s="1280"/>
      <c r="OSY376" s="1280"/>
      <c r="OSZ376" s="1280"/>
      <c r="OTA376" s="1280"/>
      <c r="OTB376" s="1280"/>
      <c r="OTC376" s="1280"/>
      <c r="OTD376" s="1280"/>
      <c r="OTE376" s="1280"/>
      <c r="OTF376" s="1280"/>
      <c r="OTG376" s="1280"/>
      <c r="OTH376" s="1280"/>
      <c r="OTI376" s="1280"/>
      <c r="OTJ376" s="1280"/>
      <c r="OTK376" s="1280"/>
      <c r="OTL376" s="1280"/>
      <c r="OTM376" s="1280"/>
      <c r="OTN376" s="1280"/>
      <c r="OTO376" s="1280"/>
      <c r="OTP376" s="1280"/>
      <c r="OTQ376" s="1280"/>
      <c r="OTR376" s="1280"/>
      <c r="OTS376" s="1280"/>
      <c r="OTT376" s="1280"/>
      <c r="OTU376" s="1280"/>
      <c r="OTV376" s="1280"/>
      <c r="OTW376" s="1280"/>
      <c r="OTX376" s="1280"/>
      <c r="OTY376" s="1280"/>
      <c r="OTZ376" s="1280"/>
      <c r="OUA376" s="1280"/>
      <c r="OUB376" s="1280"/>
      <c r="OUC376" s="1280"/>
      <c r="OUD376" s="1280"/>
      <c r="OUE376" s="1280"/>
      <c r="OUF376" s="1280"/>
      <c r="OUG376" s="1280"/>
      <c r="OUH376" s="1280"/>
      <c r="OUI376" s="1280"/>
      <c r="OUJ376" s="1280"/>
      <c r="OUK376" s="1280"/>
      <c r="OUL376" s="1280"/>
      <c r="OUM376" s="1280"/>
      <c r="OUN376" s="1280"/>
      <c r="OUO376" s="1280"/>
      <c r="OUP376" s="1280"/>
      <c r="OUQ376" s="1280"/>
      <c r="OUR376" s="1280"/>
      <c r="OUS376" s="1280"/>
      <c r="OUT376" s="1280"/>
      <c r="OUU376" s="1280"/>
      <c r="OUV376" s="1280"/>
      <c r="OUW376" s="1280"/>
      <c r="OUX376" s="1280"/>
      <c r="OUY376" s="1280"/>
      <c r="OUZ376" s="1280"/>
      <c r="OVA376" s="1280"/>
      <c r="OVB376" s="1280"/>
      <c r="OVC376" s="1280"/>
      <c r="OVD376" s="1280"/>
      <c r="OVE376" s="1280"/>
      <c r="OVF376" s="1280"/>
      <c r="OVG376" s="1280"/>
      <c r="OVH376" s="1280"/>
      <c r="OVI376" s="1280"/>
      <c r="OVJ376" s="1280"/>
      <c r="OVK376" s="1280"/>
      <c r="OVL376" s="1280"/>
      <c r="OVM376" s="1280"/>
      <c r="OVN376" s="1280"/>
      <c r="OVO376" s="1280"/>
      <c r="OVP376" s="1280"/>
      <c r="OVQ376" s="1280"/>
      <c r="OVR376" s="1280"/>
      <c r="OVS376" s="1280"/>
      <c r="OVT376" s="1280"/>
      <c r="OVU376" s="1280"/>
      <c r="OVV376" s="1280"/>
      <c r="OVW376" s="1280"/>
      <c r="OVX376" s="1280"/>
      <c r="OVY376" s="1280"/>
      <c r="OVZ376" s="1280"/>
      <c r="OWA376" s="1280"/>
      <c r="OWB376" s="1280"/>
      <c r="OWC376" s="1280"/>
      <c r="OWD376" s="1280"/>
      <c r="OWE376" s="1280"/>
      <c r="OWF376" s="1280"/>
      <c r="OWG376" s="1280"/>
      <c r="OWH376" s="1280"/>
      <c r="OWI376" s="1280"/>
      <c r="OWJ376" s="1280"/>
      <c r="OWK376" s="1280"/>
      <c r="OWL376" s="1280"/>
      <c r="OWM376" s="1280"/>
      <c r="OWN376" s="1280"/>
      <c r="OWO376" s="1280"/>
      <c r="OWP376" s="1280"/>
      <c r="OWQ376" s="1280"/>
      <c r="OWR376" s="1280"/>
      <c r="OWS376" s="1280"/>
      <c r="OWT376" s="1280"/>
      <c r="OWU376" s="1280"/>
      <c r="OWV376" s="1280"/>
      <c r="OWW376" s="1280"/>
      <c r="OWX376" s="1280"/>
      <c r="OWY376" s="1280"/>
      <c r="OWZ376" s="1280"/>
      <c r="OXA376" s="1280"/>
      <c r="OXB376" s="1280"/>
      <c r="OXC376" s="1280"/>
      <c r="OXD376" s="1280"/>
      <c r="OXE376" s="1280"/>
      <c r="OXF376" s="1280"/>
      <c r="OXG376" s="1280"/>
      <c r="OXH376" s="1280"/>
      <c r="OXI376" s="1280"/>
      <c r="OXJ376" s="1280"/>
      <c r="OXK376" s="1280"/>
      <c r="OXL376" s="1280"/>
      <c r="OXM376" s="1280"/>
      <c r="OXN376" s="1280"/>
      <c r="OXO376" s="1280"/>
      <c r="OXP376" s="1280"/>
      <c r="OXQ376" s="1280"/>
      <c r="OXR376" s="1280"/>
      <c r="OXS376" s="1280"/>
      <c r="OXT376" s="1280"/>
      <c r="OXU376" s="1280"/>
      <c r="OXV376" s="1280"/>
      <c r="OXW376" s="1280"/>
      <c r="OXX376" s="1280"/>
      <c r="OXY376" s="1280"/>
      <c r="OXZ376" s="1280"/>
      <c r="OYA376" s="1280"/>
      <c r="OYB376" s="1280"/>
      <c r="OYC376" s="1280"/>
      <c r="OYD376" s="1280"/>
      <c r="OYE376" s="1280"/>
      <c r="OYF376" s="1280"/>
      <c r="OYG376" s="1280"/>
      <c r="OYH376" s="1280"/>
      <c r="OYI376" s="1280"/>
      <c r="OYJ376" s="1280"/>
      <c r="OYK376" s="1280"/>
      <c r="OYL376" s="1280"/>
      <c r="OYM376" s="1280"/>
      <c r="OYN376" s="1280"/>
      <c r="OYO376" s="1280"/>
      <c r="OYP376" s="1280"/>
      <c r="OYQ376" s="1280"/>
      <c r="OYR376" s="1280"/>
      <c r="OYS376" s="1280"/>
      <c r="OYT376" s="1280"/>
      <c r="OYU376" s="1280"/>
      <c r="OYV376" s="1280"/>
      <c r="OYW376" s="1280"/>
      <c r="OYX376" s="1280"/>
      <c r="OYY376" s="1280"/>
      <c r="OYZ376" s="1280"/>
      <c r="OZA376" s="1280"/>
      <c r="OZB376" s="1280"/>
      <c r="OZC376" s="1280"/>
      <c r="OZD376" s="1280"/>
      <c r="OZE376" s="1280"/>
      <c r="OZF376" s="1280"/>
      <c r="OZG376" s="1280"/>
      <c r="OZH376" s="1280"/>
      <c r="OZI376" s="1280"/>
      <c r="OZJ376" s="1280"/>
      <c r="OZK376" s="1280"/>
      <c r="OZL376" s="1280"/>
      <c r="OZM376" s="1280"/>
      <c r="OZN376" s="1280"/>
      <c r="OZO376" s="1280"/>
      <c r="OZP376" s="1280"/>
      <c r="OZQ376" s="1280"/>
      <c r="OZR376" s="1280"/>
      <c r="OZS376" s="1280"/>
      <c r="OZT376" s="1280"/>
      <c r="OZU376" s="1280"/>
      <c r="OZV376" s="1280"/>
      <c r="OZW376" s="1280"/>
      <c r="OZX376" s="1280"/>
      <c r="OZY376" s="1280"/>
      <c r="OZZ376" s="1280"/>
      <c r="PAA376" s="1280"/>
      <c r="PAB376" s="1280"/>
      <c r="PAC376" s="1280"/>
      <c r="PAD376" s="1280"/>
      <c r="PAE376" s="1280"/>
      <c r="PAF376" s="1280"/>
      <c r="PAG376" s="1280"/>
      <c r="PAH376" s="1280"/>
      <c r="PAI376" s="1280"/>
      <c r="PAJ376" s="1280"/>
      <c r="PAK376" s="1280"/>
      <c r="PAL376" s="1280"/>
      <c r="PAM376" s="1280"/>
      <c r="PAN376" s="1280"/>
      <c r="PAO376" s="1280"/>
      <c r="PAP376" s="1280"/>
      <c r="PAQ376" s="1280"/>
      <c r="PAR376" s="1280"/>
      <c r="PAS376" s="1280"/>
      <c r="PAT376" s="1280"/>
      <c r="PAU376" s="1280"/>
      <c r="PAV376" s="1280"/>
      <c r="PAW376" s="1280"/>
      <c r="PAX376" s="1280"/>
      <c r="PAY376" s="1280"/>
      <c r="PAZ376" s="1280"/>
      <c r="PBA376" s="1280"/>
      <c r="PBB376" s="1280"/>
      <c r="PBC376" s="1280"/>
      <c r="PBD376" s="1280"/>
      <c r="PBE376" s="1280"/>
      <c r="PBF376" s="1280"/>
      <c r="PBG376" s="1280"/>
      <c r="PBH376" s="1280"/>
      <c r="PBI376" s="1280"/>
      <c r="PBJ376" s="1280"/>
      <c r="PBK376" s="1280"/>
      <c r="PBL376" s="1280"/>
      <c r="PBM376" s="1280"/>
      <c r="PBN376" s="1280"/>
      <c r="PBO376" s="1280"/>
      <c r="PBP376" s="1280"/>
      <c r="PBQ376" s="1280"/>
      <c r="PBR376" s="1280"/>
      <c r="PBS376" s="1280"/>
      <c r="PBT376" s="1280"/>
      <c r="PBU376" s="1280"/>
      <c r="PBV376" s="1280"/>
      <c r="PBW376" s="1280"/>
      <c r="PBX376" s="1280"/>
      <c r="PBY376" s="1280"/>
      <c r="PBZ376" s="1280"/>
      <c r="PCA376" s="1280"/>
      <c r="PCB376" s="1280"/>
      <c r="PCC376" s="1280"/>
      <c r="PCD376" s="1280"/>
      <c r="PCE376" s="1280"/>
      <c r="PCF376" s="1280"/>
      <c r="PCG376" s="1280"/>
      <c r="PCH376" s="1280"/>
      <c r="PCI376" s="1280"/>
      <c r="PCJ376" s="1280"/>
      <c r="PCK376" s="1280"/>
      <c r="PCL376" s="1280"/>
      <c r="PCM376" s="1280"/>
      <c r="PCN376" s="1280"/>
      <c r="PCO376" s="1280"/>
      <c r="PCP376" s="1280"/>
      <c r="PCQ376" s="1280"/>
      <c r="PCR376" s="1280"/>
      <c r="PCS376" s="1280"/>
      <c r="PCT376" s="1280"/>
      <c r="PCU376" s="1280"/>
      <c r="PCV376" s="1280"/>
      <c r="PCW376" s="1280"/>
      <c r="PCX376" s="1280"/>
      <c r="PCY376" s="1280"/>
      <c r="PCZ376" s="1280"/>
      <c r="PDA376" s="1280"/>
      <c r="PDB376" s="1280"/>
      <c r="PDC376" s="1280"/>
      <c r="PDD376" s="1280"/>
      <c r="PDE376" s="1280"/>
      <c r="PDF376" s="1280"/>
      <c r="PDG376" s="1280"/>
      <c r="PDH376" s="1280"/>
      <c r="PDI376" s="1280"/>
      <c r="PDJ376" s="1280"/>
      <c r="PDK376" s="1280"/>
      <c r="PDL376" s="1280"/>
      <c r="PDM376" s="1280"/>
      <c r="PDN376" s="1280"/>
      <c r="PDO376" s="1280"/>
      <c r="PDP376" s="1280"/>
      <c r="PDQ376" s="1280"/>
      <c r="PDR376" s="1280"/>
      <c r="PDS376" s="1280"/>
      <c r="PDT376" s="1280"/>
      <c r="PDU376" s="1280"/>
      <c r="PDV376" s="1280"/>
      <c r="PDW376" s="1280"/>
      <c r="PDX376" s="1280"/>
      <c r="PDY376" s="1280"/>
      <c r="PDZ376" s="1280"/>
      <c r="PEA376" s="1280"/>
      <c r="PEB376" s="1280"/>
      <c r="PEC376" s="1280"/>
      <c r="PED376" s="1280"/>
      <c r="PEE376" s="1280"/>
      <c r="PEF376" s="1280"/>
      <c r="PEG376" s="1280"/>
      <c r="PEH376" s="1280"/>
      <c r="PEI376" s="1280"/>
      <c r="PEJ376" s="1280"/>
      <c r="PEK376" s="1280"/>
      <c r="PEL376" s="1280"/>
      <c r="PEM376" s="1280"/>
      <c r="PEN376" s="1280"/>
      <c r="PEO376" s="1280"/>
      <c r="PEP376" s="1280"/>
      <c r="PEQ376" s="1280"/>
      <c r="PER376" s="1280"/>
      <c r="PES376" s="1280"/>
      <c r="PET376" s="1280"/>
      <c r="PEU376" s="1280"/>
      <c r="PEV376" s="1280"/>
      <c r="PEW376" s="1280"/>
      <c r="PEX376" s="1280"/>
      <c r="PEY376" s="1280"/>
      <c r="PEZ376" s="1280"/>
      <c r="PFA376" s="1280"/>
      <c r="PFB376" s="1280"/>
      <c r="PFC376" s="1280"/>
      <c r="PFD376" s="1280"/>
      <c r="PFE376" s="1280"/>
      <c r="PFF376" s="1280"/>
      <c r="PFG376" s="1280"/>
      <c r="PFH376" s="1280"/>
      <c r="PFI376" s="1280"/>
      <c r="PFJ376" s="1280"/>
      <c r="PFK376" s="1280"/>
      <c r="PFL376" s="1280"/>
      <c r="PFM376" s="1280"/>
      <c r="PFN376" s="1280"/>
      <c r="PFO376" s="1280"/>
      <c r="PFP376" s="1280"/>
      <c r="PFQ376" s="1280"/>
      <c r="PFR376" s="1280"/>
      <c r="PFS376" s="1280"/>
      <c r="PFT376" s="1280"/>
      <c r="PFU376" s="1280"/>
      <c r="PFV376" s="1280"/>
      <c r="PFW376" s="1280"/>
      <c r="PFX376" s="1280"/>
      <c r="PFY376" s="1280"/>
      <c r="PFZ376" s="1280"/>
      <c r="PGA376" s="1280"/>
      <c r="PGB376" s="1280"/>
      <c r="PGC376" s="1280"/>
      <c r="PGD376" s="1280"/>
      <c r="PGE376" s="1280"/>
      <c r="PGF376" s="1280"/>
      <c r="PGG376" s="1280"/>
      <c r="PGH376" s="1280"/>
      <c r="PGI376" s="1280"/>
      <c r="PGJ376" s="1280"/>
      <c r="PGK376" s="1280"/>
      <c r="PGL376" s="1280"/>
      <c r="PGM376" s="1280"/>
      <c r="PGN376" s="1280"/>
      <c r="PGO376" s="1280"/>
      <c r="PGP376" s="1280"/>
      <c r="PGQ376" s="1280"/>
      <c r="PGR376" s="1280"/>
      <c r="PGS376" s="1280"/>
      <c r="PGT376" s="1280"/>
      <c r="PGU376" s="1280"/>
      <c r="PGV376" s="1280"/>
      <c r="PGW376" s="1280"/>
      <c r="PGX376" s="1280"/>
      <c r="PGY376" s="1280"/>
      <c r="PGZ376" s="1280"/>
      <c r="PHA376" s="1280"/>
      <c r="PHB376" s="1280"/>
      <c r="PHC376" s="1280"/>
      <c r="PHD376" s="1280"/>
      <c r="PHE376" s="1280"/>
      <c r="PHF376" s="1280"/>
      <c r="PHG376" s="1280"/>
      <c r="PHH376" s="1280"/>
      <c r="PHI376" s="1280"/>
      <c r="PHJ376" s="1280"/>
      <c r="PHK376" s="1280"/>
      <c r="PHL376" s="1280"/>
      <c r="PHM376" s="1280"/>
      <c r="PHN376" s="1280"/>
      <c r="PHO376" s="1280"/>
      <c r="PHP376" s="1280"/>
      <c r="PHQ376" s="1280"/>
      <c r="PHR376" s="1280"/>
      <c r="PHS376" s="1280"/>
      <c r="PHT376" s="1280"/>
      <c r="PHU376" s="1280"/>
      <c r="PHV376" s="1280"/>
      <c r="PHW376" s="1280"/>
      <c r="PHX376" s="1280"/>
      <c r="PHY376" s="1280"/>
      <c r="PHZ376" s="1280"/>
      <c r="PIA376" s="1280"/>
      <c r="PIB376" s="1280"/>
      <c r="PIC376" s="1280"/>
      <c r="PID376" s="1280"/>
      <c r="PIE376" s="1280"/>
      <c r="PIF376" s="1280"/>
      <c r="PIG376" s="1280"/>
      <c r="PIH376" s="1280"/>
      <c r="PII376" s="1280"/>
      <c r="PIJ376" s="1280"/>
      <c r="PIK376" s="1280"/>
      <c r="PIL376" s="1280"/>
      <c r="PIM376" s="1280"/>
      <c r="PIN376" s="1280"/>
      <c r="PIO376" s="1280"/>
      <c r="PIP376" s="1280"/>
      <c r="PIQ376" s="1280"/>
      <c r="PIR376" s="1280"/>
      <c r="PIS376" s="1280"/>
      <c r="PIT376" s="1280"/>
      <c r="PIU376" s="1280"/>
      <c r="PIV376" s="1280"/>
      <c r="PIW376" s="1280"/>
      <c r="PIX376" s="1280"/>
      <c r="PIY376" s="1280"/>
      <c r="PIZ376" s="1280"/>
      <c r="PJA376" s="1280"/>
      <c r="PJB376" s="1280"/>
      <c r="PJC376" s="1280"/>
      <c r="PJD376" s="1280"/>
      <c r="PJE376" s="1280"/>
      <c r="PJF376" s="1280"/>
      <c r="PJG376" s="1280"/>
      <c r="PJH376" s="1280"/>
      <c r="PJI376" s="1280"/>
      <c r="PJJ376" s="1280"/>
      <c r="PJK376" s="1280"/>
      <c r="PJL376" s="1280"/>
      <c r="PJM376" s="1280"/>
      <c r="PJN376" s="1280"/>
      <c r="PJO376" s="1280"/>
      <c r="PJP376" s="1280"/>
      <c r="PJQ376" s="1280"/>
      <c r="PJR376" s="1280"/>
      <c r="PJS376" s="1280"/>
      <c r="PJT376" s="1280"/>
      <c r="PJU376" s="1280"/>
      <c r="PJV376" s="1280"/>
      <c r="PJW376" s="1280"/>
      <c r="PJX376" s="1280"/>
      <c r="PJY376" s="1280"/>
      <c r="PJZ376" s="1280"/>
      <c r="PKA376" s="1280"/>
      <c r="PKB376" s="1280"/>
      <c r="PKC376" s="1280"/>
      <c r="PKD376" s="1280"/>
      <c r="PKE376" s="1280"/>
      <c r="PKF376" s="1280"/>
      <c r="PKG376" s="1280"/>
      <c r="PKH376" s="1280"/>
      <c r="PKI376" s="1280"/>
      <c r="PKJ376" s="1280"/>
      <c r="PKK376" s="1280"/>
      <c r="PKL376" s="1280"/>
      <c r="PKM376" s="1280"/>
      <c r="PKN376" s="1280"/>
      <c r="PKO376" s="1280"/>
      <c r="PKP376" s="1280"/>
      <c r="PKQ376" s="1280"/>
      <c r="PKR376" s="1280"/>
      <c r="PKS376" s="1280"/>
      <c r="PKT376" s="1280"/>
      <c r="PKU376" s="1280"/>
      <c r="PKV376" s="1280"/>
      <c r="PKW376" s="1280"/>
      <c r="PKX376" s="1280"/>
      <c r="PKY376" s="1280"/>
      <c r="PKZ376" s="1280"/>
      <c r="PLA376" s="1280"/>
      <c r="PLB376" s="1280"/>
      <c r="PLC376" s="1280"/>
      <c r="PLD376" s="1280"/>
      <c r="PLE376" s="1280"/>
      <c r="PLF376" s="1280"/>
      <c r="PLG376" s="1280"/>
      <c r="PLH376" s="1280"/>
      <c r="PLI376" s="1280"/>
      <c r="PLJ376" s="1280"/>
      <c r="PLK376" s="1280"/>
      <c r="PLL376" s="1280"/>
      <c r="PLM376" s="1280"/>
      <c r="PLN376" s="1280"/>
      <c r="PLO376" s="1280"/>
      <c r="PLP376" s="1280"/>
      <c r="PLQ376" s="1280"/>
      <c r="PLR376" s="1280"/>
      <c r="PLS376" s="1280"/>
      <c r="PLT376" s="1280"/>
      <c r="PLU376" s="1280"/>
      <c r="PLV376" s="1280"/>
      <c r="PLW376" s="1280"/>
      <c r="PLX376" s="1280"/>
      <c r="PLY376" s="1280"/>
      <c r="PLZ376" s="1280"/>
      <c r="PMA376" s="1280"/>
      <c r="PMB376" s="1280"/>
      <c r="PMC376" s="1280"/>
      <c r="PMD376" s="1280"/>
      <c r="PME376" s="1280"/>
      <c r="PMF376" s="1280"/>
      <c r="PMG376" s="1280"/>
      <c r="PMH376" s="1280"/>
      <c r="PMI376" s="1280"/>
      <c r="PMJ376" s="1280"/>
      <c r="PMK376" s="1280"/>
      <c r="PML376" s="1280"/>
      <c r="PMM376" s="1280"/>
      <c r="PMN376" s="1280"/>
      <c r="PMO376" s="1280"/>
      <c r="PMP376" s="1280"/>
      <c r="PMQ376" s="1280"/>
      <c r="PMR376" s="1280"/>
      <c r="PMS376" s="1280"/>
      <c r="PMT376" s="1280"/>
      <c r="PMU376" s="1280"/>
      <c r="PMV376" s="1280"/>
      <c r="PMW376" s="1280"/>
      <c r="PMX376" s="1280"/>
      <c r="PMY376" s="1280"/>
      <c r="PMZ376" s="1280"/>
      <c r="PNA376" s="1280"/>
      <c r="PNB376" s="1280"/>
      <c r="PNC376" s="1280"/>
      <c r="PND376" s="1280"/>
      <c r="PNE376" s="1280"/>
      <c r="PNF376" s="1280"/>
      <c r="PNG376" s="1280"/>
      <c r="PNH376" s="1280"/>
      <c r="PNI376" s="1280"/>
      <c r="PNJ376" s="1280"/>
      <c r="PNK376" s="1280"/>
      <c r="PNL376" s="1280"/>
      <c r="PNM376" s="1280"/>
      <c r="PNN376" s="1280"/>
      <c r="PNO376" s="1280"/>
      <c r="PNP376" s="1280"/>
      <c r="PNQ376" s="1280"/>
      <c r="PNR376" s="1280"/>
      <c r="PNS376" s="1280"/>
      <c r="PNT376" s="1280"/>
      <c r="PNU376" s="1280"/>
      <c r="PNV376" s="1280"/>
      <c r="PNW376" s="1280"/>
      <c r="PNX376" s="1280"/>
      <c r="PNY376" s="1280"/>
      <c r="PNZ376" s="1280"/>
      <c r="POA376" s="1280"/>
      <c r="POB376" s="1280"/>
      <c r="POC376" s="1280"/>
      <c r="POD376" s="1280"/>
      <c r="POE376" s="1280"/>
      <c r="POF376" s="1280"/>
      <c r="POG376" s="1280"/>
      <c r="POH376" s="1280"/>
      <c r="POI376" s="1280"/>
      <c r="POJ376" s="1280"/>
      <c r="POK376" s="1280"/>
      <c r="POL376" s="1280"/>
      <c r="POM376" s="1280"/>
      <c r="PON376" s="1280"/>
      <c r="POO376" s="1280"/>
      <c r="POP376" s="1280"/>
      <c r="POQ376" s="1280"/>
      <c r="POR376" s="1280"/>
      <c r="POS376" s="1280"/>
      <c r="POT376" s="1280"/>
      <c r="POU376" s="1280"/>
      <c r="POV376" s="1280"/>
      <c r="POW376" s="1280"/>
      <c r="POX376" s="1280"/>
      <c r="POY376" s="1280"/>
      <c r="POZ376" s="1280"/>
      <c r="PPA376" s="1280"/>
      <c r="PPB376" s="1280"/>
      <c r="PPC376" s="1280"/>
      <c r="PPD376" s="1280"/>
      <c r="PPE376" s="1280"/>
      <c r="PPF376" s="1280"/>
      <c r="PPG376" s="1280"/>
      <c r="PPH376" s="1280"/>
      <c r="PPI376" s="1280"/>
      <c r="PPJ376" s="1280"/>
      <c r="PPK376" s="1280"/>
      <c r="PPL376" s="1280"/>
      <c r="PPM376" s="1280"/>
      <c r="PPN376" s="1280"/>
      <c r="PPO376" s="1280"/>
      <c r="PPP376" s="1280"/>
      <c r="PPQ376" s="1280"/>
      <c r="PPR376" s="1280"/>
      <c r="PPS376" s="1280"/>
      <c r="PPT376" s="1280"/>
      <c r="PPU376" s="1280"/>
      <c r="PPV376" s="1280"/>
      <c r="PPW376" s="1280"/>
      <c r="PPX376" s="1280"/>
      <c r="PPY376" s="1280"/>
      <c r="PPZ376" s="1280"/>
      <c r="PQA376" s="1280"/>
      <c r="PQB376" s="1280"/>
      <c r="PQC376" s="1280"/>
      <c r="PQD376" s="1280"/>
      <c r="PQE376" s="1280"/>
      <c r="PQF376" s="1280"/>
      <c r="PQG376" s="1280"/>
      <c r="PQH376" s="1280"/>
      <c r="PQI376" s="1280"/>
      <c r="PQJ376" s="1280"/>
      <c r="PQK376" s="1280"/>
      <c r="PQL376" s="1280"/>
      <c r="PQM376" s="1280"/>
      <c r="PQN376" s="1280"/>
      <c r="PQO376" s="1280"/>
      <c r="PQP376" s="1280"/>
      <c r="PQQ376" s="1280"/>
      <c r="PQR376" s="1280"/>
      <c r="PQS376" s="1280"/>
      <c r="PQT376" s="1280"/>
      <c r="PQU376" s="1280"/>
      <c r="PQV376" s="1280"/>
      <c r="PQW376" s="1280"/>
      <c r="PQX376" s="1280"/>
      <c r="PQY376" s="1280"/>
      <c r="PQZ376" s="1280"/>
      <c r="PRA376" s="1280"/>
      <c r="PRB376" s="1280"/>
      <c r="PRC376" s="1280"/>
      <c r="PRD376" s="1280"/>
      <c r="PRE376" s="1280"/>
      <c r="PRF376" s="1280"/>
      <c r="PRG376" s="1280"/>
      <c r="PRH376" s="1280"/>
      <c r="PRI376" s="1280"/>
      <c r="PRJ376" s="1280"/>
      <c r="PRK376" s="1280"/>
      <c r="PRL376" s="1280"/>
      <c r="PRM376" s="1280"/>
      <c r="PRN376" s="1280"/>
      <c r="PRO376" s="1280"/>
      <c r="PRP376" s="1280"/>
      <c r="PRQ376" s="1280"/>
      <c r="PRR376" s="1280"/>
      <c r="PRS376" s="1280"/>
      <c r="PRT376" s="1280"/>
      <c r="PRU376" s="1280"/>
      <c r="PRV376" s="1280"/>
      <c r="PRW376" s="1280"/>
      <c r="PRX376" s="1280"/>
      <c r="PRY376" s="1280"/>
      <c r="PRZ376" s="1280"/>
      <c r="PSA376" s="1280"/>
      <c r="PSB376" s="1280"/>
      <c r="PSC376" s="1280"/>
      <c r="PSD376" s="1280"/>
      <c r="PSE376" s="1280"/>
      <c r="PSF376" s="1280"/>
      <c r="PSG376" s="1280"/>
      <c r="PSH376" s="1280"/>
      <c r="PSI376" s="1280"/>
      <c r="PSJ376" s="1280"/>
      <c r="PSK376" s="1280"/>
      <c r="PSL376" s="1280"/>
      <c r="PSM376" s="1280"/>
      <c r="PSN376" s="1280"/>
      <c r="PSO376" s="1280"/>
      <c r="PSP376" s="1280"/>
      <c r="PSQ376" s="1280"/>
      <c r="PSR376" s="1280"/>
      <c r="PSS376" s="1280"/>
      <c r="PST376" s="1280"/>
      <c r="PSU376" s="1280"/>
      <c r="PSV376" s="1280"/>
      <c r="PSW376" s="1280"/>
      <c r="PSX376" s="1280"/>
      <c r="PSY376" s="1280"/>
      <c r="PSZ376" s="1280"/>
      <c r="PTA376" s="1280"/>
      <c r="PTB376" s="1280"/>
      <c r="PTC376" s="1280"/>
      <c r="PTD376" s="1280"/>
      <c r="PTE376" s="1280"/>
      <c r="PTF376" s="1280"/>
      <c r="PTG376" s="1280"/>
      <c r="PTH376" s="1280"/>
      <c r="PTI376" s="1280"/>
      <c r="PTJ376" s="1280"/>
      <c r="PTK376" s="1280"/>
      <c r="PTL376" s="1280"/>
      <c r="PTM376" s="1280"/>
      <c r="PTN376" s="1280"/>
      <c r="PTO376" s="1280"/>
      <c r="PTP376" s="1280"/>
      <c r="PTQ376" s="1280"/>
      <c r="PTR376" s="1280"/>
      <c r="PTS376" s="1280"/>
      <c r="PTT376" s="1280"/>
      <c r="PTU376" s="1280"/>
      <c r="PTV376" s="1280"/>
      <c r="PTW376" s="1280"/>
      <c r="PTX376" s="1280"/>
      <c r="PTY376" s="1280"/>
      <c r="PTZ376" s="1280"/>
      <c r="PUA376" s="1280"/>
      <c r="PUB376" s="1280"/>
      <c r="PUC376" s="1280"/>
      <c r="PUD376" s="1280"/>
      <c r="PUE376" s="1280"/>
      <c r="PUF376" s="1280"/>
      <c r="PUG376" s="1280"/>
      <c r="PUH376" s="1280"/>
      <c r="PUI376" s="1280"/>
      <c r="PUJ376" s="1280"/>
      <c r="PUK376" s="1280"/>
      <c r="PUL376" s="1280"/>
      <c r="PUM376" s="1280"/>
      <c r="PUN376" s="1280"/>
      <c r="PUO376" s="1280"/>
      <c r="PUP376" s="1280"/>
      <c r="PUQ376" s="1280"/>
      <c r="PUR376" s="1280"/>
      <c r="PUS376" s="1280"/>
      <c r="PUT376" s="1280"/>
      <c r="PUU376" s="1280"/>
      <c r="PUV376" s="1280"/>
      <c r="PUW376" s="1280"/>
      <c r="PUX376" s="1280"/>
      <c r="PUY376" s="1280"/>
      <c r="PUZ376" s="1280"/>
      <c r="PVA376" s="1280"/>
      <c r="PVB376" s="1280"/>
      <c r="PVC376" s="1280"/>
      <c r="PVD376" s="1280"/>
      <c r="PVE376" s="1280"/>
      <c r="PVF376" s="1280"/>
      <c r="PVG376" s="1280"/>
      <c r="PVH376" s="1280"/>
      <c r="PVI376" s="1280"/>
      <c r="PVJ376" s="1280"/>
      <c r="PVK376" s="1280"/>
      <c r="PVL376" s="1280"/>
      <c r="PVM376" s="1280"/>
      <c r="PVN376" s="1280"/>
      <c r="PVO376" s="1280"/>
      <c r="PVP376" s="1280"/>
      <c r="PVQ376" s="1280"/>
      <c r="PVR376" s="1280"/>
      <c r="PVS376" s="1280"/>
      <c r="PVT376" s="1280"/>
      <c r="PVU376" s="1280"/>
      <c r="PVV376" s="1280"/>
      <c r="PVW376" s="1280"/>
      <c r="PVX376" s="1280"/>
      <c r="PVY376" s="1280"/>
      <c r="PVZ376" s="1280"/>
      <c r="PWA376" s="1280"/>
      <c r="PWB376" s="1280"/>
      <c r="PWC376" s="1280"/>
      <c r="PWD376" s="1280"/>
      <c r="PWE376" s="1280"/>
      <c r="PWF376" s="1280"/>
      <c r="PWG376" s="1280"/>
      <c r="PWH376" s="1280"/>
      <c r="PWI376" s="1280"/>
      <c r="PWJ376" s="1280"/>
      <c r="PWK376" s="1280"/>
      <c r="PWL376" s="1280"/>
      <c r="PWM376" s="1280"/>
      <c r="PWN376" s="1280"/>
      <c r="PWO376" s="1280"/>
      <c r="PWP376" s="1280"/>
      <c r="PWQ376" s="1280"/>
      <c r="PWR376" s="1280"/>
      <c r="PWS376" s="1280"/>
      <c r="PWT376" s="1280"/>
      <c r="PWU376" s="1280"/>
      <c r="PWV376" s="1280"/>
      <c r="PWW376" s="1280"/>
      <c r="PWX376" s="1280"/>
      <c r="PWY376" s="1280"/>
      <c r="PWZ376" s="1280"/>
      <c r="PXA376" s="1280"/>
      <c r="PXB376" s="1280"/>
      <c r="PXC376" s="1280"/>
      <c r="PXD376" s="1280"/>
      <c r="PXE376" s="1280"/>
      <c r="PXF376" s="1280"/>
      <c r="PXG376" s="1280"/>
      <c r="PXH376" s="1280"/>
      <c r="PXI376" s="1280"/>
      <c r="PXJ376" s="1280"/>
      <c r="PXK376" s="1280"/>
      <c r="PXL376" s="1280"/>
      <c r="PXM376" s="1280"/>
      <c r="PXN376" s="1280"/>
      <c r="PXO376" s="1280"/>
      <c r="PXP376" s="1280"/>
      <c r="PXQ376" s="1280"/>
      <c r="PXR376" s="1280"/>
      <c r="PXS376" s="1280"/>
      <c r="PXT376" s="1280"/>
      <c r="PXU376" s="1280"/>
      <c r="PXV376" s="1280"/>
      <c r="PXW376" s="1280"/>
      <c r="PXX376" s="1280"/>
      <c r="PXY376" s="1280"/>
      <c r="PXZ376" s="1280"/>
      <c r="PYA376" s="1280"/>
      <c r="PYB376" s="1280"/>
      <c r="PYC376" s="1280"/>
      <c r="PYD376" s="1280"/>
      <c r="PYE376" s="1280"/>
      <c r="PYF376" s="1280"/>
      <c r="PYG376" s="1280"/>
      <c r="PYH376" s="1280"/>
      <c r="PYI376" s="1280"/>
      <c r="PYJ376" s="1280"/>
      <c r="PYK376" s="1280"/>
      <c r="PYL376" s="1280"/>
      <c r="PYM376" s="1280"/>
      <c r="PYN376" s="1280"/>
      <c r="PYO376" s="1280"/>
      <c r="PYP376" s="1280"/>
      <c r="PYQ376" s="1280"/>
      <c r="PYR376" s="1280"/>
      <c r="PYS376" s="1280"/>
      <c r="PYT376" s="1280"/>
      <c r="PYU376" s="1280"/>
      <c r="PYV376" s="1280"/>
      <c r="PYW376" s="1280"/>
      <c r="PYX376" s="1280"/>
      <c r="PYY376" s="1280"/>
      <c r="PYZ376" s="1280"/>
      <c r="PZA376" s="1280"/>
      <c r="PZB376" s="1280"/>
      <c r="PZC376" s="1280"/>
      <c r="PZD376" s="1280"/>
      <c r="PZE376" s="1280"/>
      <c r="PZF376" s="1280"/>
      <c r="PZG376" s="1280"/>
      <c r="PZH376" s="1280"/>
      <c r="PZI376" s="1280"/>
      <c r="PZJ376" s="1280"/>
      <c r="PZK376" s="1280"/>
      <c r="PZL376" s="1280"/>
      <c r="PZM376" s="1280"/>
      <c r="PZN376" s="1280"/>
      <c r="PZO376" s="1280"/>
      <c r="PZP376" s="1280"/>
      <c r="PZQ376" s="1280"/>
      <c r="PZR376" s="1280"/>
      <c r="PZS376" s="1280"/>
      <c r="PZT376" s="1280"/>
      <c r="PZU376" s="1280"/>
      <c r="PZV376" s="1280"/>
      <c r="PZW376" s="1280"/>
      <c r="PZX376" s="1280"/>
      <c r="PZY376" s="1280"/>
      <c r="PZZ376" s="1280"/>
      <c r="QAA376" s="1280"/>
      <c r="QAB376" s="1280"/>
      <c r="QAC376" s="1280"/>
      <c r="QAD376" s="1280"/>
      <c r="QAE376" s="1280"/>
      <c r="QAF376" s="1280"/>
      <c r="QAG376" s="1280"/>
      <c r="QAH376" s="1280"/>
      <c r="QAI376" s="1280"/>
      <c r="QAJ376" s="1280"/>
      <c r="QAK376" s="1280"/>
      <c r="QAL376" s="1280"/>
      <c r="QAM376" s="1280"/>
      <c r="QAN376" s="1280"/>
      <c r="QAO376" s="1280"/>
      <c r="QAP376" s="1280"/>
      <c r="QAQ376" s="1280"/>
      <c r="QAR376" s="1280"/>
      <c r="QAS376" s="1280"/>
      <c r="QAT376" s="1280"/>
      <c r="QAU376" s="1280"/>
      <c r="QAV376" s="1280"/>
      <c r="QAW376" s="1280"/>
      <c r="QAX376" s="1280"/>
      <c r="QAY376" s="1280"/>
      <c r="QAZ376" s="1280"/>
      <c r="QBA376" s="1280"/>
      <c r="QBB376" s="1280"/>
      <c r="QBC376" s="1280"/>
      <c r="QBD376" s="1280"/>
      <c r="QBE376" s="1280"/>
      <c r="QBF376" s="1280"/>
      <c r="QBG376" s="1280"/>
      <c r="QBH376" s="1280"/>
      <c r="QBI376" s="1280"/>
      <c r="QBJ376" s="1280"/>
      <c r="QBK376" s="1280"/>
      <c r="QBL376" s="1280"/>
      <c r="QBM376" s="1280"/>
      <c r="QBN376" s="1280"/>
      <c r="QBO376" s="1280"/>
      <c r="QBP376" s="1280"/>
      <c r="QBQ376" s="1280"/>
      <c r="QBR376" s="1280"/>
      <c r="QBS376" s="1280"/>
      <c r="QBT376" s="1280"/>
      <c r="QBU376" s="1280"/>
      <c r="QBV376" s="1280"/>
      <c r="QBW376" s="1280"/>
      <c r="QBX376" s="1280"/>
      <c r="QBY376" s="1280"/>
      <c r="QBZ376" s="1280"/>
      <c r="QCA376" s="1280"/>
      <c r="QCB376" s="1280"/>
      <c r="QCC376" s="1280"/>
      <c r="QCD376" s="1280"/>
      <c r="QCE376" s="1280"/>
      <c r="QCF376" s="1280"/>
      <c r="QCG376" s="1280"/>
      <c r="QCH376" s="1280"/>
      <c r="QCI376" s="1280"/>
      <c r="QCJ376" s="1280"/>
      <c r="QCK376" s="1280"/>
      <c r="QCL376" s="1280"/>
      <c r="QCM376" s="1280"/>
      <c r="QCN376" s="1280"/>
      <c r="QCO376" s="1280"/>
      <c r="QCP376" s="1280"/>
      <c r="QCQ376" s="1280"/>
      <c r="QCR376" s="1280"/>
      <c r="QCS376" s="1280"/>
      <c r="QCT376" s="1280"/>
      <c r="QCU376" s="1280"/>
      <c r="QCV376" s="1280"/>
      <c r="QCW376" s="1280"/>
      <c r="QCX376" s="1280"/>
      <c r="QCY376" s="1280"/>
      <c r="QCZ376" s="1280"/>
      <c r="QDA376" s="1280"/>
      <c r="QDB376" s="1280"/>
      <c r="QDC376" s="1280"/>
      <c r="QDD376" s="1280"/>
      <c r="QDE376" s="1280"/>
      <c r="QDF376" s="1280"/>
      <c r="QDG376" s="1280"/>
      <c r="QDH376" s="1280"/>
      <c r="QDI376" s="1280"/>
      <c r="QDJ376" s="1280"/>
      <c r="QDK376" s="1280"/>
      <c r="QDL376" s="1280"/>
      <c r="QDM376" s="1280"/>
      <c r="QDN376" s="1280"/>
      <c r="QDO376" s="1280"/>
      <c r="QDP376" s="1280"/>
      <c r="QDQ376" s="1280"/>
      <c r="QDR376" s="1280"/>
      <c r="QDS376" s="1280"/>
      <c r="QDT376" s="1280"/>
      <c r="QDU376" s="1280"/>
      <c r="QDV376" s="1280"/>
      <c r="QDW376" s="1280"/>
      <c r="QDX376" s="1280"/>
      <c r="QDY376" s="1280"/>
      <c r="QDZ376" s="1280"/>
      <c r="QEA376" s="1280"/>
      <c r="QEB376" s="1280"/>
      <c r="QEC376" s="1280"/>
      <c r="QED376" s="1280"/>
      <c r="QEE376" s="1280"/>
      <c r="QEF376" s="1280"/>
      <c r="QEG376" s="1280"/>
      <c r="QEH376" s="1280"/>
      <c r="QEI376" s="1280"/>
      <c r="QEJ376" s="1280"/>
      <c r="QEK376" s="1280"/>
      <c r="QEL376" s="1280"/>
      <c r="QEM376" s="1280"/>
      <c r="QEN376" s="1280"/>
      <c r="QEO376" s="1280"/>
      <c r="QEP376" s="1280"/>
      <c r="QEQ376" s="1280"/>
      <c r="QER376" s="1280"/>
      <c r="QES376" s="1280"/>
      <c r="QET376" s="1280"/>
      <c r="QEU376" s="1280"/>
      <c r="QEV376" s="1280"/>
      <c r="QEW376" s="1280"/>
      <c r="QEX376" s="1280"/>
      <c r="QEY376" s="1280"/>
      <c r="QEZ376" s="1280"/>
      <c r="QFA376" s="1280"/>
      <c r="QFB376" s="1280"/>
      <c r="QFC376" s="1280"/>
      <c r="QFD376" s="1280"/>
      <c r="QFE376" s="1280"/>
      <c r="QFF376" s="1280"/>
      <c r="QFG376" s="1280"/>
      <c r="QFH376" s="1280"/>
      <c r="QFI376" s="1280"/>
      <c r="QFJ376" s="1280"/>
      <c r="QFK376" s="1280"/>
      <c r="QFL376" s="1280"/>
      <c r="QFM376" s="1280"/>
      <c r="QFN376" s="1280"/>
      <c r="QFO376" s="1280"/>
      <c r="QFP376" s="1280"/>
      <c r="QFQ376" s="1280"/>
      <c r="QFR376" s="1280"/>
      <c r="QFS376" s="1280"/>
      <c r="QFT376" s="1280"/>
      <c r="QFU376" s="1280"/>
      <c r="QFV376" s="1280"/>
      <c r="QFW376" s="1280"/>
      <c r="QFX376" s="1280"/>
      <c r="QFY376" s="1280"/>
      <c r="QFZ376" s="1280"/>
      <c r="QGA376" s="1280"/>
      <c r="QGB376" s="1280"/>
      <c r="QGC376" s="1280"/>
      <c r="QGD376" s="1280"/>
      <c r="QGE376" s="1280"/>
      <c r="QGF376" s="1280"/>
      <c r="QGG376" s="1280"/>
      <c r="QGH376" s="1280"/>
      <c r="QGI376" s="1280"/>
      <c r="QGJ376" s="1280"/>
      <c r="QGK376" s="1280"/>
      <c r="QGL376" s="1280"/>
      <c r="QGM376" s="1280"/>
      <c r="QGN376" s="1280"/>
      <c r="QGO376" s="1280"/>
      <c r="QGP376" s="1280"/>
      <c r="QGQ376" s="1280"/>
      <c r="QGR376" s="1280"/>
      <c r="QGS376" s="1280"/>
      <c r="QGT376" s="1280"/>
      <c r="QGU376" s="1280"/>
      <c r="QGV376" s="1280"/>
      <c r="QGW376" s="1280"/>
      <c r="QGX376" s="1280"/>
      <c r="QGY376" s="1280"/>
      <c r="QGZ376" s="1280"/>
      <c r="QHA376" s="1280"/>
      <c r="QHB376" s="1280"/>
      <c r="QHC376" s="1280"/>
      <c r="QHD376" s="1280"/>
      <c r="QHE376" s="1280"/>
      <c r="QHF376" s="1280"/>
      <c r="QHG376" s="1280"/>
      <c r="QHH376" s="1280"/>
      <c r="QHI376" s="1280"/>
      <c r="QHJ376" s="1280"/>
      <c r="QHK376" s="1280"/>
      <c r="QHL376" s="1280"/>
      <c r="QHM376" s="1280"/>
      <c r="QHN376" s="1280"/>
      <c r="QHO376" s="1280"/>
      <c r="QHP376" s="1280"/>
      <c r="QHQ376" s="1280"/>
      <c r="QHR376" s="1280"/>
      <c r="QHS376" s="1280"/>
      <c r="QHT376" s="1280"/>
      <c r="QHU376" s="1280"/>
      <c r="QHV376" s="1280"/>
      <c r="QHW376" s="1280"/>
      <c r="QHX376" s="1280"/>
      <c r="QHY376" s="1280"/>
      <c r="QHZ376" s="1280"/>
      <c r="QIA376" s="1280"/>
      <c r="QIB376" s="1280"/>
      <c r="QIC376" s="1280"/>
      <c r="QID376" s="1280"/>
      <c r="QIE376" s="1280"/>
      <c r="QIF376" s="1280"/>
      <c r="QIG376" s="1280"/>
      <c r="QIH376" s="1280"/>
      <c r="QII376" s="1280"/>
      <c r="QIJ376" s="1280"/>
      <c r="QIK376" s="1280"/>
      <c r="QIL376" s="1280"/>
      <c r="QIM376" s="1280"/>
      <c r="QIN376" s="1280"/>
      <c r="QIO376" s="1280"/>
      <c r="QIP376" s="1280"/>
      <c r="QIQ376" s="1280"/>
      <c r="QIR376" s="1280"/>
      <c r="QIS376" s="1280"/>
      <c r="QIT376" s="1280"/>
      <c r="QIU376" s="1280"/>
      <c r="QIV376" s="1280"/>
      <c r="QIW376" s="1280"/>
      <c r="QIX376" s="1280"/>
      <c r="QIY376" s="1280"/>
      <c r="QIZ376" s="1280"/>
      <c r="QJA376" s="1280"/>
      <c r="QJB376" s="1280"/>
      <c r="QJC376" s="1280"/>
      <c r="QJD376" s="1280"/>
      <c r="QJE376" s="1280"/>
      <c r="QJF376" s="1280"/>
      <c r="QJG376" s="1280"/>
      <c r="QJH376" s="1280"/>
      <c r="QJI376" s="1280"/>
      <c r="QJJ376" s="1280"/>
      <c r="QJK376" s="1280"/>
      <c r="QJL376" s="1280"/>
      <c r="QJM376" s="1280"/>
      <c r="QJN376" s="1280"/>
      <c r="QJO376" s="1280"/>
      <c r="QJP376" s="1280"/>
      <c r="QJQ376" s="1280"/>
      <c r="QJR376" s="1280"/>
      <c r="QJS376" s="1280"/>
      <c r="QJT376" s="1280"/>
      <c r="QJU376" s="1280"/>
      <c r="QJV376" s="1280"/>
      <c r="QJW376" s="1280"/>
      <c r="QJX376" s="1280"/>
      <c r="QJY376" s="1280"/>
      <c r="QJZ376" s="1280"/>
      <c r="QKA376" s="1280"/>
      <c r="QKB376" s="1280"/>
      <c r="QKC376" s="1280"/>
      <c r="QKD376" s="1280"/>
      <c r="QKE376" s="1280"/>
      <c r="QKF376" s="1280"/>
      <c r="QKG376" s="1280"/>
      <c r="QKH376" s="1280"/>
      <c r="QKI376" s="1280"/>
      <c r="QKJ376" s="1280"/>
      <c r="QKK376" s="1280"/>
      <c r="QKL376" s="1280"/>
      <c r="QKM376" s="1280"/>
      <c r="QKN376" s="1280"/>
      <c r="QKO376" s="1280"/>
      <c r="QKP376" s="1280"/>
      <c r="QKQ376" s="1280"/>
      <c r="QKR376" s="1280"/>
      <c r="QKS376" s="1280"/>
      <c r="QKT376" s="1280"/>
      <c r="QKU376" s="1280"/>
      <c r="QKV376" s="1280"/>
      <c r="QKW376" s="1280"/>
      <c r="QKX376" s="1280"/>
      <c r="QKY376" s="1280"/>
      <c r="QKZ376" s="1280"/>
      <c r="QLA376" s="1280"/>
      <c r="QLB376" s="1280"/>
      <c r="QLC376" s="1280"/>
      <c r="QLD376" s="1280"/>
      <c r="QLE376" s="1280"/>
      <c r="QLF376" s="1280"/>
      <c r="QLG376" s="1280"/>
      <c r="QLH376" s="1280"/>
      <c r="QLI376" s="1280"/>
      <c r="QLJ376" s="1280"/>
      <c r="QLK376" s="1280"/>
      <c r="QLL376" s="1280"/>
      <c r="QLM376" s="1280"/>
      <c r="QLN376" s="1280"/>
      <c r="QLO376" s="1280"/>
      <c r="QLP376" s="1280"/>
      <c r="QLQ376" s="1280"/>
      <c r="QLR376" s="1280"/>
      <c r="QLS376" s="1280"/>
      <c r="QLT376" s="1280"/>
      <c r="QLU376" s="1280"/>
      <c r="QLV376" s="1280"/>
      <c r="QLW376" s="1280"/>
      <c r="QLX376" s="1280"/>
      <c r="QLY376" s="1280"/>
      <c r="QLZ376" s="1280"/>
      <c r="QMA376" s="1280"/>
      <c r="QMB376" s="1280"/>
      <c r="QMC376" s="1280"/>
      <c r="QMD376" s="1280"/>
      <c r="QME376" s="1280"/>
      <c r="QMF376" s="1280"/>
      <c r="QMG376" s="1280"/>
      <c r="QMH376" s="1280"/>
      <c r="QMI376" s="1280"/>
      <c r="QMJ376" s="1280"/>
      <c r="QMK376" s="1280"/>
      <c r="QML376" s="1280"/>
      <c r="QMM376" s="1280"/>
      <c r="QMN376" s="1280"/>
      <c r="QMO376" s="1280"/>
      <c r="QMP376" s="1280"/>
      <c r="QMQ376" s="1280"/>
      <c r="QMR376" s="1280"/>
      <c r="QMS376" s="1280"/>
      <c r="QMT376" s="1280"/>
      <c r="QMU376" s="1280"/>
      <c r="QMV376" s="1280"/>
      <c r="QMW376" s="1280"/>
      <c r="QMX376" s="1280"/>
      <c r="QMY376" s="1280"/>
      <c r="QMZ376" s="1280"/>
      <c r="QNA376" s="1280"/>
      <c r="QNB376" s="1280"/>
      <c r="QNC376" s="1280"/>
      <c r="QND376" s="1280"/>
      <c r="QNE376" s="1280"/>
      <c r="QNF376" s="1280"/>
      <c r="QNG376" s="1280"/>
      <c r="QNH376" s="1280"/>
      <c r="QNI376" s="1280"/>
      <c r="QNJ376" s="1280"/>
      <c r="QNK376" s="1280"/>
      <c r="QNL376" s="1280"/>
      <c r="QNM376" s="1280"/>
      <c r="QNN376" s="1280"/>
      <c r="QNO376" s="1280"/>
      <c r="QNP376" s="1280"/>
      <c r="QNQ376" s="1280"/>
      <c r="QNR376" s="1280"/>
      <c r="QNS376" s="1280"/>
      <c r="QNT376" s="1280"/>
      <c r="QNU376" s="1280"/>
      <c r="QNV376" s="1280"/>
      <c r="QNW376" s="1280"/>
      <c r="QNX376" s="1280"/>
      <c r="QNY376" s="1280"/>
      <c r="QNZ376" s="1280"/>
      <c r="QOA376" s="1280"/>
      <c r="QOB376" s="1280"/>
      <c r="QOC376" s="1280"/>
      <c r="QOD376" s="1280"/>
      <c r="QOE376" s="1280"/>
      <c r="QOF376" s="1280"/>
      <c r="QOG376" s="1280"/>
      <c r="QOH376" s="1280"/>
      <c r="QOI376" s="1280"/>
      <c r="QOJ376" s="1280"/>
      <c r="QOK376" s="1280"/>
      <c r="QOL376" s="1280"/>
      <c r="QOM376" s="1280"/>
      <c r="QON376" s="1280"/>
      <c r="QOO376" s="1280"/>
      <c r="QOP376" s="1280"/>
      <c r="QOQ376" s="1280"/>
      <c r="QOR376" s="1280"/>
      <c r="QOS376" s="1280"/>
      <c r="QOT376" s="1280"/>
      <c r="QOU376" s="1280"/>
      <c r="QOV376" s="1280"/>
      <c r="QOW376" s="1280"/>
      <c r="QOX376" s="1280"/>
      <c r="QOY376" s="1280"/>
      <c r="QOZ376" s="1280"/>
      <c r="QPA376" s="1280"/>
      <c r="QPB376" s="1280"/>
      <c r="QPC376" s="1280"/>
      <c r="QPD376" s="1280"/>
      <c r="QPE376" s="1280"/>
      <c r="QPF376" s="1280"/>
      <c r="QPG376" s="1280"/>
      <c r="QPH376" s="1280"/>
      <c r="QPI376" s="1280"/>
      <c r="QPJ376" s="1280"/>
      <c r="QPK376" s="1280"/>
      <c r="QPL376" s="1280"/>
      <c r="QPM376" s="1280"/>
      <c r="QPN376" s="1280"/>
      <c r="QPO376" s="1280"/>
      <c r="QPP376" s="1280"/>
      <c r="QPQ376" s="1280"/>
      <c r="QPR376" s="1280"/>
      <c r="QPS376" s="1280"/>
      <c r="QPT376" s="1280"/>
      <c r="QPU376" s="1280"/>
      <c r="QPV376" s="1280"/>
      <c r="QPW376" s="1280"/>
      <c r="QPX376" s="1280"/>
      <c r="QPY376" s="1280"/>
      <c r="QPZ376" s="1280"/>
      <c r="QQA376" s="1280"/>
      <c r="QQB376" s="1280"/>
      <c r="QQC376" s="1280"/>
      <c r="QQD376" s="1280"/>
      <c r="QQE376" s="1280"/>
      <c r="QQF376" s="1280"/>
      <c r="QQG376" s="1280"/>
      <c r="QQH376" s="1280"/>
      <c r="QQI376" s="1280"/>
      <c r="QQJ376" s="1280"/>
      <c r="QQK376" s="1280"/>
      <c r="QQL376" s="1280"/>
      <c r="QQM376" s="1280"/>
      <c r="QQN376" s="1280"/>
      <c r="QQO376" s="1280"/>
      <c r="QQP376" s="1280"/>
      <c r="QQQ376" s="1280"/>
      <c r="QQR376" s="1280"/>
      <c r="QQS376" s="1280"/>
      <c r="QQT376" s="1280"/>
      <c r="QQU376" s="1280"/>
      <c r="QQV376" s="1280"/>
      <c r="QQW376" s="1280"/>
      <c r="QQX376" s="1280"/>
      <c r="QQY376" s="1280"/>
      <c r="QQZ376" s="1280"/>
      <c r="QRA376" s="1280"/>
      <c r="QRB376" s="1280"/>
      <c r="QRC376" s="1280"/>
      <c r="QRD376" s="1280"/>
      <c r="QRE376" s="1280"/>
      <c r="QRF376" s="1280"/>
      <c r="QRG376" s="1280"/>
      <c r="QRH376" s="1280"/>
      <c r="QRI376" s="1280"/>
      <c r="QRJ376" s="1280"/>
      <c r="QRK376" s="1280"/>
      <c r="QRL376" s="1280"/>
      <c r="QRM376" s="1280"/>
      <c r="QRN376" s="1280"/>
      <c r="QRO376" s="1280"/>
      <c r="QRP376" s="1280"/>
      <c r="QRQ376" s="1280"/>
      <c r="QRR376" s="1280"/>
      <c r="QRS376" s="1280"/>
      <c r="QRT376" s="1280"/>
      <c r="QRU376" s="1280"/>
      <c r="QRV376" s="1280"/>
      <c r="QRW376" s="1280"/>
      <c r="QRX376" s="1280"/>
      <c r="QRY376" s="1280"/>
      <c r="QRZ376" s="1280"/>
      <c r="QSA376" s="1280"/>
      <c r="QSB376" s="1280"/>
      <c r="QSC376" s="1280"/>
      <c r="QSD376" s="1280"/>
      <c r="QSE376" s="1280"/>
      <c r="QSF376" s="1280"/>
      <c r="QSG376" s="1280"/>
      <c r="QSH376" s="1280"/>
      <c r="QSI376" s="1280"/>
      <c r="QSJ376" s="1280"/>
      <c r="QSK376" s="1280"/>
      <c r="QSL376" s="1280"/>
      <c r="QSM376" s="1280"/>
      <c r="QSN376" s="1280"/>
      <c r="QSO376" s="1280"/>
      <c r="QSP376" s="1280"/>
      <c r="QSQ376" s="1280"/>
      <c r="QSR376" s="1280"/>
      <c r="QSS376" s="1280"/>
      <c r="QST376" s="1280"/>
      <c r="QSU376" s="1280"/>
      <c r="QSV376" s="1280"/>
      <c r="QSW376" s="1280"/>
      <c r="QSX376" s="1280"/>
      <c r="QSY376" s="1280"/>
      <c r="QSZ376" s="1280"/>
      <c r="QTA376" s="1280"/>
      <c r="QTB376" s="1280"/>
      <c r="QTC376" s="1280"/>
      <c r="QTD376" s="1280"/>
      <c r="QTE376" s="1280"/>
      <c r="QTF376" s="1280"/>
      <c r="QTG376" s="1280"/>
      <c r="QTH376" s="1280"/>
      <c r="QTI376" s="1280"/>
      <c r="QTJ376" s="1280"/>
      <c r="QTK376" s="1280"/>
      <c r="QTL376" s="1280"/>
      <c r="QTM376" s="1280"/>
      <c r="QTN376" s="1280"/>
      <c r="QTO376" s="1280"/>
      <c r="QTP376" s="1280"/>
      <c r="QTQ376" s="1280"/>
      <c r="QTR376" s="1280"/>
      <c r="QTS376" s="1280"/>
      <c r="QTT376" s="1280"/>
      <c r="QTU376" s="1280"/>
      <c r="QTV376" s="1280"/>
      <c r="QTW376" s="1280"/>
      <c r="QTX376" s="1280"/>
      <c r="QTY376" s="1280"/>
      <c r="QTZ376" s="1280"/>
      <c r="QUA376" s="1280"/>
      <c r="QUB376" s="1280"/>
      <c r="QUC376" s="1280"/>
      <c r="QUD376" s="1280"/>
      <c r="QUE376" s="1280"/>
      <c r="QUF376" s="1280"/>
      <c r="QUG376" s="1280"/>
      <c r="QUH376" s="1280"/>
      <c r="QUI376" s="1280"/>
      <c r="QUJ376" s="1280"/>
      <c r="QUK376" s="1280"/>
      <c r="QUL376" s="1280"/>
      <c r="QUM376" s="1280"/>
      <c r="QUN376" s="1280"/>
      <c r="QUO376" s="1280"/>
      <c r="QUP376" s="1280"/>
      <c r="QUQ376" s="1280"/>
      <c r="QUR376" s="1280"/>
      <c r="QUS376" s="1280"/>
      <c r="QUT376" s="1280"/>
      <c r="QUU376" s="1280"/>
      <c r="QUV376" s="1280"/>
      <c r="QUW376" s="1280"/>
      <c r="QUX376" s="1280"/>
      <c r="QUY376" s="1280"/>
      <c r="QUZ376" s="1280"/>
      <c r="QVA376" s="1280"/>
      <c r="QVB376" s="1280"/>
      <c r="QVC376" s="1280"/>
      <c r="QVD376" s="1280"/>
      <c r="QVE376" s="1280"/>
      <c r="QVF376" s="1280"/>
      <c r="QVG376" s="1280"/>
      <c r="QVH376" s="1280"/>
      <c r="QVI376" s="1280"/>
      <c r="QVJ376" s="1280"/>
      <c r="QVK376" s="1280"/>
      <c r="QVL376" s="1280"/>
      <c r="QVM376" s="1280"/>
      <c r="QVN376" s="1280"/>
      <c r="QVO376" s="1280"/>
      <c r="QVP376" s="1280"/>
      <c r="QVQ376" s="1280"/>
      <c r="QVR376" s="1280"/>
      <c r="QVS376" s="1280"/>
      <c r="QVT376" s="1280"/>
      <c r="QVU376" s="1280"/>
      <c r="QVV376" s="1280"/>
      <c r="QVW376" s="1280"/>
      <c r="QVX376" s="1280"/>
      <c r="QVY376" s="1280"/>
      <c r="QVZ376" s="1280"/>
      <c r="QWA376" s="1280"/>
      <c r="QWB376" s="1280"/>
      <c r="QWC376" s="1280"/>
      <c r="QWD376" s="1280"/>
      <c r="QWE376" s="1280"/>
      <c r="QWF376" s="1280"/>
      <c r="QWG376" s="1280"/>
      <c r="QWH376" s="1280"/>
      <c r="QWI376" s="1280"/>
      <c r="QWJ376" s="1280"/>
      <c r="QWK376" s="1280"/>
      <c r="QWL376" s="1280"/>
      <c r="QWM376" s="1280"/>
      <c r="QWN376" s="1280"/>
      <c r="QWO376" s="1280"/>
      <c r="QWP376" s="1280"/>
      <c r="QWQ376" s="1280"/>
      <c r="QWR376" s="1280"/>
      <c r="QWS376" s="1280"/>
      <c r="QWT376" s="1280"/>
      <c r="QWU376" s="1280"/>
      <c r="QWV376" s="1280"/>
      <c r="QWW376" s="1280"/>
      <c r="QWX376" s="1280"/>
      <c r="QWY376" s="1280"/>
      <c r="QWZ376" s="1280"/>
      <c r="QXA376" s="1280"/>
      <c r="QXB376" s="1280"/>
      <c r="QXC376" s="1280"/>
      <c r="QXD376" s="1280"/>
      <c r="QXE376" s="1280"/>
      <c r="QXF376" s="1280"/>
      <c r="QXG376" s="1280"/>
      <c r="QXH376" s="1280"/>
      <c r="QXI376" s="1280"/>
      <c r="QXJ376" s="1280"/>
      <c r="QXK376" s="1280"/>
      <c r="QXL376" s="1280"/>
      <c r="QXM376" s="1280"/>
      <c r="QXN376" s="1280"/>
      <c r="QXO376" s="1280"/>
      <c r="QXP376" s="1280"/>
      <c r="QXQ376" s="1280"/>
      <c r="QXR376" s="1280"/>
      <c r="QXS376" s="1280"/>
      <c r="QXT376" s="1280"/>
      <c r="QXU376" s="1280"/>
      <c r="QXV376" s="1280"/>
      <c r="QXW376" s="1280"/>
      <c r="QXX376" s="1280"/>
      <c r="QXY376" s="1280"/>
      <c r="QXZ376" s="1280"/>
      <c r="QYA376" s="1280"/>
      <c r="QYB376" s="1280"/>
      <c r="QYC376" s="1280"/>
      <c r="QYD376" s="1280"/>
      <c r="QYE376" s="1280"/>
      <c r="QYF376" s="1280"/>
      <c r="QYG376" s="1280"/>
      <c r="QYH376" s="1280"/>
      <c r="QYI376" s="1280"/>
      <c r="QYJ376" s="1280"/>
      <c r="QYK376" s="1280"/>
      <c r="QYL376" s="1280"/>
      <c r="QYM376" s="1280"/>
      <c r="QYN376" s="1280"/>
      <c r="QYO376" s="1280"/>
      <c r="QYP376" s="1280"/>
      <c r="QYQ376" s="1280"/>
      <c r="QYR376" s="1280"/>
      <c r="QYS376" s="1280"/>
      <c r="QYT376" s="1280"/>
      <c r="QYU376" s="1280"/>
      <c r="QYV376" s="1280"/>
      <c r="QYW376" s="1280"/>
      <c r="QYX376" s="1280"/>
      <c r="QYY376" s="1280"/>
      <c r="QYZ376" s="1280"/>
      <c r="QZA376" s="1280"/>
      <c r="QZB376" s="1280"/>
      <c r="QZC376" s="1280"/>
      <c r="QZD376" s="1280"/>
      <c r="QZE376" s="1280"/>
      <c r="QZF376" s="1280"/>
      <c r="QZG376" s="1280"/>
      <c r="QZH376" s="1280"/>
      <c r="QZI376" s="1280"/>
      <c r="QZJ376" s="1280"/>
      <c r="QZK376" s="1280"/>
      <c r="QZL376" s="1280"/>
      <c r="QZM376" s="1280"/>
      <c r="QZN376" s="1280"/>
      <c r="QZO376" s="1280"/>
      <c r="QZP376" s="1280"/>
      <c r="QZQ376" s="1280"/>
      <c r="QZR376" s="1280"/>
      <c r="QZS376" s="1280"/>
      <c r="QZT376" s="1280"/>
      <c r="QZU376" s="1280"/>
      <c r="QZV376" s="1280"/>
      <c r="QZW376" s="1280"/>
      <c r="QZX376" s="1280"/>
      <c r="QZY376" s="1280"/>
      <c r="QZZ376" s="1280"/>
      <c r="RAA376" s="1280"/>
      <c r="RAB376" s="1280"/>
      <c r="RAC376" s="1280"/>
      <c r="RAD376" s="1280"/>
      <c r="RAE376" s="1280"/>
      <c r="RAF376" s="1280"/>
      <c r="RAG376" s="1280"/>
      <c r="RAH376" s="1280"/>
      <c r="RAI376" s="1280"/>
      <c r="RAJ376" s="1280"/>
      <c r="RAK376" s="1280"/>
      <c r="RAL376" s="1280"/>
      <c r="RAM376" s="1280"/>
      <c r="RAN376" s="1280"/>
      <c r="RAO376" s="1280"/>
      <c r="RAP376" s="1280"/>
      <c r="RAQ376" s="1280"/>
      <c r="RAR376" s="1280"/>
      <c r="RAS376" s="1280"/>
      <c r="RAT376" s="1280"/>
      <c r="RAU376" s="1280"/>
      <c r="RAV376" s="1280"/>
      <c r="RAW376" s="1280"/>
      <c r="RAX376" s="1280"/>
      <c r="RAY376" s="1280"/>
      <c r="RAZ376" s="1280"/>
      <c r="RBA376" s="1280"/>
      <c r="RBB376" s="1280"/>
      <c r="RBC376" s="1280"/>
      <c r="RBD376" s="1280"/>
      <c r="RBE376" s="1280"/>
      <c r="RBF376" s="1280"/>
      <c r="RBG376" s="1280"/>
      <c r="RBH376" s="1280"/>
      <c r="RBI376" s="1280"/>
      <c r="RBJ376" s="1280"/>
      <c r="RBK376" s="1280"/>
      <c r="RBL376" s="1280"/>
      <c r="RBM376" s="1280"/>
      <c r="RBN376" s="1280"/>
      <c r="RBO376" s="1280"/>
      <c r="RBP376" s="1280"/>
      <c r="RBQ376" s="1280"/>
      <c r="RBR376" s="1280"/>
      <c r="RBS376" s="1280"/>
      <c r="RBT376" s="1280"/>
      <c r="RBU376" s="1280"/>
      <c r="RBV376" s="1280"/>
      <c r="RBW376" s="1280"/>
      <c r="RBX376" s="1280"/>
      <c r="RBY376" s="1280"/>
      <c r="RBZ376" s="1280"/>
      <c r="RCA376" s="1280"/>
      <c r="RCB376" s="1280"/>
      <c r="RCC376" s="1280"/>
      <c r="RCD376" s="1280"/>
      <c r="RCE376" s="1280"/>
      <c r="RCF376" s="1280"/>
      <c r="RCG376" s="1280"/>
      <c r="RCH376" s="1280"/>
      <c r="RCI376" s="1280"/>
      <c r="RCJ376" s="1280"/>
      <c r="RCK376" s="1280"/>
      <c r="RCL376" s="1280"/>
      <c r="RCM376" s="1280"/>
      <c r="RCN376" s="1280"/>
      <c r="RCO376" s="1280"/>
      <c r="RCP376" s="1280"/>
      <c r="RCQ376" s="1280"/>
      <c r="RCR376" s="1280"/>
      <c r="RCS376" s="1280"/>
      <c r="RCT376" s="1280"/>
      <c r="RCU376" s="1280"/>
      <c r="RCV376" s="1280"/>
      <c r="RCW376" s="1280"/>
      <c r="RCX376" s="1280"/>
      <c r="RCY376" s="1280"/>
      <c r="RCZ376" s="1280"/>
      <c r="RDA376" s="1280"/>
      <c r="RDB376" s="1280"/>
      <c r="RDC376" s="1280"/>
      <c r="RDD376" s="1280"/>
      <c r="RDE376" s="1280"/>
      <c r="RDF376" s="1280"/>
      <c r="RDG376" s="1280"/>
      <c r="RDH376" s="1280"/>
      <c r="RDI376" s="1280"/>
      <c r="RDJ376" s="1280"/>
      <c r="RDK376" s="1280"/>
      <c r="RDL376" s="1280"/>
      <c r="RDM376" s="1280"/>
      <c r="RDN376" s="1280"/>
      <c r="RDO376" s="1280"/>
      <c r="RDP376" s="1280"/>
      <c r="RDQ376" s="1280"/>
      <c r="RDR376" s="1280"/>
      <c r="RDS376" s="1280"/>
      <c r="RDT376" s="1280"/>
      <c r="RDU376" s="1280"/>
      <c r="RDV376" s="1280"/>
      <c r="RDW376" s="1280"/>
      <c r="RDX376" s="1280"/>
      <c r="RDY376" s="1280"/>
      <c r="RDZ376" s="1280"/>
      <c r="REA376" s="1280"/>
      <c r="REB376" s="1280"/>
      <c r="REC376" s="1280"/>
      <c r="RED376" s="1280"/>
      <c r="REE376" s="1280"/>
      <c r="REF376" s="1280"/>
      <c r="REG376" s="1280"/>
      <c r="REH376" s="1280"/>
      <c r="REI376" s="1280"/>
      <c r="REJ376" s="1280"/>
      <c r="REK376" s="1280"/>
      <c r="REL376" s="1280"/>
      <c r="REM376" s="1280"/>
      <c r="REN376" s="1280"/>
      <c r="REO376" s="1280"/>
      <c r="REP376" s="1280"/>
      <c r="REQ376" s="1280"/>
      <c r="RER376" s="1280"/>
      <c r="RES376" s="1280"/>
      <c r="RET376" s="1280"/>
      <c r="REU376" s="1280"/>
      <c r="REV376" s="1280"/>
      <c r="REW376" s="1280"/>
      <c r="REX376" s="1280"/>
      <c r="REY376" s="1280"/>
      <c r="REZ376" s="1280"/>
      <c r="RFA376" s="1280"/>
      <c r="RFB376" s="1280"/>
      <c r="RFC376" s="1280"/>
      <c r="RFD376" s="1280"/>
      <c r="RFE376" s="1280"/>
      <c r="RFF376" s="1280"/>
      <c r="RFG376" s="1280"/>
      <c r="RFH376" s="1280"/>
      <c r="RFI376" s="1280"/>
      <c r="RFJ376" s="1280"/>
      <c r="RFK376" s="1280"/>
      <c r="RFL376" s="1280"/>
      <c r="RFM376" s="1280"/>
      <c r="RFN376" s="1280"/>
      <c r="RFO376" s="1280"/>
      <c r="RFP376" s="1280"/>
      <c r="RFQ376" s="1280"/>
      <c r="RFR376" s="1280"/>
      <c r="RFS376" s="1280"/>
      <c r="RFT376" s="1280"/>
      <c r="RFU376" s="1280"/>
      <c r="RFV376" s="1280"/>
      <c r="RFW376" s="1280"/>
      <c r="RFX376" s="1280"/>
      <c r="RFY376" s="1280"/>
      <c r="RFZ376" s="1280"/>
      <c r="RGA376" s="1280"/>
      <c r="RGB376" s="1280"/>
      <c r="RGC376" s="1280"/>
      <c r="RGD376" s="1280"/>
      <c r="RGE376" s="1280"/>
      <c r="RGF376" s="1280"/>
      <c r="RGG376" s="1280"/>
      <c r="RGH376" s="1280"/>
      <c r="RGI376" s="1280"/>
      <c r="RGJ376" s="1280"/>
      <c r="RGK376" s="1280"/>
      <c r="RGL376" s="1280"/>
      <c r="RGM376" s="1280"/>
      <c r="RGN376" s="1280"/>
      <c r="RGO376" s="1280"/>
      <c r="RGP376" s="1280"/>
      <c r="RGQ376" s="1280"/>
      <c r="RGR376" s="1280"/>
      <c r="RGS376" s="1280"/>
      <c r="RGT376" s="1280"/>
      <c r="RGU376" s="1280"/>
      <c r="RGV376" s="1280"/>
      <c r="RGW376" s="1280"/>
      <c r="RGX376" s="1280"/>
      <c r="RGY376" s="1280"/>
      <c r="RGZ376" s="1280"/>
      <c r="RHA376" s="1280"/>
      <c r="RHB376" s="1280"/>
      <c r="RHC376" s="1280"/>
      <c r="RHD376" s="1280"/>
      <c r="RHE376" s="1280"/>
      <c r="RHF376" s="1280"/>
      <c r="RHG376" s="1280"/>
      <c r="RHH376" s="1280"/>
      <c r="RHI376" s="1280"/>
      <c r="RHJ376" s="1280"/>
      <c r="RHK376" s="1280"/>
      <c r="RHL376" s="1280"/>
      <c r="RHM376" s="1280"/>
      <c r="RHN376" s="1280"/>
      <c r="RHO376" s="1280"/>
      <c r="RHP376" s="1280"/>
      <c r="RHQ376" s="1280"/>
      <c r="RHR376" s="1280"/>
      <c r="RHS376" s="1280"/>
      <c r="RHT376" s="1280"/>
      <c r="RHU376" s="1280"/>
      <c r="RHV376" s="1280"/>
      <c r="RHW376" s="1280"/>
      <c r="RHX376" s="1280"/>
      <c r="RHY376" s="1280"/>
      <c r="RHZ376" s="1280"/>
      <c r="RIA376" s="1280"/>
      <c r="RIB376" s="1280"/>
      <c r="RIC376" s="1280"/>
      <c r="RID376" s="1280"/>
      <c r="RIE376" s="1280"/>
      <c r="RIF376" s="1280"/>
      <c r="RIG376" s="1280"/>
      <c r="RIH376" s="1280"/>
      <c r="RII376" s="1280"/>
      <c r="RIJ376" s="1280"/>
      <c r="RIK376" s="1280"/>
      <c r="RIL376" s="1280"/>
      <c r="RIM376" s="1280"/>
      <c r="RIN376" s="1280"/>
      <c r="RIO376" s="1280"/>
      <c r="RIP376" s="1280"/>
      <c r="RIQ376" s="1280"/>
      <c r="RIR376" s="1280"/>
      <c r="RIS376" s="1280"/>
      <c r="RIT376" s="1280"/>
      <c r="RIU376" s="1280"/>
      <c r="RIV376" s="1280"/>
      <c r="RIW376" s="1280"/>
      <c r="RIX376" s="1280"/>
      <c r="RIY376" s="1280"/>
      <c r="RIZ376" s="1280"/>
      <c r="RJA376" s="1280"/>
      <c r="RJB376" s="1280"/>
      <c r="RJC376" s="1280"/>
      <c r="RJD376" s="1280"/>
      <c r="RJE376" s="1280"/>
      <c r="RJF376" s="1280"/>
      <c r="RJG376" s="1280"/>
      <c r="RJH376" s="1280"/>
      <c r="RJI376" s="1280"/>
      <c r="RJJ376" s="1280"/>
      <c r="RJK376" s="1280"/>
      <c r="RJL376" s="1280"/>
      <c r="RJM376" s="1280"/>
      <c r="RJN376" s="1280"/>
      <c r="RJO376" s="1280"/>
      <c r="RJP376" s="1280"/>
      <c r="RJQ376" s="1280"/>
      <c r="RJR376" s="1280"/>
      <c r="RJS376" s="1280"/>
      <c r="RJT376" s="1280"/>
      <c r="RJU376" s="1280"/>
      <c r="RJV376" s="1280"/>
      <c r="RJW376" s="1280"/>
      <c r="RJX376" s="1280"/>
      <c r="RJY376" s="1280"/>
      <c r="RJZ376" s="1280"/>
      <c r="RKA376" s="1280"/>
      <c r="RKB376" s="1280"/>
      <c r="RKC376" s="1280"/>
      <c r="RKD376" s="1280"/>
      <c r="RKE376" s="1280"/>
      <c r="RKF376" s="1280"/>
      <c r="RKG376" s="1280"/>
      <c r="RKH376" s="1280"/>
      <c r="RKI376" s="1280"/>
      <c r="RKJ376" s="1280"/>
      <c r="RKK376" s="1280"/>
      <c r="RKL376" s="1280"/>
      <c r="RKM376" s="1280"/>
      <c r="RKN376" s="1280"/>
      <c r="RKO376" s="1280"/>
      <c r="RKP376" s="1280"/>
      <c r="RKQ376" s="1280"/>
      <c r="RKR376" s="1280"/>
      <c r="RKS376" s="1280"/>
      <c r="RKT376" s="1280"/>
      <c r="RKU376" s="1280"/>
      <c r="RKV376" s="1280"/>
      <c r="RKW376" s="1280"/>
      <c r="RKX376" s="1280"/>
      <c r="RKY376" s="1280"/>
      <c r="RKZ376" s="1280"/>
      <c r="RLA376" s="1280"/>
      <c r="RLB376" s="1280"/>
      <c r="RLC376" s="1280"/>
      <c r="RLD376" s="1280"/>
      <c r="RLE376" s="1280"/>
      <c r="RLF376" s="1280"/>
      <c r="RLG376" s="1280"/>
      <c r="RLH376" s="1280"/>
      <c r="RLI376" s="1280"/>
      <c r="RLJ376" s="1280"/>
      <c r="RLK376" s="1280"/>
      <c r="RLL376" s="1280"/>
      <c r="RLM376" s="1280"/>
      <c r="RLN376" s="1280"/>
      <c r="RLO376" s="1280"/>
      <c r="RLP376" s="1280"/>
      <c r="RLQ376" s="1280"/>
      <c r="RLR376" s="1280"/>
      <c r="RLS376" s="1280"/>
      <c r="RLT376" s="1280"/>
      <c r="RLU376" s="1280"/>
      <c r="RLV376" s="1280"/>
      <c r="RLW376" s="1280"/>
      <c r="RLX376" s="1280"/>
      <c r="RLY376" s="1280"/>
      <c r="RLZ376" s="1280"/>
      <c r="RMA376" s="1280"/>
      <c r="RMB376" s="1280"/>
      <c r="RMC376" s="1280"/>
      <c r="RMD376" s="1280"/>
      <c r="RME376" s="1280"/>
      <c r="RMF376" s="1280"/>
      <c r="RMG376" s="1280"/>
      <c r="RMH376" s="1280"/>
      <c r="RMI376" s="1280"/>
      <c r="RMJ376" s="1280"/>
      <c r="RMK376" s="1280"/>
      <c r="RML376" s="1280"/>
      <c r="RMM376" s="1280"/>
      <c r="RMN376" s="1280"/>
      <c r="RMO376" s="1280"/>
      <c r="RMP376" s="1280"/>
      <c r="RMQ376" s="1280"/>
      <c r="RMR376" s="1280"/>
      <c r="RMS376" s="1280"/>
      <c r="RMT376" s="1280"/>
      <c r="RMU376" s="1280"/>
      <c r="RMV376" s="1280"/>
      <c r="RMW376" s="1280"/>
      <c r="RMX376" s="1280"/>
      <c r="RMY376" s="1280"/>
      <c r="RMZ376" s="1280"/>
      <c r="RNA376" s="1280"/>
      <c r="RNB376" s="1280"/>
      <c r="RNC376" s="1280"/>
      <c r="RND376" s="1280"/>
      <c r="RNE376" s="1280"/>
      <c r="RNF376" s="1280"/>
      <c r="RNG376" s="1280"/>
      <c r="RNH376" s="1280"/>
      <c r="RNI376" s="1280"/>
      <c r="RNJ376" s="1280"/>
      <c r="RNK376" s="1280"/>
      <c r="RNL376" s="1280"/>
      <c r="RNM376" s="1280"/>
      <c r="RNN376" s="1280"/>
      <c r="RNO376" s="1280"/>
      <c r="RNP376" s="1280"/>
      <c r="RNQ376" s="1280"/>
      <c r="RNR376" s="1280"/>
      <c r="RNS376" s="1280"/>
      <c r="RNT376" s="1280"/>
      <c r="RNU376" s="1280"/>
      <c r="RNV376" s="1280"/>
      <c r="RNW376" s="1280"/>
      <c r="RNX376" s="1280"/>
      <c r="RNY376" s="1280"/>
      <c r="RNZ376" s="1280"/>
      <c r="ROA376" s="1280"/>
      <c r="ROB376" s="1280"/>
      <c r="ROC376" s="1280"/>
      <c r="ROD376" s="1280"/>
      <c r="ROE376" s="1280"/>
      <c r="ROF376" s="1280"/>
      <c r="ROG376" s="1280"/>
      <c r="ROH376" s="1280"/>
      <c r="ROI376" s="1280"/>
      <c r="ROJ376" s="1280"/>
      <c r="ROK376" s="1280"/>
      <c r="ROL376" s="1280"/>
      <c r="ROM376" s="1280"/>
      <c r="RON376" s="1280"/>
      <c r="ROO376" s="1280"/>
      <c r="ROP376" s="1280"/>
      <c r="ROQ376" s="1280"/>
      <c r="ROR376" s="1280"/>
      <c r="ROS376" s="1280"/>
      <c r="ROT376" s="1280"/>
      <c r="ROU376" s="1280"/>
      <c r="ROV376" s="1280"/>
      <c r="ROW376" s="1280"/>
      <c r="ROX376" s="1280"/>
      <c r="ROY376" s="1280"/>
      <c r="ROZ376" s="1280"/>
      <c r="RPA376" s="1280"/>
      <c r="RPB376" s="1280"/>
      <c r="RPC376" s="1280"/>
      <c r="RPD376" s="1280"/>
      <c r="RPE376" s="1280"/>
      <c r="RPF376" s="1280"/>
      <c r="RPG376" s="1280"/>
      <c r="RPH376" s="1280"/>
      <c r="RPI376" s="1280"/>
      <c r="RPJ376" s="1280"/>
      <c r="RPK376" s="1280"/>
      <c r="RPL376" s="1280"/>
      <c r="RPM376" s="1280"/>
      <c r="RPN376" s="1280"/>
      <c r="RPO376" s="1280"/>
      <c r="RPP376" s="1280"/>
      <c r="RPQ376" s="1280"/>
      <c r="RPR376" s="1280"/>
      <c r="RPS376" s="1280"/>
      <c r="RPT376" s="1280"/>
      <c r="RPU376" s="1280"/>
      <c r="RPV376" s="1280"/>
      <c r="RPW376" s="1280"/>
      <c r="RPX376" s="1280"/>
      <c r="RPY376" s="1280"/>
      <c r="RPZ376" s="1280"/>
      <c r="RQA376" s="1280"/>
      <c r="RQB376" s="1280"/>
      <c r="RQC376" s="1280"/>
      <c r="RQD376" s="1280"/>
      <c r="RQE376" s="1280"/>
      <c r="RQF376" s="1280"/>
      <c r="RQG376" s="1280"/>
      <c r="RQH376" s="1280"/>
      <c r="RQI376" s="1280"/>
      <c r="RQJ376" s="1280"/>
      <c r="RQK376" s="1280"/>
      <c r="RQL376" s="1280"/>
      <c r="RQM376" s="1280"/>
      <c r="RQN376" s="1280"/>
      <c r="RQO376" s="1280"/>
      <c r="RQP376" s="1280"/>
      <c r="RQQ376" s="1280"/>
      <c r="RQR376" s="1280"/>
      <c r="RQS376" s="1280"/>
      <c r="RQT376" s="1280"/>
      <c r="RQU376" s="1280"/>
      <c r="RQV376" s="1280"/>
      <c r="RQW376" s="1280"/>
      <c r="RQX376" s="1280"/>
      <c r="RQY376" s="1280"/>
      <c r="RQZ376" s="1280"/>
      <c r="RRA376" s="1280"/>
      <c r="RRB376" s="1280"/>
      <c r="RRC376" s="1280"/>
      <c r="RRD376" s="1280"/>
      <c r="RRE376" s="1280"/>
      <c r="RRF376" s="1280"/>
      <c r="RRG376" s="1280"/>
      <c r="RRH376" s="1280"/>
      <c r="RRI376" s="1280"/>
      <c r="RRJ376" s="1280"/>
      <c r="RRK376" s="1280"/>
      <c r="RRL376" s="1280"/>
      <c r="RRM376" s="1280"/>
      <c r="RRN376" s="1280"/>
      <c r="RRO376" s="1280"/>
      <c r="RRP376" s="1280"/>
      <c r="RRQ376" s="1280"/>
      <c r="RRR376" s="1280"/>
      <c r="RRS376" s="1280"/>
      <c r="RRT376" s="1280"/>
      <c r="RRU376" s="1280"/>
      <c r="RRV376" s="1280"/>
      <c r="RRW376" s="1280"/>
      <c r="RRX376" s="1280"/>
      <c r="RRY376" s="1280"/>
      <c r="RRZ376" s="1280"/>
      <c r="RSA376" s="1280"/>
      <c r="RSB376" s="1280"/>
      <c r="RSC376" s="1280"/>
      <c r="RSD376" s="1280"/>
      <c r="RSE376" s="1280"/>
      <c r="RSF376" s="1280"/>
      <c r="RSG376" s="1280"/>
      <c r="RSH376" s="1280"/>
      <c r="RSI376" s="1280"/>
      <c r="RSJ376" s="1280"/>
      <c r="RSK376" s="1280"/>
      <c r="RSL376" s="1280"/>
      <c r="RSM376" s="1280"/>
      <c r="RSN376" s="1280"/>
      <c r="RSO376" s="1280"/>
      <c r="RSP376" s="1280"/>
      <c r="RSQ376" s="1280"/>
      <c r="RSR376" s="1280"/>
      <c r="RSS376" s="1280"/>
      <c r="RST376" s="1280"/>
      <c r="RSU376" s="1280"/>
      <c r="RSV376" s="1280"/>
      <c r="RSW376" s="1280"/>
      <c r="RSX376" s="1280"/>
      <c r="RSY376" s="1280"/>
      <c r="RSZ376" s="1280"/>
      <c r="RTA376" s="1280"/>
      <c r="RTB376" s="1280"/>
      <c r="RTC376" s="1280"/>
      <c r="RTD376" s="1280"/>
      <c r="RTE376" s="1280"/>
      <c r="RTF376" s="1280"/>
      <c r="RTG376" s="1280"/>
      <c r="RTH376" s="1280"/>
      <c r="RTI376" s="1280"/>
      <c r="RTJ376" s="1280"/>
      <c r="RTK376" s="1280"/>
      <c r="RTL376" s="1280"/>
      <c r="RTM376" s="1280"/>
      <c r="RTN376" s="1280"/>
      <c r="RTO376" s="1280"/>
      <c r="RTP376" s="1280"/>
      <c r="RTQ376" s="1280"/>
      <c r="RTR376" s="1280"/>
      <c r="RTS376" s="1280"/>
      <c r="RTT376" s="1280"/>
      <c r="RTU376" s="1280"/>
      <c r="RTV376" s="1280"/>
      <c r="RTW376" s="1280"/>
      <c r="RTX376" s="1280"/>
      <c r="RTY376" s="1280"/>
      <c r="RTZ376" s="1280"/>
      <c r="RUA376" s="1280"/>
      <c r="RUB376" s="1280"/>
      <c r="RUC376" s="1280"/>
      <c r="RUD376" s="1280"/>
      <c r="RUE376" s="1280"/>
      <c r="RUF376" s="1280"/>
      <c r="RUG376" s="1280"/>
      <c r="RUH376" s="1280"/>
      <c r="RUI376" s="1280"/>
      <c r="RUJ376" s="1280"/>
      <c r="RUK376" s="1280"/>
      <c r="RUL376" s="1280"/>
      <c r="RUM376" s="1280"/>
      <c r="RUN376" s="1280"/>
      <c r="RUO376" s="1280"/>
      <c r="RUP376" s="1280"/>
      <c r="RUQ376" s="1280"/>
      <c r="RUR376" s="1280"/>
      <c r="RUS376" s="1280"/>
      <c r="RUT376" s="1280"/>
      <c r="RUU376" s="1280"/>
      <c r="RUV376" s="1280"/>
      <c r="RUW376" s="1280"/>
      <c r="RUX376" s="1280"/>
      <c r="RUY376" s="1280"/>
      <c r="RUZ376" s="1280"/>
      <c r="RVA376" s="1280"/>
      <c r="RVB376" s="1280"/>
      <c r="RVC376" s="1280"/>
      <c r="RVD376" s="1280"/>
      <c r="RVE376" s="1280"/>
      <c r="RVF376" s="1280"/>
      <c r="RVG376" s="1280"/>
      <c r="RVH376" s="1280"/>
      <c r="RVI376" s="1280"/>
      <c r="RVJ376" s="1280"/>
      <c r="RVK376" s="1280"/>
      <c r="RVL376" s="1280"/>
      <c r="RVM376" s="1280"/>
      <c r="RVN376" s="1280"/>
      <c r="RVO376" s="1280"/>
      <c r="RVP376" s="1280"/>
      <c r="RVQ376" s="1280"/>
      <c r="RVR376" s="1280"/>
      <c r="RVS376" s="1280"/>
      <c r="RVT376" s="1280"/>
      <c r="RVU376" s="1280"/>
      <c r="RVV376" s="1280"/>
      <c r="RVW376" s="1280"/>
      <c r="RVX376" s="1280"/>
      <c r="RVY376" s="1280"/>
      <c r="RVZ376" s="1280"/>
      <c r="RWA376" s="1280"/>
      <c r="RWB376" s="1280"/>
      <c r="RWC376" s="1280"/>
      <c r="RWD376" s="1280"/>
      <c r="RWE376" s="1280"/>
      <c r="RWF376" s="1280"/>
      <c r="RWG376" s="1280"/>
      <c r="RWH376" s="1280"/>
      <c r="RWI376" s="1280"/>
      <c r="RWJ376" s="1280"/>
      <c r="RWK376" s="1280"/>
      <c r="RWL376" s="1280"/>
      <c r="RWM376" s="1280"/>
      <c r="RWN376" s="1280"/>
      <c r="RWO376" s="1280"/>
      <c r="RWP376" s="1280"/>
      <c r="RWQ376" s="1280"/>
      <c r="RWR376" s="1280"/>
      <c r="RWS376" s="1280"/>
      <c r="RWT376" s="1280"/>
      <c r="RWU376" s="1280"/>
      <c r="RWV376" s="1280"/>
      <c r="RWW376" s="1280"/>
      <c r="RWX376" s="1280"/>
      <c r="RWY376" s="1280"/>
      <c r="RWZ376" s="1280"/>
      <c r="RXA376" s="1280"/>
      <c r="RXB376" s="1280"/>
      <c r="RXC376" s="1280"/>
      <c r="RXD376" s="1280"/>
      <c r="RXE376" s="1280"/>
      <c r="RXF376" s="1280"/>
      <c r="RXG376" s="1280"/>
      <c r="RXH376" s="1280"/>
      <c r="RXI376" s="1280"/>
      <c r="RXJ376" s="1280"/>
      <c r="RXK376" s="1280"/>
      <c r="RXL376" s="1280"/>
      <c r="RXM376" s="1280"/>
      <c r="RXN376" s="1280"/>
      <c r="RXO376" s="1280"/>
      <c r="RXP376" s="1280"/>
      <c r="RXQ376" s="1280"/>
      <c r="RXR376" s="1280"/>
      <c r="RXS376" s="1280"/>
      <c r="RXT376" s="1280"/>
      <c r="RXU376" s="1280"/>
      <c r="RXV376" s="1280"/>
      <c r="RXW376" s="1280"/>
      <c r="RXX376" s="1280"/>
      <c r="RXY376" s="1280"/>
      <c r="RXZ376" s="1280"/>
      <c r="RYA376" s="1280"/>
      <c r="RYB376" s="1280"/>
      <c r="RYC376" s="1280"/>
      <c r="RYD376" s="1280"/>
      <c r="RYE376" s="1280"/>
      <c r="RYF376" s="1280"/>
      <c r="RYG376" s="1280"/>
      <c r="RYH376" s="1280"/>
      <c r="RYI376" s="1280"/>
      <c r="RYJ376" s="1280"/>
      <c r="RYK376" s="1280"/>
      <c r="RYL376" s="1280"/>
      <c r="RYM376" s="1280"/>
      <c r="RYN376" s="1280"/>
      <c r="RYO376" s="1280"/>
      <c r="RYP376" s="1280"/>
      <c r="RYQ376" s="1280"/>
      <c r="RYR376" s="1280"/>
      <c r="RYS376" s="1280"/>
      <c r="RYT376" s="1280"/>
      <c r="RYU376" s="1280"/>
      <c r="RYV376" s="1280"/>
      <c r="RYW376" s="1280"/>
      <c r="RYX376" s="1280"/>
      <c r="RYY376" s="1280"/>
      <c r="RYZ376" s="1280"/>
      <c r="RZA376" s="1280"/>
      <c r="RZB376" s="1280"/>
      <c r="RZC376" s="1280"/>
      <c r="RZD376" s="1280"/>
      <c r="RZE376" s="1280"/>
      <c r="RZF376" s="1280"/>
      <c r="RZG376" s="1280"/>
      <c r="RZH376" s="1280"/>
      <c r="RZI376" s="1280"/>
      <c r="RZJ376" s="1280"/>
      <c r="RZK376" s="1280"/>
      <c r="RZL376" s="1280"/>
      <c r="RZM376" s="1280"/>
      <c r="RZN376" s="1280"/>
      <c r="RZO376" s="1280"/>
      <c r="RZP376" s="1280"/>
      <c r="RZQ376" s="1280"/>
      <c r="RZR376" s="1280"/>
      <c r="RZS376" s="1280"/>
      <c r="RZT376" s="1280"/>
      <c r="RZU376" s="1280"/>
      <c r="RZV376" s="1280"/>
      <c r="RZW376" s="1280"/>
      <c r="RZX376" s="1280"/>
      <c r="RZY376" s="1280"/>
      <c r="RZZ376" s="1280"/>
      <c r="SAA376" s="1280"/>
      <c r="SAB376" s="1280"/>
      <c r="SAC376" s="1280"/>
      <c r="SAD376" s="1280"/>
      <c r="SAE376" s="1280"/>
      <c r="SAF376" s="1280"/>
      <c r="SAG376" s="1280"/>
      <c r="SAH376" s="1280"/>
      <c r="SAI376" s="1280"/>
      <c r="SAJ376" s="1280"/>
      <c r="SAK376" s="1280"/>
      <c r="SAL376" s="1280"/>
      <c r="SAM376" s="1280"/>
      <c r="SAN376" s="1280"/>
      <c r="SAO376" s="1280"/>
      <c r="SAP376" s="1280"/>
      <c r="SAQ376" s="1280"/>
      <c r="SAR376" s="1280"/>
      <c r="SAS376" s="1280"/>
      <c r="SAT376" s="1280"/>
      <c r="SAU376" s="1280"/>
      <c r="SAV376" s="1280"/>
      <c r="SAW376" s="1280"/>
      <c r="SAX376" s="1280"/>
      <c r="SAY376" s="1280"/>
      <c r="SAZ376" s="1280"/>
      <c r="SBA376" s="1280"/>
      <c r="SBB376" s="1280"/>
      <c r="SBC376" s="1280"/>
      <c r="SBD376" s="1280"/>
      <c r="SBE376" s="1280"/>
      <c r="SBF376" s="1280"/>
      <c r="SBG376" s="1280"/>
      <c r="SBH376" s="1280"/>
      <c r="SBI376" s="1280"/>
      <c r="SBJ376" s="1280"/>
      <c r="SBK376" s="1280"/>
      <c r="SBL376" s="1280"/>
      <c r="SBM376" s="1280"/>
      <c r="SBN376" s="1280"/>
      <c r="SBO376" s="1280"/>
      <c r="SBP376" s="1280"/>
      <c r="SBQ376" s="1280"/>
      <c r="SBR376" s="1280"/>
      <c r="SBS376" s="1280"/>
      <c r="SBT376" s="1280"/>
      <c r="SBU376" s="1280"/>
      <c r="SBV376" s="1280"/>
      <c r="SBW376" s="1280"/>
      <c r="SBX376" s="1280"/>
      <c r="SBY376" s="1280"/>
      <c r="SBZ376" s="1280"/>
      <c r="SCA376" s="1280"/>
      <c r="SCB376" s="1280"/>
      <c r="SCC376" s="1280"/>
      <c r="SCD376" s="1280"/>
      <c r="SCE376" s="1280"/>
      <c r="SCF376" s="1280"/>
      <c r="SCG376" s="1280"/>
      <c r="SCH376" s="1280"/>
      <c r="SCI376" s="1280"/>
      <c r="SCJ376" s="1280"/>
      <c r="SCK376" s="1280"/>
      <c r="SCL376" s="1280"/>
      <c r="SCM376" s="1280"/>
      <c r="SCN376" s="1280"/>
      <c r="SCO376" s="1280"/>
      <c r="SCP376" s="1280"/>
      <c r="SCQ376" s="1280"/>
      <c r="SCR376" s="1280"/>
      <c r="SCS376" s="1280"/>
      <c r="SCT376" s="1280"/>
      <c r="SCU376" s="1280"/>
      <c r="SCV376" s="1280"/>
      <c r="SCW376" s="1280"/>
      <c r="SCX376" s="1280"/>
      <c r="SCY376" s="1280"/>
      <c r="SCZ376" s="1280"/>
      <c r="SDA376" s="1280"/>
      <c r="SDB376" s="1280"/>
      <c r="SDC376" s="1280"/>
      <c r="SDD376" s="1280"/>
      <c r="SDE376" s="1280"/>
      <c r="SDF376" s="1280"/>
      <c r="SDG376" s="1280"/>
      <c r="SDH376" s="1280"/>
      <c r="SDI376" s="1280"/>
      <c r="SDJ376" s="1280"/>
      <c r="SDK376" s="1280"/>
      <c r="SDL376" s="1280"/>
      <c r="SDM376" s="1280"/>
      <c r="SDN376" s="1280"/>
      <c r="SDO376" s="1280"/>
      <c r="SDP376" s="1280"/>
      <c r="SDQ376" s="1280"/>
      <c r="SDR376" s="1280"/>
      <c r="SDS376" s="1280"/>
      <c r="SDT376" s="1280"/>
      <c r="SDU376" s="1280"/>
      <c r="SDV376" s="1280"/>
      <c r="SDW376" s="1280"/>
      <c r="SDX376" s="1280"/>
      <c r="SDY376" s="1280"/>
      <c r="SDZ376" s="1280"/>
      <c r="SEA376" s="1280"/>
      <c r="SEB376" s="1280"/>
      <c r="SEC376" s="1280"/>
      <c r="SED376" s="1280"/>
      <c r="SEE376" s="1280"/>
      <c r="SEF376" s="1280"/>
      <c r="SEG376" s="1280"/>
      <c r="SEH376" s="1280"/>
      <c r="SEI376" s="1280"/>
      <c r="SEJ376" s="1280"/>
      <c r="SEK376" s="1280"/>
      <c r="SEL376" s="1280"/>
      <c r="SEM376" s="1280"/>
      <c r="SEN376" s="1280"/>
      <c r="SEO376" s="1280"/>
      <c r="SEP376" s="1280"/>
      <c r="SEQ376" s="1280"/>
      <c r="SER376" s="1280"/>
      <c r="SES376" s="1280"/>
      <c r="SET376" s="1280"/>
      <c r="SEU376" s="1280"/>
      <c r="SEV376" s="1280"/>
      <c r="SEW376" s="1280"/>
      <c r="SEX376" s="1280"/>
      <c r="SEY376" s="1280"/>
      <c r="SEZ376" s="1280"/>
      <c r="SFA376" s="1280"/>
      <c r="SFB376" s="1280"/>
      <c r="SFC376" s="1280"/>
      <c r="SFD376" s="1280"/>
      <c r="SFE376" s="1280"/>
      <c r="SFF376" s="1280"/>
      <c r="SFG376" s="1280"/>
      <c r="SFH376" s="1280"/>
      <c r="SFI376" s="1280"/>
      <c r="SFJ376" s="1280"/>
      <c r="SFK376" s="1280"/>
      <c r="SFL376" s="1280"/>
      <c r="SFM376" s="1280"/>
      <c r="SFN376" s="1280"/>
      <c r="SFO376" s="1280"/>
      <c r="SFP376" s="1280"/>
      <c r="SFQ376" s="1280"/>
      <c r="SFR376" s="1280"/>
      <c r="SFS376" s="1280"/>
      <c r="SFT376" s="1280"/>
      <c r="SFU376" s="1280"/>
      <c r="SFV376" s="1280"/>
      <c r="SFW376" s="1280"/>
      <c r="SFX376" s="1280"/>
      <c r="SFY376" s="1280"/>
      <c r="SFZ376" s="1280"/>
      <c r="SGA376" s="1280"/>
      <c r="SGB376" s="1280"/>
      <c r="SGC376" s="1280"/>
      <c r="SGD376" s="1280"/>
      <c r="SGE376" s="1280"/>
      <c r="SGF376" s="1280"/>
      <c r="SGG376" s="1280"/>
      <c r="SGH376" s="1280"/>
      <c r="SGI376" s="1280"/>
      <c r="SGJ376" s="1280"/>
      <c r="SGK376" s="1280"/>
      <c r="SGL376" s="1280"/>
      <c r="SGM376" s="1280"/>
      <c r="SGN376" s="1280"/>
      <c r="SGO376" s="1280"/>
      <c r="SGP376" s="1280"/>
      <c r="SGQ376" s="1280"/>
      <c r="SGR376" s="1280"/>
      <c r="SGS376" s="1280"/>
      <c r="SGT376" s="1280"/>
      <c r="SGU376" s="1280"/>
      <c r="SGV376" s="1280"/>
      <c r="SGW376" s="1280"/>
      <c r="SGX376" s="1280"/>
      <c r="SGY376" s="1280"/>
      <c r="SGZ376" s="1280"/>
      <c r="SHA376" s="1280"/>
      <c r="SHB376" s="1280"/>
      <c r="SHC376" s="1280"/>
      <c r="SHD376" s="1280"/>
      <c r="SHE376" s="1280"/>
      <c r="SHF376" s="1280"/>
      <c r="SHG376" s="1280"/>
      <c r="SHH376" s="1280"/>
      <c r="SHI376" s="1280"/>
      <c r="SHJ376" s="1280"/>
      <c r="SHK376" s="1280"/>
      <c r="SHL376" s="1280"/>
      <c r="SHM376" s="1280"/>
      <c r="SHN376" s="1280"/>
      <c r="SHO376" s="1280"/>
      <c r="SHP376" s="1280"/>
      <c r="SHQ376" s="1280"/>
      <c r="SHR376" s="1280"/>
      <c r="SHS376" s="1280"/>
      <c r="SHT376" s="1280"/>
      <c r="SHU376" s="1280"/>
      <c r="SHV376" s="1280"/>
      <c r="SHW376" s="1280"/>
      <c r="SHX376" s="1280"/>
      <c r="SHY376" s="1280"/>
      <c r="SHZ376" s="1280"/>
      <c r="SIA376" s="1280"/>
      <c r="SIB376" s="1280"/>
      <c r="SIC376" s="1280"/>
      <c r="SID376" s="1280"/>
      <c r="SIE376" s="1280"/>
      <c r="SIF376" s="1280"/>
      <c r="SIG376" s="1280"/>
      <c r="SIH376" s="1280"/>
      <c r="SII376" s="1280"/>
      <c r="SIJ376" s="1280"/>
      <c r="SIK376" s="1280"/>
      <c r="SIL376" s="1280"/>
      <c r="SIM376" s="1280"/>
      <c r="SIN376" s="1280"/>
      <c r="SIO376" s="1280"/>
      <c r="SIP376" s="1280"/>
      <c r="SIQ376" s="1280"/>
      <c r="SIR376" s="1280"/>
      <c r="SIS376" s="1280"/>
      <c r="SIT376" s="1280"/>
      <c r="SIU376" s="1280"/>
      <c r="SIV376" s="1280"/>
      <c r="SIW376" s="1280"/>
      <c r="SIX376" s="1280"/>
      <c r="SIY376" s="1280"/>
      <c r="SIZ376" s="1280"/>
      <c r="SJA376" s="1280"/>
      <c r="SJB376" s="1280"/>
      <c r="SJC376" s="1280"/>
      <c r="SJD376" s="1280"/>
      <c r="SJE376" s="1280"/>
      <c r="SJF376" s="1280"/>
      <c r="SJG376" s="1280"/>
      <c r="SJH376" s="1280"/>
      <c r="SJI376" s="1280"/>
      <c r="SJJ376" s="1280"/>
      <c r="SJK376" s="1280"/>
      <c r="SJL376" s="1280"/>
      <c r="SJM376" s="1280"/>
      <c r="SJN376" s="1280"/>
      <c r="SJO376" s="1280"/>
      <c r="SJP376" s="1280"/>
      <c r="SJQ376" s="1280"/>
      <c r="SJR376" s="1280"/>
      <c r="SJS376" s="1280"/>
      <c r="SJT376" s="1280"/>
      <c r="SJU376" s="1280"/>
      <c r="SJV376" s="1280"/>
      <c r="SJW376" s="1280"/>
      <c r="SJX376" s="1280"/>
      <c r="SJY376" s="1280"/>
      <c r="SJZ376" s="1280"/>
      <c r="SKA376" s="1280"/>
      <c r="SKB376" s="1280"/>
      <c r="SKC376" s="1280"/>
      <c r="SKD376" s="1280"/>
      <c r="SKE376" s="1280"/>
      <c r="SKF376" s="1280"/>
      <c r="SKG376" s="1280"/>
      <c r="SKH376" s="1280"/>
      <c r="SKI376" s="1280"/>
      <c r="SKJ376" s="1280"/>
      <c r="SKK376" s="1280"/>
      <c r="SKL376" s="1280"/>
      <c r="SKM376" s="1280"/>
      <c r="SKN376" s="1280"/>
      <c r="SKO376" s="1280"/>
      <c r="SKP376" s="1280"/>
      <c r="SKQ376" s="1280"/>
      <c r="SKR376" s="1280"/>
      <c r="SKS376" s="1280"/>
      <c r="SKT376" s="1280"/>
      <c r="SKU376" s="1280"/>
      <c r="SKV376" s="1280"/>
      <c r="SKW376" s="1280"/>
      <c r="SKX376" s="1280"/>
      <c r="SKY376" s="1280"/>
      <c r="SKZ376" s="1280"/>
      <c r="SLA376" s="1280"/>
      <c r="SLB376" s="1280"/>
      <c r="SLC376" s="1280"/>
      <c r="SLD376" s="1280"/>
      <c r="SLE376" s="1280"/>
      <c r="SLF376" s="1280"/>
      <c r="SLG376" s="1280"/>
      <c r="SLH376" s="1280"/>
      <c r="SLI376" s="1280"/>
      <c r="SLJ376" s="1280"/>
      <c r="SLK376" s="1280"/>
      <c r="SLL376" s="1280"/>
      <c r="SLM376" s="1280"/>
      <c r="SLN376" s="1280"/>
      <c r="SLO376" s="1280"/>
      <c r="SLP376" s="1280"/>
      <c r="SLQ376" s="1280"/>
      <c r="SLR376" s="1280"/>
      <c r="SLS376" s="1280"/>
      <c r="SLT376" s="1280"/>
      <c r="SLU376" s="1280"/>
      <c r="SLV376" s="1280"/>
      <c r="SLW376" s="1280"/>
      <c r="SLX376" s="1280"/>
      <c r="SLY376" s="1280"/>
      <c r="SLZ376" s="1280"/>
      <c r="SMA376" s="1280"/>
      <c r="SMB376" s="1280"/>
      <c r="SMC376" s="1280"/>
      <c r="SMD376" s="1280"/>
      <c r="SME376" s="1280"/>
      <c r="SMF376" s="1280"/>
      <c r="SMG376" s="1280"/>
      <c r="SMH376" s="1280"/>
      <c r="SMI376" s="1280"/>
      <c r="SMJ376" s="1280"/>
      <c r="SMK376" s="1280"/>
      <c r="SML376" s="1280"/>
      <c r="SMM376" s="1280"/>
      <c r="SMN376" s="1280"/>
      <c r="SMO376" s="1280"/>
      <c r="SMP376" s="1280"/>
      <c r="SMQ376" s="1280"/>
      <c r="SMR376" s="1280"/>
      <c r="SMS376" s="1280"/>
      <c r="SMT376" s="1280"/>
      <c r="SMU376" s="1280"/>
      <c r="SMV376" s="1280"/>
      <c r="SMW376" s="1280"/>
      <c r="SMX376" s="1280"/>
      <c r="SMY376" s="1280"/>
      <c r="SMZ376" s="1280"/>
      <c r="SNA376" s="1280"/>
      <c r="SNB376" s="1280"/>
      <c r="SNC376" s="1280"/>
      <c r="SND376" s="1280"/>
      <c r="SNE376" s="1280"/>
      <c r="SNF376" s="1280"/>
      <c r="SNG376" s="1280"/>
      <c r="SNH376" s="1280"/>
      <c r="SNI376" s="1280"/>
      <c r="SNJ376" s="1280"/>
      <c r="SNK376" s="1280"/>
      <c r="SNL376" s="1280"/>
      <c r="SNM376" s="1280"/>
      <c r="SNN376" s="1280"/>
      <c r="SNO376" s="1280"/>
      <c r="SNP376" s="1280"/>
      <c r="SNQ376" s="1280"/>
      <c r="SNR376" s="1280"/>
      <c r="SNS376" s="1280"/>
      <c r="SNT376" s="1280"/>
      <c r="SNU376" s="1280"/>
      <c r="SNV376" s="1280"/>
      <c r="SNW376" s="1280"/>
      <c r="SNX376" s="1280"/>
      <c r="SNY376" s="1280"/>
      <c r="SNZ376" s="1280"/>
      <c r="SOA376" s="1280"/>
      <c r="SOB376" s="1280"/>
      <c r="SOC376" s="1280"/>
      <c r="SOD376" s="1280"/>
      <c r="SOE376" s="1280"/>
      <c r="SOF376" s="1280"/>
      <c r="SOG376" s="1280"/>
      <c r="SOH376" s="1280"/>
      <c r="SOI376" s="1280"/>
      <c r="SOJ376" s="1280"/>
      <c r="SOK376" s="1280"/>
      <c r="SOL376" s="1280"/>
      <c r="SOM376" s="1280"/>
      <c r="SON376" s="1280"/>
      <c r="SOO376" s="1280"/>
      <c r="SOP376" s="1280"/>
      <c r="SOQ376" s="1280"/>
      <c r="SOR376" s="1280"/>
      <c r="SOS376" s="1280"/>
      <c r="SOT376" s="1280"/>
      <c r="SOU376" s="1280"/>
      <c r="SOV376" s="1280"/>
      <c r="SOW376" s="1280"/>
      <c r="SOX376" s="1280"/>
      <c r="SOY376" s="1280"/>
      <c r="SOZ376" s="1280"/>
      <c r="SPA376" s="1280"/>
      <c r="SPB376" s="1280"/>
      <c r="SPC376" s="1280"/>
      <c r="SPD376" s="1280"/>
      <c r="SPE376" s="1280"/>
      <c r="SPF376" s="1280"/>
      <c r="SPG376" s="1280"/>
      <c r="SPH376" s="1280"/>
      <c r="SPI376" s="1280"/>
      <c r="SPJ376" s="1280"/>
      <c r="SPK376" s="1280"/>
      <c r="SPL376" s="1280"/>
      <c r="SPM376" s="1280"/>
      <c r="SPN376" s="1280"/>
      <c r="SPO376" s="1280"/>
      <c r="SPP376" s="1280"/>
      <c r="SPQ376" s="1280"/>
      <c r="SPR376" s="1280"/>
      <c r="SPS376" s="1280"/>
      <c r="SPT376" s="1280"/>
      <c r="SPU376" s="1280"/>
      <c r="SPV376" s="1280"/>
      <c r="SPW376" s="1280"/>
      <c r="SPX376" s="1280"/>
      <c r="SPY376" s="1280"/>
      <c r="SPZ376" s="1280"/>
      <c r="SQA376" s="1280"/>
      <c r="SQB376" s="1280"/>
      <c r="SQC376" s="1280"/>
      <c r="SQD376" s="1280"/>
      <c r="SQE376" s="1280"/>
      <c r="SQF376" s="1280"/>
      <c r="SQG376" s="1280"/>
      <c r="SQH376" s="1280"/>
      <c r="SQI376" s="1280"/>
      <c r="SQJ376" s="1280"/>
      <c r="SQK376" s="1280"/>
      <c r="SQL376" s="1280"/>
      <c r="SQM376" s="1280"/>
      <c r="SQN376" s="1280"/>
      <c r="SQO376" s="1280"/>
      <c r="SQP376" s="1280"/>
      <c r="SQQ376" s="1280"/>
      <c r="SQR376" s="1280"/>
      <c r="SQS376" s="1280"/>
      <c r="SQT376" s="1280"/>
      <c r="SQU376" s="1280"/>
      <c r="SQV376" s="1280"/>
      <c r="SQW376" s="1280"/>
      <c r="SQX376" s="1280"/>
      <c r="SQY376" s="1280"/>
      <c r="SQZ376" s="1280"/>
      <c r="SRA376" s="1280"/>
      <c r="SRB376" s="1280"/>
      <c r="SRC376" s="1280"/>
      <c r="SRD376" s="1280"/>
      <c r="SRE376" s="1280"/>
      <c r="SRF376" s="1280"/>
      <c r="SRG376" s="1280"/>
      <c r="SRH376" s="1280"/>
      <c r="SRI376" s="1280"/>
      <c r="SRJ376" s="1280"/>
      <c r="SRK376" s="1280"/>
      <c r="SRL376" s="1280"/>
      <c r="SRM376" s="1280"/>
      <c r="SRN376" s="1280"/>
      <c r="SRO376" s="1280"/>
      <c r="SRP376" s="1280"/>
      <c r="SRQ376" s="1280"/>
      <c r="SRR376" s="1280"/>
      <c r="SRS376" s="1280"/>
      <c r="SRT376" s="1280"/>
      <c r="SRU376" s="1280"/>
      <c r="SRV376" s="1280"/>
      <c r="SRW376" s="1280"/>
      <c r="SRX376" s="1280"/>
      <c r="SRY376" s="1280"/>
      <c r="SRZ376" s="1280"/>
      <c r="SSA376" s="1280"/>
      <c r="SSB376" s="1280"/>
      <c r="SSC376" s="1280"/>
      <c r="SSD376" s="1280"/>
      <c r="SSE376" s="1280"/>
      <c r="SSF376" s="1280"/>
      <c r="SSG376" s="1280"/>
      <c r="SSH376" s="1280"/>
      <c r="SSI376" s="1280"/>
      <c r="SSJ376" s="1280"/>
      <c r="SSK376" s="1280"/>
      <c r="SSL376" s="1280"/>
      <c r="SSM376" s="1280"/>
      <c r="SSN376" s="1280"/>
      <c r="SSO376" s="1280"/>
      <c r="SSP376" s="1280"/>
      <c r="SSQ376" s="1280"/>
      <c r="SSR376" s="1280"/>
      <c r="SSS376" s="1280"/>
      <c r="SST376" s="1280"/>
      <c r="SSU376" s="1280"/>
      <c r="SSV376" s="1280"/>
      <c r="SSW376" s="1280"/>
      <c r="SSX376" s="1280"/>
      <c r="SSY376" s="1280"/>
      <c r="SSZ376" s="1280"/>
      <c r="STA376" s="1280"/>
      <c r="STB376" s="1280"/>
      <c r="STC376" s="1280"/>
      <c r="STD376" s="1280"/>
      <c r="STE376" s="1280"/>
      <c r="STF376" s="1280"/>
      <c r="STG376" s="1280"/>
      <c r="STH376" s="1280"/>
      <c r="STI376" s="1280"/>
      <c r="STJ376" s="1280"/>
      <c r="STK376" s="1280"/>
      <c r="STL376" s="1280"/>
      <c r="STM376" s="1280"/>
      <c r="STN376" s="1280"/>
      <c r="STO376" s="1280"/>
      <c r="STP376" s="1280"/>
      <c r="STQ376" s="1280"/>
      <c r="STR376" s="1280"/>
      <c r="STS376" s="1280"/>
      <c r="STT376" s="1280"/>
      <c r="STU376" s="1280"/>
      <c r="STV376" s="1280"/>
      <c r="STW376" s="1280"/>
      <c r="STX376" s="1280"/>
      <c r="STY376" s="1280"/>
      <c r="STZ376" s="1280"/>
      <c r="SUA376" s="1280"/>
      <c r="SUB376" s="1280"/>
      <c r="SUC376" s="1280"/>
      <c r="SUD376" s="1280"/>
      <c r="SUE376" s="1280"/>
      <c r="SUF376" s="1280"/>
      <c r="SUG376" s="1280"/>
      <c r="SUH376" s="1280"/>
      <c r="SUI376" s="1280"/>
      <c r="SUJ376" s="1280"/>
      <c r="SUK376" s="1280"/>
      <c r="SUL376" s="1280"/>
      <c r="SUM376" s="1280"/>
      <c r="SUN376" s="1280"/>
      <c r="SUO376" s="1280"/>
      <c r="SUP376" s="1280"/>
      <c r="SUQ376" s="1280"/>
      <c r="SUR376" s="1280"/>
      <c r="SUS376" s="1280"/>
      <c r="SUT376" s="1280"/>
      <c r="SUU376" s="1280"/>
      <c r="SUV376" s="1280"/>
      <c r="SUW376" s="1280"/>
      <c r="SUX376" s="1280"/>
      <c r="SUY376" s="1280"/>
      <c r="SUZ376" s="1280"/>
      <c r="SVA376" s="1280"/>
      <c r="SVB376" s="1280"/>
      <c r="SVC376" s="1280"/>
      <c r="SVD376" s="1280"/>
      <c r="SVE376" s="1280"/>
      <c r="SVF376" s="1280"/>
      <c r="SVG376" s="1280"/>
      <c r="SVH376" s="1280"/>
      <c r="SVI376" s="1280"/>
      <c r="SVJ376" s="1280"/>
      <c r="SVK376" s="1280"/>
      <c r="SVL376" s="1280"/>
      <c r="SVM376" s="1280"/>
      <c r="SVN376" s="1280"/>
      <c r="SVO376" s="1280"/>
      <c r="SVP376" s="1280"/>
      <c r="SVQ376" s="1280"/>
      <c r="SVR376" s="1280"/>
      <c r="SVS376" s="1280"/>
      <c r="SVT376" s="1280"/>
      <c r="SVU376" s="1280"/>
      <c r="SVV376" s="1280"/>
      <c r="SVW376" s="1280"/>
      <c r="SVX376" s="1280"/>
      <c r="SVY376" s="1280"/>
      <c r="SVZ376" s="1280"/>
      <c r="SWA376" s="1280"/>
      <c r="SWB376" s="1280"/>
      <c r="SWC376" s="1280"/>
      <c r="SWD376" s="1280"/>
      <c r="SWE376" s="1280"/>
      <c r="SWF376" s="1280"/>
      <c r="SWG376" s="1280"/>
      <c r="SWH376" s="1280"/>
      <c r="SWI376" s="1280"/>
      <c r="SWJ376" s="1280"/>
      <c r="SWK376" s="1280"/>
      <c r="SWL376" s="1280"/>
      <c r="SWM376" s="1280"/>
      <c r="SWN376" s="1280"/>
      <c r="SWO376" s="1280"/>
      <c r="SWP376" s="1280"/>
      <c r="SWQ376" s="1280"/>
      <c r="SWR376" s="1280"/>
      <c r="SWS376" s="1280"/>
      <c r="SWT376" s="1280"/>
      <c r="SWU376" s="1280"/>
      <c r="SWV376" s="1280"/>
      <c r="SWW376" s="1280"/>
      <c r="SWX376" s="1280"/>
      <c r="SWY376" s="1280"/>
      <c r="SWZ376" s="1280"/>
      <c r="SXA376" s="1280"/>
      <c r="SXB376" s="1280"/>
      <c r="SXC376" s="1280"/>
      <c r="SXD376" s="1280"/>
      <c r="SXE376" s="1280"/>
      <c r="SXF376" s="1280"/>
      <c r="SXG376" s="1280"/>
      <c r="SXH376" s="1280"/>
      <c r="SXI376" s="1280"/>
      <c r="SXJ376" s="1280"/>
      <c r="SXK376" s="1280"/>
      <c r="SXL376" s="1280"/>
      <c r="SXM376" s="1280"/>
      <c r="SXN376" s="1280"/>
      <c r="SXO376" s="1280"/>
      <c r="SXP376" s="1280"/>
      <c r="SXQ376" s="1280"/>
      <c r="SXR376" s="1280"/>
      <c r="SXS376" s="1280"/>
      <c r="SXT376" s="1280"/>
      <c r="SXU376" s="1280"/>
      <c r="SXV376" s="1280"/>
      <c r="SXW376" s="1280"/>
      <c r="SXX376" s="1280"/>
      <c r="SXY376" s="1280"/>
      <c r="SXZ376" s="1280"/>
      <c r="SYA376" s="1280"/>
      <c r="SYB376" s="1280"/>
      <c r="SYC376" s="1280"/>
      <c r="SYD376" s="1280"/>
      <c r="SYE376" s="1280"/>
      <c r="SYF376" s="1280"/>
      <c r="SYG376" s="1280"/>
      <c r="SYH376" s="1280"/>
      <c r="SYI376" s="1280"/>
      <c r="SYJ376" s="1280"/>
      <c r="SYK376" s="1280"/>
      <c r="SYL376" s="1280"/>
      <c r="SYM376" s="1280"/>
      <c r="SYN376" s="1280"/>
      <c r="SYO376" s="1280"/>
      <c r="SYP376" s="1280"/>
      <c r="SYQ376" s="1280"/>
      <c r="SYR376" s="1280"/>
      <c r="SYS376" s="1280"/>
      <c r="SYT376" s="1280"/>
      <c r="SYU376" s="1280"/>
      <c r="SYV376" s="1280"/>
      <c r="SYW376" s="1280"/>
      <c r="SYX376" s="1280"/>
      <c r="SYY376" s="1280"/>
      <c r="SYZ376" s="1280"/>
      <c r="SZA376" s="1280"/>
      <c r="SZB376" s="1280"/>
      <c r="SZC376" s="1280"/>
      <c r="SZD376" s="1280"/>
      <c r="SZE376" s="1280"/>
      <c r="SZF376" s="1280"/>
      <c r="SZG376" s="1280"/>
      <c r="SZH376" s="1280"/>
      <c r="SZI376" s="1280"/>
      <c r="SZJ376" s="1280"/>
      <c r="SZK376" s="1280"/>
      <c r="SZL376" s="1280"/>
      <c r="SZM376" s="1280"/>
      <c r="SZN376" s="1280"/>
      <c r="SZO376" s="1280"/>
      <c r="SZP376" s="1280"/>
      <c r="SZQ376" s="1280"/>
      <c r="SZR376" s="1280"/>
      <c r="SZS376" s="1280"/>
      <c r="SZT376" s="1280"/>
      <c r="SZU376" s="1280"/>
      <c r="SZV376" s="1280"/>
      <c r="SZW376" s="1280"/>
      <c r="SZX376" s="1280"/>
      <c r="SZY376" s="1280"/>
      <c r="SZZ376" s="1280"/>
      <c r="TAA376" s="1280"/>
      <c r="TAB376" s="1280"/>
      <c r="TAC376" s="1280"/>
      <c r="TAD376" s="1280"/>
      <c r="TAE376" s="1280"/>
      <c r="TAF376" s="1280"/>
      <c r="TAG376" s="1280"/>
      <c r="TAH376" s="1280"/>
      <c r="TAI376" s="1280"/>
      <c r="TAJ376" s="1280"/>
      <c r="TAK376" s="1280"/>
      <c r="TAL376" s="1280"/>
      <c r="TAM376" s="1280"/>
      <c r="TAN376" s="1280"/>
      <c r="TAO376" s="1280"/>
      <c r="TAP376" s="1280"/>
      <c r="TAQ376" s="1280"/>
      <c r="TAR376" s="1280"/>
      <c r="TAS376" s="1280"/>
      <c r="TAT376" s="1280"/>
      <c r="TAU376" s="1280"/>
      <c r="TAV376" s="1280"/>
      <c r="TAW376" s="1280"/>
      <c r="TAX376" s="1280"/>
      <c r="TAY376" s="1280"/>
      <c r="TAZ376" s="1280"/>
      <c r="TBA376" s="1280"/>
      <c r="TBB376" s="1280"/>
      <c r="TBC376" s="1280"/>
      <c r="TBD376" s="1280"/>
      <c r="TBE376" s="1280"/>
      <c r="TBF376" s="1280"/>
      <c r="TBG376" s="1280"/>
      <c r="TBH376" s="1280"/>
      <c r="TBI376" s="1280"/>
      <c r="TBJ376" s="1280"/>
      <c r="TBK376" s="1280"/>
      <c r="TBL376" s="1280"/>
      <c r="TBM376" s="1280"/>
      <c r="TBN376" s="1280"/>
      <c r="TBO376" s="1280"/>
      <c r="TBP376" s="1280"/>
      <c r="TBQ376" s="1280"/>
      <c r="TBR376" s="1280"/>
      <c r="TBS376" s="1280"/>
      <c r="TBT376" s="1280"/>
      <c r="TBU376" s="1280"/>
      <c r="TBV376" s="1280"/>
      <c r="TBW376" s="1280"/>
      <c r="TBX376" s="1280"/>
      <c r="TBY376" s="1280"/>
      <c r="TBZ376" s="1280"/>
      <c r="TCA376" s="1280"/>
      <c r="TCB376" s="1280"/>
      <c r="TCC376" s="1280"/>
      <c r="TCD376" s="1280"/>
      <c r="TCE376" s="1280"/>
      <c r="TCF376" s="1280"/>
      <c r="TCG376" s="1280"/>
      <c r="TCH376" s="1280"/>
      <c r="TCI376" s="1280"/>
      <c r="TCJ376" s="1280"/>
      <c r="TCK376" s="1280"/>
      <c r="TCL376" s="1280"/>
      <c r="TCM376" s="1280"/>
      <c r="TCN376" s="1280"/>
      <c r="TCO376" s="1280"/>
      <c r="TCP376" s="1280"/>
      <c r="TCQ376" s="1280"/>
      <c r="TCR376" s="1280"/>
      <c r="TCS376" s="1280"/>
      <c r="TCT376" s="1280"/>
      <c r="TCU376" s="1280"/>
      <c r="TCV376" s="1280"/>
      <c r="TCW376" s="1280"/>
      <c r="TCX376" s="1280"/>
      <c r="TCY376" s="1280"/>
      <c r="TCZ376" s="1280"/>
      <c r="TDA376" s="1280"/>
      <c r="TDB376" s="1280"/>
      <c r="TDC376" s="1280"/>
      <c r="TDD376" s="1280"/>
      <c r="TDE376" s="1280"/>
      <c r="TDF376" s="1280"/>
      <c r="TDG376" s="1280"/>
      <c r="TDH376" s="1280"/>
      <c r="TDI376" s="1280"/>
      <c r="TDJ376" s="1280"/>
      <c r="TDK376" s="1280"/>
      <c r="TDL376" s="1280"/>
      <c r="TDM376" s="1280"/>
      <c r="TDN376" s="1280"/>
      <c r="TDO376" s="1280"/>
      <c r="TDP376" s="1280"/>
      <c r="TDQ376" s="1280"/>
      <c r="TDR376" s="1280"/>
      <c r="TDS376" s="1280"/>
      <c r="TDT376" s="1280"/>
      <c r="TDU376" s="1280"/>
      <c r="TDV376" s="1280"/>
      <c r="TDW376" s="1280"/>
      <c r="TDX376" s="1280"/>
      <c r="TDY376" s="1280"/>
      <c r="TDZ376" s="1280"/>
      <c r="TEA376" s="1280"/>
      <c r="TEB376" s="1280"/>
      <c r="TEC376" s="1280"/>
      <c r="TED376" s="1280"/>
      <c r="TEE376" s="1280"/>
      <c r="TEF376" s="1280"/>
      <c r="TEG376" s="1280"/>
      <c r="TEH376" s="1280"/>
      <c r="TEI376" s="1280"/>
      <c r="TEJ376" s="1280"/>
      <c r="TEK376" s="1280"/>
      <c r="TEL376" s="1280"/>
      <c r="TEM376" s="1280"/>
      <c r="TEN376" s="1280"/>
      <c r="TEO376" s="1280"/>
      <c r="TEP376" s="1280"/>
      <c r="TEQ376" s="1280"/>
      <c r="TER376" s="1280"/>
      <c r="TES376" s="1280"/>
      <c r="TET376" s="1280"/>
      <c r="TEU376" s="1280"/>
      <c r="TEV376" s="1280"/>
      <c r="TEW376" s="1280"/>
      <c r="TEX376" s="1280"/>
      <c r="TEY376" s="1280"/>
      <c r="TEZ376" s="1280"/>
      <c r="TFA376" s="1280"/>
      <c r="TFB376" s="1280"/>
      <c r="TFC376" s="1280"/>
      <c r="TFD376" s="1280"/>
      <c r="TFE376" s="1280"/>
      <c r="TFF376" s="1280"/>
      <c r="TFG376" s="1280"/>
      <c r="TFH376" s="1280"/>
      <c r="TFI376" s="1280"/>
      <c r="TFJ376" s="1280"/>
      <c r="TFK376" s="1280"/>
      <c r="TFL376" s="1280"/>
      <c r="TFM376" s="1280"/>
      <c r="TFN376" s="1280"/>
      <c r="TFO376" s="1280"/>
      <c r="TFP376" s="1280"/>
      <c r="TFQ376" s="1280"/>
      <c r="TFR376" s="1280"/>
      <c r="TFS376" s="1280"/>
      <c r="TFT376" s="1280"/>
      <c r="TFU376" s="1280"/>
      <c r="TFV376" s="1280"/>
      <c r="TFW376" s="1280"/>
      <c r="TFX376" s="1280"/>
      <c r="TFY376" s="1280"/>
      <c r="TFZ376" s="1280"/>
      <c r="TGA376" s="1280"/>
      <c r="TGB376" s="1280"/>
      <c r="TGC376" s="1280"/>
      <c r="TGD376" s="1280"/>
      <c r="TGE376" s="1280"/>
      <c r="TGF376" s="1280"/>
      <c r="TGG376" s="1280"/>
      <c r="TGH376" s="1280"/>
      <c r="TGI376" s="1280"/>
      <c r="TGJ376" s="1280"/>
      <c r="TGK376" s="1280"/>
      <c r="TGL376" s="1280"/>
      <c r="TGM376" s="1280"/>
      <c r="TGN376" s="1280"/>
      <c r="TGO376" s="1280"/>
      <c r="TGP376" s="1280"/>
      <c r="TGQ376" s="1280"/>
      <c r="TGR376" s="1280"/>
      <c r="TGS376" s="1280"/>
      <c r="TGT376" s="1280"/>
      <c r="TGU376" s="1280"/>
      <c r="TGV376" s="1280"/>
      <c r="TGW376" s="1280"/>
      <c r="TGX376" s="1280"/>
      <c r="TGY376" s="1280"/>
      <c r="TGZ376" s="1280"/>
      <c r="THA376" s="1280"/>
      <c r="THB376" s="1280"/>
      <c r="THC376" s="1280"/>
      <c r="THD376" s="1280"/>
      <c r="THE376" s="1280"/>
      <c r="THF376" s="1280"/>
      <c r="THG376" s="1280"/>
      <c r="THH376" s="1280"/>
      <c r="THI376" s="1280"/>
      <c r="THJ376" s="1280"/>
      <c r="THK376" s="1280"/>
      <c r="THL376" s="1280"/>
      <c r="THM376" s="1280"/>
      <c r="THN376" s="1280"/>
      <c r="THO376" s="1280"/>
      <c r="THP376" s="1280"/>
      <c r="THQ376" s="1280"/>
      <c r="THR376" s="1280"/>
      <c r="THS376" s="1280"/>
      <c r="THT376" s="1280"/>
      <c r="THU376" s="1280"/>
      <c r="THV376" s="1280"/>
      <c r="THW376" s="1280"/>
      <c r="THX376" s="1280"/>
      <c r="THY376" s="1280"/>
      <c r="THZ376" s="1280"/>
      <c r="TIA376" s="1280"/>
      <c r="TIB376" s="1280"/>
      <c r="TIC376" s="1280"/>
      <c r="TID376" s="1280"/>
      <c r="TIE376" s="1280"/>
      <c r="TIF376" s="1280"/>
      <c r="TIG376" s="1280"/>
      <c r="TIH376" s="1280"/>
      <c r="TII376" s="1280"/>
      <c r="TIJ376" s="1280"/>
      <c r="TIK376" s="1280"/>
      <c r="TIL376" s="1280"/>
      <c r="TIM376" s="1280"/>
      <c r="TIN376" s="1280"/>
      <c r="TIO376" s="1280"/>
      <c r="TIP376" s="1280"/>
      <c r="TIQ376" s="1280"/>
      <c r="TIR376" s="1280"/>
      <c r="TIS376" s="1280"/>
      <c r="TIT376" s="1280"/>
      <c r="TIU376" s="1280"/>
      <c r="TIV376" s="1280"/>
      <c r="TIW376" s="1280"/>
      <c r="TIX376" s="1280"/>
      <c r="TIY376" s="1280"/>
      <c r="TIZ376" s="1280"/>
      <c r="TJA376" s="1280"/>
      <c r="TJB376" s="1280"/>
      <c r="TJC376" s="1280"/>
      <c r="TJD376" s="1280"/>
      <c r="TJE376" s="1280"/>
      <c r="TJF376" s="1280"/>
      <c r="TJG376" s="1280"/>
      <c r="TJH376" s="1280"/>
      <c r="TJI376" s="1280"/>
      <c r="TJJ376" s="1280"/>
      <c r="TJK376" s="1280"/>
      <c r="TJL376" s="1280"/>
      <c r="TJM376" s="1280"/>
      <c r="TJN376" s="1280"/>
      <c r="TJO376" s="1280"/>
      <c r="TJP376" s="1280"/>
      <c r="TJQ376" s="1280"/>
      <c r="TJR376" s="1280"/>
      <c r="TJS376" s="1280"/>
      <c r="TJT376" s="1280"/>
      <c r="TJU376" s="1280"/>
      <c r="TJV376" s="1280"/>
      <c r="TJW376" s="1280"/>
      <c r="TJX376" s="1280"/>
      <c r="TJY376" s="1280"/>
      <c r="TJZ376" s="1280"/>
      <c r="TKA376" s="1280"/>
      <c r="TKB376" s="1280"/>
      <c r="TKC376" s="1280"/>
      <c r="TKD376" s="1280"/>
      <c r="TKE376" s="1280"/>
      <c r="TKF376" s="1280"/>
      <c r="TKG376" s="1280"/>
      <c r="TKH376" s="1280"/>
      <c r="TKI376" s="1280"/>
      <c r="TKJ376" s="1280"/>
      <c r="TKK376" s="1280"/>
      <c r="TKL376" s="1280"/>
      <c r="TKM376" s="1280"/>
      <c r="TKN376" s="1280"/>
      <c r="TKO376" s="1280"/>
      <c r="TKP376" s="1280"/>
      <c r="TKQ376" s="1280"/>
      <c r="TKR376" s="1280"/>
      <c r="TKS376" s="1280"/>
      <c r="TKT376" s="1280"/>
      <c r="TKU376" s="1280"/>
      <c r="TKV376" s="1280"/>
      <c r="TKW376" s="1280"/>
      <c r="TKX376" s="1280"/>
      <c r="TKY376" s="1280"/>
      <c r="TKZ376" s="1280"/>
      <c r="TLA376" s="1280"/>
      <c r="TLB376" s="1280"/>
      <c r="TLC376" s="1280"/>
      <c r="TLD376" s="1280"/>
      <c r="TLE376" s="1280"/>
      <c r="TLF376" s="1280"/>
      <c r="TLG376" s="1280"/>
      <c r="TLH376" s="1280"/>
      <c r="TLI376" s="1280"/>
      <c r="TLJ376" s="1280"/>
      <c r="TLK376" s="1280"/>
      <c r="TLL376" s="1280"/>
      <c r="TLM376" s="1280"/>
      <c r="TLN376" s="1280"/>
      <c r="TLO376" s="1280"/>
      <c r="TLP376" s="1280"/>
      <c r="TLQ376" s="1280"/>
      <c r="TLR376" s="1280"/>
      <c r="TLS376" s="1280"/>
      <c r="TLT376" s="1280"/>
      <c r="TLU376" s="1280"/>
      <c r="TLV376" s="1280"/>
      <c r="TLW376" s="1280"/>
      <c r="TLX376" s="1280"/>
      <c r="TLY376" s="1280"/>
      <c r="TLZ376" s="1280"/>
      <c r="TMA376" s="1280"/>
      <c r="TMB376" s="1280"/>
      <c r="TMC376" s="1280"/>
      <c r="TMD376" s="1280"/>
      <c r="TME376" s="1280"/>
      <c r="TMF376" s="1280"/>
      <c r="TMG376" s="1280"/>
      <c r="TMH376" s="1280"/>
      <c r="TMI376" s="1280"/>
      <c r="TMJ376" s="1280"/>
      <c r="TMK376" s="1280"/>
      <c r="TML376" s="1280"/>
      <c r="TMM376" s="1280"/>
      <c r="TMN376" s="1280"/>
      <c r="TMO376" s="1280"/>
      <c r="TMP376" s="1280"/>
      <c r="TMQ376" s="1280"/>
      <c r="TMR376" s="1280"/>
      <c r="TMS376" s="1280"/>
      <c r="TMT376" s="1280"/>
      <c r="TMU376" s="1280"/>
      <c r="TMV376" s="1280"/>
      <c r="TMW376" s="1280"/>
      <c r="TMX376" s="1280"/>
      <c r="TMY376" s="1280"/>
      <c r="TMZ376" s="1280"/>
      <c r="TNA376" s="1280"/>
      <c r="TNB376" s="1280"/>
      <c r="TNC376" s="1280"/>
      <c r="TND376" s="1280"/>
      <c r="TNE376" s="1280"/>
      <c r="TNF376" s="1280"/>
      <c r="TNG376" s="1280"/>
      <c r="TNH376" s="1280"/>
      <c r="TNI376" s="1280"/>
      <c r="TNJ376" s="1280"/>
      <c r="TNK376" s="1280"/>
      <c r="TNL376" s="1280"/>
      <c r="TNM376" s="1280"/>
      <c r="TNN376" s="1280"/>
      <c r="TNO376" s="1280"/>
      <c r="TNP376" s="1280"/>
      <c r="TNQ376" s="1280"/>
      <c r="TNR376" s="1280"/>
      <c r="TNS376" s="1280"/>
      <c r="TNT376" s="1280"/>
      <c r="TNU376" s="1280"/>
      <c r="TNV376" s="1280"/>
      <c r="TNW376" s="1280"/>
      <c r="TNX376" s="1280"/>
      <c r="TNY376" s="1280"/>
      <c r="TNZ376" s="1280"/>
      <c r="TOA376" s="1280"/>
      <c r="TOB376" s="1280"/>
      <c r="TOC376" s="1280"/>
      <c r="TOD376" s="1280"/>
      <c r="TOE376" s="1280"/>
      <c r="TOF376" s="1280"/>
      <c r="TOG376" s="1280"/>
      <c r="TOH376" s="1280"/>
      <c r="TOI376" s="1280"/>
      <c r="TOJ376" s="1280"/>
      <c r="TOK376" s="1280"/>
      <c r="TOL376" s="1280"/>
      <c r="TOM376" s="1280"/>
      <c r="TON376" s="1280"/>
      <c r="TOO376" s="1280"/>
      <c r="TOP376" s="1280"/>
      <c r="TOQ376" s="1280"/>
      <c r="TOR376" s="1280"/>
      <c r="TOS376" s="1280"/>
      <c r="TOT376" s="1280"/>
      <c r="TOU376" s="1280"/>
      <c r="TOV376" s="1280"/>
      <c r="TOW376" s="1280"/>
      <c r="TOX376" s="1280"/>
      <c r="TOY376" s="1280"/>
      <c r="TOZ376" s="1280"/>
      <c r="TPA376" s="1280"/>
      <c r="TPB376" s="1280"/>
      <c r="TPC376" s="1280"/>
      <c r="TPD376" s="1280"/>
      <c r="TPE376" s="1280"/>
      <c r="TPF376" s="1280"/>
      <c r="TPG376" s="1280"/>
      <c r="TPH376" s="1280"/>
      <c r="TPI376" s="1280"/>
      <c r="TPJ376" s="1280"/>
      <c r="TPK376" s="1280"/>
      <c r="TPL376" s="1280"/>
      <c r="TPM376" s="1280"/>
      <c r="TPN376" s="1280"/>
      <c r="TPO376" s="1280"/>
      <c r="TPP376" s="1280"/>
      <c r="TPQ376" s="1280"/>
      <c r="TPR376" s="1280"/>
      <c r="TPS376" s="1280"/>
      <c r="TPT376" s="1280"/>
      <c r="TPU376" s="1280"/>
      <c r="TPV376" s="1280"/>
      <c r="TPW376" s="1280"/>
      <c r="TPX376" s="1280"/>
      <c r="TPY376" s="1280"/>
      <c r="TPZ376" s="1280"/>
      <c r="TQA376" s="1280"/>
      <c r="TQB376" s="1280"/>
      <c r="TQC376" s="1280"/>
      <c r="TQD376" s="1280"/>
      <c r="TQE376" s="1280"/>
      <c r="TQF376" s="1280"/>
      <c r="TQG376" s="1280"/>
      <c r="TQH376" s="1280"/>
      <c r="TQI376" s="1280"/>
      <c r="TQJ376" s="1280"/>
      <c r="TQK376" s="1280"/>
      <c r="TQL376" s="1280"/>
      <c r="TQM376" s="1280"/>
      <c r="TQN376" s="1280"/>
      <c r="TQO376" s="1280"/>
      <c r="TQP376" s="1280"/>
      <c r="TQQ376" s="1280"/>
      <c r="TQR376" s="1280"/>
      <c r="TQS376" s="1280"/>
      <c r="TQT376" s="1280"/>
      <c r="TQU376" s="1280"/>
      <c r="TQV376" s="1280"/>
      <c r="TQW376" s="1280"/>
      <c r="TQX376" s="1280"/>
      <c r="TQY376" s="1280"/>
      <c r="TQZ376" s="1280"/>
      <c r="TRA376" s="1280"/>
      <c r="TRB376" s="1280"/>
      <c r="TRC376" s="1280"/>
      <c r="TRD376" s="1280"/>
      <c r="TRE376" s="1280"/>
      <c r="TRF376" s="1280"/>
      <c r="TRG376" s="1280"/>
      <c r="TRH376" s="1280"/>
      <c r="TRI376" s="1280"/>
      <c r="TRJ376" s="1280"/>
      <c r="TRK376" s="1280"/>
      <c r="TRL376" s="1280"/>
      <c r="TRM376" s="1280"/>
      <c r="TRN376" s="1280"/>
      <c r="TRO376" s="1280"/>
      <c r="TRP376" s="1280"/>
      <c r="TRQ376" s="1280"/>
      <c r="TRR376" s="1280"/>
      <c r="TRS376" s="1280"/>
      <c r="TRT376" s="1280"/>
      <c r="TRU376" s="1280"/>
      <c r="TRV376" s="1280"/>
      <c r="TRW376" s="1280"/>
      <c r="TRX376" s="1280"/>
      <c r="TRY376" s="1280"/>
      <c r="TRZ376" s="1280"/>
      <c r="TSA376" s="1280"/>
      <c r="TSB376" s="1280"/>
      <c r="TSC376" s="1280"/>
      <c r="TSD376" s="1280"/>
      <c r="TSE376" s="1280"/>
      <c r="TSF376" s="1280"/>
      <c r="TSG376" s="1280"/>
      <c r="TSH376" s="1280"/>
      <c r="TSI376" s="1280"/>
      <c r="TSJ376" s="1280"/>
      <c r="TSK376" s="1280"/>
      <c r="TSL376" s="1280"/>
      <c r="TSM376" s="1280"/>
      <c r="TSN376" s="1280"/>
      <c r="TSO376" s="1280"/>
      <c r="TSP376" s="1280"/>
      <c r="TSQ376" s="1280"/>
      <c r="TSR376" s="1280"/>
      <c r="TSS376" s="1280"/>
      <c r="TST376" s="1280"/>
      <c r="TSU376" s="1280"/>
      <c r="TSV376" s="1280"/>
      <c r="TSW376" s="1280"/>
      <c r="TSX376" s="1280"/>
      <c r="TSY376" s="1280"/>
      <c r="TSZ376" s="1280"/>
      <c r="TTA376" s="1280"/>
      <c r="TTB376" s="1280"/>
      <c r="TTC376" s="1280"/>
      <c r="TTD376" s="1280"/>
      <c r="TTE376" s="1280"/>
      <c r="TTF376" s="1280"/>
      <c r="TTG376" s="1280"/>
      <c r="TTH376" s="1280"/>
      <c r="TTI376" s="1280"/>
      <c r="TTJ376" s="1280"/>
      <c r="TTK376" s="1280"/>
      <c r="TTL376" s="1280"/>
      <c r="TTM376" s="1280"/>
      <c r="TTN376" s="1280"/>
      <c r="TTO376" s="1280"/>
      <c r="TTP376" s="1280"/>
      <c r="TTQ376" s="1280"/>
      <c r="TTR376" s="1280"/>
      <c r="TTS376" s="1280"/>
      <c r="TTT376" s="1280"/>
      <c r="TTU376" s="1280"/>
      <c r="TTV376" s="1280"/>
      <c r="TTW376" s="1280"/>
      <c r="TTX376" s="1280"/>
      <c r="TTY376" s="1280"/>
      <c r="TTZ376" s="1280"/>
      <c r="TUA376" s="1280"/>
      <c r="TUB376" s="1280"/>
      <c r="TUC376" s="1280"/>
      <c r="TUD376" s="1280"/>
      <c r="TUE376" s="1280"/>
      <c r="TUF376" s="1280"/>
      <c r="TUG376" s="1280"/>
      <c r="TUH376" s="1280"/>
      <c r="TUI376" s="1280"/>
      <c r="TUJ376" s="1280"/>
      <c r="TUK376" s="1280"/>
      <c r="TUL376" s="1280"/>
      <c r="TUM376" s="1280"/>
      <c r="TUN376" s="1280"/>
      <c r="TUO376" s="1280"/>
      <c r="TUP376" s="1280"/>
      <c r="TUQ376" s="1280"/>
      <c r="TUR376" s="1280"/>
      <c r="TUS376" s="1280"/>
      <c r="TUT376" s="1280"/>
      <c r="TUU376" s="1280"/>
      <c r="TUV376" s="1280"/>
      <c r="TUW376" s="1280"/>
      <c r="TUX376" s="1280"/>
      <c r="TUY376" s="1280"/>
      <c r="TUZ376" s="1280"/>
      <c r="TVA376" s="1280"/>
      <c r="TVB376" s="1280"/>
      <c r="TVC376" s="1280"/>
      <c r="TVD376" s="1280"/>
      <c r="TVE376" s="1280"/>
      <c r="TVF376" s="1280"/>
      <c r="TVG376" s="1280"/>
      <c r="TVH376" s="1280"/>
      <c r="TVI376" s="1280"/>
      <c r="TVJ376" s="1280"/>
      <c r="TVK376" s="1280"/>
      <c r="TVL376" s="1280"/>
      <c r="TVM376" s="1280"/>
      <c r="TVN376" s="1280"/>
      <c r="TVO376" s="1280"/>
      <c r="TVP376" s="1280"/>
      <c r="TVQ376" s="1280"/>
      <c r="TVR376" s="1280"/>
      <c r="TVS376" s="1280"/>
      <c r="TVT376" s="1280"/>
      <c r="TVU376" s="1280"/>
      <c r="TVV376" s="1280"/>
      <c r="TVW376" s="1280"/>
      <c r="TVX376" s="1280"/>
      <c r="TVY376" s="1280"/>
      <c r="TVZ376" s="1280"/>
      <c r="TWA376" s="1280"/>
      <c r="TWB376" s="1280"/>
      <c r="TWC376" s="1280"/>
      <c r="TWD376" s="1280"/>
      <c r="TWE376" s="1280"/>
      <c r="TWF376" s="1280"/>
      <c r="TWG376" s="1280"/>
      <c r="TWH376" s="1280"/>
      <c r="TWI376" s="1280"/>
      <c r="TWJ376" s="1280"/>
      <c r="TWK376" s="1280"/>
      <c r="TWL376" s="1280"/>
      <c r="TWM376" s="1280"/>
      <c r="TWN376" s="1280"/>
      <c r="TWO376" s="1280"/>
      <c r="TWP376" s="1280"/>
      <c r="TWQ376" s="1280"/>
      <c r="TWR376" s="1280"/>
      <c r="TWS376" s="1280"/>
      <c r="TWT376" s="1280"/>
      <c r="TWU376" s="1280"/>
      <c r="TWV376" s="1280"/>
      <c r="TWW376" s="1280"/>
      <c r="TWX376" s="1280"/>
      <c r="TWY376" s="1280"/>
      <c r="TWZ376" s="1280"/>
      <c r="TXA376" s="1280"/>
      <c r="TXB376" s="1280"/>
      <c r="TXC376" s="1280"/>
      <c r="TXD376" s="1280"/>
      <c r="TXE376" s="1280"/>
      <c r="TXF376" s="1280"/>
      <c r="TXG376" s="1280"/>
      <c r="TXH376" s="1280"/>
      <c r="TXI376" s="1280"/>
      <c r="TXJ376" s="1280"/>
      <c r="TXK376" s="1280"/>
      <c r="TXL376" s="1280"/>
      <c r="TXM376" s="1280"/>
      <c r="TXN376" s="1280"/>
      <c r="TXO376" s="1280"/>
      <c r="TXP376" s="1280"/>
      <c r="TXQ376" s="1280"/>
      <c r="TXR376" s="1280"/>
      <c r="TXS376" s="1280"/>
      <c r="TXT376" s="1280"/>
      <c r="TXU376" s="1280"/>
      <c r="TXV376" s="1280"/>
      <c r="TXW376" s="1280"/>
      <c r="TXX376" s="1280"/>
      <c r="TXY376" s="1280"/>
      <c r="TXZ376" s="1280"/>
      <c r="TYA376" s="1280"/>
      <c r="TYB376" s="1280"/>
      <c r="TYC376" s="1280"/>
      <c r="TYD376" s="1280"/>
      <c r="TYE376" s="1280"/>
      <c r="TYF376" s="1280"/>
      <c r="TYG376" s="1280"/>
      <c r="TYH376" s="1280"/>
      <c r="TYI376" s="1280"/>
      <c r="TYJ376" s="1280"/>
      <c r="TYK376" s="1280"/>
      <c r="TYL376" s="1280"/>
      <c r="TYM376" s="1280"/>
      <c r="TYN376" s="1280"/>
      <c r="TYO376" s="1280"/>
      <c r="TYP376" s="1280"/>
      <c r="TYQ376" s="1280"/>
      <c r="TYR376" s="1280"/>
      <c r="TYS376" s="1280"/>
      <c r="TYT376" s="1280"/>
      <c r="TYU376" s="1280"/>
      <c r="TYV376" s="1280"/>
      <c r="TYW376" s="1280"/>
      <c r="TYX376" s="1280"/>
      <c r="TYY376" s="1280"/>
      <c r="TYZ376" s="1280"/>
      <c r="TZA376" s="1280"/>
      <c r="TZB376" s="1280"/>
      <c r="TZC376" s="1280"/>
      <c r="TZD376" s="1280"/>
      <c r="TZE376" s="1280"/>
      <c r="TZF376" s="1280"/>
      <c r="TZG376" s="1280"/>
      <c r="TZH376" s="1280"/>
      <c r="TZI376" s="1280"/>
      <c r="TZJ376" s="1280"/>
      <c r="TZK376" s="1280"/>
      <c r="TZL376" s="1280"/>
      <c r="TZM376" s="1280"/>
      <c r="TZN376" s="1280"/>
      <c r="TZO376" s="1280"/>
      <c r="TZP376" s="1280"/>
      <c r="TZQ376" s="1280"/>
      <c r="TZR376" s="1280"/>
      <c r="TZS376" s="1280"/>
      <c r="TZT376" s="1280"/>
      <c r="TZU376" s="1280"/>
      <c r="TZV376" s="1280"/>
      <c r="TZW376" s="1280"/>
      <c r="TZX376" s="1280"/>
      <c r="TZY376" s="1280"/>
      <c r="TZZ376" s="1280"/>
      <c r="UAA376" s="1280"/>
      <c r="UAB376" s="1280"/>
      <c r="UAC376" s="1280"/>
      <c r="UAD376" s="1280"/>
      <c r="UAE376" s="1280"/>
      <c r="UAF376" s="1280"/>
      <c r="UAG376" s="1280"/>
      <c r="UAH376" s="1280"/>
      <c r="UAI376" s="1280"/>
      <c r="UAJ376" s="1280"/>
      <c r="UAK376" s="1280"/>
      <c r="UAL376" s="1280"/>
      <c r="UAM376" s="1280"/>
      <c r="UAN376" s="1280"/>
      <c r="UAO376" s="1280"/>
      <c r="UAP376" s="1280"/>
      <c r="UAQ376" s="1280"/>
      <c r="UAR376" s="1280"/>
      <c r="UAS376" s="1280"/>
      <c r="UAT376" s="1280"/>
      <c r="UAU376" s="1280"/>
      <c r="UAV376" s="1280"/>
      <c r="UAW376" s="1280"/>
      <c r="UAX376" s="1280"/>
      <c r="UAY376" s="1280"/>
      <c r="UAZ376" s="1280"/>
      <c r="UBA376" s="1280"/>
      <c r="UBB376" s="1280"/>
      <c r="UBC376" s="1280"/>
      <c r="UBD376" s="1280"/>
      <c r="UBE376" s="1280"/>
      <c r="UBF376" s="1280"/>
      <c r="UBG376" s="1280"/>
      <c r="UBH376" s="1280"/>
      <c r="UBI376" s="1280"/>
      <c r="UBJ376" s="1280"/>
      <c r="UBK376" s="1280"/>
      <c r="UBL376" s="1280"/>
      <c r="UBM376" s="1280"/>
      <c r="UBN376" s="1280"/>
      <c r="UBO376" s="1280"/>
      <c r="UBP376" s="1280"/>
      <c r="UBQ376" s="1280"/>
      <c r="UBR376" s="1280"/>
      <c r="UBS376" s="1280"/>
      <c r="UBT376" s="1280"/>
      <c r="UBU376" s="1280"/>
      <c r="UBV376" s="1280"/>
      <c r="UBW376" s="1280"/>
      <c r="UBX376" s="1280"/>
      <c r="UBY376" s="1280"/>
      <c r="UBZ376" s="1280"/>
      <c r="UCA376" s="1280"/>
      <c r="UCB376" s="1280"/>
      <c r="UCC376" s="1280"/>
      <c r="UCD376" s="1280"/>
      <c r="UCE376" s="1280"/>
      <c r="UCF376" s="1280"/>
      <c r="UCG376" s="1280"/>
      <c r="UCH376" s="1280"/>
      <c r="UCI376" s="1280"/>
      <c r="UCJ376" s="1280"/>
      <c r="UCK376" s="1280"/>
      <c r="UCL376" s="1280"/>
      <c r="UCM376" s="1280"/>
      <c r="UCN376" s="1280"/>
      <c r="UCO376" s="1280"/>
      <c r="UCP376" s="1280"/>
      <c r="UCQ376" s="1280"/>
      <c r="UCR376" s="1280"/>
      <c r="UCS376" s="1280"/>
      <c r="UCT376" s="1280"/>
      <c r="UCU376" s="1280"/>
      <c r="UCV376" s="1280"/>
      <c r="UCW376" s="1280"/>
      <c r="UCX376" s="1280"/>
      <c r="UCY376" s="1280"/>
      <c r="UCZ376" s="1280"/>
      <c r="UDA376" s="1280"/>
      <c r="UDB376" s="1280"/>
      <c r="UDC376" s="1280"/>
      <c r="UDD376" s="1280"/>
      <c r="UDE376" s="1280"/>
      <c r="UDF376" s="1280"/>
      <c r="UDG376" s="1280"/>
      <c r="UDH376" s="1280"/>
      <c r="UDI376" s="1280"/>
      <c r="UDJ376" s="1280"/>
      <c r="UDK376" s="1280"/>
      <c r="UDL376" s="1280"/>
      <c r="UDM376" s="1280"/>
      <c r="UDN376" s="1280"/>
      <c r="UDO376" s="1280"/>
      <c r="UDP376" s="1280"/>
      <c r="UDQ376" s="1280"/>
      <c r="UDR376" s="1280"/>
      <c r="UDS376" s="1280"/>
      <c r="UDT376" s="1280"/>
      <c r="UDU376" s="1280"/>
      <c r="UDV376" s="1280"/>
      <c r="UDW376" s="1280"/>
      <c r="UDX376" s="1280"/>
      <c r="UDY376" s="1280"/>
      <c r="UDZ376" s="1280"/>
      <c r="UEA376" s="1280"/>
      <c r="UEB376" s="1280"/>
      <c r="UEC376" s="1280"/>
      <c r="UED376" s="1280"/>
      <c r="UEE376" s="1280"/>
      <c r="UEF376" s="1280"/>
      <c r="UEG376" s="1280"/>
      <c r="UEH376" s="1280"/>
      <c r="UEI376" s="1280"/>
      <c r="UEJ376" s="1280"/>
      <c r="UEK376" s="1280"/>
      <c r="UEL376" s="1280"/>
      <c r="UEM376" s="1280"/>
      <c r="UEN376" s="1280"/>
      <c r="UEO376" s="1280"/>
      <c r="UEP376" s="1280"/>
      <c r="UEQ376" s="1280"/>
      <c r="UER376" s="1280"/>
      <c r="UES376" s="1280"/>
      <c r="UET376" s="1280"/>
      <c r="UEU376" s="1280"/>
      <c r="UEV376" s="1280"/>
      <c r="UEW376" s="1280"/>
      <c r="UEX376" s="1280"/>
      <c r="UEY376" s="1280"/>
      <c r="UEZ376" s="1280"/>
      <c r="UFA376" s="1280"/>
      <c r="UFB376" s="1280"/>
      <c r="UFC376" s="1280"/>
      <c r="UFD376" s="1280"/>
      <c r="UFE376" s="1280"/>
      <c r="UFF376" s="1280"/>
      <c r="UFG376" s="1280"/>
      <c r="UFH376" s="1280"/>
      <c r="UFI376" s="1280"/>
      <c r="UFJ376" s="1280"/>
      <c r="UFK376" s="1280"/>
      <c r="UFL376" s="1280"/>
      <c r="UFM376" s="1280"/>
      <c r="UFN376" s="1280"/>
      <c r="UFO376" s="1280"/>
      <c r="UFP376" s="1280"/>
      <c r="UFQ376" s="1280"/>
      <c r="UFR376" s="1280"/>
      <c r="UFS376" s="1280"/>
      <c r="UFT376" s="1280"/>
      <c r="UFU376" s="1280"/>
      <c r="UFV376" s="1280"/>
      <c r="UFW376" s="1280"/>
      <c r="UFX376" s="1280"/>
      <c r="UFY376" s="1280"/>
      <c r="UFZ376" s="1280"/>
      <c r="UGA376" s="1280"/>
      <c r="UGB376" s="1280"/>
      <c r="UGC376" s="1280"/>
      <c r="UGD376" s="1280"/>
      <c r="UGE376" s="1280"/>
      <c r="UGF376" s="1280"/>
      <c r="UGG376" s="1280"/>
      <c r="UGH376" s="1280"/>
      <c r="UGI376" s="1280"/>
      <c r="UGJ376" s="1280"/>
      <c r="UGK376" s="1280"/>
      <c r="UGL376" s="1280"/>
      <c r="UGM376" s="1280"/>
      <c r="UGN376" s="1280"/>
      <c r="UGO376" s="1280"/>
      <c r="UGP376" s="1280"/>
      <c r="UGQ376" s="1280"/>
      <c r="UGR376" s="1280"/>
      <c r="UGS376" s="1280"/>
      <c r="UGT376" s="1280"/>
      <c r="UGU376" s="1280"/>
      <c r="UGV376" s="1280"/>
      <c r="UGW376" s="1280"/>
      <c r="UGX376" s="1280"/>
      <c r="UGY376" s="1280"/>
      <c r="UGZ376" s="1280"/>
      <c r="UHA376" s="1280"/>
      <c r="UHB376" s="1280"/>
      <c r="UHC376" s="1280"/>
      <c r="UHD376" s="1280"/>
      <c r="UHE376" s="1280"/>
      <c r="UHF376" s="1280"/>
      <c r="UHG376" s="1280"/>
      <c r="UHH376" s="1280"/>
      <c r="UHI376" s="1280"/>
      <c r="UHJ376" s="1280"/>
      <c r="UHK376" s="1280"/>
      <c r="UHL376" s="1280"/>
      <c r="UHM376" s="1280"/>
      <c r="UHN376" s="1280"/>
      <c r="UHO376" s="1280"/>
      <c r="UHP376" s="1280"/>
      <c r="UHQ376" s="1280"/>
      <c r="UHR376" s="1280"/>
      <c r="UHS376" s="1280"/>
      <c r="UHT376" s="1280"/>
      <c r="UHU376" s="1280"/>
      <c r="UHV376" s="1280"/>
      <c r="UHW376" s="1280"/>
      <c r="UHX376" s="1280"/>
      <c r="UHY376" s="1280"/>
      <c r="UHZ376" s="1280"/>
      <c r="UIA376" s="1280"/>
      <c r="UIB376" s="1280"/>
      <c r="UIC376" s="1280"/>
      <c r="UID376" s="1280"/>
      <c r="UIE376" s="1280"/>
      <c r="UIF376" s="1280"/>
      <c r="UIG376" s="1280"/>
      <c r="UIH376" s="1280"/>
      <c r="UII376" s="1280"/>
      <c r="UIJ376" s="1280"/>
      <c r="UIK376" s="1280"/>
      <c r="UIL376" s="1280"/>
      <c r="UIM376" s="1280"/>
      <c r="UIN376" s="1280"/>
      <c r="UIO376" s="1280"/>
      <c r="UIP376" s="1280"/>
      <c r="UIQ376" s="1280"/>
      <c r="UIR376" s="1280"/>
      <c r="UIS376" s="1280"/>
      <c r="UIT376" s="1280"/>
      <c r="UIU376" s="1280"/>
      <c r="UIV376" s="1280"/>
      <c r="UIW376" s="1280"/>
      <c r="UIX376" s="1280"/>
      <c r="UIY376" s="1280"/>
      <c r="UIZ376" s="1280"/>
      <c r="UJA376" s="1280"/>
      <c r="UJB376" s="1280"/>
      <c r="UJC376" s="1280"/>
      <c r="UJD376" s="1280"/>
      <c r="UJE376" s="1280"/>
      <c r="UJF376" s="1280"/>
      <c r="UJG376" s="1280"/>
      <c r="UJH376" s="1280"/>
      <c r="UJI376" s="1280"/>
      <c r="UJJ376" s="1280"/>
      <c r="UJK376" s="1280"/>
      <c r="UJL376" s="1280"/>
      <c r="UJM376" s="1280"/>
      <c r="UJN376" s="1280"/>
      <c r="UJO376" s="1280"/>
      <c r="UJP376" s="1280"/>
      <c r="UJQ376" s="1280"/>
      <c r="UJR376" s="1280"/>
      <c r="UJS376" s="1280"/>
      <c r="UJT376" s="1280"/>
      <c r="UJU376" s="1280"/>
      <c r="UJV376" s="1280"/>
      <c r="UJW376" s="1280"/>
      <c r="UJX376" s="1280"/>
      <c r="UJY376" s="1280"/>
      <c r="UJZ376" s="1280"/>
      <c r="UKA376" s="1280"/>
      <c r="UKB376" s="1280"/>
      <c r="UKC376" s="1280"/>
      <c r="UKD376" s="1280"/>
      <c r="UKE376" s="1280"/>
      <c r="UKF376" s="1280"/>
      <c r="UKG376" s="1280"/>
      <c r="UKH376" s="1280"/>
      <c r="UKI376" s="1280"/>
      <c r="UKJ376" s="1280"/>
      <c r="UKK376" s="1280"/>
      <c r="UKL376" s="1280"/>
      <c r="UKM376" s="1280"/>
      <c r="UKN376" s="1280"/>
      <c r="UKO376" s="1280"/>
      <c r="UKP376" s="1280"/>
      <c r="UKQ376" s="1280"/>
      <c r="UKR376" s="1280"/>
      <c r="UKS376" s="1280"/>
      <c r="UKT376" s="1280"/>
      <c r="UKU376" s="1280"/>
      <c r="UKV376" s="1280"/>
      <c r="UKW376" s="1280"/>
      <c r="UKX376" s="1280"/>
      <c r="UKY376" s="1280"/>
      <c r="UKZ376" s="1280"/>
      <c r="ULA376" s="1280"/>
      <c r="ULB376" s="1280"/>
      <c r="ULC376" s="1280"/>
      <c r="ULD376" s="1280"/>
      <c r="ULE376" s="1280"/>
      <c r="ULF376" s="1280"/>
      <c r="ULG376" s="1280"/>
      <c r="ULH376" s="1280"/>
      <c r="ULI376" s="1280"/>
      <c r="ULJ376" s="1280"/>
      <c r="ULK376" s="1280"/>
      <c r="ULL376" s="1280"/>
      <c r="ULM376" s="1280"/>
      <c r="ULN376" s="1280"/>
      <c r="ULO376" s="1280"/>
      <c r="ULP376" s="1280"/>
      <c r="ULQ376" s="1280"/>
      <c r="ULR376" s="1280"/>
      <c r="ULS376" s="1280"/>
      <c r="ULT376" s="1280"/>
      <c r="ULU376" s="1280"/>
      <c r="ULV376" s="1280"/>
      <c r="ULW376" s="1280"/>
      <c r="ULX376" s="1280"/>
      <c r="ULY376" s="1280"/>
      <c r="ULZ376" s="1280"/>
      <c r="UMA376" s="1280"/>
      <c r="UMB376" s="1280"/>
      <c r="UMC376" s="1280"/>
      <c r="UMD376" s="1280"/>
      <c r="UME376" s="1280"/>
      <c r="UMF376" s="1280"/>
      <c r="UMG376" s="1280"/>
      <c r="UMH376" s="1280"/>
      <c r="UMI376" s="1280"/>
      <c r="UMJ376" s="1280"/>
      <c r="UMK376" s="1280"/>
      <c r="UML376" s="1280"/>
      <c r="UMM376" s="1280"/>
      <c r="UMN376" s="1280"/>
      <c r="UMO376" s="1280"/>
      <c r="UMP376" s="1280"/>
      <c r="UMQ376" s="1280"/>
      <c r="UMR376" s="1280"/>
      <c r="UMS376" s="1280"/>
      <c r="UMT376" s="1280"/>
      <c r="UMU376" s="1280"/>
      <c r="UMV376" s="1280"/>
      <c r="UMW376" s="1280"/>
      <c r="UMX376" s="1280"/>
      <c r="UMY376" s="1280"/>
      <c r="UMZ376" s="1280"/>
      <c r="UNA376" s="1280"/>
      <c r="UNB376" s="1280"/>
      <c r="UNC376" s="1280"/>
      <c r="UND376" s="1280"/>
      <c r="UNE376" s="1280"/>
      <c r="UNF376" s="1280"/>
      <c r="UNG376" s="1280"/>
      <c r="UNH376" s="1280"/>
      <c r="UNI376" s="1280"/>
      <c r="UNJ376" s="1280"/>
      <c r="UNK376" s="1280"/>
      <c r="UNL376" s="1280"/>
      <c r="UNM376" s="1280"/>
      <c r="UNN376" s="1280"/>
      <c r="UNO376" s="1280"/>
      <c r="UNP376" s="1280"/>
      <c r="UNQ376" s="1280"/>
      <c r="UNR376" s="1280"/>
      <c r="UNS376" s="1280"/>
      <c r="UNT376" s="1280"/>
      <c r="UNU376" s="1280"/>
      <c r="UNV376" s="1280"/>
      <c r="UNW376" s="1280"/>
      <c r="UNX376" s="1280"/>
      <c r="UNY376" s="1280"/>
      <c r="UNZ376" s="1280"/>
      <c r="UOA376" s="1280"/>
      <c r="UOB376" s="1280"/>
      <c r="UOC376" s="1280"/>
      <c r="UOD376" s="1280"/>
      <c r="UOE376" s="1280"/>
      <c r="UOF376" s="1280"/>
      <c r="UOG376" s="1280"/>
      <c r="UOH376" s="1280"/>
      <c r="UOI376" s="1280"/>
      <c r="UOJ376" s="1280"/>
      <c r="UOK376" s="1280"/>
      <c r="UOL376" s="1280"/>
      <c r="UOM376" s="1280"/>
      <c r="UON376" s="1280"/>
      <c r="UOO376" s="1280"/>
      <c r="UOP376" s="1280"/>
      <c r="UOQ376" s="1280"/>
      <c r="UOR376" s="1280"/>
      <c r="UOS376" s="1280"/>
      <c r="UOT376" s="1280"/>
      <c r="UOU376" s="1280"/>
      <c r="UOV376" s="1280"/>
      <c r="UOW376" s="1280"/>
      <c r="UOX376" s="1280"/>
      <c r="UOY376" s="1280"/>
      <c r="UOZ376" s="1280"/>
      <c r="UPA376" s="1280"/>
      <c r="UPB376" s="1280"/>
      <c r="UPC376" s="1280"/>
      <c r="UPD376" s="1280"/>
      <c r="UPE376" s="1280"/>
      <c r="UPF376" s="1280"/>
      <c r="UPG376" s="1280"/>
      <c r="UPH376" s="1280"/>
      <c r="UPI376" s="1280"/>
      <c r="UPJ376" s="1280"/>
      <c r="UPK376" s="1280"/>
      <c r="UPL376" s="1280"/>
      <c r="UPM376" s="1280"/>
      <c r="UPN376" s="1280"/>
      <c r="UPO376" s="1280"/>
      <c r="UPP376" s="1280"/>
      <c r="UPQ376" s="1280"/>
      <c r="UPR376" s="1280"/>
      <c r="UPS376" s="1280"/>
      <c r="UPT376" s="1280"/>
      <c r="UPU376" s="1280"/>
      <c r="UPV376" s="1280"/>
      <c r="UPW376" s="1280"/>
      <c r="UPX376" s="1280"/>
      <c r="UPY376" s="1280"/>
      <c r="UPZ376" s="1280"/>
      <c r="UQA376" s="1280"/>
      <c r="UQB376" s="1280"/>
      <c r="UQC376" s="1280"/>
      <c r="UQD376" s="1280"/>
      <c r="UQE376" s="1280"/>
      <c r="UQF376" s="1280"/>
      <c r="UQG376" s="1280"/>
      <c r="UQH376" s="1280"/>
      <c r="UQI376" s="1280"/>
      <c r="UQJ376" s="1280"/>
      <c r="UQK376" s="1280"/>
      <c r="UQL376" s="1280"/>
      <c r="UQM376" s="1280"/>
      <c r="UQN376" s="1280"/>
      <c r="UQO376" s="1280"/>
      <c r="UQP376" s="1280"/>
      <c r="UQQ376" s="1280"/>
      <c r="UQR376" s="1280"/>
      <c r="UQS376" s="1280"/>
      <c r="UQT376" s="1280"/>
      <c r="UQU376" s="1280"/>
      <c r="UQV376" s="1280"/>
      <c r="UQW376" s="1280"/>
      <c r="UQX376" s="1280"/>
      <c r="UQY376" s="1280"/>
      <c r="UQZ376" s="1280"/>
      <c r="URA376" s="1280"/>
      <c r="URB376" s="1280"/>
      <c r="URC376" s="1280"/>
      <c r="URD376" s="1280"/>
      <c r="URE376" s="1280"/>
      <c r="URF376" s="1280"/>
      <c r="URG376" s="1280"/>
      <c r="URH376" s="1280"/>
      <c r="URI376" s="1280"/>
      <c r="URJ376" s="1280"/>
      <c r="URK376" s="1280"/>
      <c r="URL376" s="1280"/>
      <c r="URM376" s="1280"/>
      <c r="URN376" s="1280"/>
      <c r="URO376" s="1280"/>
      <c r="URP376" s="1280"/>
      <c r="URQ376" s="1280"/>
      <c r="URR376" s="1280"/>
      <c r="URS376" s="1280"/>
      <c r="URT376" s="1280"/>
      <c r="URU376" s="1280"/>
      <c r="URV376" s="1280"/>
      <c r="URW376" s="1280"/>
      <c r="URX376" s="1280"/>
      <c r="URY376" s="1280"/>
      <c r="URZ376" s="1280"/>
      <c r="USA376" s="1280"/>
      <c r="USB376" s="1280"/>
      <c r="USC376" s="1280"/>
      <c r="USD376" s="1280"/>
      <c r="USE376" s="1280"/>
      <c r="USF376" s="1280"/>
      <c r="USG376" s="1280"/>
      <c r="USH376" s="1280"/>
      <c r="USI376" s="1280"/>
      <c r="USJ376" s="1280"/>
      <c r="USK376" s="1280"/>
      <c r="USL376" s="1280"/>
      <c r="USM376" s="1280"/>
      <c r="USN376" s="1280"/>
      <c r="USO376" s="1280"/>
      <c r="USP376" s="1280"/>
      <c r="USQ376" s="1280"/>
      <c r="USR376" s="1280"/>
      <c r="USS376" s="1280"/>
      <c r="UST376" s="1280"/>
      <c r="USU376" s="1280"/>
      <c r="USV376" s="1280"/>
      <c r="USW376" s="1280"/>
      <c r="USX376" s="1280"/>
      <c r="USY376" s="1280"/>
      <c r="USZ376" s="1280"/>
      <c r="UTA376" s="1280"/>
      <c r="UTB376" s="1280"/>
      <c r="UTC376" s="1280"/>
      <c r="UTD376" s="1280"/>
      <c r="UTE376" s="1280"/>
      <c r="UTF376" s="1280"/>
      <c r="UTG376" s="1280"/>
      <c r="UTH376" s="1280"/>
      <c r="UTI376" s="1280"/>
      <c r="UTJ376" s="1280"/>
      <c r="UTK376" s="1280"/>
      <c r="UTL376" s="1280"/>
      <c r="UTM376" s="1280"/>
      <c r="UTN376" s="1280"/>
      <c r="UTO376" s="1280"/>
      <c r="UTP376" s="1280"/>
      <c r="UTQ376" s="1280"/>
      <c r="UTR376" s="1280"/>
      <c r="UTS376" s="1280"/>
      <c r="UTT376" s="1280"/>
      <c r="UTU376" s="1280"/>
      <c r="UTV376" s="1280"/>
      <c r="UTW376" s="1280"/>
      <c r="UTX376" s="1280"/>
      <c r="UTY376" s="1280"/>
      <c r="UTZ376" s="1280"/>
      <c r="UUA376" s="1280"/>
      <c r="UUB376" s="1280"/>
      <c r="UUC376" s="1280"/>
      <c r="UUD376" s="1280"/>
      <c r="UUE376" s="1280"/>
      <c r="UUF376" s="1280"/>
      <c r="UUG376" s="1280"/>
      <c r="UUH376" s="1280"/>
      <c r="UUI376" s="1280"/>
      <c r="UUJ376" s="1280"/>
      <c r="UUK376" s="1280"/>
      <c r="UUL376" s="1280"/>
      <c r="UUM376" s="1280"/>
      <c r="UUN376" s="1280"/>
      <c r="UUO376" s="1280"/>
      <c r="UUP376" s="1280"/>
      <c r="UUQ376" s="1280"/>
      <c r="UUR376" s="1280"/>
      <c r="UUS376" s="1280"/>
      <c r="UUT376" s="1280"/>
      <c r="UUU376" s="1280"/>
      <c r="UUV376" s="1280"/>
      <c r="UUW376" s="1280"/>
      <c r="UUX376" s="1280"/>
      <c r="UUY376" s="1280"/>
      <c r="UUZ376" s="1280"/>
      <c r="UVA376" s="1280"/>
      <c r="UVB376" s="1280"/>
      <c r="UVC376" s="1280"/>
      <c r="UVD376" s="1280"/>
      <c r="UVE376" s="1280"/>
      <c r="UVF376" s="1280"/>
      <c r="UVG376" s="1280"/>
      <c r="UVH376" s="1280"/>
      <c r="UVI376" s="1280"/>
      <c r="UVJ376" s="1280"/>
      <c r="UVK376" s="1280"/>
      <c r="UVL376" s="1280"/>
      <c r="UVM376" s="1280"/>
      <c r="UVN376" s="1280"/>
      <c r="UVO376" s="1280"/>
      <c r="UVP376" s="1280"/>
      <c r="UVQ376" s="1280"/>
      <c r="UVR376" s="1280"/>
      <c r="UVS376" s="1280"/>
      <c r="UVT376" s="1280"/>
      <c r="UVU376" s="1280"/>
      <c r="UVV376" s="1280"/>
      <c r="UVW376" s="1280"/>
      <c r="UVX376" s="1280"/>
      <c r="UVY376" s="1280"/>
      <c r="UVZ376" s="1280"/>
      <c r="UWA376" s="1280"/>
      <c r="UWB376" s="1280"/>
      <c r="UWC376" s="1280"/>
      <c r="UWD376" s="1280"/>
      <c r="UWE376" s="1280"/>
      <c r="UWF376" s="1280"/>
      <c r="UWG376" s="1280"/>
      <c r="UWH376" s="1280"/>
      <c r="UWI376" s="1280"/>
      <c r="UWJ376" s="1280"/>
      <c r="UWK376" s="1280"/>
      <c r="UWL376" s="1280"/>
      <c r="UWM376" s="1280"/>
      <c r="UWN376" s="1280"/>
      <c r="UWO376" s="1280"/>
      <c r="UWP376" s="1280"/>
      <c r="UWQ376" s="1280"/>
      <c r="UWR376" s="1280"/>
      <c r="UWS376" s="1280"/>
      <c r="UWT376" s="1280"/>
      <c r="UWU376" s="1280"/>
      <c r="UWV376" s="1280"/>
      <c r="UWW376" s="1280"/>
      <c r="UWX376" s="1280"/>
      <c r="UWY376" s="1280"/>
      <c r="UWZ376" s="1280"/>
      <c r="UXA376" s="1280"/>
      <c r="UXB376" s="1280"/>
      <c r="UXC376" s="1280"/>
      <c r="UXD376" s="1280"/>
      <c r="UXE376" s="1280"/>
      <c r="UXF376" s="1280"/>
      <c r="UXG376" s="1280"/>
      <c r="UXH376" s="1280"/>
      <c r="UXI376" s="1280"/>
      <c r="UXJ376" s="1280"/>
      <c r="UXK376" s="1280"/>
      <c r="UXL376" s="1280"/>
      <c r="UXM376" s="1280"/>
      <c r="UXN376" s="1280"/>
      <c r="UXO376" s="1280"/>
      <c r="UXP376" s="1280"/>
      <c r="UXQ376" s="1280"/>
      <c r="UXR376" s="1280"/>
      <c r="UXS376" s="1280"/>
      <c r="UXT376" s="1280"/>
      <c r="UXU376" s="1280"/>
      <c r="UXV376" s="1280"/>
      <c r="UXW376" s="1280"/>
      <c r="UXX376" s="1280"/>
      <c r="UXY376" s="1280"/>
      <c r="UXZ376" s="1280"/>
      <c r="UYA376" s="1280"/>
      <c r="UYB376" s="1280"/>
      <c r="UYC376" s="1280"/>
      <c r="UYD376" s="1280"/>
      <c r="UYE376" s="1280"/>
      <c r="UYF376" s="1280"/>
      <c r="UYG376" s="1280"/>
      <c r="UYH376" s="1280"/>
      <c r="UYI376" s="1280"/>
      <c r="UYJ376" s="1280"/>
      <c r="UYK376" s="1280"/>
      <c r="UYL376" s="1280"/>
      <c r="UYM376" s="1280"/>
      <c r="UYN376" s="1280"/>
      <c r="UYO376" s="1280"/>
      <c r="UYP376" s="1280"/>
      <c r="UYQ376" s="1280"/>
      <c r="UYR376" s="1280"/>
      <c r="UYS376" s="1280"/>
      <c r="UYT376" s="1280"/>
      <c r="UYU376" s="1280"/>
      <c r="UYV376" s="1280"/>
      <c r="UYW376" s="1280"/>
      <c r="UYX376" s="1280"/>
      <c r="UYY376" s="1280"/>
      <c r="UYZ376" s="1280"/>
      <c r="UZA376" s="1280"/>
      <c r="UZB376" s="1280"/>
      <c r="UZC376" s="1280"/>
      <c r="UZD376" s="1280"/>
      <c r="UZE376" s="1280"/>
      <c r="UZF376" s="1280"/>
      <c r="UZG376" s="1280"/>
      <c r="UZH376" s="1280"/>
      <c r="UZI376" s="1280"/>
      <c r="UZJ376" s="1280"/>
      <c r="UZK376" s="1280"/>
      <c r="UZL376" s="1280"/>
      <c r="UZM376" s="1280"/>
      <c r="UZN376" s="1280"/>
      <c r="UZO376" s="1280"/>
      <c r="UZP376" s="1280"/>
      <c r="UZQ376" s="1280"/>
      <c r="UZR376" s="1280"/>
      <c r="UZS376" s="1280"/>
      <c r="UZT376" s="1280"/>
      <c r="UZU376" s="1280"/>
      <c r="UZV376" s="1280"/>
      <c r="UZW376" s="1280"/>
      <c r="UZX376" s="1280"/>
      <c r="UZY376" s="1280"/>
      <c r="UZZ376" s="1280"/>
      <c r="VAA376" s="1280"/>
      <c r="VAB376" s="1280"/>
      <c r="VAC376" s="1280"/>
      <c r="VAD376" s="1280"/>
      <c r="VAE376" s="1280"/>
      <c r="VAF376" s="1280"/>
      <c r="VAG376" s="1280"/>
      <c r="VAH376" s="1280"/>
      <c r="VAI376" s="1280"/>
      <c r="VAJ376" s="1280"/>
      <c r="VAK376" s="1280"/>
      <c r="VAL376" s="1280"/>
      <c r="VAM376" s="1280"/>
      <c r="VAN376" s="1280"/>
      <c r="VAO376" s="1280"/>
      <c r="VAP376" s="1280"/>
      <c r="VAQ376" s="1280"/>
      <c r="VAR376" s="1280"/>
      <c r="VAS376" s="1280"/>
      <c r="VAT376" s="1280"/>
      <c r="VAU376" s="1280"/>
      <c r="VAV376" s="1280"/>
      <c r="VAW376" s="1280"/>
      <c r="VAX376" s="1280"/>
      <c r="VAY376" s="1280"/>
      <c r="VAZ376" s="1280"/>
      <c r="VBA376" s="1280"/>
      <c r="VBB376" s="1280"/>
      <c r="VBC376" s="1280"/>
      <c r="VBD376" s="1280"/>
      <c r="VBE376" s="1280"/>
      <c r="VBF376" s="1280"/>
      <c r="VBG376" s="1280"/>
      <c r="VBH376" s="1280"/>
      <c r="VBI376" s="1280"/>
      <c r="VBJ376" s="1280"/>
      <c r="VBK376" s="1280"/>
      <c r="VBL376" s="1280"/>
      <c r="VBM376" s="1280"/>
      <c r="VBN376" s="1280"/>
      <c r="VBO376" s="1280"/>
      <c r="VBP376" s="1280"/>
      <c r="VBQ376" s="1280"/>
      <c r="VBR376" s="1280"/>
      <c r="VBS376" s="1280"/>
      <c r="VBT376" s="1280"/>
      <c r="VBU376" s="1280"/>
      <c r="VBV376" s="1280"/>
      <c r="VBW376" s="1280"/>
      <c r="VBX376" s="1280"/>
      <c r="VBY376" s="1280"/>
      <c r="VBZ376" s="1280"/>
      <c r="VCA376" s="1280"/>
      <c r="VCB376" s="1280"/>
      <c r="VCC376" s="1280"/>
      <c r="VCD376" s="1280"/>
      <c r="VCE376" s="1280"/>
      <c r="VCF376" s="1280"/>
      <c r="VCG376" s="1280"/>
      <c r="VCH376" s="1280"/>
      <c r="VCI376" s="1280"/>
      <c r="VCJ376" s="1280"/>
      <c r="VCK376" s="1280"/>
      <c r="VCL376" s="1280"/>
      <c r="VCM376" s="1280"/>
      <c r="VCN376" s="1280"/>
      <c r="VCO376" s="1280"/>
      <c r="VCP376" s="1280"/>
      <c r="VCQ376" s="1280"/>
      <c r="VCR376" s="1280"/>
      <c r="VCS376" s="1280"/>
      <c r="VCT376" s="1280"/>
      <c r="VCU376" s="1280"/>
      <c r="VCV376" s="1280"/>
      <c r="VCW376" s="1280"/>
      <c r="VCX376" s="1280"/>
      <c r="VCY376" s="1280"/>
      <c r="VCZ376" s="1280"/>
      <c r="VDA376" s="1280"/>
      <c r="VDB376" s="1280"/>
      <c r="VDC376" s="1280"/>
      <c r="VDD376" s="1280"/>
      <c r="VDE376" s="1280"/>
      <c r="VDF376" s="1280"/>
      <c r="VDG376" s="1280"/>
      <c r="VDH376" s="1280"/>
      <c r="VDI376" s="1280"/>
      <c r="VDJ376" s="1280"/>
      <c r="VDK376" s="1280"/>
      <c r="VDL376" s="1280"/>
      <c r="VDM376" s="1280"/>
      <c r="VDN376" s="1280"/>
      <c r="VDO376" s="1280"/>
      <c r="VDP376" s="1280"/>
      <c r="VDQ376" s="1280"/>
      <c r="VDR376" s="1280"/>
      <c r="VDS376" s="1280"/>
      <c r="VDT376" s="1280"/>
      <c r="VDU376" s="1280"/>
      <c r="VDV376" s="1280"/>
      <c r="VDW376" s="1280"/>
      <c r="VDX376" s="1280"/>
      <c r="VDY376" s="1280"/>
      <c r="VDZ376" s="1280"/>
      <c r="VEA376" s="1280"/>
      <c r="VEB376" s="1280"/>
      <c r="VEC376" s="1280"/>
      <c r="VED376" s="1280"/>
      <c r="VEE376" s="1280"/>
      <c r="VEF376" s="1280"/>
      <c r="VEG376" s="1280"/>
      <c r="VEH376" s="1280"/>
      <c r="VEI376" s="1280"/>
      <c r="VEJ376" s="1280"/>
      <c r="VEK376" s="1280"/>
      <c r="VEL376" s="1280"/>
      <c r="VEM376" s="1280"/>
      <c r="VEN376" s="1280"/>
      <c r="VEO376" s="1280"/>
      <c r="VEP376" s="1280"/>
      <c r="VEQ376" s="1280"/>
      <c r="VER376" s="1280"/>
      <c r="VES376" s="1280"/>
      <c r="VET376" s="1280"/>
      <c r="VEU376" s="1280"/>
      <c r="VEV376" s="1280"/>
      <c r="VEW376" s="1280"/>
      <c r="VEX376" s="1280"/>
      <c r="VEY376" s="1280"/>
      <c r="VEZ376" s="1280"/>
      <c r="VFA376" s="1280"/>
      <c r="VFB376" s="1280"/>
      <c r="VFC376" s="1280"/>
      <c r="VFD376" s="1280"/>
      <c r="VFE376" s="1280"/>
      <c r="VFF376" s="1280"/>
      <c r="VFG376" s="1280"/>
      <c r="VFH376" s="1280"/>
      <c r="VFI376" s="1280"/>
      <c r="VFJ376" s="1280"/>
      <c r="VFK376" s="1280"/>
      <c r="VFL376" s="1280"/>
      <c r="VFM376" s="1280"/>
      <c r="VFN376" s="1280"/>
      <c r="VFO376" s="1280"/>
      <c r="VFP376" s="1280"/>
      <c r="VFQ376" s="1280"/>
      <c r="VFR376" s="1280"/>
      <c r="VFS376" s="1280"/>
      <c r="VFT376" s="1280"/>
      <c r="VFU376" s="1280"/>
      <c r="VFV376" s="1280"/>
      <c r="VFW376" s="1280"/>
      <c r="VFX376" s="1280"/>
      <c r="VFY376" s="1280"/>
      <c r="VFZ376" s="1280"/>
      <c r="VGA376" s="1280"/>
      <c r="VGB376" s="1280"/>
      <c r="VGC376" s="1280"/>
      <c r="VGD376" s="1280"/>
      <c r="VGE376" s="1280"/>
      <c r="VGF376" s="1280"/>
      <c r="VGG376" s="1280"/>
      <c r="VGH376" s="1280"/>
      <c r="VGI376" s="1280"/>
      <c r="VGJ376" s="1280"/>
      <c r="VGK376" s="1280"/>
      <c r="VGL376" s="1280"/>
      <c r="VGM376" s="1280"/>
      <c r="VGN376" s="1280"/>
      <c r="VGO376" s="1280"/>
      <c r="VGP376" s="1280"/>
      <c r="VGQ376" s="1280"/>
      <c r="VGR376" s="1280"/>
      <c r="VGS376" s="1280"/>
      <c r="VGT376" s="1280"/>
      <c r="VGU376" s="1280"/>
      <c r="VGV376" s="1280"/>
      <c r="VGW376" s="1280"/>
      <c r="VGX376" s="1280"/>
      <c r="VGY376" s="1280"/>
      <c r="VGZ376" s="1280"/>
      <c r="VHA376" s="1280"/>
      <c r="VHB376" s="1280"/>
      <c r="VHC376" s="1280"/>
      <c r="VHD376" s="1280"/>
      <c r="VHE376" s="1280"/>
      <c r="VHF376" s="1280"/>
      <c r="VHG376" s="1280"/>
      <c r="VHH376" s="1280"/>
      <c r="VHI376" s="1280"/>
      <c r="VHJ376" s="1280"/>
      <c r="VHK376" s="1280"/>
      <c r="VHL376" s="1280"/>
      <c r="VHM376" s="1280"/>
      <c r="VHN376" s="1280"/>
      <c r="VHO376" s="1280"/>
      <c r="VHP376" s="1280"/>
      <c r="VHQ376" s="1280"/>
      <c r="VHR376" s="1280"/>
      <c r="VHS376" s="1280"/>
      <c r="VHT376" s="1280"/>
      <c r="VHU376" s="1280"/>
      <c r="VHV376" s="1280"/>
      <c r="VHW376" s="1280"/>
      <c r="VHX376" s="1280"/>
      <c r="VHY376" s="1280"/>
      <c r="VHZ376" s="1280"/>
      <c r="VIA376" s="1280"/>
      <c r="VIB376" s="1280"/>
      <c r="VIC376" s="1280"/>
      <c r="VID376" s="1280"/>
      <c r="VIE376" s="1280"/>
      <c r="VIF376" s="1280"/>
      <c r="VIG376" s="1280"/>
      <c r="VIH376" s="1280"/>
      <c r="VII376" s="1280"/>
      <c r="VIJ376" s="1280"/>
      <c r="VIK376" s="1280"/>
      <c r="VIL376" s="1280"/>
      <c r="VIM376" s="1280"/>
      <c r="VIN376" s="1280"/>
      <c r="VIO376" s="1280"/>
      <c r="VIP376" s="1280"/>
      <c r="VIQ376" s="1280"/>
      <c r="VIR376" s="1280"/>
      <c r="VIS376" s="1280"/>
      <c r="VIT376" s="1280"/>
      <c r="VIU376" s="1280"/>
      <c r="VIV376" s="1280"/>
      <c r="VIW376" s="1280"/>
      <c r="VIX376" s="1280"/>
      <c r="VIY376" s="1280"/>
      <c r="VIZ376" s="1280"/>
      <c r="VJA376" s="1280"/>
      <c r="VJB376" s="1280"/>
      <c r="VJC376" s="1280"/>
      <c r="VJD376" s="1280"/>
      <c r="VJE376" s="1280"/>
      <c r="VJF376" s="1280"/>
      <c r="VJG376" s="1280"/>
      <c r="VJH376" s="1280"/>
      <c r="VJI376" s="1280"/>
      <c r="VJJ376" s="1280"/>
      <c r="VJK376" s="1280"/>
      <c r="VJL376" s="1280"/>
      <c r="VJM376" s="1280"/>
      <c r="VJN376" s="1280"/>
      <c r="VJO376" s="1280"/>
      <c r="VJP376" s="1280"/>
      <c r="VJQ376" s="1280"/>
      <c r="VJR376" s="1280"/>
      <c r="VJS376" s="1280"/>
      <c r="VJT376" s="1280"/>
      <c r="VJU376" s="1280"/>
      <c r="VJV376" s="1280"/>
      <c r="VJW376" s="1280"/>
      <c r="VJX376" s="1280"/>
      <c r="VJY376" s="1280"/>
      <c r="VJZ376" s="1280"/>
      <c r="VKA376" s="1280"/>
      <c r="VKB376" s="1280"/>
      <c r="VKC376" s="1280"/>
      <c r="VKD376" s="1280"/>
      <c r="VKE376" s="1280"/>
      <c r="VKF376" s="1280"/>
      <c r="VKG376" s="1280"/>
      <c r="VKH376" s="1280"/>
      <c r="VKI376" s="1280"/>
      <c r="VKJ376" s="1280"/>
      <c r="VKK376" s="1280"/>
      <c r="VKL376" s="1280"/>
      <c r="VKM376" s="1280"/>
      <c r="VKN376" s="1280"/>
      <c r="VKO376" s="1280"/>
      <c r="VKP376" s="1280"/>
      <c r="VKQ376" s="1280"/>
      <c r="VKR376" s="1280"/>
      <c r="VKS376" s="1280"/>
      <c r="VKT376" s="1280"/>
      <c r="VKU376" s="1280"/>
      <c r="VKV376" s="1280"/>
      <c r="VKW376" s="1280"/>
      <c r="VKX376" s="1280"/>
      <c r="VKY376" s="1280"/>
      <c r="VKZ376" s="1280"/>
      <c r="VLA376" s="1280"/>
      <c r="VLB376" s="1280"/>
      <c r="VLC376" s="1280"/>
      <c r="VLD376" s="1280"/>
      <c r="VLE376" s="1280"/>
      <c r="VLF376" s="1280"/>
      <c r="VLG376" s="1280"/>
      <c r="VLH376" s="1280"/>
      <c r="VLI376" s="1280"/>
      <c r="VLJ376" s="1280"/>
      <c r="VLK376" s="1280"/>
      <c r="VLL376" s="1280"/>
      <c r="VLM376" s="1280"/>
      <c r="VLN376" s="1280"/>
      <c r="VLO376" s="1280"/>
      <c r="VLP376" s="1280"/>
      <c r="VLQ376" s="1280"/>
      <c r="VLR376" s="1280"/>
      <c r="VLS376" s="1280"/>
      <c r="VLT376" s="1280"/>
      <c r="VLU376" s="1280"/>
      <c r="VLV376" s="1280"/>
      <c r="VLW376" s="1280"/>
      <c r="VLX376" s="1280"/>
      <c r="VLY376" s="1280"/>
      <c r="VLZ376" s="1280"/>
      <c r="VMA376" s="1280"/>
      <c r="VMB376" s="1280"/>
      <c r="VMC376" s="1280"/>
      <c r="VMD376" s="1280"/>
      <c r="VME376" s="1280"/>
      <c r="VMF376" s="1280"/>
      <c r="VMG376" s="1280"/>
      <c r="VMH376" s="1280"/>
      <c r="VMI376" s="1280"/>
      <c r="VMJ376" s="1280"/>
      <c r="VMK376" s="1280"/>
      <c r="VML376" s="1280"/>
      <c r="VMM376" s="1280"/>
      <c r="VMN376" s="1280"/>
      <c r="VMO376" s="1280"/>
      <c r="VMP376" s="1280"/>
      <c r="VMQ376" s="1280"/>
      <c r="VMR376" s="1280"/>
      <c r="VMS376" s="1280"/>
      <c r="VMT376" s="1280"/>
      <c r="VMU376" s="1280"/>
      <c r="VMV376" s="1280"/>
      <c r="VMW376" s="1280"/>
      <c r="VMX376" s="1280"/>
      <c r="VMY376" s="1280"/>
      <c r="VMZ376" s="1280"/>
      <c r="VNA376" s="1280"/>
      <c r="VNB376" s="1280"/>
      <c r="VNC376" s="1280"/>
      <c r="VND376" s="1280"/>
      <c r="VNE376" s="1280"/>
      <c r="VNF376" s="1280"/>
      <c r="VNG376" s="1280"/>
      <c r="VNH376" s="1280"/>
      <c r="VNI376" s="1280"/>
      <c r="VNJ376" s="1280"/>
      <c r="VNK376" s="1280"/>
      <c r="VNL376" s="1280"/>
      <c r="VNM376" s="1280"/>
      <c r="VNN376" s="1280"/>
      <c r="VNO376" s="1280"/>
      <c r="VNP376" s="1280"/>
      <c r="VNQ376" s="1280"/>
      <c r="VNR376" s="1280"/>
      <c r="VNS376" s="1280"/>
      <c r="VNT376" s="1280"/>
      <c r="VNU376" s="1280"/>
      <c r="VNV376" s="1280"/>
      <c r="VNW376" s="1280"/>
      <c r="VNX376" s="1280"/>
      <c r="VNY376" s="1280"/>
      <c r="VNZ376" s="1280"/>
      <c r="VOA376" s="1280"/>
      <c r="VOB376" s="1280"/>
      <c r="VOC376" s="1280"/>
      <c r="VOD376" s="1280"/>
      <c r="VOE376" s="1280"/>
      <c r="VOF376" s="1280"/>
      <c r="VOG376" s="1280"/>
      <c r="VOH376" s="1280"/>
      <c r="VOI376" s="1280"/>
      <c r="VOJ376" s="1280"/>
      <c r="VOK376" s="1280"/>
      <c r="VOL376" s="1280"/>
      <c r="VOM376" s="1280"/>
      <c r="VON376" s="1280"/>
      <c r="VOO376" s="1280"/>
      <c r="VOP376" s="1280"/>
      <c r="VOQ376" s="1280"/>
      <c r="VOR376" s="1280"/>
      <c r="VOS376" s="1280"/>
      <c r="VOT376" s="1280"/>
      <c r="VOU376" s="1280"/>
      <c r="VOV376" s="1280"/>
      <c r="VOW376" s="1280"/>
      <c r="VOX376" s="1280"/>
      <c r="VOY376" s="1280"/>
      <c r="VOZ376" s="1280"/>
      <c r="VPA376" s="1280"/>
      <c r="VPB376" s="1280"/>
      <c r="VPC376" s="1280"/>
      <c r="VPD376" s="1280"/>
      <c r="VPE376" s="1280"/>
      <c r="VPF376" s="1280"/>
      <c r="VPG376" s="1280"/>
      <c r="VPH376" s="1280"/>
      <c r="VPI376" s="1280"/>
      <c r="VPJ376" s="1280"/>
      <c r="VPK376" s="1280"/>
      <c r="VPL376" s="1280"/>
      <c r="VPM376" s="1280"/>
      <c r="VPN376" s="1280"/>
      <c r="VPO376" s="1280"/>
      <c r="VPP376" s="1280"/>
      <c r="VPQ376" s="1280"/>
      <c r="VPR376" s="1280"/>
      <c r="VPS376" s="1280"/>
      <c r="VPT376" s="1280"/>
      <c r="VPU376" s="1280"/>
      <c r="VPV376" s="1280"/>
      <c r="VPW376" s="1280"/>
      <c r="VPX376" s="1280"/>
      <c r="VPY376" s="1280"/>
      <c r="VPZ376" s="1280"/>
      <c r="VQA376" s="1280"/>
      <c r="VQB376" s="1280"/>
      <c r="VQC376" s="1280"/>
      <c r="VQD376" s="1280"/>
      <c r="VQE376" s="1280"/>
      <c r="VQF376" s="1280"/>
      <c r="VQG376" s="1280"/>
      <c r="VQH376" s="1280"/>
      <c r="VQI376" s="1280"/>
      <c r="VQJ376" s="1280"/>
      <c r="VQK376" s="1280"/>
      <c r="VQL376" s="1280"/>
      <c r="VQM376" s="1280"/>
      <c r="VQN376" s="1280"/>
      <c r="VQO376" s="1280"/>
      <c r="VQP376" s="1280"/>
      <c r="VQQ376" s="1280"/>
      <c r="VQR376" s="1280"/>
      <c r="VQS376" s="1280"/>
      <c r="VQT376" s="1280"/>
      <c r="VQU376" s="1280"/>
      <c r="VQV376" s="1280"/>
      <c r="VQW376" s="1280"/>
      <c r="VQX376" s="1280"/>
      <c r="VQY376" s="1280"/>
      <c r="VQZ376" s="1280"/>
      <c r="VRA376" s="1280"/>
      <c r="VRB376" s="1280"/>
      <c r="VRC376" s="1280"/>
      <c r="VRD376" s="1280"/>
      <c r="VRE376" s="1280"/>
      <c r="VRF376" s="1280"/>
      <c r="VRG376" s="1280"/>
      <c r="VRH376" s="1280"/>
      <c r="VRI376" s="1280"/>
      <c r="VRJ376" s="1280"/>
      <c r="VRK376" s="1280"/>
      <c r="VRL376" s="1280"/>
      <c r="VRM376" s="1280"/>
      <c r="VRN376" s="1280"/>
      <c r="VRO376" s="1280"/>
      <c r="VRP376" s="1280"/>
      <c r="VRQ376" s="1280"/>
      <c r="VRR376" s="1280"/>
      <c r="VRS376" s="1280"/>
      <c r="VRT376" s="1280"/>
      <c r="VRU376" s="1280"/>
      <c r="VRV376" s="1280"/>
      <c r="VRW376" s="1280"/>
      <c r="VRX376" s="1280"/>
      <c r="VRY376" s="1280"/>
      <c r="VRZ376" s="1280"/>
      <c r="VSA376" s="1280"/>
      <c r="VSB376" s="1280"/>
      <c r="VSC376" s="1280"/>
      <c r="VSD376" s="1280"/>
      <c r="VSE376" s="1280"/>
      <c r="VSF376" s="1280"/>
      <c r="VSG376" s="1280"/>
      <c r="VSH376" s="1280"/>
      <c r="VSI376" s="1280"/>
      <c r="VSJ376" s="1280"/>
      <c r="VSK376" s="1280"/>
      <c r="VSL376" s="1280"/>
      <c r="VSM376" s="1280"/>
      <c r="VSN376" s="1280"/>
      <c r="VSO376" s="1280"/>
      <c r="VSP376" s="1280"/>
      <c r="VSQ376" s="1280"/>
      <c r="VSR376" s="1280"/>
      <c r="VSS376" s="1280"/>
      <c r="VST376" s="1280"/>
      <c r="VSU376" s="1280"/>
      <c r="VSV376" s="1280"/>
      <c r="VSW376" s="1280"/>
      <c r="VSX376" s="1280"/>
      <c r="VSY376" s="1280"/>
      <c r="VSZ376" s="1280"/>
      <c r="VTA376" s="1280"/>
      <c r="VTB376" s="1280"/>
      <c r="VTC376" s="1280"/>
      <c r="VTD376" s="1280"/>
      <c r="VTE376" s="1280"/>
      <c r="VTF376" s="1280"/>
      <c r="VTG376" s="1280"/>
      <c r="VTH376" s="1280"/>
      <c r="VTI376" s="1280"/>
      <c r="VTJ376" s="1280"/>
      <c r="VTK376" s="1280"/>
      <c r="VTL376" s="1280"/>
      <c r="VTM376" s="1280"/>
      <c r="VTN376" s="1280"/>
      <c r="VTO376" s="1280"/>
      <c r="VTP376" s="1280"/>
      <c r="VTQ376" s="1280"/>
      <c r="VTR376" s="1280"/>
      <c r="VTS376" s="1280"/>
      <c r="VTT376" s="1280"/>
      <c r="VTU376" s="1280"/>
      <c r="VTV376" s="1280"/>
      <c r="VTW376" s="1280"/>
      <c r="VTX376" s="1280"/>
      <c r="VTY376" s="1280"/>
      <c r="VTZ376" s="1280"/>
      <c r="VUA376" s="1280"/>
      <c r="VUB376" s="1280"/>
      <c r="VUC376" s="1280"/>
      <c r="VUD376" s="1280"/>
      <c r="VUE376" s="1280"/>
      <c r="VUF376" s="1280"/>
      <c r="VUG376" s="1280"/>
      <c r="VUH376" s="1280"/>
      <c r="VUI376" s="1280"/>
      <c r="VUJ376" s="1280"/>
      <c r="VUK376" s="1280"/>
      <c r="VUL376" s="1280"/>
      <c r="VUM376" s="1280"/>
      <c r="VUN376" s="1280"/>
      <c r="VUO376" s="1280"/>
      <c r="VUP376" s="1280"/>
      <c r="VUQ376" s="1280"/>
      <c r="VUR376" s="1280"/>
      <c r="VUS376" s="1280"/>
      <c r="VUT376" s="1280"/>
      <c r="VUU376" s="1280"/>
      <c r="VUV376" s="1280"/>
      <c r="VUW376" s="1280"/>
      <c r="VUX376" s="1280"/>
      <c r="VUY376" s="1280"/>
      <c r="VUZ376" s="1280"/>
      <c r="VVA376" s="1280"/>
      <c r="VVB376" s="1280"/>
      <c r="VVC376" s="1280"/>
      <c r="VVD376" s="1280"/>
      <c r="VVE376" s="1280"/>
      <c r="VVF376" s="1280"/>
      <c r="VVG376" s="1280"/>
      <c r="VVH376" s="1280"/>
      <c r="VVI376" s="1280"/>
      <c r="VVJ376" s="1280"/>
      <c r="VVK376" s="1280"/>
      <c r="VVL376" s="1280"/>
      <c r="VVM376" s="1280"/>
      <c r="VVN376" s="1280"/>
      <c r="VVO376" s="1280"/>
      <c r="VVP376" s="1280"/>
      <c r="VVQ376" s="1280"/>
      <c r="VVR376" s="1280"/>
      <c r="VVS376" s="1280"/>
      <c r="VVT376" s="1280"/>
      <c r="VVU376" s="1280"/>
      <c r="VVV376" s="1280"/>
      <c r="VVW376" s="1280"/>
      <c r="VVX376" s="1280"/>
      <c r="VVY376" s="1280"/>
      <c r="VVZ376" s="1280"/>
      <c r="VWA376" s="1280"/>
      <c r="VWB376" s="1280"/>
      <c r="VWC376" s="1280"/>
      <c r="VWD376" s="1280"/>
      <c r="VWE376" s="1280"/>
      <c r="VWF376" s="1280"/>
      <c r="VWG376" s="1280"/>
      <c r="VWH376" s="1280"/>
      <c r="VWI376" s="1280"/>
      <c r="VWJ376" s="1280"/>
      <c r="VWK376" s="1280"/>
      <c r="VWL376" s="1280"/>
      <c r="VWM376" s="1280"/>
      <c r="VWN376" s="1280"/>
      <c r="VWO376" s="1280"/>
      <c r="VWP376" s="1280"/>
      <c r="VWQ376" s="1280"/>
      <c r="VWR376" s="1280"/>
      <c r="VWS376" s="1280"/>
      <c r="VWT376" s="1280"/>
      <c r="VWU376" s="1280"/>
      <c r="VWV376" s="1280"/>
      <c r="VWW376" s="1280"/>
      <c r="VWX376" s="1280"/>
      <c r="VWY376" s="1280"/>
      <c r="VWZ376" s="1280"/>
      <c r="VXA376" s="1280"/>
      <c r="VXB376" s="1280"/>
      <c r="VXC376" s="1280"/>
      <c r="VXD376" s="1280"/>
      <c r="VXE376" s="1280"/>
      <c r="VXF376" s="1280"/>
      <c r="VXG376" s="1280"/>
      <c r="VXH376" s="1280"/>
      <c r="VXI376" s="1280"/>
      <c r="VXJ376" s="1280"/>
      <c r="VXK376" s="1280"/>
      <c r="VXL376" s="1280"/>
      <c r="VXM376" s="1280"/>
      <c r="VXN376" s="1280"/>
      <c r="VXO376" s="1280"/>
      <c r="VXP376" s="1280"/>
      <c r="VXQ376" s="1280"/>
      <c r="VXR376" s="1280"/>
      <c r="VXS376" s="1280"/>
      <c r="VXT376" s="1280"/>
      <c r="VXU376" s="1280"/>
      <c r="VXV376" s="1280"/>
      <c r="VXW376" s="1280"/>
      <c r="VXX376" s="1280"/>
      <c r="VXY376" s="1280"/>
      <c r="VXZ376" s="1280"/>
      <c r="VYA376" s="1280"/>
      <c r="VYB376" s="1280"/>
      <c r="VYC376" s="1280"/>
      <c r="VYD376" s="1280"/>
      <c r="VYE376" s="1280"/>
      <c r="VYF376" s="1280"/>
      <c r="VYG376" s="1280"/>
      <c r="VYH376" s="1280"/>
      <c r="VYI376" s="1280"/>
      <c r="VYJ376" s="1280"/>
      <c r="VYK376" s="1280"/>
      <c r="VYL376" s="1280"/>
      <c r="VYM376" s="1280"/>
      <c r="VYN376" s="1280"/>
      <c r="VYO376" s="1280"/>
      <c r="VYP376" s="1280"/>
      <c r="VYQ376" s="1280"/>
      <c r="VYR376" s="1280"/>
      <c r="VYS376" s="1280"/>
      <c r="VYT376" s="1280"/>
      <c r="VYU376" s="1280"/>
      <c r="VYV376" s="1280"/>
      <c r="VYW376" s="1280"/>
      <c r="VYX376" s="1280"/>
      <c r="VYY376" s="1280"/>
      <c r="VYZ376" s="1280"/>
      <c r="VZA376" s="1280"/>
      <c r="VZB376" s="1280"/>
      <c r="VZC376" s="1280"/>
      <c r="VZD376" s="1280"/>
      <c r="VZE376" s="1280"/>
      <c r="VZF376" s="1280"/>
      <c r="VZG376" s="1280"/>
      <c r="VZH376" s="1280"/>
      <c r="VZI376" s="1280"/>
      <c r="VZJ376" s="1280"/>
      <c r="VZK376" s="1280"/>
      <c r="VZL376" s="1280"/>
      <c r="VZM376" s="1280"/>
      <c r="VZN376" s="1280"/>
      <c r="VZO376" s="1280"/>
      <c r="VZP376" s="1280"/>
      <c r="VZQ376" s="1280"/>
      <c r="VZR376" s="1280"/>
      <c r="VZS376" s="1280"/>
      <c r="VZT376" s="1280"/>
      <c r="VZU376" s="1280"/>
      <c r="VZV376" s="1280"/>
      <c r="VZW376" s="1280"/>
      <c r="VZX376" s="1280"/>
      <c r="VZY376" s="1280"/>
      <c r="VZZ376" s="1280"/>
      <c r="WAA376" s="1280"/>
      <c r="WAB376" s="1280"/>
      <c r="WAC376" s="1280"/>
      <c r="WAD376" s="1280"/>
      <c r="WAE376" s="1280"/>
      <c r="WAF376" s="1280"/>
      <c r="WAG376" s="1280"/>
      <c r="WAH376" s="1280"/>
      <c r="WAI376" s="1280"/>
      <c r="WAJ376" s="1280"/>
      <c r="WAK376" s="1280"/>
      <c r="WAL376" s="1280"/>
      <c r="WAM376" s="1280"/>
      <c r="WAN376" s="1280"/>
      <c r="WAO376" s="1280"/>
      <c r="WAP376" s="1280"/>
      <c r="WAQ376" s="1280"/>
      <c r="WAR376" s="1280"/>
      <c r="WAS376" s="1280"/>
      <c r="WAT376" s="1280"/>
      <c r="WAU376" s="1280"/>
      <c r="WAV376" s="1280"/>
      <c r="WAW376" s="1280"/>
      <c r="WAX376" s="1280"/>
      <c r="WAY376" s="1280"/>
      <c r="WAZ376" s="1280"/>
      <c r="WBA376" s="1280"/>
      <c r="WBB376" s="1280"/>
      <c r="WBC376" s="1280"/>
      <c r="WBD376" s="1280"/>
      <c r="WBE376" s="1280"/>
      <c r="WBF376" s="1280"/>
      <c r="WBG376" s="1280"/>
      <c r="WBH376" s="1280"/>
      <c r="WBI376" s="1280"/>
      <c r="WBJ376" s="1280"/>
      <c r="WBK376" s="1280"/>
      <c r="WBL376" s="1280"/>
      <c r="WBM376" s="1280"/>
      <c r="WBN376" s="1280"/>
      <c r="WBO376" s="1280"/>
      <c r="WBP376" s="1280"/>
      <c r="WBQ376" s="1280"/>
      <c r="WBR376" s="1280"/>
      <c r="WBS376" s="1280"/>
      <c r="WBT376" s="1280"/>
      <c r="WBU376" s="1280"/>
      <c r="WBV376" s="1280"/>
      <c r="WBW376" s="1280"/>
      <c r="WBX376" s="1280"/>
      <c r="WBY376" s="1280"/>
      <c r="WBZ376" s="1280"/>
      <c r="WCA376" s="1280"/>
      <c r="WCB376" s="1280"/>
      <c r="WCC376" s="1280"/>
      <c r="WCD376" s="1280"/>
      <c r="WCE376" s="1280"/>
      <c r="WCF376" s="1280"/>
      <c r="WCG376" s="1280"/>
      <c r="WCH376" s="1280"/>
      <c r="WCI376" s="1280"/>
      <c r="WCJ376" s="1280"/>
      <c r="WCK376" s="1280"/>
      <c r="WCL376" s="1280"/>
      <c r="WCM376" s="1280"/>
      <c r="WCN376" s="1280"/>
      <c r="WCO376" s="1280"/>
      <c r="WCP376" s="1280"/>
      <c r="WCQ376" s="1280"/>
      <c r="WCR376" s="1280"/>
      <c r="WCS376" s="1280"/>
      <c r="WCT376" s="1280"/>
      <c r="WCU376" s="1280"/>
      <c r="WCV376" s="1280"/>
      <c r="WCW376" s="1280"/>
      <c r="WCX376" s="1280"/>
      <c r="WCY376" s="1280"/>
      <c r="WCZ376" s="1280"/>
      <c r="WDA376" s="1280"/>
      <c r="WDB376" s="1280"/>
      <c r="WDC376" s="1280"/>
      <c r="WDD376" s="1280"/>
      <c r="WDE376" s="1280"/>
      <c r="WDF376" s="1280"/>
      <c r="WDG376" s="1280"/>
      <c r="WDH376" s="1280"/>
      <c r="WDI376" s="1280"/>
      <c r="WDJ376" s="1280"/>
      <c r="WDK376" s="1280"/>
      <c r="WDL376" s="1280"/>
      <c r="WDM376" s="1280"/>
      <c r="WDN376" s="1280"/>
      <c r="WDO376" s="1280"/>
      <c r="WDP376" s="1280"/>
      <c r="WDQ376" s="1280"/>
      <c r="WDR376" s="1280"/>
      <c r="WDS376" s="1280"/>
      <c r="WDT376" s="1280"/>
      <c r="WDU376" s="1280"/>
      <c r="WDV376" s="1280"/>
      <c r="WDW376" s="1280"/>
      <c r="WDX376" s="1280"/>
      <c r="WDY376" s="1280"/>
      <c r="WDZ376" s="1280"/>
      <c r="WEA376" s="1280"/>
      <c r="WEB376" s="1280"/>
      <c r="WEC376" s="1280"/>
      <c r="WED376" s="1280"/>
      <c r="WEE376" s="1280"/>
      <c r="WEF376" s="1280"/>
      <c r="WEG376" s="1280"/>
      <c r="WEH376" s="1280"/>
      <c r="WEI376" s="1280"/>
      <c r="WEJ376" s="1280"/>
      <c r="WEK376" s="1280"/>
      <c r="WEL376" s="1280"/>
      <c r="WEM376" s="1280"/>
      <c r="WEN376" s="1280"/>
      <c r="WEO376" s="1280"/>
      <c r="WEP376" s="1280"/>
      <c r="WEQ376" s="1280"/>
      <c r="WER376" s="1280"/>
      <c r="WES376" s="1280"/>
      <c r="WET376" s="1280"/>
      <c r="WEU376" s="1280"/>
      <c r="WEV376" s="1280"/>
      <c r="WEW376" s="1280"/>
      <c r="WEX376" s="1280"/>
      <c r="WEY376" s="1280"/>
      <c r="WEZ376" s="1280"/>
      <c r="WFA376" s="1280"/>
      <c r="WFB376" s="1280"/>
      <c r="WFC376" s="1280"/>
      <c r="WFD376" s="1280"/>
      <c r="WFE376" s="1280"/>
      <c r="WFF376" s="1280"/>
      <c r="WFG376" s="1280"/>
      <c r="WFH376" s="1280"/>
      <c r="WFI376" s="1280"/>
      <c r="WFJ376" s="1280"/>
      <c r="WFK376" s="1280"/>
      <c r="WFL376" s="1280"/>
      <c r="WFM376" s="1280"/>
      <c r="WFN376" s="1280"/>
      <c r="WFO376" s="1280"/>
      <c r="WFP376" s="1280"/>
      <c r="WFQ376" s="1280"/>
      <c r="WFR376" s="1280"/>
      <c r="WFS376" s="1280"/>
      <c r="WFT376" s="1280"/>
      <c r="WFU376" s="1280"/>
      <c r="WFV376" s="1280"/>
      <c r="WFW376" s="1280"/>
      <c r="WFX376" s="1280"/>
      <c r="WFY376" s="1280"/>
      <c r="WFZ376" s="1280"/>
      <c r="WGA376" s="1280"/>
      <c r="WGB376" s="1280"/>
      <c r="WGC376" s="1280"/>
      <c r="WGD376" s="1280"/>
      <c r="WGE376" s="1280"/>
      <c r="WGF376" s="1280"/>
      <c r="WGG376" s="1280"/>
      <c r="WGH376" s="1280"/>
      <c r="WGI376" s="1280"/>
      <c r="WGJ376" s="1280"/>
      <c r="WGK376" s="1280"/>
      <c r="WGL376" s="1280"/>
      <c r="WGM376" s="1280"/>
      <c r="WGN376" s="1280"/>
      <c r="WGO376" s="1280"/>
      <c r="WGP376" s="1280"/>
      <c r="WGQ376" s="1280"/>
      <c r="WGR376" s="1280"/>
      <c r="WGS376" s="1280"/>
      <c r="WGT376" s="1280"/>
      <c r="WGU376" s="1280"/>
      <c r="WGV376" s="1280"/>
      <c r="WGW376" s="1280"/>
      <c r="WGX376" s="1280"/>
      <c r="WGY376" s="1280"/>
      <c r="WGZ376" s="1280"/>
      <c r="WHA376" s="1280"/>
      <c r="WHB376" s="1280"/>
      <c r="WHC376" s="1280"/>
      <c r="WHD376" s="1280"/>
      <c r="WHE376" s="1280"/>
      <c r="WHF376" s="1280"/>
      <c r="WHG376" s="1280"/>
      <c r="WHH376" s="1280"/>
      <c r="WHI376" s="1280"/>
      <c r="WHJ376" s="1280"/>
      <c r="WHK376" s="1280"/>
      <c r="WHL376" s="1280"/>
      <c r="WHM376" s="1280"/>
      <c r="WHN376" s="1280"/>
      <c r="WHO376" s="1280"/>
      <c r="WHP376" s="1280"/>
      <c r="WHQ376" s="1280"/>
      <c r="WHR376" s="1280"/>
      <c r="WHS376" s="1280"/>
      <c r="WHT376" s="1280"/>
      <c r="WHU376" s="1280"/>
      <c r="WHV376" s="1280"/>
      <c r="WHW376" s="1280"/>
      <c r="WHX376" s="1280"/>
      <c r="WHY376" s="1280"/>
      <c r="WHZ376" s="1280"/>
      <c r="WIA376" s="1280"/>
      <c r="WIB376" s="1280"/>
      <c r="WIC376" s="1280"/>
      <c r="WID376" s="1280"/>
      <c r="WIE376" s="1280"/>
      <c r="WIF376" s="1280"/>
      <c r="WIG376" s="1280"/>
      <c r="WIH376" s="1280"/>
      <c r="WII376" s="1280"/>
      <c r="WIJ376" s="1280"/>
      <c r="WIK376" s="1280"/>
      <c r="WIL376" s="1280"/>
      <c r="WIM376" s="1280"/>
      <c r="WIN376" s="1280"/>
      <c r="WIO376" s="1280"/>
      <c r="WIP376" s="1280"/>
      <c r="WIQ376" s="1280"/>
      <c r="WIR376" s="1280"/>
      <c r="WIS376" s="1280"/>
      <c r="WIT376" s="1280"/>
      <c r="WIU376" s="1280"/>
      <c r="WIV376" s="1280"/>
      <c r="WIW376" s="1280"/>
      <c r="WIX376" s="1280"/>
      <c r="WIY376" s="1280"/>
      <c r="WIZ376" s="1280"/>
      <c r="WJA376" s="1280"/>
      <c r="WJB376" s="1280"/>
      <c r="WJC376" s="1280"/>
      <c r="WJD376" s="1280"/>
      <c r="WJE376" s="1280"/>
      <c r="WJF376" s="1280"/>
      <c r="WJG376" s="1280"/>
      <c r="WJH376" s="1280"/>
      <c r="WJI376" s="1280"/>
      <c r="WJJ376" s="1280"/>
      <c r="WJK376" s="1280"/>
      <c r="WJL376" s="1280"/>
      <c r="WJM376" s="1280"/>
      <c r="WJN376" s="1280"/>
      <c r="WJO376" s="1280"/>
      <c r="WJP376" s="1280"/>
      <c r="WJQ376" s="1280"/>
      <c r="WJR376" s="1280"/>
      <c r="WJS376" s="1280"/>
      <c r="WJT376" s="1280"/>
      <c r="WJU376" s="1280"/>
      <c r="WJV376" s="1280"/>
      <c r="WJW376" s="1280"/>
      <c r="WJX376" s="1280"/>
      <c r="WJY376" s="1280"/>
      <c r="WJZ376" s="1280"/>
      <c r="WKA376" s="1280"/>
      <c r="WKB376" s="1280"/>
      <c r="WKC376" s="1280"/>
      <c r="WKD376" s="1280"/>
      <c r="WKE376" s="1280"/>
      <c r="WKF376" s="1280"/>
      <c r="WKG376" s="1280"/>
      <c r="WKH376" s="1280"/>
      <c r="WKI376" s="1280"/>
      <c r="WKJ376" s="1280"/>
      <c r="WKK376" s="1280"/>
      <c r="WKL376" s="1280"/>
      <c r="WKM376" s="1280"/>
      <c r="WKN376" s="1280"/>
      <c r="WKO376" s="1280"/>
      <c r="WKP376" s="1280"/>
      <c r="WKQ376" s="1280"/>
      <c r="WKR376" s="1280"/>
      <c r="WKS376" s="1280"/>
      <c r="WKT376" s="1280"/>
      <c r="WKU376" s="1280"/>
      <c r="WKV376" s="1280"/>
      <c r="WKW376" s="1280"/>
      <c r="WKX376" s="1280"/>
      <c r="WKY376" s="1280"/>
      <c r="WKZ376" s="1280"/>
      <c r="WLA376" s="1280"/>
      <c r="WLB376" s="1280"/>
      <c r="WLC376" s="1280"/>
      <c r="WLD376" s="1280"/>
      <c r="WLE376" s="1280"/>
      <c r="WLF376" s="1280"/>
      <c r="WLG376" s="1280"/>
      <c r="WLH376" s="1280"/>
      <c r="WLI376" s="1280"/>
      <c r="WLJ376" s="1280"/>
      <c r="WLK376" s="1280"/>
      <c r="WLL376" s="1280"/>
      <c r="WLM376" s="1280"/>
      <c r="WLN376" s="1280"/>
      <c r="WLO376" s="1280"/>
      <c r="WLP376" s="1280"/>
      <c r="WLQ376" s="1280"/>
      <c r="WLR376" s="1280"/>
      <c r="WLS376" s="1280"/>
      <c r="WLT376" s="1280"/>
      <c r="WLU376" s="1280"/>
      <c r="WLV376" s="1280"/>
      <c r="WLW376" s="1280"/>
      <c r="WLX376" s="1280"/>
      <c r="WLY376" s="1280"/>
      <c r="WLZ376" s="1280"/>
      <c r="WMA376" s="1280"/>
      <c r="WMB376" s="1280"/>
      <c r="WMC376" s="1280"/>
      <c r="WMD376" s="1280"/>
      <c r="WME376" s="1280"/>
      <c r="WMF376" s="1280"/>
      <c r="WMG376" s="1280"/>
      <c r="WMH376" s="1280"/>
      <c r="WMI376" s="1280"/>
      <c r="WMJ376" s="1280"/>
      <c r="WMK376" s="1280"/>
      <c r="WML376" s="1280"/>
      <c r="WMM376" s="1280"/>
      <c r="WMN376" s="1280"/>
      <c r="WMO376" s="1280"/>
      <c r="WMP376" s="1280"/>
      <c r="WMQ376" s="1280"/>
      <c r="WMR376" s="1280"/>
      <c r="WMS376" s="1280"/>
      <c r="WMT376" s="1280"/>
      <c r="WMU376" s="1280"/>
      <c r="WMV376" s="1280"/>
      <c r="WMW376" s="1280"/>
      <c r="WMX376" s="1280"/>
      <c r="WMY376" s="1280"/>
      <c r="WMZ376" s="1280"/>
      <c r="WNA376" s="1280"/>
      <c r="WNB376" s="1280"/>
      <c r="WNC376" s="1280"/>
      <c r="WND376" s="1280"/>
      <c r="WNE376" s="1280"/>
      <c r="WNF376" s="1280"/>
      <c r="WNG376" s="1280"/>
      <c r="WNH376" s="1280"/>
      <c r="WNI376" s="1280"/>
      <c r="WNJ376" s="1280"/>
      <c r="WNK376" s="1280"/>
      <c r="WNL376" s="1280"/>
      <c r="WNM376" s="1280"/>
      <c r="WNN376" s="1280"/>
      <c r="WNO376" s="1280"/>
      <c r="WNP376" s="1280"/>
      <c r="WNQ376" s="1280"/>
      <c r="WNR376" s="1280"/>
      <c r="WNS376" s="1280"/>
      <c r="WNT376" s="1280"/>
      <c r="WNU376" s="1280"/>
      <c r="WNV376" s="1280"/>
      <c r="WNW376" s="1280"/>
      <c r="WNX376" s="1280"/>
      <c r="WNY376" s="1280"/>
      <c r="WNZ376" s="1280"/>
      <c r="WOA376" s="1280"/>
      <c r="WOB376" s="1280"/>
      <c r="WOC376" s="1280"/>
      <c r="WOD376" s="1280"/>
      <c r="WOE376" s="1280"/>
      <c r="WOF376" s="1280"/>
      <c r="WOG376" s="1280"/>
      <c r="WOH376" s="1280"/>
      <c r="WOI376" s="1280"/>
      <c r="WOJ376" s="1280"/>
      <c r="WOK376" s="1280"/>
      <c r="WOL376" s="1280"/>
      <c r="WOM376" s="1280"/>
      <c r="WON376" s="1280"/>
      <c r="WOO376" s="1280"/>
      <c r="WOP376" s="1280"/>
      <c r="WOQ376" s="1280"/>
      <c r="WOR376" s="1280"/>
      <c r="WOS376" s="1280"/>
      <c r="WOT376" s="1280"/>
      <c r="WOU376" s="1280"/>
      <c r="WOV376" s="1280"/>
      <c r="WOW376" s="1280"/>
      <c r="WOX376" s="1280"/>
      <c r="WOY376" s="1280"/>
      <c r="WOZ376" s="1280"/>
      <c r="WPA376" s="1280"/>
      <c r="WPB376" s="1280"/>
      <c r="WPC376" s="1280"/>
      <c r="WPD376" s="1280"/>
      <c r="WPE376" s="1280"/>
      <c r="WPF376" s="1280"/>
      <c r="WPG376" s="1280"/>
      <c r="WPH376" s="1280"/>
      <c r="WPI376" s="1280"/>
      <c r="WPJ376" s="1280"/>
      <c r="WPK376" s="1280"/>
      <c r="WPL376" s="1280"/>
      <c r="WPM376" s="1280"/>
      <c r="WPN376" s="1280"/>
      <c r="WPO376" s="1280"/>
      <c r="WPP376" s="1280"/>
      <c r="WPQ376" s="1280"/>
      <c r="WPR376" s="1280"/>
      <c r="WPS376" s="1280"/>
      <c r="WPT376" s="1280"/>
      <c r="WPU376" s="1280"/>
      <c r="WPV376" s="1280"/>
      <c r="WPW376" s="1280"/>
      <c r="WPX376" s="1280"/>
      <c r="WPY376" s="1280"/>
      <c r="WPZ376" s="1280"/>
      <c r="WQA376" s="1280"/>
      <c r="WQB376" s="1280"/>
      <c r="WQC376" s="1280"/>
      <c r="WQD376" s="1280"/>
      <c r="WQE376" s="1280"/>
      <c r="WQF376" s="1280"/>
      <c r="WQG376" s="1280"/>
      <c r="WQH376" s="1280"/>
      <c r="WQI376" s="1280"/>
      <c r="WQJ376" s="1280"/>
      <c r="WQK376" s="1280"/>
      <c r="WQL376" s="1280"/>
      <c r="WQM376" s="1280"/>
      <c r="WQN376" s="1280"/>
      <c r="WQO376" s="1280"/>
      <c r="WQP376" s="1280"/>
      <c r="WQQ376" s="1280"/>
      <c r="WQR376" s="1280"/>
      <c r="WQS376" s="1280"/>
      <c r="WQT376" s="1280"/>
      <c r="WQU376" s="1280"/>
      <c r="WQV376" s="1280"/>
      <c r="WQW376" s="1280"/>
      <c r="WQX376" s="1280"/>
      <c r="WQY376" s="1280"/>
      <c r="WQZ376" s="1280"/>
      <c r="WRA376" s="1280"/>
      <c r="WRB376" s="1280"/>
      <c r="WRC376" s="1280"/>
      <c r="WRD376" s="1280"/>
      <c r="WRE376" s="1280"/>
      <c r="WRF376" s="1280"/>
      <c r="WRG376" s="1280"/>
      <c r="WRH376" s="1280"/>
      <c r="WRI376" s="1280"/>
      <c r="WRJ376" s="1280"/>
      <c r="WRK376" s="1280"/>
      <c r="WRL376" s="1280"/>
      <c r="WRM376" s="1280"/>
      <c r="WRN376" s="1280"/>
      <c r="WRO376" s="1280"/>
      <c r="WRP376" s="1280"/>
      <c r="WRQ376" s="1280"/>
      <c r="WRR376" s="1280"/>
      <c r="WRS376" s="1280"/>
      <c r="WRT376" s="1280"/>
      <c r="WRU376" s="1280"/>
      <c r="WRV376" s="1280"/>
      <c r="WRW376" s="1280"/>
      <c r="WRX376" s="1280"/>
      <c r="WRY376" s="1280"/>
      <c r="WRZ376" s="1280"/>
      <c r="WSA376" s="1280"/>
      <c r="WSB376" s="1280"/>
      <c r="WSC376" s="1280"/>
      <c r="WSD376" s="1280"/>
      <c r="WSE376" s="1280"/>
      <c r="WSF376" s="1280"/>
      <c r="WSG376" s="1280"/>
      <c r="WSH376" s="1280"/>
      <c r="WSI376" s="1280"/>
      <c r="WSJ376" s="1280"/>
      <c r="WSK376" s="1280"/>
      <c r="WSL376" s="1280"/>
      <c r="WSM376" s="1280"/>
      <c r="WSN376" s="1280"/>
      <c r="WSO376" s="1280"/>
      <c r="WSP376" s="1280"/>
      <c r="WSQ376" s="1280"/>
      <c r="WSR376" s="1280"/>
      <c r="WSS376" s="1280"/>
      <c r="WST376" s="1280"/>
      <c r="WSU376" s="1280"/>
      <c r="WSV376" s="1280"/>
      <c r="WSW376" s="1280"/>
      <c r="WSX376" s="1280"/>
      <c r="WSY376" s="1280"/>
      <c r="WSZ376" s="1280"/>
      <c r="WTA376" s="1280"/>
      <c r="WTB376" s="1280"/>
      <c r="WTC376" s="1280"/>
      <c r="WTD376" s="1280"/>
      <c r="WTE376" s="1280"/>
      <c r="WTF376" s="1280"/>
      <c r="WTG376" s="1280"/>
      <c r="WTH376" s="1280"/>
      <c r="WTI376" s="1280"/>
      <c r="WTJ376" s="1280"/>
      <c r="WTK376" s="1280"/>
      <c r="WTL376" s="1280"/>
      <c r="WTM376" s="1280"/>
      <c r="WTN376" s="1280"/>
      <c r="WTO376" s="1280"/>
      <c r="WTP376" s="1280"/>
      <c r="WTQ376" s="1280"/>
      <c r="WTR376" s="1280"/>
      <c r="WTS376" s="1280"/>
      <c r="WTT376" s="1280"/>
      <c r="WTU376" s="1280"/>
      <c r="WTV376" s="1280"/>
      <c r="WTW376" s="1280"/>
      <c r="WTX376" s="1280"/>
      <c r="WTY376" s="1280"/>
      <c r="WTZ376" s="1280"/>
      <c r="WUA376" s="1280"/>
      <c r="WUB376" s="1280"/>
      <c r="WUC376" s="1280"/>
      <c r="WUD376" s="1280"/>
      <c r="WUE376" s="1280"/>
      <c r="WUF376" s="1280"/>
      <c r="WUG376" s="1280"/>
      <c r="WUH376" s="1280"/>
      <c r="WUI376" s="1280"/>
      <c r="WUJ376" s="1280"/>
      <c r="WUK376" s="1280"/>
      <c r="WUL376" s="1280"/>
      <c r="WUM376" s="1280"/>
      <c r="WUN376" s="1280"/>
      <c r="WUO376" s="1280"/>
      <c r="WUP376" s="1280"/>
      <c r="WUQ376" s="1280"/>
      <c r="WUR376" s="1280"/>
      <c r="WUS376" s="1280"/>
      <c r="WUT376" s="1280"/>
      <c r="WUU376" s="1280"/>
      <c r="WUV376" s="1280"/>
      <c r="WUW376" s="1280"/>
      <c r="WUX376" s="1280"/>
      <c r="WUY376" s="1280"/>
      <c r="WUZ376" s="1280"/>
      <c r="WVA376" s="1280"/>
      <c r="WVB376" s="1280"/>
      <c r="WVC376" s="1280"/>
      <c r="WVD376" s="1280"/>
      <c r="WVE376" s="1280"/>
      <c r="WVF376" s="1280"/>
      <c r="WVG376" s="1280"/>
      <c r="WVH376" s="1280"/>
      <c r="WVI376" s="1280"/>
      <c r="WVJ376" s="1280"/>
      <c r="WVK376" s="1280"/>
      <c r="WVL376" s="1280"/>
      <c r="WVM376" s="1280"/>
      <c r="WVN376" s="1280"/>
      <c r="WVO376" s="1280"/>
      <c r="WVP376" s="1280"/>
      <c r="WVQ376" s="1280"/>
      <c r="WVR376" s="1280"/>
      <c r="WVS376" s="1280"/>
      <c r="WVT376" s="1280"/>
      <c r="WVU376" s="1280"/>
      <c r="WVV376" s="1280"/>
      <c r="WVW376" s="1280"/>
      <c r="WVX376" s="1280"/>
      <c r="WVY376" s="1280"/>
      <c r="WVZ376" s="1280"/>
      <c r="WWA376" s="1280"/>
      <c r="WWB376" s="1280"/>
      <c r="WWC376" s="1280"/>
      <c r="WWD376" s="1280"/>
      <c r="WWE376" s="1280"/>
      <c r="WWF376" s="1280"/>
      <c r="WWG376" s="1280"/>
      <c r="WWH376" s="1280"/>
      <c r="WWI376" s="1280"/>
      <c r="WWJ376" s="1280"/>
      <c r="WWK376" s="1280"/>
      <c r="WWL376" s="1280"/>
      <c r="WWM376" s="1280"/>
      <c r="WWN376" s="1280"/>
      <c r="WWO376" s="1280"/>
      <c r="WWP376" s="1280"/>
      <c r="WWQ376" s="1280"/>
      <c r="WWR376" s="1280"/>
      <c r="WWS376" s="1280"/>
      <c r="WWT376" s="1280"/>
      <c r="WWU376" s="1280"/>
      <c r="WWV376" s="1280"/>
      <c r="WWW376" s="1280"/>
      <c r="WWX376" s="1280"/>
      <c r="WWY376" s="1280"/>
      <c r="WWZ376" s="1280"/>
      <c r="WXA376" s="1280"/>
      <c r="WXB376" s="1280"/>
      <c r="WXC376" s="1280"/>
      <c r="WXD376" s="1280"/>
      <c r="WXE376" s="1280"/>
      <c r="WXF376" s="1280"/>
      <c r="WXG376" s="1280"/>
      <c r="WXH376" s="1280"/>
      <c r="WXI376" s="1280"/>
      <c r="WXJ376" s="1280"/>
      <c r="WXK376" s="1280"/>
      <c r="WXL376" s="1280"/>
      <c r="WXM376" s="1280"/>
      <c r="WXN376" s="1280"/>
      <c r="WXO376" s="1280"/>
      <c r="WXP376" s="1280"/>
      <c r="WXQ376" s="1280"/>
      <c r="WXR376" s="1280"/>
      <c r="WXS376" s="1280"/>
      <c r="WXT376" s="1280"/>
      <c r="WXU376" s="1280"/>
      <c r="WXV376" s="1280"/>
      <c r="WXW376" s="1280"/>
      <c r="WXX376" s="1280"/>
      <c r="WXY376" s="1280"/>
      <c r="WXZ376" s="1280"/>
      <c r="WYA376" s="1280"/>
      <c r="WYB376" s="1280"/>
      <c r="WYC376" s="1280"/>
      <c r="WYD376" s="1280"/>
      <c r="WYE376" s="1280"/>
      <c r="WYF376" s="1280"/>
      <c r="WYG376" s="1280"/>
      <c r="WYH376" s="1280"/>
      <c r="WYI376" s="1280"/>
      <c r="WYJ376" s="1280"/>
      <c r="WYK376" s="1280"/>
      <c r="WYL376" s="1280"/>
      <c r="WYM376" s="1280"/>
      <c r="WYN376" s="1280"/>
      <c r="WYO376" s="1280"/>
      <c r="WYP376" s="1280"/>
      <c r="WYQ376" s="1280"/>
      <c r="WYR376" s="1280"/>
      <c r="WYS376" s="1280"/>
      <c r="WYT376" s="1280"/>
      <c r="WYU376" s="1280"/>
      <c r="WYV376" s="1280"/>
      <c r="WYW376" s="1280"/>
      <c r="WYX376" s="1280"/>
      <c r="WYY376" s="1280"/>
      <c r="WYZ376" s="1280"/>
      <c r="WZA376" s="1280"/>
      <c r="WZB376" s="1280"/>
      <c r="WZC376" s="1280"/>
      <c r="WZD376" s="1280"/>
      <c r="WZE376" s="1280"/>
      <c r="WZF376" s="1280"/>
      <c r="WZG376" s="1280"/>
      <c r="WZH376" s="1280"/>
      <c r="WZI376" s="1280"/>
      <c r="WZJ376" s="1280"/>
      <c r="WZK376" s="1280"/>
      <c r="WZL376" s="1280"/>
      <c r="WZM376" s="1280"/>
      <c r="WZN376" s="1280"/>
      <c r="WZO376" s="1280"/>
      <c r="WZP376" s="1280"/>
      <c r="WZQ376" s="1280"/>
      <c r="WZR376" s="1280"/>
      <c r="WZS376" s="1280"/>
      <c r="WZT376" s="1280"/>
      <c r="WZU376" s="1280"/>
      <c r="WZV376" s="1280"/>
      <c r="WZW376" s="1280"/>
      <c r="WZX376" s="1280"/>
      <c r="WZY376" s="1280"/>
      <c r="WZZ376" s="1280"/>
      <c r="XAA376" s="1280"/>
      <c r="XAB376" s="1280"/>
      <c r="XAC376" s="1280"/>
      <c r="XAD376" s="1280"/>
      <c r="XAE376" s="1280"/>
      <c r="XAF376" s="1280"/>
      <c r="XAG376" s="1280"/>
      <c r="XAH376" s="1280"/>
      <c r="XAI376" s="1280"/>
      <c r="XAJ376" s="1280"/>
      <c r="XAK376" s="1280"/>
      <c r="XAL376" s="1280"/>
      <c r="XAM376" s="1280"/>
      <c r="XAN376" s="1280"/>
      <c r="XAO376" s="1280"/>
      <c r="XAP376" s="1280"/>
      <c r="XAQ376" s="1280"/>
      <c r="XAR376" s="1280"/>
      <c r="XAS376" s="1280"/>
      <c r="XAT376" s="1280"/>
      <c r="XAU376" s="1280"/>
      <c r="XAV376" s="1280"/>
      <c r="XAW376" s="1280"/>
      <c r="XAX376" s="1280"/>
      <c r="XAY376" s="1280"/>
      <c r="XAZ376" s="1280"/>
      <c r="XBA376" s="1280"/>
      <c r="XBB376" s="1280"/>
      <c r="XBC376" s="1280"/>
      <c r="XBD376" s="1280"/>
      <c r="XBE376" s="1280"/>
      <c r="XBF376" s="1280"/>
      <c r="XBG376" s="1280"/>
      <c r="XBH376" s="1280"/>
      <c r="XBI376" s="1280"/>
      <c r="XBJ376" s="1280"/>
      <c r="XBK376" s="1280"/>
      <c r="XBL376" s="1280"/>
      <c r="XBM376" s="1280"/>
      <c r="XBN376" s="1280"/>
      <c r="XBO376" s="1280"/>
      <c r="XBP376" s="1280"/>
      <c r="XBQ376" s="1280"/>
      <c r="XBR376" s="1280"/>
      <c r="XBS376" s="1280"/>
      <c r="XBT376" s="1280"/>
      <c r="XBU376" s="1280"/>
      <c r="XBV376" s="1280"/>
      <c r="XBW376" s="1280"/>
      <c r="XBX376" s="1280"/>
      <c r="XBY376" s="1280"/>
      <c r="XBZ376" s="1280"/>
      <c r="XCA376" s="1280"/>
      <c r="XCB376" s="1280"/>
      <c r="XCC376" s="1280"/>
      <c r="XCD376" s="1280"/>
      <c r="XCE376" s="1280"/>
      <c r="XCF376" s="1280"/>
      <c r="XCG376" s="1280"/>
      <c r="XCH376" s="1280"/>
      <c r="XCI376" s="1280"/>
      <c r="XCJ376" s="1280"/>
      <c r="XCK376" s="1280"/>
      <c r="XCL376" s="1280"/>
      <c r="XCM376" s="1280"/>
      <c r="XCN376" s="1280"/>
      <c r="XCO376" s="1280"/>
      <c r="XCP376" s="1280"/>
      <c r="XCQ376" s="1280"/>
      <c r="XCR376" s="1280"/>
      <c r="XCS376" s="1280"/>
      <c r="XCT376" s="1280"/>
      <c r="XCU376" s="1280"/>
      <c r="XCV376" s="1280"/>
      <c r="XCW376" s="1280"/>
      <c r="XCX376" s="1280"/>
      <c r="XCY376" s="1280"/>
      <c r="XCZ376" s="1280"/>
      <c r="XDA376" s="1280"/>
      <c r="XDB376" s="1280"/>
      <c r="XDC376" s="1280"/>
      <c r="XDD376" s="1280"/>
      <c r="XDE376" s="1280"/>
      <c r="XDF376" s="1280"/>
      <c r="XDG376" s="1280"/>
      <c r="XDH376" s="1280"/>
      <c r="XDI376" s="1280"/>
      <c r="XDJ376" s="1280"/>
      <c r="XDK376" s="1280"/>
      <c r="XDL376" s="1280"/>
      <c r="XDM376" s="1280"/>
      <c r="XDN376" s="1280"/>
      <c r="XDO376" s="1280"/>
      <c r="XDP376" s="1280"/>
      <c r="XDQ376" s="1280"/>
      <c r="XDR376" s="1280"/>
      <c r="XDS376" s="1280"/>
      <c r="XDT376" s="1280"/>
      <c r="XDU376" s="1280"/>
      <c r="XDV376" s="1280"/>
      <c r="XDW376" s="1280"/>
      <c r="XDX376" s="1280"/>
      <c r="XDY376" s="1280"/>
      <c r="XDZ376" s="1280"/>
      <c r="XEA376" s="1280"/>
      <c r="XEB376" s="1280"/>
      <c r="XEC376" s="1280"/>
      <c r="XED376" s="1280"/>
      <c r="XEE376" s="1280"/>
      <c r="XEF376" s="1280"/>
      <c r="XEG376" s="1280"/>
      <c r="XEH376" s="1280"/>
      <c r="XEI376" s="1280"/>
      <c r="XEJ376" s="1280"/>
      <c r="XEK376" s="1280"/>
      <c r="XEL376" s="1280"/>
      <c r="XEM376" s="1280"/>
      <c r="XEN376" s="1280"/>
      <c r="XEO376" s="1280"/>
      <c r="XEP376" s="1280"/>
      <c r="XEQ376" s="1280"/>
      <c r="XER376" s="1280"/>
    </row>
    <row r="377" spans="1:16372" ht="12.6" customHeight="1" x14ac:dyDescent="0.2">
      <c r="F377" s="60"/>
      <c r="G377" s="97"/>
    </row>
    <row r="378" spans="1:16372" ht="19.5" customHeight="1" x14ac:dyDescent="0.2">
      <c r="B378" s="1282" t="s">
        <v>142</v>
      </c>
      <c r="C378" s="1283">
        <v>0</v>
      </c>
      <c r="D378" s="1283">
        <v>0</v>
      </c>
      <c r="E378" s="1284">
        <v>0</v>
      </c>
      <c r="F378" s="60"/>
      <c r="G378" s="97"/>
    </row>
    <row r="379" spans="1:16372" ht="19.5" customHeight="1" x14ac:dyDescent="0.2">
      <c r="A379" s="1280"/>
      <c r="B379" s="1286" t="s">
        <v>487</v>
      </c>
      <c r="C379" s="1287">
        <v>0</v>
      </c>
      <c r="D379" s="1287">
        <v>0</v>
      </c>
      <c r="E379" s="1288">
        <v>0</v>
      </c>
      <c r="F379" s="1281"/>
      <c r="G379" s="1285"/>
      <c r="H379" s="1280"/>
      <c r="I379" s="1281"/>
      <c r="J379" s="1281"/>
      <c r="K379" s="1280"/>
      <c r="L379" s="1280"/>
      <c r="M379" s="1280"/>
      <c r="N379" s="1280"/>
      <c r="O379" s="1280"/>
      <c r="P379" s="1280"/>
      <c r="Q379" s="1280"/>
      <c r="R379" s="1280"/>
      <c r="S379" s="1280"/>
      <c r="T379" s="1280"/>
      <c r="U379" s="1280"/>
      <c r="V379" s="1280"/>
      <c r="W379" s="1280"/>
      <c r="X379" s="1280"/>
      <c r="Y379" s="1280"/>
      <c r="Z379" s="1280"/>
      <c r="AA379" s="1280"/>
      <c r="AB379" s="1280"/>
      <c r="AC379" s="1280"/>
      <c r="AD379" s="1280"/>
      <c r="AE379" s="1280"/>
      <c r="AF379" s="1280"/>
      <c r="AG379" s="1280"/>
      <c r="AH379" s="1280"/>
      <c r="AI379" s="1280"/>
      <c r="AJ379" s="1280"/>
      <c r="AK379" s="1280"/>
      <c r="AL379" s="1280"/>
      <c r="AM379" s="1280"/>
      <c r="AN379" s="1280"/>
      <c r="AO379" s="1280"/>
      <c r="AP379" s="1280"/>
      <c r="AQ379" s="1280"/>
      <c r="AR379" s="1280"/>
      <c r="AS379" s="1280"/>
      <c r="AT379" s="1280"/>
      <c r="AU379" s="1280"/>
      <c r="AV379" s="1280"/>
      <c r="AW379" s="1280"/>
      <c r="AX379" s="1280"/>
      <c r="AY379" s="1280"/>
      <c r="AZ379" s="1280"/>
      <c r="BA379" s="1280"/>
      <c r="BB379" s="1280"/>
      <c r="BC379" s="1280"/>
      <c r="BD379" s="1280"/>
      <c r="BE379" s="1280"/>
      <c r="BF379" s="1280"/>
      <c r="BG379" s="1280"/>
      <c r="BH379" s="1280"/>
      <c r="BI379" s="1280"/>
      <c r="BJ379" s="1280"/>
      <c r="BK379" s="1280"/>
      <c r="BL379" s="1280"/>
      <c r="BM379" s="1280"/>
      <c r="BN379" s="1280"/>
      <c r="BO379" s="1280"/>
      <c r="BP379" s="1280"/>
      <c r="BQ379" s="1280"/>
      <c r="BR379" s="1280"/>
      <c r="BS379" s="1280"/>
      <c r="BT379" s="1280"/>
      <c r="BU379" s="1280"/>
      <c r="BV379" s="1280"/>
      <c r="BW379" s="1280"/>
      <c r="BX379" s="1280"/>
      <c r="BY379" s="1280"/>
      <c r="BZ379" s="1280"/>
      <c r="CA379" s="1280"/>
      <c r="CB379" s="1280"/>
      <c r="CC379" s="1280"/>
      <c r="CD379" s="1280"/>
      <c r="CE379" s="1280"/>
      <c r="CF379" s="1280"/>
      <c r="CG379" s="1280"/>
      <c r="CH379" s="1280"/>
      <c r="CI379" s="1280"/>
      <c r="CJ379" s="1280"/>
      <c r="CK379" s="1280"/>
      <c r="CL379" s="1280"/>
      <c r="CM379" s="1280"/>
      <c r="CN379" s="1280"/>
      <c r="CO379" s="1280"/>
      <c r="CP379" s="1280"/>
      <c r="CQ379" s="1280"/>
      <c r="CR379" s="1280"/>
      <c r="CS379" s="1280"/>
      <c r="CT379" s="1280"/>
      <c r="CU379" s="1280"/>
      <c r="CV379" s="1280"/>
      <c r="CW379" s="1280"/>
      <c r="CX379" s="1280"/>
      <c r="CY379" s="1280"/>
      <c r="CZ379" s="1280"/>
      <c r="DA379" s="1280"/>
      <c r="DB379" s="1280"/>
      <c r="DC379" s="1280"/>
      <c r="DD379" s="1280"/>
      <c r="DE379" s="1280"/>
      <c r="DF379" s="1280"/>
      <c r="DG379" s="1280"/>
      <c r="DH379" s="1280"/>
      <c r="DI379" s="1280"/>
      <c r="DJ379" s="1280"/>
      <c r="DK379" s="1280"/>
      <c r="DL379" s="1280"/>
      <c r="DM379" s="1280"/>
      <c r="DN379" s="1280"/>
      <c r="DO379" s="1280"/>
      <c r="DP379" s="1280"/>
      <c r="DQ379" s="1280"/>
      <c r="DR379" s="1280"/>
      <c r="DS379" s="1280"/>
      <c r="DT379" s="1280"/>
      <c r="DU379" s="1280"/>
      <c r="DV379" s="1280"/>
      <c r="DW379" s="1280"/>
      <c r="DX379" s="1280"/>
      <c r="DY379" s="1280"/>
      <c r="DZ379" s="1280"/>
      <c r="EA379" s="1280"/>
      <c r="EB379" s="1280"/>
      <c r="EC379" s="1280"/>
      <c r="ED379" s="1280"/>
      <c r="EE379" s="1280"/>
      <c r="EF379" s="1280"/>
      <c r="EG379" s="1280"/>
      <c r="EH379" s="1280"/>
      <c r="EI379" s="1280"/>
      <c r="EJ379" s="1280"/>
      <c r="EK379" s="1280"/>
      <c r="EL379" s="1280"/>
      <c r="EM379" s="1280"/>
      <c r="EN379" s="1280"/>
      <c r="EO379" s="1280"/>
      <c r="EP379" s="1280"/>
      <c r="EQ379" s="1280"/>
      <c r="ER379" s="1280"/>
      <c r="ES379" s="1280"/>
      <c r="ET379" s="1280"/>
      <c r="EU379" s="1280"/>
      <c r="EV379" s="1280"/>
      <c r="EW379" s="1280"/>
      <c r="EX379" s="1280"/>
      <c r="EY379" s="1280"/>
      <c r="EZ379" s="1280"/>
      <c r="FA379" s="1280"/>
      <c r="FB379" s="1280"/>
      <c r="FC379" s="1280"/>
      <c r="FD379" s="1280"/>
      <c r="FE379" s="1280"/>
      <c r="FF379" s="1280"/>
      <c r="FG379" s="1280"/>
      <c r="FH379" s="1280"/>
      <c r="FI379" s="1280"/>
      <c r="FJ379" s="1280"/>
      <c r="FK379" s="1280"/>
      <c r="FL379" s="1280"/>
      <c r="FM379" s="1280"/>
      <c r="FN379" s="1280"/>
      <c r="FO379" s="1280"/>
      <c r="FP379" s="1280"/>
      <c r="FQ379" s="1280"/>
      <c r="FR379" s="1280"/>
      <c r="FS379" s="1280"/>
      <c r="FT379" s="1280"/>
      <c r="FU379" s="1280"/>
      <c r="FV379" s="1280"/>
      <c r="FW379" s="1280"/>
      <c r="FX379" s="1280"/>
      <c r="FY379" s="1280"/>
      <c r="FZ379" s="1280"/>
      <c r="GA379" s="1280"/>
      <c r="GB379" s="1280"/>
      <c r="GC379" s="1280"/>
      <c r="GD379" s="1280"/>
      <c r="GE379" s="1280"/>
      <c r="GF379" s="1280"/>
      <c r="GG379" s="1280"/>
      <c r="GH379" s="1280"/>
      <c r="GI379" s="1280"/>
      <c r="GJ379" s="1280"/>
      <c r="GK379" s="1280"/>
      <c r="GL379" s="1280"/>
      <c r="GM379" s="1280"/>
      <c r="GN379" s="1280"/>
      <c r="GO379" s="1280"/>
      <c r="GP379" s="1280"/>
      <c r="GQ379" s="1280"/>
      <c r="GR379" s="1280"/>
      <c r="GS379" s="1280"/>
      <c r="GT379" s="1280"/>
      <c r="GU379" s="1280"/>
      <c r="GV379" s="1280"/>
      <c r="GW379" s="1280"/>
      <c r="GX379" s="1280"/>
      <c r="GY379" s="1280"/>
      <c r="GZ379" s="1280"/>
      <c r="HA379" s="1280"/>
      <c r="HB379" s="1280"/>
      <c r="HC379" s="1280"/>
      <c r="HD379" s="1280"/>
      <c r="HE379" s="1280"/>
      <c r="HF379" s="1280"/>
      <c r="HG379" s="1280"/>
      <c r="HH379" s="1280"/>
      <c r="HI379" s="1280"/>
      <c r="HJ379" s="1280"/>
      <c r="HK379" s="1280"/>
      <c r="HL379" s="1280"/>
      <c r="HM379" s="1280"/>
      <c r="HN379" s="1280"/>
      <c r="HO379" s="1280"/>
      <c r="HP379" s="1280"/>
      <c r="HQ379" s="1280"/>
      <c r="HR379" s="1280"/>
      <c r="HS379" s="1280"/>
      <c r="HT379" s="1280"/>
      <c r="HU379" s="1280"/>
      <c r="HV379" s="1280"/>
      <c r="HW379" s="1280"/>
      <c r="HX379" s="1280"/>
      <c r="HY379" s="1280"/>
      <c r="HZ379" s="1280"/>
      <c r="IA379" s="1280"/>
      <c r="IB379" s="1280"/>
      <c r="IC379" s="1280"/>
      <c r="ID379" s="1280"/>
      <c r="IE379" s="1280"/>
      <c r="IF379" s="1280"/>
      <c r="IG379" s="1280"/>
      <c r="IH379" s="1280"/>
      <c r="II379" s="1280"/>
      <c r="IJ379" s="1280"/>
      <c r="IK379" s="1280"/>
      <c r="IL379" s="1280"/>
      <c r="IM379" s="1280"/>
      <c r="IN379" s="1280"/>
      <c r="IO379" s="1280"/>
      <c r="IP379" s="1280"/>
      <c r="IQ379" s="1280"/>
      <c r="IR379" s="1280"/>
      <c r="IS379" s="1280"/>
      <c r="IT379" s="1280"/>
      <c r="IU379" s="1280"/>
      <c r="IV379" s="1280"/>
      <c r="IW379" s="1280"/>
      <c r="IX379" s="1280"/>
      <c r="IY379" s="1280"/>
      <c r="IZ379" s="1280"/>
      <c r="JA379" s="1280"/>
      <c r="JB379" s="1280"/>
      <c r="JC379" s="1280"/>
      <c r="JD379" s="1280"/>
      <c r="JE379" s="1280"/>
      <c r="JF379" s="1280"/>
      <c r="JG379" s="1280"/>
      <c r="JH379" s="1280"/>
      <c r="JI379" s="1280"/>
      <c r="JJ379" s="1280"/>
      <c r="JK379" s="1280"/>
      <c r="JL379" s="1280"/>
      <c r="JM379" s="1280"/>
      <c r="JN379" s="1280"/>
      <c r="JO379" s="1280"/>
      <c r="JP379" s="1280"/>
      <c r="JQ379" s="1280"/>
      <c r="JR379" s="1280"/>
      <c r="JS379" s="1280"/>
      <c r="JT379" s="1280"/>
      <c r="JU379" s="1280"/>
      <c r="JV379" s="1280"/>
      <c r="JW379" s="1280"/>
      <c r="JX379" s="1280"/>
      <c r="JY379" s="1280"/>
      <c r="JZ379" s="1280"/>
      <c r="KA379" s="1280"/>
      <c r="KB379" s="1280"/>
      <c r="KC379" s="1280"/>
      <c r="KD379" s="1280"/>
      <c r="KE379" s="1280"/>
      <c r="KF379" s="1280"/>
      <c r="KG379" s="1280"/>
      <c r="KH379" s="1280"/>
      <c r="KI379" s="1280"/>
      <c r="KJ379" s="1280"/>
      <c r="KK379" s="1280"/>
      <c r="KL379" s="1280"/>
      <c r="KM379" s="1280"/>
      <c r="KN379" s="1280"/>
      <c r="KO379" s="1280"/>
      <c r="KP379" s="1280"/>
      <c r="KQ379" s="1280"/>
      <c r="KR379" s="1280"/>
      <c r="KS379" s="1280"/>
      <c r="KT379" s="1280"/>
      <c r="KU379" s="1280"/>
      <c r="KV379" s="1280"/>
      <c r="KW379" s="1280"/>
      <c r="KX379" s="1280"/>
      <c r="KY379" s="1280"/>
      <c r="KZ379" s="1280"/>
      <c r="LA379" s="1280"/>
      <c r="LB379" s="1280"/>
      <c r="LC379" s="1280"/>
      <c r="LD379" s="1280"/>
      <c r="LE379" s="1280"/>
      <c r="LF379" s="1280"/>
      <c r="LG379" s="1280"/>
      <c r="LH379" s="1280"/>
      <c r="LI379" s="1280"/>
      <c r="LJ379" s="1280"/>
      <c r="LK379" s="1280"/>
      <c r="LL379" s="1280"/>
      <c r="LM379" s="1280"/>
      <c r="LN379" s="1280"/>
      <c r="LO379" s="1280"/>
      <c r="LP379" s="1280"/>
      <c r="LQ379" s="1280"/>
      <c r="LR379" s="1280"/>
      <c r="LS379" s="1280"/>
      <c r="LT379" s="1280"/>
      <c r="LU379" s="1280"/>
      <c r="LV379" s="1280"/>
      <c r="LW379" s="1280"/>
      <c r="LX379" s="1280"/>
      <c r="LY379" s="1280"/>
      <c r="LZ379" s="1280"/>
      <c r="MA379" s="1280"/>
      <c r="MB379" s="1280"/>
      <c r="MC379" s="1280"/>
      <c r="MD379" s="1280"/>
      <c r="ME379" s="1280"/>
      <c r="MF379" s="1280"/>
      <c r="MG379" s="1280"/>
      <c r="MH379" s="1280"/>
      <c r="MI379" s="1280"/>
      <c r="MJ379" s="1280"/>
      <c r="MK379" s="1280"/>
      <c r="ML379" s="1280"/>
      <c r="MM379" s="1280"/>
      <c r="MN379" s="1280"/>
      <c r="MO379" s="1280"/>
      <c r="MP379" s="1280"/>
      <c r="MQ379" s="1280"/>
      <c r="MR379" s="1280"/>
      <c r="MS379" s="1280"/>
      <c r="MT379" s="1280"/>
      <c r="MU379" s="1280"/>
      <c r="MV379" s="1280"/>
      <c r="MW379" s="1280"/>
      <c r="MX379" s="1280"/>
      <c r="MY379" s="1280"/>
      <c r="MZ379" s="1280"/>
      <c r="NA379" s="1280"/>
      <c r="NB379" s="1280"/>
      <c r="NC379" s="1280"/>
      <c r="ND379" s="1280"/>
      <c r="NE379" s="1280"/>
      <c r="NF379" s="1280"/>
      <c r="NG379" s="1280"/>
      <c r="NH379" s="1280"/>
      <c r="NI379" s="1280"/>
      <c r="NJ379" s="1280"/>
      <c r="NK379" s="1280"/>
      <c r="NL379" s="1280"/>
      <c r="NM379" s="1280"/>
      <c r="NN379" s="1280"/>
      <c r="NO379" s="1280"/>
      <c r="NP379" s="1280"/>
      <c r="NQ379" s="1280"/>
      <c r="NR379" s="1280"/>
      <c r="NS379" s="1280"/>
      <c r="NT379" s="1280"/>
      <c r="NU379" s="1280"/>
      <c r="NV379" s="1280"/>
      <c r="NW379" s="1280"/>
      <c r="NX379" s="1280"/>
      <c r="NY379" s="1280"/>
      <c r="NZ379" s="1280"/>
      <c r="OA379" s="1280"/>
      <c r="OB379" s="1280"/>
      <c r="OC379" s="1280"/>
      <c r="OD379" s="1280"/>
      <c r="OE379" s="1280"/>
      <c r="OF379" s="1280"/>
      <c r="OG379" s="1280"/>
      <c r="OH379" s="1280"/>
      <c r="OI379" s="1280"/>
      <c r="OJ379" s="1280"/>
      <c r="OK379" s="1280"/>
      <c r="OL379" s="1280"/>
      <c r="OM379" s="1280"/>
      <c r="ON379" s="1280"/>
      <c r="OO379" s="1280"/>
      <c r="OP379" s="1280"/>
      <c r="OQ379" s="1280"/>
      <c r="OR379" s="1280"/>
      <c r="OS379" s="1280"/>
      <c r="OT379" s="1280"/>
      <c r="OU379" s="1280"/>
      <c r="OV379" s="1280"/>
      <c r="OW379" s="1280"/>
      <c r="OX379" s="1280"/>
      <c r="OY379" s="1280"/>
      <c r="OZ379" s="1280"/>
      <c r="PA379" s="1280"/>
      <c r="PB379" s="1280"/>
      <c r="PC379" s="1280"/>
      <c r="PD379" s="1280"/>
      <c r="PE379" s="1280"/>
      <c r="PF379" s="1280"/>
      <c r="PG379" s="1280"/>
      <c r="PH379" s="1280"/>
      <c r="PI379" s="1280"/>
      <c r="PJ379" s="1280"/>
      <c r="PK379" s="1280"/>
      <c r="PL379" s="1280"/>
      <c r="PM379" s="1280"/>
      <c r="PN379" s="1280"/>
      <c r="PO379" s="1280"/>
      <c r="PP379" s="1280"/>
      <c r="PQ379" s="1280"/>
      <c r="PR379" s="1280"/>
      <c r="PS379" s="1280"/>
      <c r="PT379" s="1280"/>
      <c r="PU379" s="1280"/>
      <c r="PV379" s="1280"/>
      <c r="PW379" s="1280"/>
      <c r="PX379" s="1280"/>
      <c r="PY379" s="1280"/>
      <c r="PZ379" s="1280"/>
      <c r="QA379" s="1280"/>
      <c r="QB379" s="1280"/>
      <c r="QC379" s="1280"/>
      <c r="QD379" s="1280"/>
      <c r="QE379" s="1280"/>
      <c r="QF379" s="1280"/>
      <c r="QG379" s="1280"/>
      <c r="QH379" s="1280"/>
      <c r="QI379" s="1280"/>
      <c r="QJ379" s="1280"/>
      <c r="QK379" s="1280"/>
      <c r="QL379" s="1280"/>
      <c r="QM379" s="1280"/>
      <c r="QN379" s="1280"/>
      <c r="QO379" s="1280"/>
      <c r="QP379" s="1280"/>
      <c r="QQ379" s="1280"/>
      <c r="QR379" s="1280"/>
      <c r="QS379" s="1280"/>
      <c r="QT379" s="1280"/>
      <c r="QU379" s="1280"/>
      <c r="QV379" s="1280"/>
      <c r="QW379" s="1280"/>
      <c r="QX379" s="1280"/>
      <c r="QY379" s="1280"/>
      <c r="QZ379" s="1280"/>
      <c r="RA379" s="1280"/>
      <c r="RB379" s="1280"/>
      <c r="RC379" s="1280"/>
      <c r="RD379" s="1280"/>
      <c r="RE379" s="1280"/>
      <c r="RF379" s="1280"/>
      <c r="RG379" s="1280"/>
      <c r="RH379" s="1280"/>
      <c r="RI379" s="1280"/>
      <c r="RJ379" s="1280"/>
      <c r="RK379" s="1280"/>
      <c r="RL379" s="1280"/>
      <c r="RM379" s="1280"/>
      <c r="RN379" s="1280"/>
      <c r="RO379" s="1280"/>
      <c r="RP379" s="1280"/>
      <c r="RQ379" s="1280"/>
      <c r="RR379" s="1280"/>
      <c r="RS379" s="1280"/>
      <c r="RT379" s="1280"/>
      <c r="RU379" s="1280"/>
      <c r="RV379" s="1280"/>
      <c r="RW379" s="1280"/>
      <c r="RX379" s="1280"/>
      <c r="RY379" s="1280"/>
      <c r="RZ379" s="1280"/>
      <c r="SA379" s="1280"/>
      <c r="SB379" s="1280"/>
      <c r="SC379" s="1280"/>
      <c r="SD379" s="1280"/>
      <c r="SE379" s="1280"/>
      <c r="SF379" s="1280"/>
      <c r="SG379" s="1280"/>
      <c r="SH379" s="1280"/>
      <c r="SI379" s="1280"/>
      <c r="SJ379" s="1280"/>
      <c r="SK379" s="1280"/>
      <c r="SL379" s="1280"/>
      <c r="SM379" s="1280"/>
      <c r="SN379" s="1280"/>
      <c r="SO379" s="1280"/>
      <c r="SP379" s="1280"/>
      <c r="SQ379" s="1280"/>
      <c r="SR379" s="1280"/>
      <c r="SS379" s="1280"/>
      <c r="ST379" s="1280"/>
      <c r="SU379" s="1280"/>
      <c r="SV379" s="1280"/>
      <c r="SW379" s="1280"/>
      <c r="SX379" s="1280"/>
      <c r="SY379" s="1280"/>
      <c r="SZ379" s="1280"/>
      <c r="TA379" s="1280"/>
      <c r="TB379" s="1280"/>
      <c r="TC379" s="1280"/>
      <c r="TD379" s="1280"/>
      <c r="TE379" s="1280"/>
      <c r="TF379" s="1280"/>
      <c r="TG379" s="1280"/>
      <c r="TH379" s="1280"/>
      <c r="TI379" s="1280"/>
      <c r="TJ379" s="1280"/>
      <c r="TK379" s="1280"/>
      <c r="TL379" s="1280"/>
      <c r="TM379" s="1280"/>
      <c r="TN379" s="1280"/>
      <c r="TO379" s="1280"/>
      <c r="TP379" s="1280"/>
      <c r="TQ379" s="1280"/>
      <c r="TR379" s="1280"/>
      <c r="TS379" s="1280"/>
      <c r="TT379" s="1280"/>
      <c r="TU379" s="1280"/>
      <c r="TV379" s="1280"/>
      <c r="TW379" s="1280"/>
      <c r="TX379" s="1280"/>
      <c r="TY379" s="1280"/>
      <c r="TZ379" s="1280"/>
      <c r="UA379" s="1280"/>
      <c r="UB379" s="1280"/>
      <c r="UC379" s="1280"/>
      <c r="UD379" s="1280"/>
      <c r="UE379" s="1280"/>
      <c r="UF379" s="1280"/>
      <c r="UG379" s="1280"/>
      <c r="UH379" s="1280"/>
      <c r="UI379" s="1280"/>
      <c r="UJ379" s="1280"/>
      <c r="UK379" s="1280"/>
      <c r="UL379" s="1280"/>
      <c r="UM379" s="1280"/>
      <c r="UN379" s="1280"/>
      <c r="UO379" s="1280"/>
      <c r="UP379" s="1280"/>
      <c r="UQ379" s="1280"/>
      <c r="UR379" s="1280"/>
      <c r="US379" s="1280"/>
      <c r="UT379" s="1280"/>
      <c r="UU379" s="1280"/>
      <c r="UV379" s="1280"/>
      <c r="UW379" s="1280"/>
      <c r="UX379" s="1280"/>
      <c r="UY379" s="1280"/>
      <c r="UZ379" s="1280"/>
      <c r="VA379" s="1280"/>
      <c r="VB379" s="1280"/>
      <c r="VC379" s="1280"/>
      <c r="VD379" s="1280"/>
      <c r="VE379" s="1280"/>
      <c r="VF379" s="1280"/>
      <c r="VG379" s="1280"/>
      <c r="VH379" s="1280"/>
      <c r="VI379" s="1280"/>
      <c r="VJ379" s="1280"/>
      <c r="VK379" s="1280"/>
      <c r="VL379" s="1280"/>
      <c r="VM379" s="1280"/>
      <c r="VN379" s="1280"/>
      <c r="VO379" s="1280"/>
      <c r="VP379" s="1280"/>
      <c r="VQ379" s="1280"/>
      <c r="VR379" s="1280"/>
      <c r="VS379" s="1280"/>
      <c r="VT379" s="1280"/>
      <c r="VU379" s="1280"/>
      <c r="VV379" s="1280"/>
      <c r="VW379" s="1280"/>
      <c r="VX379" s="1280"/>
      <c r="VY379" s="1280"/>
      <c r="VZ379" s="1280"/>
      <c r="WA379" s="1280"/>
      <c r="WB379" s="1280"/>
      <c r="WC379" s="1280"/>
      <c r="WD379" s="1280"/>
      <c r="WE379" s="1280"/>
      <c r="WF379" s="1280"/>
      <c r="WG379" s="1280"/>
      <c r="WH379" s="1280"/>
      <c r="WI379" s="1280"/>
      <c r="WJ379" s="1280"/>
      <c r="WK379" s="1280"/>
      <c r="WL379" s="1280"/>
      <c r="WM379" s="1280"/>
      <c r="WN379" s="1280"/>
      <c r="WO379" s="1280"/>
      <c r="WP379" s="1280"/>
      <c r="WQ379" s="1280"/>
      <c r="WR379" s="1280"/>
      <c r="WS379" s="1280"/>
      <c r="WT379" s="1280"/>
      <c r="WU379" s="1280"/>
      <c r="WV379" s="1280"/>
      <c r="WW379" s="1280"/>
      <c r="WX379" s="1280"/>
      <c r="WY379" s="1280"/>
      <c r="WZ379" s="1280"/>
      <c r="XA379" s="1280"/>
      <c r="XB379" s="1280"/>
      <c r="XC379" s="1280"/>
      <c r="XD379" s="1280"/>
      <c r="XE379" s="1280"/>
      <c r="XF379" s="1280"/>
      <c r="XG379" s="1280"/>
      <c r="XH379" s="1280"/>
      <c r="XI379" s="1280"/>
      <c r="XJ379" s="1280"/>
      <c r="XK379" s="1280"/>
      <c r="XL379" s="1280"/>
      <c r="XM379" s="1280"/>
      <c r="XN379" s="1280"/>
      <c r="XO379" s="1280"/>
      <c r="XP379" s="1280"/>
      <c r="XQ379" s="1280"/>
      <c r="XR379" s="1280"/>
      <c r="XS379" s="1280"/>
      <c r="XT379" s="1280"/>
      <c r="XU379" s="1280"/>
      <c r="XV379" s="1280"/>
      <c r="XW379" s="1280"/>
      <c r="XX379" s="1280"/>
      <c r="XY379" s="1280"/>
      <c r="XZ379" s="1280"/>
      <c r="YA379" s="1280"/>
      <c r="YB379" s="1280"/>
      <c r="YC379" s="1280"/>
      <c r="YD379" s="1280"/>
      <c r="YE379" s="1280"/>
      <c r="YF379" s="1280"/>
      <c r="YG379" s="1280"/>
      <c r="YH379" s="1280"/>
      <c r="YI379" s="1280"/>
      <c r="YJ379" s="1280"/>
      <c r="YK379" s="1280"/>
      <c r="YL379" s="1280"/>
      <c r="YM379" s="1280"/>
      <c r="YN379" s="1280"/>
      <c r="YO379" s="1280"/>
      <c r="YP379" s="1280"/>
      <c r="YQ379" s="1280"/>
      <c r="YR379" s="1280"/>
      <c r="YS379" s="1280"/>
      <c r="YT379" s="1280"/>
      <c r="YU379" s="1280"/>
      <c r="YV379" s="1280"/>
      <c r="YW379" s="1280"/>
      <c r="YX379" s="1280"/>
      <c r="YY379" s="1280"/>
      <c r="YZ379" s="1280"/>
      <c r="ZA379" s="1280"/>
      <c r="ZB379" s="1280"/>
      <c r="ZC379" s="1280"/>
      <c r="ZD379" s="1280"/>
      <c r="ZE379" s="1280"/>
      <c r="ZF379" s="1280"/>
      <c r="ZG379" s="1280"/>
      <c r="ZH379" s="1280"/>
      <c r="ZI379" s="1280"/>
      <c r="ZJ379" s="1280"/>
      <c r="ZK379" s="1280"/>
      <c r="ZL379" s="1280"/>
      <c r="ZM379" s="1280"/>
      <c r="ZN379" s="1280"/>
      <c r="ZO379" s="1280"/>
      <c r="ZP379" s="1280"/>
      <c r="ZQ379" s="1280"/>
      <c r="ZR379" s="1280"/>
      <c r="ZS379" s="1280"/>
      <c r="ZT379" s="1280"/>
      <c r="ZU379" s="1280"/>
      <c r="ZV379" s="1280"/>
      <c r="ZW379" s="1280"/>
      <c r="ZX379" s="1280"/>
      <c r="ZY379" s="1280"/>
      <c r="ZZ379" s="1280"/>
      <c r="AAA379" s="1280"/>
      <c r="AAB379" s="1280"/>
      <c r="AAC379" s="1280"/>
      <c r="AAD379" s="1280"/>
      <c r="AAE379" s="1280"/>
      <c r="AAF379" s="1280"/>
      <c r="AAG379" s="1280"/>
      <c r="AAH379" s="1280"/>
      <c r="AAI379" s="1280"/>
      <c r="AAJ379" s="1280"/>
      <c r="AAK379" s="1280"/>
      <c r="AAL379" s="1280"/>
      <c r="AAM379" s="1280"/>
      <c r="AAN379" s="1280"/>
      <c r="AAO379" s="1280"/>
      <c r="AAP379" s="1280"/>
      <c r="AAQ379" s="1280"/>
      <c r="AAR379" s="1280"/>
      <c r="AAS379" s="1280"/>
      <c r="AAT379" s="1280"/>
      <c r="AAU379" s="1280"/>
      <c r="AAV379" s="1280"/>
      <c r="AAW379" s="1280"/>
      <c r="AAX379" s="1280"/>
      <c r="AAY379" s="1280"/>
      <c r="AAZ379" s="1280"/>
      <c r="ABA379" s="1280"/>
      <c r="ABB379" s="1280"/>
      <c r="ABC379" s="1280"/>
      <c r="ABD379" s="1280"/>
      <c r="ABE379" s="1280"/>
      <c r="ABF379" s="1280"/>
      <c r="ABG379" s="1280"/>
      <c r="ABH379" s="1280"/>
      <c r="ABI379" s="1280"/>
      <c r="ABJ379" s="1280"/>
      <c r="ABK379" s="1280"/>
      <c r="ABL379" s="1280"/>
      <c r="ABM379" s="1280"/>
      <c r="ABN379" s="1280"/>
      <c r="ABO379" s="1280"/>
      <c r="ABP379" s="1280"/>
      <c r="ABQ379" s="1280"/>
      <c r="ABR379" s="1280"/>
      <c r="ABS379" s="1280"/>
      <c r="ABT379" s="1280"/>
      <c r="ABU379" s="1280"/>
      <c r="ABV379" s="1280"/>
      <c r="ABW379" s="1280"/>
      <c r="ABX379" s="1280"/>
      <c r="ABY379" s="1280"/>
      <c r="ABZ379" s="1280"/>
      <c r="ACA379" s="1280"/>
      <c r="ACB379" s="1280"/>
      <c r="ACC379" s="1280"/>
      <c r="ACD379" s="1280"/>
      <c r="ACE379" s="1280"/>
      <c r="ACF379" s="1280"/>
      <c r="ACG379" s="1280"/>
      <c r="ACH379" s="1280"/>
      <c r="ACI379" s="1280"/>
      <c r="ACJ379" s="1280"/>
      <c r="ACK379" s="1280"/>
      <c r="ACL379" s="1280"/>
      <c r="ACM379" s="1280"/>
      <c r="ACN379" s="1280"/>
      <c r="ACO379" s="1280"/>
      <c r="ACP379" s="1280"/>
      <c r="ACQ379" s="1280"/>
      <c r="ACR379" s="1280"/>
      <c r="ACS379" s="1280"/>
      <c r="ACT379" s="1280"/>
      <c r="ACU379" s="1280"/>
      <c r="ACV379" s="1280"/>
      <c r="ACW379" s="1280"/>
      <c r="ACX379" s="1280"/>
      <c r="ACY379" s="1280"/>
      <c r="ACZ379" s="1280"/>
      <c r="ADA379" s="1280"/>
      <c r="ADB379" s="1280"/>
      <c r="ADC379" s="1280"/>
      <c r="ADD379" s="1280"/>
      <c r="ADE379" s="1280"/>
      <c r="ADF379" s="1280"/>
      <c r="ADG379" s="1280"/>
      <c r="ADH379" s="1280"/>
      <c r="ADI379" s="1280"/>
      <c r="ADJ379" s="1280"/>
      <c r="ADK379" s="1280"/>
      <c r="ADL379" s="1280"/>
      <c r="ADM379" s="1280"/>
      <c r="ADN379" s="1280"/>
      <c r="ADO379" s="1280"/>
      <c r="ADP379" s="1280"/>
      <c r="ADQ379" s="1280"/>
      <c r="ADR379" s="1280"/>
      <c r="ADS379" s="1280"/>
      <c r="ADT379" s="1280"/>
      <c r="ADU379" s="1280"/>
      <c r="ADV379" s="1280"/>
      <c r="ADW379" s="1280"/>
      <c r="ADX379" s="1280"/>
      <c r="ADY379" s="1280"/>
      <c r="ADZ379" s="1280"/>
      <c r="AEA379" s="1280"/>
      <c r="AEB379" s="1280"/>
      <c r="AEC379" s="1280"/>
      <c r="AED379" s="1280"/>
      <c r="AEE379" s="1280"/>
      <c r="AEF379" s="1280"/>
      <c r="AEG379" s="1280"/>
      <c r="AEH379" s="1280"/>
      <c r="AEI379" s="1280"/>
      <c r="AEJ379" s="1280"/>
      <c r="AEK379" s="1280"/>
      <c r="AEL379" s="1280"/>
      <c r="AEM379" s="1280"/>
      <c r="AEN379" s="1280"/>
      <c r="AEO379" s="1280"/>
      <c r="AEP379" s="1280"/>
      <c r="AEQ379" s="1280"/>
      <c r="AER379" s="1280"/>
      <c r="AES379" s="1280"/>
      <c r="AET379" s="1280"/>
      <c r="AEU379" s="1280"/>
      <c r="AEV379" s="1280"/>
      <c r="AEW379" s="1280"/>
      <c r="AEX379" s="1280"/>
      <c r="AEY379" s="1280"/>
      <c r="AEZ379" s="1280"/>
      <c r="AFA379" s="1280"/>
      <c r="AFB379" s="1280"/>
      <c r="AFC379" s="1280"/>
      <c r="AFD379" s="1280"/>
      <c r="AFE379" s="1280"/>
      <c r="AFF379" s="1280"/>
      <c r="AFG379" s="1280"/>
      <c r="AFH379" s="1280"/>
      <c r="AFI379" s="1280"/>
      <c r="AFJ379" s="1280"/>
      <c r="AFK379" s="1280"/>
      <c r="AFL379" s="1280"/>
      <c r="AFM379" s="1280"/>
      <c r="AFN379" s="1280"/>
      <c r="AFO379" s="1280"/>
      <c r="AFP379" s="1280"/>
      <c r="AFQ379" s="1280"/>
      <c r="AFR379" s="1280"/>
      <c r="AFS379" s="1280"/>
      <c r="AFT379" s="1280"/>
      <c r="AFU379" s="1280"/>
      <c r="AFV379" s="1280"/>
      <c r="AFW379" s="1280"/>
      <c r="AFX379" s="1280"/>
      <c r="AFY379" s="1280"/>
      <c r="AFZ379" s="1280"/>
      <c r="AGA379" s="1280"/>
      <c r="AGB379" s="1280"/>
      <c r="AGC379" s="1280"/>
      <c r="AGD379" s="1280"/>
      <c r="AGE379" s="1280"/>
      <c r="AGF379" s="1280"/>
      <c r="AGG379" s="1280"/>
      <c r="AGH379" s="1280"/>
      <c r="AGI379" s="1280"/>
      <c r="AGJ379" s="1280"/>
      <c r="AGK379" s="1280"/>
      <c r="AGL379" s="1280"/>
      <c r="AGM379" s="1280"/>
      <c r="AGN379" s="1280"/>
      <c r="AGO379" s="1280"/>
      <c r="AGP379" s="1280"/>
      <c r="AGQ379" s="1280"/>
      <c r="AGR379" s="1280"/>
      <c r="AGS379" s="1280"/>
      <c r="AGT379" s="1280"/>
      <c r="AGU379" s="1280"/>
      <c r="AGV379" s="1280"/>
      <c r="AGW379" s="1280"/>
      <c r="AGX379" s="1280"/>
      <c r="AGY379" s="1280"/>
      <c r="AGZ379" s="1280"/>
      <c r="AHA379" s="1280"/>
      <c r="AHB379" s="1280"/>
      <c r="AHC379" s="1280"/>
      <c r="AHD379" s="1280"/>
      <c r="AHE379" s="1280"/>
      <c r="AHF379" s="1280"/>
      <c r="AHG379" s="1280"/>
      <c r="AHH379" s="1280"/>
      <c r="AHI379" s="1280"/>
      <c r="AHJ379" s="1280"/>
      <c r="AHK379" s="1280"/>
      <c r="AHL379" s="1280"/>
      <c r="AHM379" s="1280"/>
      <c r="AHN379" s="1280"/>
      <c r="AHO379" s="1280"/>
      <c r="AHP379" s="1280"/>
      <c r="AHQ379" s="1280"/>
      <c r="AHR379" s="1280"/>
      <c r="AHS379" s="1280"/>
      <c r="AHT379" s="1280"/>
      <c r="AHU379" s="1280"/>
      <c r="AHV379" s="1280"/>
      <c r="AHW379" s="1280"/>
      <c r="AHX379" s="1280"/>
      <c r="AHY379" s="1280"/>
      <c r="AHZ379" s="1280"/>
      <c r="AIA379" s="1280"/>
      <c r="AIB379" s="1280"/>
      <c r="AIC379" s="1280"/>
      <c r="AID379" s="1280"/>
      <c r="AIE379" s="1280"/>
      <c r="AIF379" s="1280"/>
      <c r="AIG379" s="1280"/>
      <c r="AIH379" s="1280"/>
      <c r="AII379" s="1280"/>
      <c r="AIJ379" s="1280"/>
      <c r="AIK379" s="1280"/>
      <c r="AIL379" s="1280"/>
      <c r="AIM379" s="1280"/>
      <c r="AIN379" s="1280"/>
      <c r="AIO379" s="1280"/>
      <c r="AIP379" s="1280"/>
      <c r="AIQ379" s="1280"/>
      <c r="AIR379" s="1280"/>
      <c r="AIS379" s="1280"/>
      <c r="AIT379" s="1280"/>
      <c r="AIU379" s="1280"/>
      <c r="AIV379" s="1280"/>
      <c r="AIW379" s="1280"/>
      <c r="AIX379" s="1280"/>
      <c r="AIY379" s="1280"/>
      <c r="AIZ379" s="1280"/>
      <c r="AJA379" s="1280"/>
      <c r="AJB379" s="1280"/>
      <c r="AJC379" s="1280"/>
      <c r="AJD379" s="1280"/>
      <c r="AJE379" s="1280"/>
      <c r="AJF379" s="1280"/>
      <c r="AJG379" s="1280"/>
      <c r="AJH379" s="1280"/>
      <c r="AJI379" s="1280"/>
      <c r="AJJ379" s="1280"/>
      <c r="AJK379" s="1280"/>
      <c r="AJL379" s="1280"/>
      <c r="AJM379" s="1280"/>
      <c r="AJN379" s="1280"/>
      <c r="AJO379" s="1280"/>
      <c r="AJP379" s="1280"/>
      <c r="AJQ379" s="1280"/>
      <c r="AJR379" s="1280"/>
      <c r="AJS379" s="1280"/>
      <c r="AJT379" s="1280"/>
      <c r="AJU379" s="1280"/>
      <c r="AJV379" s="1280"/>
      <c r="AJW379" s="1280"/>
      <c r="AJX379" s="1280"/>
      <c r="AJY379" s="1280"/>
      <c r="AJZ379" s="1280"/>
      <c r="AKA379" s="1280"/>
      <c r="AKB379" s="1280"/>
      <c r="AKC379" s="1280"/>
      <c r="AKD379" s="1280"/>
      <c r="AKE379" s="1280"/>
      <c r="AKF379" s="1280"/>
      <c r="AKG379" s="1280"/>
      <c r="AKH379" s="1280"/>
      <c r="AKI379" s="1280"/>
      <c r="AKJ379" s="1280"/>
      <c r="AKK379" s="1280"/>
      <c r="AKL379" s="1280"/>
      <c r="AKM379" s="1280"/>
      <c r="AKN379" s="1280"/>
      <c r="AKO379" s="1280"/>
      <c r="AKP379" s="1280"/>
      <c r="AKQ379" s="1280"/>
      <c r="AKR379" s="1280"/>
      <c r="AKS379" s="1280"/>
      <c r="AKT379" s="1280"/>
      <c r="AKU379" s="1280"/>
      <c r="AKV379" s="1280"/>
      <c r="AKW379" s="1280"/>
      <c r="AKX379" s="1280"/>
      <c r="AKY379" s="1280"/>
      <c r="AKZ379" s="1280"/>
      <c r="ALA379" s="1280"/>
      <c r="ALB379" s="1280"/>
      <c r="ALC379" s="1280"/>
      <c r="ALD379" s="1280"/>
      <c r="ALE379" s="1280"/>
      <c r="ALF379" s="1280"/>
      <c r="ALG379" s="1280"/>
      <c r="ALH379" s="1280"/>
      <c r="ALI379" s="1280"/>
      <c r="ALJ379" s="1280"/>
      <c r="ALK379" s="1280"/>
      <c r="ALL379" s="1280"/>
      <c r="ALM379" s="1280"/>
      <c r="ALN379" s="1280"/>
      <c r="ALO379" s="1280"/>
      <c r="ALP379" s="1280"/>
      <c r="ALQ379" s="1280"/>
      <c r="ALR379" s="1280"/>
      <c r="ALS379" s="1280"/>
      <c r="ALT379" s="1280"/>
      <c r="ALU379" s="1280"/>
      <c r="ALV379" s="1280"/>
      <c r="ALW379" s="1280"/>
      <c r="ALX379" s="1280"/>
      <c r="ALY379" s="1280"/>
      <c r="ALZ379" s="1280"/>
      <c r="AMA379" s="1280"/>
      <c r="AMB379" s="1280"/>
      <c r="AMC379" s="1280"/>
      <c r="AMD379" s="1280"/>
      <c r="AME379" s="1280"/>
      <c r="AMF379" s="1280"/>
      <c r="AMG379" s="1280"/>
      <c r="AMH379" s="1280"/>
      <c r="AMI379" s="1280"/>
      <c r="AMJ379" s="1280"/>
      <c r="AMK379" s="1280"/>
      <c r="AML379" s="1280"/>
      <c r="AMM379" s="1280"/>
      <c r="AMN379" s="1280"/>
      <c r="AMO379" s="1280"/>
      <c r="AMP379" s="1280"/>
      <c r="AMQ379" s="1280"/>
      <c r="AMR379" s="1280"/>
      <c r="AMS379" s="1280"/>
      <c r="AMT379" s="1280"/>
      <c r="AMU379" s="1280"/>
      <c r="AMV379" s="1280"/>
      <c r="AMW379" s="1280"/>
      <c r="AMX379" s="1280"/>
      <c r="AMY379" s="1280"/>
      <c r="AMZ379" s="1280"/>
      <c r="ANA379" s="1280"/>
      <c r="ANB379" s="1280"/>
      <c r="ANC379" s="1280"/>
      <c r="AND379" s="1280"/>
      <c r="ANE379" s="1280"/>
      <c r="ANF379" s="1280"/>
      <c r="ANG379" s="1280"/>
      <c r="ANH379" s="1280"/>
      <c r="ANI379" s="1280"/>
      <c r="ANJ379" s="1280"/>
      <c r="ANK379" s="1280"/>
      <c r="ANL379" s="1280"/>
      <c r="ANM379" s="1280"/>
      <c r="ANN379" s="1280"/>
      <c r="ANO379" s="1280"/>
      <c r="ANP379" s="1280"/>
      <c r="ANQ379" s="1280"/>
      <c r="ANR379" s="1280"/>
      <c r="ANS379" s="1280"/>
      <c r="ANT379" s="1280"/>
      <c r="ANU379" s="1280"/>
      <c r="ANV379" s="1280"/>
      <c r="ANW379" s="1280"/>
      <c r="ANX379" s="1280"/>
      <c r="ANY379" s="1280"/>
      <c r="ANZ379" s="1280"/>
      <c r="AOA379" s="1280"/>
      <c r="AOB379" s="1280"/>
      <c r="AOC379" s="1280"/>
      <c r="AOD379" s="1280"/>
      <c r="AOE379" s="1280"/>
      <c r="AOF379" s="1280"/>
      <c r="AOG379" s="1280"/>
      <c r="AOH379" s="1280"/>
      <c r="AOI379" s="1280"/>
      <c r="AOJ379" s="1280"/>
      <c r="AOK379" s="1280"/>
      <c r="AOL379" s="1280"/>
      <c r="AOM379" s="1280"/>
      <c r="AON379" s="1280"/>
      <c r="AOO379" s="1280"/>
      <c r="AOP379" s="1280"/>
      <c r="AOQ379" s="1280"/>
      <c r="AOR379" s="1280"/>
      <c r="AOS379" s="1280"/>
      <c r="AOT379" s="1280"/>
      <c r="AOU379" s="1280"/>
      <c r="AOV379" s="1280"/>
      <c r="AOW379" s="1280"/>
      <c r="AOX379" s="1280"/>
      <c r="AOY379" s="1280"/>
      <c r="AOZ379" s="1280"/>
      <c r="APA379" s="1280"/>
      <c r="APB379" s="1280"/>
      <c r="APC379" s="1280"/>
      <c r="APD379" s="1280"/>
      <c r="APE379" s="1280"/>
      <c r="APF379" s="1280"/>
      <c r="APG379" s="1280"/>
      <c r="APH379" s="1280"/>
      <c r="API379" s="1280"/>
      <c r="APJ379" s="1280"/>
      <c r="APK379" s="1280"/>
      <c r="APL379" s="1280"/>
      <c r="APM379" s="1280"/>
      <c r="APN379" s="1280"/>
      <c r="APO379" s="1280"/>
      <c r="APP379" s="1280"/>
      <c r="APQ379" s="1280"/>
      <c r="APR379" s="1280"/>
      <c r="APS379" s="1280"/>
      <c r="APT379" s="1280"/>
      <c r="APU379" s="1280"/>
      <c r="APV379" s="1280"/>
      <c r="APW379" s="1280"/>
      <c r="APX379" s="1280"/>
      <c r="APY379" s="1280"/>
      <c r="APZ379" s="1280"/>
      <c r="AQA379" s="1280"/>
      <c r="AQB379" s="1280"/>
      <c r="AQC379" s="1280"/>
      <c r="AQD379" s="1280"/>
      <c r="AQE379" s="1280"/>
      <c r="AQF379" s="1280"/>
      <c r="AQG379" s="1280"/>
      <c r="AQH379" s="1280"/>
      <c r="AQI379" s="1280"/>
      <c r="AQJ379" s="1280"/>
      <c r="AQK379" s="1280"/>
      <c r="AQL379" s="1280"/>
      <c r="AQM379" s="1280"/>
      <c r="AQN379" s="1280"/>
      <c r="AQO379" s="1280"/>
      <c r="AQP379" s="1280"/>
      <c r="AQQ379" s="1280"/>
      <c r="AQR379" s="1280"/>
      <c r="AQS379" s="1280"/>
      <c r="AQT379" s="1280"/>
      <c r="AQU379" s="1280"/>
      <c r="AQV379" s="1280"/>
      <c r="AQW379" s="1280"/>
      <c r="AQX379" s="1280"/>
      <c r="AQY379" s="1280"/>
      <c r="AQZ379" s="1280"/>
      <c r="ARA379" s="1280"/>
      <c r="ARB379" s="1280"/>
      <c r="ARC379" s="1280"/>
      <c r="ARD379" s="1280"/>
      <c r="ARE379" s="1280"/>
      <c r="ARF379" s="1280"/>
      <c r="ARG379" s="1280"/>
      <c r="ARH379" s="1280"/>
      <c r="ARI379" s="1280"/>
      <c r="ARJ379" s="1280"/>
      <c r="ARK379" s="1280"/>
      <c r="ARL379" s="1280"/>
      <c r="ARM379" s="1280"/>
      <c r="ARN379" s="1280"/>
      <c r="ARO379" s="1280"/>
      <c r="ARP379" s="1280"/>
      <c r="ARQ379" s="1280"/>
      <c r="ARR379" s="1280"/>
      <c r="ARS379" s="1280"/>
      <c r="ART379" s="1280"/>
      <c r="ARU379" s="1280"/>
      <c r="ARV379" s="1280"/>
      <c r="ARW379" s="1280"/>
      <c r="ARX379" s="1280"/>
      <c r="ARY379" s="1280"/>
      <c r="ARZ379" s="1280"/>
      <c r="ASA379" s="1280"/>
      <c r="ASB379" s="1280"/>
      <c r="ASC379" s="1280"/>
      <c r="ASD379" s="1280"/>
      <c r="ASE379" s="1280"/>
      <c r="ASF379" s="1280"/>
      <c r="ASG379" s="1280"/>
      <c r="ASH379" s="1280"/>
      <c r="ASI379" s="1280"/>
      <c r="ASJ379" s="1280"/>
      <c r="ASK379" s="1280"/>
      <c r="ASL379" s="1280"/>
      <c r="ASM379" s="1280"/>
      <c r="ASN379" s="1280"/>
      <c r="ASO379" s="1280"/>
      <c r="ASP379" s="1280"/>
      <c r="ASQ379" s="1280"/>
      <c r="ASR379" s="1280"/>
      <c r="ASS379" s="1280"/>
      <c r="AST379" s="1280"/>
      <c r="ASU379" s="1280"/>
      <c r="ASV379" s="1280"/>
      <c r="ASW379" s="1280"/>
      <c r="ASX379" s="1280"/>
      <c r="ASY379" s="1280"/>
      <c r="ASZ379" s="1280"/>
      <c r="ATA379" s="1280"/>
      <c r="ATB379" s="1280"/>
      <c r="ATC379" s="1280"/>
      <c r="ATD379" s="1280"/>
      <c r="ATE379" s="1280"/>
      <c r="ATF379" s="1280"/>
      <c r="ATG379" s="1280"/>
      <c r="ATH379" s="1280"/>
      <c r="ATI379" s="1280"/>
      <c r="ATJ379" s="1280"/>
      <c r="ATK379" s="1280"/>
      <c r="ATL379" s="1280"/>
      <c r="ATM379" s="1280"/>
      <c r="ATN379" s="1280"/>
      <c r="ATO379" s="1280"/>
      <c r="ATP379" s="1280"/>
      <c r="ATQ379" s="1280"/>
      <c r="ATR379" s="1280"/>
      <c r="ATS379" s="1280"/>
      <c r="ATT379" s="1280"/>
      <c r="ATU379" s="1280"/>
      <c r="ATV379" s="1280"/>
      <c r="ATW379" s="1280"/>
      <c r="ATX379" s="1280"/>
      <c r="ATY379" s="1280"/>
      <c r="ATZ379" s="1280"/>
      <c r="AUA379" s="1280"/>
      <c r="AUB379" s="1280"/>
      <c r="AUC379" s="1280"/>
      <c r="AUD379" s="1280"/>
      <c r="AUE379" s="1280"/>
      <c r="AUF379" s="1280"/>
      <c r="AUG379" s="1280"/>
      <c r="AUH379" s="1280"/>
      <c r="AUI379" s="1280"/>
      <c r="AUJ379" s="1280"/>
      <c r="AUK379" s="1280"/>
      <c r="AUL379" s="1280"/>
      <c r="AUM379" s="1280"/>
      <c r="AUN379" s="1280"/>
      <c r="AUO379" s="1280"/>
      <c r="AUP379" s="1280"/>
      <c r="AUQ379" s="1280"/>
      <c r="AUR379" s="1280"/>
      <c r="AUS379" s="1280"/>
      <c r="AUT379" s="1280"/>
      <c r="AUU379" s="1280"/>
      <c r="AUV379" s="1280"/>
      <c r="AUW379" s="1280"/>
      <c r="AUX379" s="1280"/>
      <c r="AUY379" s="1280"/>
      <c r="AUZ379" s="1280"/>
      <c r="AVA379" s="1280"/>
      <c r="AVB379" s="1280"/>
      <c r="AVC379" s="1280"/>
      <c r="AVD379" s="1280"/>
      <c r="AVE379" s="1280"/>
      <c r="AVF379" s="1280"/>
      <c r="AVG379" s="1280"/>
      <c r="AVH379" s="1280"/>
      <c r="AVI379" s="1280"/>
      <c r="AVJ379" s="1280"/>
      <c r="AVK379" s="1280"/>
      <c r="AVL379" s="1280"/>
      <c r="AVM379" s="1280"/>
      <c r="AVN379" s="1280"/>
      <c r="AVO379" s="1280"/>
      <c r="AVP379" s="1280"/>
      <c r="AVQ379" s="1280"/>
      <c r="AVR379" s="1280"/>
      <c r="AVS379" s="1280"/>
      <c r="AVT379" s="1280"/>
      <c r="AVU379" s="1280"/>
      <c r="AVV379" s="1280"/>
      <c r="AVW379" s="1280"/>
      <c r="AVX379" s="1280"/>
      <c r="AVY379" s="1280"/>
      <c r="AVZ379" s="1280"/>
      <c r="AWA379" s="1280"/>
      <c r="AWB379" s="1280"/>
      <c r="AWC379" s="1280"/>
      <c r="AWD379" s="1280"/>
      <c r="AWE379" s="1280"/>
      <c r="AWF379" s="1280"/>
      <c r="AWG379" s="1280"/>
      <c r="AWH379" s="1280"/>
      <c r="AWI379" s="1280"/>
      <c r="AWJ379" s="1280"/>
      <c r="AWK379" s="1280"/>
      <c r="AWL379" s="1280"/>
      <c r="AWM379" s="1280"/>
      <c r="AWN379" s="1280"/>
      <c r="AWO379" s="1280"/>
      <c r="AWP379" s="1280"/>
      <c r="AWQ379" s="1280"/>
      <c r="AWR379" s="1280"/>
      <c r="AWS379" s="1280"/>
      <c r="AWT379" s="1280"/>
      <c r="AWU379" s="1280"/>
      <c r="AWV379" s="1280"/>
      <c r="AWW379" s="1280"/>
      <c r="AWX379" s="1280"/>
      <c r="AWY379" s="1280"/>
      <c r="AWZ379" s="1280"/>
      <c r="AXA379" s="1280"/>
      <c r="AXB379" s="1280"/>
      <c r="AXC379" s="1280"/>
      <c r="AXD379" s="1280"/>
      <c r="AXE379" s="1280"/>
      <c r="AXF379" s="1280"/>
      <c r="AXG379" s="1280"/>
      <c r="AXH379" s="1280"/>
      <c r="AXI379" s="1280"/>
      <c r="AXJ379" s="1280"/>
      <c r="AXK379" s="1280"/>
      <c r="AXL379" s="1280"/>
      <c r="AXM379" s="1280"/>
      <c r="AXN379" s="1280"/>
      <c r="AXO379" s="1280"/>
      <c r="AXP379" s="1280"/>
      <c r="AXQ379" s="1280"/>
      <c r="AXR379" s="1280"/>
      <c r="AXS379" s="1280"/>
      <c r="AXT379" s="1280"/>
      <c r="AXU379" s="1280"/>
      <c r="AXV379" s="1280"/>
      <c r="AXW379" s="1280"/>
      <c r="AXX379" s="1280"/>
      <c r="AXY379" s="1280"/>
      <c r="AXZ379" s="1280"/>
      <c r="AYA379" s="1280"/>
      <c r="AYB379" s="1280"/>
      <c r="AYC379" s="1280"/>
      <c r="AYD379" s="1280"/>
      <c r="AYE379" s="1280"/>
      <c r="AYF379" s="1280"/>
      <c r="AYG379" s="1280"/>
      <c r="AYH379" s="1280"/>
      <c r="AYI379" s="1280"/>
      <c r="AYJ379" s="1280"/>
      <c r="AYK379" s="1280"/>
      <c r="AYL379" s="1280"/>
      <c r="AYM379" s="1280"/>
      <c r="AYN379" s="1280"/>
      <c r="AYO379" s="1280"/>
      <c r="AYP379" s="1280"/>
      <c r="AYQ379" s="1280"/>
      <c r="AYR379" s="1280"/>
      <c r="AYS379" s="1280"/>
      <c r="AYT379" s="1280"/>
      <c r="AYU379" s="1280"/>
      <c r="AYV379" s="1280"/>
      <c r="AYW379" s="1280"/>
      <c r="AYX379" s="1280"/>
      <c r="AYY379" s="1280"/>
      <c r="AYZ379" s="1280"/>
      <c r="AZA379" s="1280"/>
      <c r="AZB379" s="1280"/>
      <c r="AZC379" s="1280"/>
      <c r="AZD379" s="1280"/>
      <c r="AZE379" s="1280"/>
      <c r="AZF379" s="1280"/>
      <c r="AZG379" s="1280"/>
      <c r="AZH379" s="1280"/>
      <c r="AZI379" s="1280"/>
      <c r="AZJ379" s="1280"/>
      <c r="AZK379" s="1280"/>
      <c r="AZL379" s="1280"/>
      <c r="AZM379" s="1280"/>
      <c r="AZN379" s="1280"/>
      <c r="AZO379" s="1280"/>
      <c r="AZP379" s="1280"/>
      <c r="AZQ379" s="1280"/>
      <c r="AZR379" s="1280"/>
      <c r="AZS379" s="1280"/>
      <c r="AZT379" s="1280"/>
      <c r="AZU379" s="1280"/>
      <c r="AZV379" s="1280"/>
      <c r="AZW379" s="1280"/>
      <c r="AZX379" s="1280"/>
      <c r="AZY379" s="1280"/>
      <c r="AZZ379" s="1280"/>
      <c r="BAA379" s="1280"/>
      <c r="BAB379" s="1280"/>
      <c r="BAC379" s="1280"/>
      <c r="BAD379" s="1280"/>
      <c r="BAE379" s="1280"/>
      <c r="BAF379" s="1280"/>
      <c r="BAG379" s="1280"/>
      <c r="BAH379" s="1280"/>
      <c r="BAI379" s="1280"/>
      <c r="BAJ379" s="1280"/>
      <c r="BAK379" s="1280"/>
      <c r="BAL379" s="1280"/>
      <c r="BAM379" s="1280"/>
      <c r="BAN379" s="1280"/>
      <c r="BAO379" s="1280"/>
      <c r="BAP379" s="1280"/>
      <c r="BAQ379" s="1280"/>
      <c r="BAR379" s="1280"/>
      <c r="BAS379" s="1280"/>
      <c r="BAT379" s="1280"/>
      <c r="BAU379" s="1280"/>
      <c r="BAV379" s="1280"/>
      <c r="BAW379" s="1280"/>
      <c r="BAX379" s="1280"/>
      <c r="BAY379" s="1280"/>
      <c r="BAZ379" s="1280"/>
      <c r="BBA379" s="1280"/>
      <c r="BBB379" s="1280"/>
      <c r="BBC379" s="1280"/>
      <c r="BBD379" s="1280"/>
      <c r="BBE379" s="1280"/>
      <c r="BBF379" s="1280"/>
      <c r="BBG379" s="1280"/>
      <c r="BBH379" s="1280"/>
      <c r="BBI379" s="1280"/>
      <c r="BBJ379" s="1280"/>
      <c r="BBK379" s="1280"/>
      <c r="BBL379" s="1280"/>
      <c r="BBM379" s="1280"/>
      <c r="BBN379" s="1280"/>
      <c r="BBO379" s="1280"/>
      <c r="BBP379" s="1280"/>
      <c r="BBQ379" s="1280"/>
      <c r="BBR379" s="1280"/>
      <c r="BBS379" s="1280"/>
      <c r="BBT379" s="1280"/>
      <c r="BBU379" s="1280"/>
      <c r="BBV379" s="1280"/>
      <c r="BBW379" s="1280"/>
      <c r="BBX379" s="1280"/>
      <c r="BBY379" s="1280"/>
      <c r="BBZ379" s="1280"/>
      <c r="BCA379" s="1280"/>
      <c r="BCB379" s="1280"/>
      <c r="BCC379" s="1280"/>
      <c r="BCD379" s="1280"/>
      <c r="BCE379" s="1280"/>
      <c r="BCF379" s="1280"/>
      <c r="BCG379" s="1280"/>
      <c r="BCH379" s="1280"/>
      <c r="BCI379" s="1280"/>
      <c r="BCJ379" s="1280"/>
      <c r="BCK379" s="1280"/>
      <c r="BCL379" s="1280"/>
      <c r="BCM379" s="1280"/>
      <c r="BCN379" s="1280"/>
      <c r="BCO379" s="1280"/>
      <c r="BCP379" s="1280"/>
      <c r="BCQ379" s="1280"/>
      <c r="BCR379" s="1280"/>
      <c r="BCS379" s="1280"/>
      <c r="BCT379" s="1280"/>
      <c r="BCU379" s="1280"/>
      <c r="BCV379" s="1280"/>
      <c r="BCW379" s="1280"/>
      <c r="BCX379" s="1280"/>
      <c r="BCY379" s="1280"/>
      <c r="BCZ379" s="1280"/>
      <c r="BDA379" s="1280"/>
      <c r="BDB379" s="1280"/>
      <c r="BDC379" s="1280"/>
      <c r="BDD379" s="1280"/>
      <c r="BDE379" s="1280"/>
      <c r="BDF379" s="1280"/>
      <c r="BDG379" s="1280"/>
      <c r="BDH379" s="1280"/>
      <c r="BDI379" s="1280"/>
      <c r="BDJ379" s="1280"/>
      <c r="BDK379" s="1280"/>
      <c r="BDL379" s="1280"/>
      <c r="BDM379" s="1280"/>
      <c r="BDN379" s="1280"/>
      <c r="BDO379" s="1280"/>
      <c r="BDP379" s="1280"/>
      <c r="BDQ379" s="1280"/>
      <c r="BDR379" s="1280"/>
      <c r="BDS379" s="1280"/>
      <c r="BDT379" s="1280"/>
      <c r="BDU379" s="1280"/>
      <c r="BDV379" s="1280"/>
      <c r="BDW379" s="1280"/>
      <c r="BDX379" s="1280"/>
      <c r="BDY379" s="1280"/>
      <c r="BDZ379" s="1280"/>
      <c r="BEA379" s="1280"/>
      <c r="BEB379" s="1280"/>
      <c r="BEC379" s="1280"/>
      <c r="BED379" s="1280"/>
      <c r="BEE379" s="1280"/>
      <c r="BEF379" s="1280"/>
      <c r="BEG379" s="1280"/>
      <c r="BEH379" s="1280"/>
      <c r="BEI379" s="1280"/>
      <c r="BEJ379" s="1280"/>
      <c r="BEK379" s="1280"/>
      <c r="BEL379" s="1280"/>
      <c r="BEM379" s="1280"/>
      <c r="BEN379" s="1280"/>
      <c r="BEO379" s="1280"/>
      <c r="BEP379" s="1280"/>
      <c r="BEQ379" s="1280"/>
      <c r="BER379" s="1280"/>
      <c r="BES379" s="1280"/>
      <c r="BET379" s="1280"/>
      <c r="BEU379" s="1280"/>
      <c r="BEV379" s="1280"/>
      <c r="BEW379" s="1280"/>
      <c r="BEX379" s="1280"/>
      <c r="BEY379" s="1280"/>
      <c r="BEZ379" s="1280"/>
      <c r="BFA379" s="1280"/>
      <c r="BFB379" s="1280"/>
      <c r="BFC379" s="1280"/>
      <c r="BFD379" s="1280"/>
      <c r="BFE379" s="1280"/>
      <c r="BFF379" s="1280"/>
      <c r="BFG379" s="1280"/>
      <c r="BFH379" s="1280"/>
      <c r="BFI379" s="1280"/>
      <c r="BFJ379" s="1280"/>
      <c r="BFK379" s="1280"/>
      <c r="BFL379" s="1280"/>
      <c r="BFM379" s="1280"/>
      <c r="BFN379" s="1280"/>
      <c r="BFO379" s="1280"/>
      <c r="BFP379" s="1280"/>
      <c r="BFQ379" s="1280"/>
      <c r="BFR379" s="1280"/>
      <c r="BFS379" s="1280"/>
      <c r="BFT379" s="1280"/>
      <c r="BFU379" s="1280"/>
      <c r="BFV379" s="1280"/>
      <c r="BFW379" s="1280"/>
      <c r="BFX379" s="1280"/>
      <c r="BFY379" s="1280"/>
      <c r="BFZ379" s="1280"/>
      <c r="BGA379" s="1280"/>
      <c r="BGB379" s="1280"/>
      <c r="BGC379" s="1280"/>
      <c r="BGD379" s="1280"/>
      <c r="BGE379" s="1280"/>
      <c r="BGF379" s="1280"/>
      <c r="BGG379" s="1280"/>
      <c r="BGH379" s="1280"/>
      <c r="BGI379" s="1280"/>
      <c r="BGJ379" s="1280"/>
      <c r="BGK379" s="1280"/>
      <c r="BGL379" s="1280"/>
      <c r="BGM379" s="1280"/>
      <c r="BGN379" s="1280"/>
      <c r="BGO379" s="1280"/>
      <c r="BGP379" s="1280"/>
      <c r="BGQ379" s="1280"/>
      <c r="BGR379" s="1280"/>
      <c r="BGS379" s="1280"/>
      <c r="BGT379" s="1280"/>
      <c r="BGU379" s="1280"/>
      <c r="BGV379" s="1280"/>
      <c r="BGW379" s="1280"/>
      <c r="BGX379" s="1280"/>
      <c r="BGY379" s="1280"/>
      <c r="BGZ379" s="1280"/>
      <c r="BHA379" s="1280"/>
      <c r="BHB379" s="1280"/>
      <c r="BHC379" s="1280"/>
      <c r="BHD379" s="1280"/>
      <c r="BHE379" s="1280"/>
      <c r="BHF379" s="1280"/>
      <c r="BHG379" s="1280"/>
      <c r="BHH379" s="1280"/>
      <c r="BHI379" s="1280"/>
      <c r="BHJ379" s="1280"/>
      <c r="BHK379" s="1280"/>
      <c r="BHL379" s="1280"/>
      <c r="BHM379" s="1280"/>
      <c r="BHN379" s="1280"/>
      <c r="BHO379" s="1280"/>
      <c r="BHP379" s="1280"/>
      <c r="BHQ379" s="1280"/>
      <c r="BHR379" s="1280"/>
      <c r="BHS379" s="1280"/>
      <c r="BHT379" s="1280"/>
      <c r="BHU379" s="1280"/>
      <c r="BHV379" s="1280"/>
      <c r="BHW379" s="1280"/>
      <c r="BHX379" s="1280"/>
      <c r="BHY379" s="1280"/>
      <c r="BHZ379" s="1280"/>
      <c r="BIA379" s="1280"/>
      <c r="BIB379" s="1280"/>
      <c r="BIC379" s="1280"/>
      <c r="BID379" s="1280"/>
      <c r="BIE379" s="1280"/>
      <c r="BIF379" s="1280"/>
      <c r="BIG379" s="1280"/>
      <c r="BIH379" s="1280"/>
      <c r="BII379" s="1280"/>
      <c r="BIJ379" s="1280"/>
      <c r="BIK379" s="1280"/>
      <c r="BIL379" s="1280"/>
      <c r="BIM379" s="1280"/>
      <c r="BIN379" s="1280"/>
      <c r="BIO379" s="1280"/>
      <c r="BIP379" s="1280"/>
      <c r="BIQ379" s="1280"/>
      <c r="BIR379" s="1280"/>
      <c r="BIS379" s="1280"/>
      <c r="BIT379" s="1280"/>
      <c r="BIU379" s="1280"/>
      <c r="BIV379" s="1280"/>
      <c r="BIW379" s="1280"/>
      <c r="BIX379" s="1280"/>
      <c r="BIY379" s="1280"/>
      <c r="BIZ379" s="1280"/>
      <c r="BJA379" s="1280"/>
      <c r="BJB379" s="1280"/>
      <c r="BJC379" s="1280"/>
      <c r="BJD379" s="1280"/>
      <c r="BJE379" s="1280"/>
      <c r="BJF379" s="1280"/>
      <c r="BJG379" s="1280"/>
      <c r="BJH379" s="1280"/>
      <c r="BJI379" s="1280"/>
      <c r="BJJ379" s="1280"/>
      <c r="BJK379" s="1280"/>
      <c r="BJL379" s="1280"/>
      <c r="BJM379" s="1280"/>
      <c r="BJN379" s="1280"/>
      <c r="BJO379" s="1280"/>
      <c r="BJP379" s="1280"/>
      <c r="BJQ379" s="1280"/>
      <c r="BJR379" s="1280"/>
      <c r="BJS379" s="1280"/>
      <c r="BJT379" s="1280"/>
      <c r="BJU379" s="1280"/>
      <c r="BJV379" s="1280"/>
      <c r="BJW379" s="1280"/>
      <c r="BJX379" s="1280"/>
      <c r="BJY379" s="1280"/>
      <c r="BJZ379" s="1280"/>
      <c r="BKA379" s="1280"/>
      <c r="BKB379" s="1280"/>
      <c r="BKC379" s="1280"/>
      <c r="BKD379" s="1280"/>
      <c r="BKE379" s="1280"/>
      <c r="BKF379" s="1280"/>
      <c r="BKG379" s="1280"/>
      <c r="BKH379" s="1280"/>
      <c r="BKI379" s="1280"/>
      <c r="BKJ379" s="1280"/>
      <c r="BKK379" s="1280"/>
      <c r="BKL379" s="1280"/>
      <c r="BKM379" s="1280"/>
      <c r="BKN379" s="1280"/>
      <c r="BKO379" s="1280"/>
      <c r="BKP379" s="1280"/>
      <c r="BKQ379" s="1280"/>
      <c r="BKR379" s="1280"/>
      <c r="BKS379" s="1280"/>
      <c r="BKT379" s="1280"/>
      <c r="BKU379" s="1280"/>
      <c r="BKV379" s="1280"/>
      <c r="BKW379" s="1280"/>
      <c r="BKX379" s="1280"/>
      <c r="BKY379" s="1280"/>
      <c r="BKZ379" s="1280"/>
      <c r="BLA379" s="1280"/>
      <c r="BLB379" s="1280"/>
      <c r="BLC379" s="1280"/>
      <c r="BLD379" s="1280"/>
      <c r="BLE379" s="1280"/>
      <c r="BLF379" s="1280"/>
      <c r="BLG379" s="1280"/>
      <c r="BLH379" s="1280"/>
      <c r="BLI379" s="1280"/>
      <c r="BLJ379" s="1280"/>
      <c r="BLK379" s="1280"/>
      <c r="BLL379" s="1280"/>
      <c r="BLM379" s="1280"/>
      <c r="BLN379" s="1280"/>
      <c r="BLO379" s="1280"/>
      <c r="BLP379" s="1280"/>
      <c r="BLQ379" s="1280"/>
      <c r="BLR379" s="1280"/>
      <c r="BLS379" s="1280"/>
      <c r="BLT379" s="1280"/>
      <c r="BLU379" s="1280"/>
      <c r="BLV379" s="1280"/>
      <c r="BLW379" s="1280"/>
      <c r="BLX379" s="1280"/>
      <c r="BLY379" s="1280"/>
      <c r="BLZ379" s="1280"/>
      <c r="BMA379" s="1280"/>
      <c r="BMB379" s="1280"/>
      <c r="BMC379" s="1280"/>
      <c r="BMD379" s="1280"/>
      <c r="BME379" s="1280"/>
      <c r="BMF379" s="1280"/>
      <c r="BMG379" s="1280"/>
      <c r="BMH379" s="1280"/>
      <c r="BMI379" s="1280"/>
      <c r="BMJ379" s="1280"/>
      <c r="BMK379" s="1280"/>
      <c r="BML379" s="1280"/>
      <c r="BMM379" s="1280"/>
      <c r="BMN379" s="1280"/>
      <c r="BMO379" s="1280"/>
      <c r="BMP379" s="1280"/>
      <c r="BMQ379" s="1280"/>
      <c r="BMR379" s="1280"/>
      <c r="BMS379" s="1280"/>
      <c r="BMT379" s="1280"/>
      <c r="BMU379" s="1280"/>
      <c r="BMV379" s="1280"/>
      <c r="BMW379" s="1280"/>
      <c r="BMX379" s="1280"/>
      <c r="BMY379" s="1280"/>
      <c r="BMZ379" s="1280"/>
      <c r="BNA379" s="1280"/>
      <c r="BNB379" s="1280"/>
      <c r="BNC379" s="1280"/>
      <c r="BND379" s="1280"/>
      <c r="BNE379" s="1280"/>
      <c r="BNF379" s="1280"/>
      <c r="BNG379" s="1280"/>
      <c r="BNH379" s="1280"/>
      <c r="BNI379" s="1280"/>
      <c r="BNJ379" s="1280"/>
      <c r="BNK379" s="1280"/>
      <c r="BNL379" s="1280"/>
      <c r="BNM379" s="1280"/>
      <c r="BNN379" s="1280"/>
      <c r="BNO379" s="1280"/>
      <c r="BNP379" s="1280"/>
      <c r="BNQ379" s="1280"/>
      <c r="BNR379" s="1280"/>
      <c r="BNS379" s="1280"/>
      <c r="BNT379" s="1280"/>
      <c r="BNU379" s="1280"/>
      <c r="BNV379" s="1280"/>
      <c r="BNW379" s="1280"/>
      <c r="BNX379" s="1280"/>
      <c r="BNY379" s="1280"/>
      <c r="BNZ379" s="1280"/>
      <c r="BOA379" s="1280"/>
      <c r="BOB379" s="1280"/>
      <c r="BOC379" s="1280"/>
      <c r="BOD379" s="1280"/>
      <c r="BOE379" s="1280"/>
      <c r="BOF379" s="1280"/>
      <c r="BOG379" s="1280"/>
      <c r="BOH379" s="1280"/>
      <c r="BOI379" s="1280"/>
      <c r="BOJ379" s="1280"/>
      <c r="BOK379" s="1280"/>
      <c r="BOL379" s="1280"/>
      <c r="BOM379" s="1280"/>
      <c r="BON379" s="1280"/>
      <c r="BOO379" s="1280"/>
      <c r="BOP379" s="1280"/>
      <c r="BOQ379" s="1280"/>
      <c r="BOR379" s="1280"/>
      <c r="BOS379" s="1280"/>
      <c r="BOT379" s="1280"/>
      <c r="BOU379" s="1280"/>
      <c r="BOV379" s="1280"/>
      <c r="BOW379" s="1280"/>
      <c r="BOX379" s="1280"/>
      <c r="BOY379" s="1280"/>
      <c r="BOZ379" s="1280"/>
      <c r="BPA379" s="1280"/>
      <c r="BPB379" s="1280"/>
      <c r="BPC379" s="1280"/>
      <c r="BPD379" s="1280"/>
      <c r="BPE379" s="1280"/>
      <c r="BPF379" s="1280"/>
      <c r="BPG379" s="1280"/>
      <c r="BPH379" s="1280"/>
      <c r="BPI379" s="1280"/>
      <c r="BPJ379" s="1280"/>
      <c r="BPK379" s="1280"/>
      <c r="BPL379" s="1280"/>
      <c r="BPM379" s="1280"/>
      <c r="BPN379" s="1280"/>
      <c r="BPO379" s="1280"/>
      <c r="BPP379" s="1280"/>
      <c r="BPQ379" s="1280"/>
      <c r="BPR379" s="1280"/>
      <c r="BPS379" s="1280"/>
      <c r="BPT379" s="1280"/>
      <c r="BPU379" s="1280"/>
      <c r="BPV379" s="1280"/>
      <c r="BPW379" s="1280"/>
      <c r="BPX379" s="1280"/>
      <c r="BPY379" s="1280"/>
      <c r="BPZ379" s="1280"/>
      <c r="BQA379" s="1280"/>
      <c r="BQB379" s="1280"/>
      <c r="BQC379" s="1280"/>
      <c r="BQD379" s="1280"/>
      <c r="BQE379" s="1280"/>
      <c r="BQF379" s="1280"/>
      <c r="BQG379" s="1280"/>
      <c r="BQH379" s="1280"/>
      <c r="BQI379" s="1280"/>
      <c r="BQJ379" s="1280"/>
      <c r="BQK379" s="1280"/>
      <c r="BQL379" s="1280"/>
      <c r="BQM379" s="1280"/>
      <c r="BQN379" s="1280"/>
      <c r="BQO379" s="1280"/>
      <c r="BQP379" s="1280"/>
      <c r="BQQ379" s="1280"/>
      <c r="BQR379" s="1280"/>
      <c r="BQS379" s="1280"/>
      <c r="BQT379" s="1280"/>
      <c r="BQU379" s="1280"/>
      <c r="BQV379" s="1280"/>
      <c r="BQW379" s="1280"/>
      <c r="BQX379" s="1280"/>
      <c r="BQY379" s="1280"/>
      <c r="BQZ379" s="1280"/>
      <c r="BRA379" s="1280"/>
      <c r="BRB379" s="1280"/>
      <c r="BRC379" s="1280"/>
      <c r="BRD379" s="1280"/>
      <c r="BRE379" s="1280"/>
      <c r="BRF379" s="1280"/>
      <c r="BRG379" s="1280"/>
      <c r="BRH379" s="1280"/>
      <c r="BRI379" s="1280"/>
      <c r="BRJ379" s="1280"/>
      <c r="BRK379" s="1280"/>
      <c r="BRL379" s="1280"/>
      <c r="BRM379" s="1280"/>
      <c r="BRN379" s="1280"/>
      <c r="BRO379" s="1280"/>
      <c r="BRP379" s="1280"/>
      <c r="BRQ379" s="1280"/>
      <c r="BRR379" s="1280"/>
      <c r="BRS379" s="1280"/>
      <c r="BRT379" s="1280"/>
      <c r="BRU379" s="1280"/>
      <c r="BRV379" s="1280"/>
      <c r="BRW379" s="1280"/>
      <c r="BRX379" s="1280"/>
      <c r="BRY379" s="1280"/>
      <c r="BRZ379" s="1280"/>
      <c r="BSA379" s="1280"/>
      <c r="BSB379" s="1280"/>
      <c r="BSC379" s="1280"/>
      <c r="BSD379" s="1280"/>
      <c r="BSE379" s="1280"/>
      <c r="BSF379" s="1280"/>
      <c r="BSG379" s="1280"/>
      <c r="BSH379" s="1280"/>
      <c r="BSI379" s="1280"/>
      <c r="BSJ379" s="1280"/>
      <c r="BSK379" s="1280"/>
      <c r="BSL379" s="1280"/>
      <c r="BSM379" s="1280"/>
      <c r="BSN379" s="1280"/>
      <c r="BSO379" s="1280"/>
      <c r="BSP379" s="1280"/>
      <c r="BSQ379" s="1280"/>
      <c r="BSR379" s="1280"/>
      <c r="BSS379" s="1280"/>
      <c r="BST379" s="1280"/>
      <c r="BSU379" s="1280"/>
      <c r="BSV379" s="1280"/>
      <c r="BSW379" s="1280"/>
      <c r="BSX379" s="1280"/>
      <c r="BSY379" s="1280"/>
      <c r="BSZ379" s="1280"/>
      <c r="BTA379" s="1280"/>
      <c r="BTB379" s="1280"/>
      <c r="BTC379" s="1280"/>
      <c r="BTD379" s="1280"/>
      <c r="BTE379" s="1280"/>
      <c r="BTF379" s="1280"/>
      <c r="BTG379" s="1280"/>
      <c r="BTH379" s="1280"/>
      <c r="BTI379" s="1280"/>
      <c r="BTJ379" s="1280"/>
      <c r="BTK379" s="1280"/>
      <c r="BTL379" s="1280"/>
      <c r="BTM379" s="1280"/>
      <c r="BTN379" s="1280"/>
      <c r="BTO379" s="1280"/>
      <c r="BTP379" s="1280"/>
      <c r="BTQ379" s="1280"/>
      <c r="BTR379" s="1280"/>
      <c r="BTS379" s="1280"/>
      <c r="BTT379" s="1280"/>
      <c r="BTU379" s="1280"/>
      <c r="BTV379" s="1280"/>
      <c r="BTW379" s="1280"/>
      <c r="BTX379" s="1280"/>
      <c r="BTY379" s="1280"/>
      <c r="BTZ379" s="1280"/>
      <c r="BUA379" s="1280"/>
      <c r="BUB379" s="1280"/>
      <c r="BUC379" s="1280"/>
      <c r="BUD379" s="1280"/>
      <c r="BUE379" s="1280"/>
      <c r="BUF379" s="1280"/>
      <c r="BUG379" s="1280"/>
      <c r="BUH379" s="1280"/>
      <c r="BUI379" s="1280"/>
      <c r="BUJ379" s="1280"/>
      <c r="BUK379" s="1280"/>
      <c r="BUL379" s="1280"/>
      <c r="BUM379" s="1280"/>
      <c r="BUN379" s="1280"/>
      <c r="BUO379" s="1280"/>
      <c r="BUP379" s="1280"/>
      <c r="BUQ379" s="1280"/>
      <c r="BUR379" s="1280"/>
      <c r="BUS379" s="1280"/>
      <c r="BUT379" s="1280"/>
      <c r="BUU379" s="1280"/>
      <c r="BUV379" s="1280"/>
      <c r="BUW379" s="1280"/>
      <c r="BUX379" s="1280"/>
      <c r="BUY379" s="1280"/>
      <c r="BUZ379" s="1280"/>
      <c r="BVA379" s="1280"/>
      <c r="BVB379" s="1280"/>
      <c r="BVC379" s="1280"/>
      <c r="BVD379" s="1280"/>
      <c r="BVE379" s="1280"/>
      <c r="BVF379" s="1280"/>
      <c r="BVG379" s="1280"/>
      <c r="BVH379" s="1280"/>
      <c r="BVI379" s="1280"/>
      <c r="BVJ379" s="1280"/>
      <c r="BVK379" s="1280"/>
      <c r="BVL379" s="1280"/>
      <c r="BVM379" s="1280"/>
      <c r="BVN379" s="1280"/>
      <c r="BVO379" s="1280"/>
      <c r="BVP379" s="1280"/>
      <c r="BVQ379" s="1280"/>
      <c r="BVR379" s="1280"/>
      <c r="BVS379" s="1280"/>
      <c r="BVT379" s="1280"/>
      <c r="BVU379" s="1280"/>
      <c r="BVV379" s="1280"/>
      <c r="BVW379" s="1280"/>
      <c r="BVX379" s="1280"/>
      <c r="BVY379" s="1280"/>
      <c r="BVZ379" s="1280"/>
      <c r="BWA379" s="1280"/>
      <c r="BWB379" s="1280"/>
      <c r="BWC379" s="1280"/>
      <c r="BWD379" s="1280"/>
      <c r="BWE379" s="1280"/>
      <c r="BWF379" s="1280"/>
      <c r="BWG379" s="1280"/>
      <c r="BWH379" s="1280"/>
      <c r="BWI379" s="1280"/>
      <c r="BWJ379" s="1280"/>
      <c r="BWK379" s="1280"/>
      <c r="BWL379" s="1280"/>
      <c r="BWM379" s="1280"/>
      <c r="BWN379" s="1280"/>
      <c r="BWO379" s="1280"/>
      <c r="BWP379" s="1280"/>
      <c r="BWQ379" s="1280"/>
      <c r="BWR379" s="1280"/>
      <c r="BWS379" s="1280"/>
      <c r="BWT379" s="1280"/>
      <c r="BWU379" s="1280"/>
      <c r="BWV379" s="1280"/>
      <c r="BWW379" s="1280"/>
      <c r="BWX379" s="1280"/>
      <c r="BWY379" s="1280"/>
      <c r="BWZ379" s="1280"/>
      <c r="BXA379" s="1280"/>
      <c r="BXB379" s="1280"/>
      <c r="BXC379" s="1280"/>
      <c r="BXD379" s="1280"/>
      <c r="BXE379" s="1280"/>
      <c r="BXF379" s="1280"/>
      <c r="BXG379" s="1280"/>
      <c r="BXH379" s="1280"/>
      <c r="BXI379" s="1280"/>
      <c r="BXJ379" s="1280"/>
      <c r="BXK379" s="1280"/>
      <c r="BXL379" s="1280"/>
      <c r="BXM379" s="1280"/>
      <c r="BXN379" s="1280"/>
      <c r="BXO379" s="1280"/>
      <c r="BXP379" s="1280"/>
      <c r="BXQ379" s="1280"/>
      <c r="BXR379" s="1280"/>
      <c r="BXS379" s="1280"/>
      <c r="BXT379" s="1280"/>
      <c r="BXU379" s="1280"/>
      <c r="BXV379" s="1280"/>
      <c r="BXW379" s="1280"/>
      <c r="BXX379" s="1280"/>
      <c r="BXY379" s="1280"/>
      <c r="BXZ379" s="1280"/>
      <c r="BYA379" s="1280"/>
      <c r="BYB379" s="1280"/>
      <c r="BYC379" s="1280"/>
      <c r="BYD379" s="1280"/>
      <c r="BYE379" s="1280"/>
      <c r="BYF379" s="1280"/>
      <c r="BYG379" s="1280"/>
      <c r="BYH379" s="1280"/>
      <c r="BYI379" s="1280"/>
      <c r="BYJ379" s="1280"/>
      <c r="BYK379" s="1280"/>
      <c r="BYL379" s="1280"/>
      <c r="BYM379" s="1280"/>
      <c r="BYN379" s="1280"/>
      <c r="BYO379" s="1280"/>
      <c r="BYP379" s="1280"/>
      <c r="BYQ379" s="1280"/>
      <c r="BYR379" s="1280"/>
      <c r="BYS379" s="1280"/>
      <c r="BYT379" s="1280"/>
      <c r="BYU379" s="1280"/>
      <c r="BYV379" s="1280"/>
      <c r="BYW379" s="1280"/>
      <c r="BYX379" s="1280"/>
      <c r="BYY379" s="1280"/>
      <c r="BYZ379" s="1280"/>
      <c r="BZA379" s="1280"/>
      <c r="BZB379" s="1280"/>
      <c r="BZC379" s="1280"/>
      <c r="BZD379" s="1280"/>
      <c r="BZE379" s="1280"/>
      <c r="BZF379" s="1280"/>
      <c r="BZG379" s="1280"/>
      <c r="BZH379" s="1280"/>
      <c r="BZI379" s="1280"/>
      <c r="BZJ379" s="1280"/>
      <c r="BZK379" s="1280"/>
      <c r="BZL379" s="1280"/>
      <c r="BZM379" s="1280"/>
      <c r="BZN379" s="1280"/>
      <c r="BZO379" s="1280"/>
      <c r="BZP379" s="1280"/>
      <c r="BZQ379" s="1280"/>
      <c r="BZR379" s="1280"/>
      <c r="BZS379" s="1280"/>
      <c r="BZT379" s="1280"/>
      <c r="BZU379" s="1280"/>
      <c r="BZV379" s="1280"/>
      <c r="BZW379" s="1280"/>
      <c r="BZX379" s="1280"/>
      <c r="BZY379" s="1280"/>
      <c r="BZZ379" s="1280"/>
      <c r="CAA379" s="1280"/>
      <c r="CAB379" s="1280"/>
      <c r="CAC379" s="1280"/>
      <c r="CAD379" s="1280"/>
      <c r="CAE379" s="1280"/>
      <c r="CAF379" s="1280"/>
      <c r="CAG379" s="1280"/>
      <c r="CAH379" s="1280"/>
      <c r="CAI379" s="1280"/>
      <c r="CAJ379" s="1280"/>
      <c r="CAK379" s="1280"/>
      <c r="CAL379" s="1280"/>
      <c r="CAM379" s="1280"/>
      <c r="CAN379" s="1280"/>
      <c r="CAO379" s="1280"/>
      <c r="CAP379" s="1280"/>
      <c r="CAQ379" s="1280"/>
      <c r="CAR379" s="1280"/>
      <c r="CAS379" s="1280"/>
      <c r="CAT379" s="1280"/>
      <c r="CAU379" s="1280"/>
      <c r="CAV379" s="1280"/>
      <c r="CAW379" s="1280"/>
      <c r="CAX379" s="1280"/>
      <c r="CAY379" s="1280"/>
      <c r="CAZ379" s="1280"/>
      <c r="CBA379" s="1280"/>
      <c r="CBB379" s="1280"/>
      <c r="CBC379" s="1280"/>
      <c r="CBD379" s="1280"/>
      <c r="CBE379" s="1280"/>
      <c r="CBF379" s="1280"/>
      <c r="CBG379" s="1280"/>
      <c r="CBH379" s="1280"/>
      <c r="CBI379" s="1280"/>
      <c r="CBJ379" s="1280"/>
      <c r="CBK379" s="1280"/>
      <c r="CBL379" s="1280"/>
      <c r="CBM379" s="1280"/>
      <c r="CBN379" s="1280"/>
      <c r="CBO379" s="1280"/>
      <c r="CBP379" s="1280"/>
      <c r="CBQ379" s="1280"/>
      <c r="CBR379" s="1280"/>
      <c r="CBS379" s="1280"/>
      <c r="CBT379" s="1280"/>
      <c r="CBU379" s="1280"/>
      <c r="CBV379" s="1280"/>
      <c r="CBW379" s="1280"/>
      <c r="CBX379" s="1280"/>
      <c r="CBY379" s="1280"/>
      <c r="CBZ379" s="1280"/>
      <c r="CCA379" s="1280"/>
      <c r="CCB379" s="1280"/>
      <c r="CCC379" s="1280"/>
      <c r="CCD379" s="1280"/>
      <c r="CCE379" s="1280"/>
      <c r="CCF379" s="1280"/>
      <c r="CCG379" s="1280"/>
      <c r="CCH379" s="1280"/>
      <c r="CCI379" s="1280"/>
      <c r="CCJ379" s="1280"/>
      <c r="CCK379" s="1280"/>
      <c r="CCL379" s="1280"/>
      <c r="CCM379" s="1280"/>
      <c r="CCN379" s="1280"/>
      <c r="CCO379" s="1280"/>
      <c r="CCP379" s="1280"/>
      <c r="CCQ379" s="1280"/>
      <c r="CCR379" s="1280"/>
      <c r="CCS379" s="1280"/>
      <c r="CCT379" s="1280"/>
      <c r="CCU379" s="1280"/>
      <c r="CCV379" s="1280"/>
      <c r="CCW379" s="1280"/>
      <c r="CCX379" s="1280"/>
      <c r="CCY379" s="1280"/>
      <c r="CCZ379" s="1280"/>
      <c r="CDA379" s="1280"/>
      <c r="CDB379" s="1280"/>
      <c r="CDC379" s="1280"/>
      <c r="CDD379" s="1280"/>
      <c r="CDE379" s="1280"/>
      <c r="CDF379" s="1280"/>
      <c r="CDG379" s="1280"/>
      <c r="CDH379" s="1280"/>
      <c r="CDI379" s="1280"/>
      <c r="CDJ379" s="1280"/>
      <c r="CDK379" s="1280"/>
      <c r="CDL379" s="1280"/>
      <c r="CDM379" s="1280"/>
      <c r="CDN379" s="1280"/>
      <c r="CDO379" s="1280"/>
      <c r="CDP379" s="1280"/>
      <c r="CDQ379" s="1280"/>
      <c r="CDR379" s="1280"/>
      <c r="CDS379" s="1280"/>
      <c r="CDT379" s="1280"/>
      <c r="CDU379" s="1280"/>
      <c r="CDV379" s="1280"/>
      <c r="CDW379" s="1280"/>
      <c r="CDX379" s="1280"/>
      <c r="CDY379" s="1280"/>
      <c r="CDZ379" s="1280"/>
      <c r="CEA379" s="1280"/>
      <c r="CEB379" s="1280"/>
      <c r="CEC379" s="1280"/>
      <c r="CED379" s="1280"/>
      <c r="CEE379" s="1280"/>
      <c r="CEF379" s="1280"/>
      <c r="CEG379" s="1280"/>
      <c r="CEH379" s="1280"/>
      <c r="CEI379" s="1280"/>
      <c r="CEJ379" s="1280"/>
      <c r="CEK379" s="1280"/>
      <c r="CEL379" s="1280"/>
      <c r="CEM379" s="1280"/>
      <c r="CEN379" s="1280"/>
      <c r="CEO379" s="1280"/>
      <c r="CEP379" s="1280"/>
      <c r="CEQ379" s="1280"/>
      <c r="CER379" s="1280"/>
      <c r="CES379" s="1280"/>
      <c r="CET379" s="1280"/>
      <c r="CEU379" s="1280"/>
      <c r="CEV379" s="1280"/>
      <c r="CEW379" s="1280"/>
      <c r="CEX379" s="1280"/>
      <c r="CEY379" s="1280"/>
      <c r="CEZ379" s="1280"/>
      <c r="CFA379" s="1280"/>
      <c r="CFB379" s="1280"/>
      <c r="CFC379" s="1280"/>
      <c r="CFD379" s="1280"/>
      <c r="CFE379" s="1280"/>
      <c r="CFF379" s="1280"/>
      <c r="CFG379" s="1280"/>
      <c r="CFH379" s="1280"/>
      <c r="CFI379" s="1280"/>
      <c r="CFJ379" s="1280"/>
      <c r="CFK379" s="1280"/>
      <c r="CFL379" s="1280"/>
      <c r="CFM379" s="1280"/>
      <c r="CFN379" s="1280"/>
      <c r="CFO379" s="1280"/>
      <c r="CFP379" s="1280"/>
      <c r="CFQ379" s="1280"/>
      <c r="CFR379" s="1280"/>
      <c r="CFS379" s="1280"/>
      <c r="CFT379" s="1280"/>
      <c r="CFU379" s="1280"/>
      <c r="CFV379" s="1280"/>
      <c r="CFW379" s="1280"/>
      <c r="CFX379" s="1280"/>
      <c r="CFY379" s="1280"/>
      <c r="CFZ379" s="1280"/>
      <c r="CGA379" s="1280"/>
      <c r="CGB379" s="1280"/>
      <c r="CGC379" s="1280"/>
      <c r="CGD379" s="1280"/>
      <c r="CGE379" s="1280"/>
      <c r="CGF379" s="1280"/>
      <c r="CGG379" s="1280"/>
      <c r="CGH379" s="1280"/>
      <c r="CGI379" s="1280"/>
      <c r="CGJ379" s="1280"/>
      <c r="CGK379" s="1280"/>
      <c r="CGL379" s="1280"/>
      <c r="CGM379" s="1280"/>
      <c r="CGN379" s="1280"/>
      <c r="CGO379" s="1280"/>
      <c r="CGP379" s="1280"/>
      <c r="CGQ379" s="1280"/>
      <c r="CGR379" s="1280"/>
      <c r="CGS379" s="1280"/>
      <c r="CGT379" s="1280"/>
      <c r="CGU379" s="1280"/>
      <c r="CGV379" s="1280"/>
      <c r="CGW379" s="1280"/>
      <c r="CGX379" s="1280"/>
      <c r="CGY379" s="1280"/>
      <c r="CGZ379" s="1280"/>
      <c r="CHA379" s="1280"/>
      <c r="CHB379" s="1280"/>
      <c r="CHC379" s="1280"/>
      <c r="CHD379" s="1280"/>
      <c r="CHE379" s="1280"/>
      <c r="CHF379" s="1280"/>
      <c r="CHG379" s="1280"/>
      <c r="CHH379" s="1280"/>
      <c r="CHI379" s="1280"/>
      <c r="CHJ379" s="1280"/>
      <c r="CHK379" s="1280"/>
      <c r="CHL379" s="1280"/>
      <c r="CHM379" s="1280"/>
      <c r="CHN379" s="1280"/>
      <c r="CHO379" s="1280"/>
      <c r="CHP379" s="1280"/>
      <c r="CHQ379" s="1280"/>
      <c r="CHR379" s="1280"/>
      <c r="CHS379" s="1280"/>
      <c r="CHT379" s="1280"/>
      <c r="CHU379" s="1280"/>
      <c r="CHV379" s="1280"/>
      <c r="CHW379" s="1280"/>
      <c r="CHX379" s="1280"/>
      <c r="CHY379" s="1280"/>
      <c r="CHZ379" s="1280"/>
      <c r="CIA379" s="1280"/>
      <c r="CIB379" s="1280"/>
      <c r="CIC379" s="1280"/>
      <c r="CID379" s="1280"/>
      <c r="CIE379" s="1280"/>
      <c r="CIF379" s="1280"/>
      <c r="CIG379" s="1280"/>
      <c r="CIH379" s="1280"/>
      <c r="CII379" s="1280"/>
      <c r="CIJ379" s="1280"/>
      <c r="CIK379" s="1280"/>
      <c r="CIL379" s="1280"/>
      <c r="CIM379" s="1280"/>
      <c r="CIN379" s="1280"/>
      <c r="CIO379" s="1280"/>
      <c r="CIP379" s="1280"/>
      <c r="CIQ379" s="1280"/>
      <c r="CIR379" s="1280"/>
      <c r="CIS379" s="1280"/>
      <c r="CIT379" s="1280"/>
      <c r="CIU379" s="1280"/>
      <c r="CIV379" s="1280"/>
      <c r="CIW379" s="1280"/>
      <c r="CIX379" s="1280"/>
      <c r="CIY379" s="1280"/>
      <c r="CIZ379" s="1280"/>
      <c r="CJA379" s="1280"/>
      <c r="CJB379" s="1280"/>
      <c r="CJC379" s="1280"/>
      <c r="CJD379" s="1280"/>
      <c r="CJE379" s="1280"/>
      <c r="CJF379" s="1280"/>
      <c r="CJG379" s="1280"/>
      <c r="CJH379" s="1280"/>
      <c r="CJI379" s="1280"/>
      <c r="CJJ379" s="1280"/>
      <c r="CJK379" s="1280"/>
      <c r="CJL379" s="1280"/>
      <c r="CJM379" s="1280"/>
      <c r="CJN379" s="1280"/>
      <c r="CJO379" s="1280"/>
      <c r="CJP379" s="1280"/>
      <c r="CJQ379" s="1280"/>
      <c r="CJR379" s="1280"/>
      <c r="CJS379" s="1280"/>
      <c r="CJT379" s="1280"/>
      <c r="CJU379" s="1280"/>
      <c r="CJV379" s="1280"/>
      <c r="CJW379" s="1280"/>
      <c r="CJX379" s="1280"/>
      <c r="CJY379" s="1280"/>
      <c r="CJZ379" s="1280"/>
      <c r="CKA379" s="1280"/>
      <c r="CKB379" s="1280"/>
      <c r="CKC379" s="1280"/>
      <c r="CKD379" s="1280"/>
      <c r="CKE379" s="1280"/>
      <c r="CKF379" s="1280"/>
      <c r="CKG379" s="1280"/>
      <c r="CKH379" s="1280"/>
      <c r="CKI379" s="1280"/>
      <c r="CKJ379" s="1280"/>
      <c r="CKK379" s="1280"/>
      <c r="CKL379" s="1280"/>
      <c r="CKM379" s="1280"/>
      <c r="CKN379" s="1280"/>
      <c r="CKO379" s="1280"/>
      <c r="CKP379" s="1280"/>
      <c r="CKQ379" s="1280"/>
      <c r="CKR379" s="1280"/>
      <c r="CKS379" s="1280"/>
      <c r="CKT379" s="1280"/>
      <c r="CKU379" s="1280"/>
      <c r="CKV379" s="1280"/>
      <c r="CKW379" s="1280"/>
      <c r="CKX379" s="1280"/>
      <c r="CKY379" s="1280"/>
      <c r="CKZ379" s="1280"/>
      <c r="CLA379" s="1280"/>
      <c r="CLB379" s="1280"/>
      <c r="CLC379" s="1280"/>
      <c r="CLD379" s="1280"/>
      <c r="CLE379" s="1280"/>
      <c r="CLF379" s="1280"/>
      <c r="CLG379" s="1280"/>
      <c r="CLH379" s="1280"/>
      <c r="CLI379" s="1280"/>
      <c r="CLJ379" s="1280"/>
      <c r="CLK379" s="1280"/>
      <c r="CLL379" s="1280"/>
      <c r="CLM379" s="1280"/>
      <c r="CLN379" s="1280"/>
      <c r="CLO379" s="1280"/>
      <c r="CLP379" s="1280"/>
      <c r="CLQ379" s="1280"/>
      <c r="CLR379" s="1280"/>
      <c r="CLS379" s="1280"/>
      <c r="CLT379" s="1280"/>
      <c r="CLU379" s="1280"/>
      <c r="CLV379" s="1280"/>
      <c r="CLW379" s="1280"/>
      <c r="CLX379" s="1280"/>
      <c r="CLY379" s="1280"/>
      <c r="CLZ379" s="1280"/>
      <c r="CMA379" s="1280"/>
      <c r="CMB379" s="1280"/>
      <c r="CMC379" s="1280"/>
      <c r="CMD379" s="1280"/>
      <c r="CME379" s="1280"/>
      <c r="CMF379" s="1280"/>
      <c r="CMG379" s="1280"/>
      <c r="CMH379" s="1280"/>
      <c r="CMI379" s="1280"/>
      <c r="CMJ379" s="1280"/>
      <c r="CMK379" s="1280"/>
      <c r="CML379" s="1280"/>
      <c r="CMM379" s="1280"/>
      <c r="CMN379" s="1280"/>
      <c r="CMO379" s="1280"/>
      <c r="CMP379" s="1280"/>
      <c r="CMQ379" s="1280"/>
      <c r="CMR379" s="1280"/>
      <c r="CMS379" s="1280"/>
      <c r="CMT379" s="1280"/>
      <c r="CMU379" s="1280"/>
      <c r="CMV379" s="1280"/>
      <c r="CMW379" s="1280"/>
      <c r="CMX379" s="1280"/>
      <c r="CMY379" s="1280"/>
      <c r="CMZ379" s="1280"/>
      <c r="CNA379" s="1280"/>
      <c r="CNB379" s="1280"/>
      <c r="CNC379" s="1280"/>
      <c r="CND379" s="1280"/>
      <c r="CNE379" s="1280"/>
      <c r="CNF379" s="1280"/>
      <c r="CNG379" s="1280"/>
      <c r="CNH379" s="1280"/>
      <c r="CNI379" s="1280"/>
      <c r="CNJ379" s="1280"/>
      <c r="CNK379" s="1280"/>
      <c r="CNL379" s="1280"/>
      <c r="CNM379" s="1280"/>
      <c r="CNN379" s="1280"/>
      <c r="CNO379" s="1280"/>
      <c r="CNP379" s="1280"/>
      <c r="CNQ379" s="1280"/>
      <c r="CNR379" s="1280"/>
      <c r="CNS379" s="1280"/>
      <c r="CNT379" s="1280"/>
      <c r="CNU379" s="1280"/>
      <c r="CNV379" s="1280"/>
      <c r="CNW379" s="1280"/>
      <c r="CNX379" s="1280"/>
      <c r="CNY379" s="1280"/>
      <c r="CNZ379" s="1280"/>
      <c r="COA379" s="1280"/>
      <c r="COB379" s="1280"/>
      <c r="COC379" s="1280"/>
      <c r="COD379" s="1280"/>
      <c r="COE379" s="1280"/>
      <c r="COF379" s="1280"/>
      <c r="COG379" s="1280"/>
      <c r="COH379" s="1280"/>
      <c r="COI379" s="1280"/>
      <c r="COJ379" s="1280"/>
      <c r="COK379" s="1280"/>
      <c r="COL379" s="1280"/>
      <c r="COM379" s="1280"/>
      <c r="CON379" s="1280"/>
      <c r="COO379" s="1280"/>
      <c r="COP379" s="1280"/>
      <c r="COQ379" s="1280"/>
      <c r="COR379" s="1280"/>
      <c r="COS379" s="1280"/>
      <c r="COT379" s="1280"/>
      <c r="COU379" s="1280"/>
      <c r="COV379" s="1280"/>
      <c r="COW379" s="1280"/>
      <c r="COX379" s="1280"/>
      <c r="COY379" s="1280"/>
      <c r="COZ379" s="1280"/>
      <c r="CPA379" s="1280"/>
      <c r="CPB379" s="1280"/>
      <c r="CPC379" s="1280"/>
      <c r="CPD379" s="1280"/>
      <c r="CPE379" s="1280"/>
      <c r="CPF379" s="1280"/>
      <c r="CPG379" s="1280"/>
      <c r="CPH379" s="1280"/>
      <c r="CPI379" s="1280"/>
      <c r="CPJ379" s="1280"/>
      <c r="CPK379" s="1280"/>
      <c r="CPL379" s="1280"/>
      <c r="CPM379" s="1280"/>
      <c r="CPN379" s="1280"/>
      <c r="CPO379" s="1280"/>
      <c r="CPP379" s="1280"/>
      <c r="CPQ379" s="1280"/>
      <c r="CPR379" s="1280"/>
      <c r="CPS379" s="1280"/>
      <c r="CPT379" s="1280"/>
      <c r="CPU379" s="1280"/>
      <c r="CPV379" s="1280"/>
      <c r="CPW379" s="1280"/>
      <c r="CPX379" s="1280"/>
      <c r="CPY379" s="1280"/>
      <c r="CPZ379" s="1280"/>
      <c r="CQA379" s="1280"/>
      <c r="CQB379" s="1280"/>
      <c r="CQC379" s="1280"/>
      <c r="CQD379" s="1280"/>
      <c r="CQE379" s="1280"/>
      <c r="CQF379" s="1280"/>
      <c r="CQG379" s="1280"/>
      <c r="CQH379" s="1280"/>
      <c r="CQI379" s="1280"/>
      <c r="CQJ379" s="1280"/>
      <c r="CQK379" s="1280"/>
      <c r="CQL379" s="1280"/>
      <c r="CQM379" s="1280"/>
      <c r="CQN379" s="1280"/>
      <c r="CQO379" s="1280"/>
      <c r="CQP379" s="1280"/>
      <c r="CQQ379" s="1280"/>
      <c r="CQR379" s="1280"/>
      <c r="CQS379" s="1280"/>
      <c r="CQT379" s="1280"/>
      <c r="CQU379" s="1280"/>
      <c r="CQV379" s="1280"/>
      <c r="CQW379" s="1280"/>
      <c r="CQX379" s="1280"/>
      <c r="CQY379" s="1280"/>
      <c r="CQZ379" s="1280"/>
      <c r="CRA379" s="1280"/>
      <c r="CRB379" s="1280"/>
      <c r="CRC379" s="1280"/>
      <c r="CRD379" s="1280"/>
      <c r="CRE379" s="1280"/>
      <c r="CRF379" s="1280"/>
      <c r="CRG379" s="1280"/>
      <c r="CRH379" s="1280"/>
      <c r="CRI379" s="1280"/>
      <c r="CRJ379" s="1280"/>
      <c r="CRK379" s="1280"/>
      <c r="CRL379" s="1280"/>
      <c r="CRM379" s="1280"/>
      <c r="CRN379" s="1280"/>
      <c r="CRO379" s="1280"/>
      <c r="CRP379" s="1280"/>
      <c r="CRQ379" s="1280"/>
      <c r="CRR379" s="1280"/>
      <c r="CRS379" s="1280"/>
      <c r="CRT379" s="1280"/>
      <c r="CRU379" s="1280"/>
      <c r="CRV379" s="1280"/>
      <c r="CRW379" s="1280"/>
      <c r="CRX379" s="1280"/>
      <c r="CRY379" s="1280"/>
      <c r="CRZ379" s="1280"/>
      <c r="CSA379" s="1280"/>
      <c r="CSB379" s="1280"/>
      <c r="CSC379" s="1280"/>
      <c r="CSD379" s="1280"/>
      <c r="CSE379" s="1280"/>
      <c r="CSF379" s="1280"/>
      <c r="CSG379" s="1280"/>
      <c r="CSH379" s="1280"/>
      <c r="CSI379" s="1280"/>
      <c r="CSJ379" s="1280"/>
      <c r="CSK379" s="1280"/>
      <c r="CSL379" s="1280"/>
      <c r="CSM379" s="1280"/>
      <c r="CSN379" s="1280"/>
      <c r="CSO379" s="1280"/>
      <c r="CSP379" s="1280"/>
      <c r="CSQ379" s="1280"/>
      <c r="CSR379" s="1280"/>
      <c r="CSS379" s="1280"/>
      <c r="CST379" s="1280"/>
      <c r="CSU379" s="1280"/>
      <c r="CSV379" s="1280"/>
      <c r="CSW379" s="1280"/>
      <c r="CSX379" s="1280"/>
      <c r="CSY379" s="1280"/>
      <c r="CSZ379" s="1280"/>
      <c r="CTA379" s="1280"/>
      <c r="CTB379" s="1280"/>
      <c r="CTC379" s="1280"/>
      <c r="CTD379" s="1280"/>
      <c r="CTE379" s="1280"/>
      <c r="CTF379" s="1280"/>
      <c r="CTG379" s="1280"/>
      <c r="CTH379" s="1280"/>
      <c r="CTI379" s="1280"/>
      <c r="CTJ379" s="1280"/>
      <c r="CTK379" s="1280"/>
      <c r="CTL379" s="1280"/>
      <c r="CTM379" s="1280"/>
      <c r="CTN379" s="1280"/>
      <c r="CTO379" s="1280"/>
      <c r="CTP379" s="1280"/>
      <c r="CTQ379" s="1280"/>
      <c r="CTR379" s="1280"/>
      <c r="CTS379" s="1280"/>
      <c r="CTT379" s="1280"/>
      <c r="CTU379" s="1280"/>
      <c r="CTV379" s="1280"/>
      <c r="CTW379" s="1280"/>
      <c r="CTX379" s="1280"/>
      <c r="CTY379" s="1280"/>
      <c r="CTZ379" s="1280"/>
      <c r="CUA379" s="1280"/>
      <c r="CUB379" s="1280"/>
      <c r="CUC379" s="1280"/>
      <c r="CUD379" s="1280"/>
      <c r="CUE379" s="1280"/>
      <c r="CUF379" s="1280"/>
      <c r="CUG379" s="1280"/>
      <c r="CUH379" s="1280"/>
      <c r="CUI379" s="1280"/>
      <c r="CUJ379" s="1280"/>
      <c r="CUK379" s="1280"/>
      <c r="CUL379" s="1280"/>
      <c r="CUM379" s="1280"/>
      <c r="CUN379" s="1280"/>
      <c r="CUO379" s="1280"/>
      <c r="CUP379" s="1280"/>
      <c r="CUQ379" s="1280"/>
      <c r="CUR379" s="1280"/>
      <c r="CUS379" s="1280"/>
      <c r="CUT379" s="1280"/>
      <c r="CUU379" s="1280"/>
      <c r="CUV379" s="1280"/>
      <c r="CUW379" s="1280"/>
      <c r="CUX379" s="1280"/>
      <c r="CUY379" s="1280"/>
      <c r="CUZ379" s="1280"/>
      <c r="CVA379" s="1280"/>
      <c r="CVB379" s="1280"/>
      <c r="CVC379" s="1280"/>
      <c r="CVD379" s="1280"/>
      <c r="CVE379" s="1280"/>
      <c r="CVF379" s="1280"/>
      <c r="CVG379" s="1280"/>
      <c r="CVH379" s="1280"/>
      <c r="CVI379" s="1280"/>
      <c r="CVJ379" s="1280"/>
      <c r="CVK379" s="1280"/>
      <c r="CVL379" s="1280"/>
      <c r="CVM379" s="1280"/>
      <c r="CVN379" s="1280"/>
      <c r="CVO379" s="1280"/>
      <c r="CVP379" s="1280"/>
      <c r="CVQ379" s="1280"/>
      <c r="CVR379" s="1280"/>
      <c r="CVS379" s="1280"/>
      <c r="CVT379" s="1280"/>
      <c r="CVU379" s="1280"/>
      <c r="CVV379" s="1280"/>
      <c r="CVW379" s="1280"/>
      <c r="CVX379" s="1280"/>
      <c r="CVY379" s="1280"/>
      <c r="CVZ379" s="1280"/>
      <c r="CWA379" s="1280"/>
      <c r="CWB379" s="1280"/>
      <c r="CWC379" s="1280"/>
      <c r="CWD379" s="1280"/>
      <c r="CWE379" s="1280"/>
      <c r="CWF379" s="1280"/>
      <c r="CWG379" s="1280"/>
      <c r="CWH379" s="1280"/>
      <c r="CWI379" s="1280"/>
      <c r="CWJ379" s="1280"/>
      <c r="CWK379" s="1280"/>
      <c r="CWL379" s="1280"/>
      <c r="CWM379" s="1280"/>
      <c r="CWN379" s="1280"/>
      <c r="CWO379" s="1280"/>
      <c r="CWP379" s="1280"/>
      <c r="CWQ379" s="1280"/>
      <c r="CWR379" s="1280"/>
      <c r="CWS379" s="1280"/>
      <c r="CWT379" s="1280"/>
      <c r="CWU379" s="1280"/>
      <c r="CWV379" s="1280"/>
      <c r="CWW379" s="1280"/>
      <c r="CWX379" s="1280"/>
      <c r="CWY379" s="1280"/>
      <c r="CWZ379" s="1280"/>
      <c r="CXA379" s="1280"/>
      <c r="CXB379" s="1280"/>
      <c r="CXC379" s="1280"/>
      <c r="CXD379" s="1280"/>
      <c r="CXE379" s="1280"/>
      <c r="CXF379" s="1280"/>
      <c r="CXG379" s="1280"/>
      <c r="CXH379" s="1280"/>
      <c r="CXI379" s="1280"/>
      <c r="CXJ379" s="1280"/>
      <c r="CXK379" s="1280"/>
      <c r="CXL379" s="1280"/>
      <c r="CXM379" s="1280"/>
      <c r="CXN379" s="1280"/>
      <c r="CXO379" s="1280"/>
      <c r="CXP379" s="1280"/>
      <c r="CXQ379" s="1280"/>
      <c r="CXR379" s="1280"/>
      <c r="CXS379" s="1280"/>
      <c r="CXT379" s="1280"/>
      <c r="CXU379" s="1280"/>
      <c r="CXV379" s="1280"/>
      <c r="CXW379" s="1280"/>
      <c r="CXX379" s="1280"/>
      <c r="CXY379" s="1280"/>
      <c r="CXZ379" s="1280"/>
      <c r="CYA379" s="1280"/>
      <c r="CYB379" s="1280"/>
      <c r="CYC379" s="1280"/>
      <c r="CYD379" s="1280"/>
      <c r="CYE379" s="1280"/>
      <c r="CYF379" s="1280"/>
      <c r="CYG379" s="1280"/>
      <c r="CYH379" s="1280"/>
      <c r="CYI379" s="1280"/>
      <c r="CYJ379" s="1280"/>
      <c r="CYK379" s="1280"/>
      <c r="CYL379" s="1280"/>
      <c r="CYM379" s="1280"/>
      <c r="CYN379" s="1280"/>
      <c r="CYO379" s="1280"/>
      <c r="CYP379" s="1280"/>
      <c r="CYQ379" s="1280"/>
      <c r="CYR379" s="1280"/>
      <c r="CYS379" s="1280"/>
      <c r="CYT379" s="1280"/>
      <c r="CYU379" s="1280"/>
      <c r="CYV379" s="1280"/>
      <c r="CYW379" s="1280"/>
      <c r="CYX379" s="1280"/>
      <c r="CYY379" s="1280"/>
      <c r="CYZ379" s="1280"/>
      <c r="CZA379" s="1280"/>
      <c r="CZB379" s="1280"/>
      <c r="CZC379" s="1280"/>
      <c r="CZD379" s="1280"/>
      <c r="CZE379" s="1280"/>
      <c r="CZF379" s="1280"/>
      <c r="CZG379" s="1280"/>
      <c r="CZH379" s="1280"/>
      <c r="CZI379" s="1280"/>
      <c r="CZJ379" s="1280"/>
      <c r="CZK379" s="1280"/>
      <c r="CZL379" s="1280"/>
      <c r="CZM379" s="1280"/>
      <c r="CZN379" s="1280"/>
      <c r="CZO379" s="1280"/>
      <c r="CZP379" s="1280"/>
      <c r="CZQ379" s="1280"/>
      <c r="CZR379" s="1280"/>
      <c r="CZS379" s="1280"/>
      <c r="CZT379" s="1280"/>
      <c r="CZU379" s="1280"/>
      <c r="CZV379" s="1280"/>
      <c r="CZW379" s="1280"/>
      <c r="CZX379" s="1280"/>
      <c r="CZY379" s="1280"/>
      <c r="CZZ379" s="1280"/>
      <c r="DAA379" s="1280"/>
      <c r="DAB379" s="1280"/>
      <c r="DAC379" s="1280"/>
      <c r="DAD379" s="1280"/>
      <c r="DAE379" s="1280"/>
      <c r="DAF379" s="1280"/>
      <c r="DAG379" s="1280"/>
      <c r="DAH379" s="1280"/>
      <c r="DAI379" s="1280"/>
      <c r="DAJ379" s="1280"/>
      <c r="DAK379" s="1280"/>
      <c r="DAL379" s="1280"/>
      <c r="DAM379" s="1280"/>
      <c r="DAN379" s="1280"/>
      <c r="DAO379" s="1280"/>
      <c r="DAP379" s="1280"/>
      <c r="DAQ379" s="1280"/>
      <c r="DAR379" s="1280"/>
      <c r="DAS379" s="1280"/>
      <c r="DAT379" s="1280"/>
      <c r="DAU379" s="1280"/>
      <c r="DAV379" s="1280"/>
      <c r="DAW379" s="1280"/>
      <c r="DAX379" s="1280"/>
      <c r="DAY379" s="1280"/>
      <c r="DAZ379" s="1280"/>
      <c r="DBA379" s="1280"/>
      <c r="DBB379" s="1280"/>
      <c r="DBC379" s="1280"/>
      <c r="DBD379" s="1280"/>
      <c r="DBE379" s="1280"/>
      <c r="DBF379" s="1280"/>
      <c r="DBG379" s="1280"/>
      <c r="DBH379" s="1280"/>
      <c r="DBI379" s="1280"/>
      <c r="DBJ379" s="1280"/>
      <c r="DBK379" s="1280"/>
      <c r="DBL379" s="1280"/>
      <c r="DBM379" s="1280"/>
      <c r="DBN379" s="1280"/>
      <c r="DBO379" s="1280"/>
      <c r="DBP379" s="1280"/>
      <c r="DBQ379" s="1280"/>
      <c r="DBR379" s="1280"/>
      <c r="DBS379" s="1280"/>
      <c r="DBT379" s="1280"/>
      <c r="DBU379" s="1280"/>
      <c r="DBV379" s="1280"/>
      <c r="DBW379" s="1280"/>
      <c r="DBX379" s="1280"/>
      <c r="DBY379" s="1280"/>
      <c r="DBZ379" s="1280"/>
      <c r="DCA379" s="1280"/>
      <c r="DCB379" s="1280"/>
      <c r="DCC379" s="1280"/>
      <c r="DCD379" s="1280"/>
      <c r="DCE379" s="1280"/>
      <c r="DCF379" s="1280"/>
      <c r="DCG379" s="1280"/>
      <c r="DCH379" s="1280"/>
      <c r="DCI379" s="1280"/>
      <c r="DCJ379" s="1280"/>
      <c r="DCK379" s="1280"/>
      <c r="DCL379" s="1280"/>
      <c r="DCM379" s="1280"/>
      <c r="DCN379" s="1280"/>
      <c r="DCO379" s="1280"/>
      <c r="DCP379" s="1280"/>
      <c r="DCQ379" s="1280"/>
      <c r="DCR379" s="1280"/>
      <c r="DCS379" s="1280"/>
      <c r="DCT379" s="1280"/>
      <c r="DCU379" s="1280"/>
      <c r="DCV379" s="1280"/>
      <c r="DCW379" s="1280"/>
      <c r="DCX379" s="1280"/>
      <c r="DCY379" s="1280"/>
      <c r="DCZ379" s="1280"/>
      <c r="DDA379" s="1280"/>
      <c r="DDB379" s="1280"/>
      <c r="DDC379" s="1280"/>
      <c r="DDD379" s="1280"/>
      <c r="DDE379" s="1280"/>
      <c r="DDF379" s="1280"/>
      <c r="DDG379" s="1280"/>
      <c r="DDH379" s="1280"/>
      <c r="DDI379" s="1280"/>
      <c r="DDJ379" s="1280"/>
      <c r="DDK379" s="1280"/>
      <c r="DDL379" s="1280"/>
      <c r="DDM379" s="1280"/>
      <c r="DDN379" s="1280"/>
      <c r="DDO379" s="1280"/>
      <c r="DDP379" s="1280"/>
      <c r="DDQ379" s="1280"/>
      <c r="DDR379" s="1280"/>
      <c r="DDS379" s="1280"/>
      <c r="DDT379" s="1280"/>
      <c r="DDU379" s="1280"/>
      <c r="DDV379" s="1280"/>
      <c r="DDW379" s="1280"/>
      <c r="DDX379" s="1280"/>
      <c r="DDY379" s="1280"/>
      <c r="DDZ379" s="1280"/>
      <c r="DEA379" s="1280"/>
      <c r="DEB379" s="1280"/>
      <c r="DEC379" s="1280"/>
      <c r="DED379" s="1280"/>
      <c r="DEE379" s="1280"/>
      <c r="DEF379" s="1280"/>
      <c r="DEG379" s="1280"/>
      <c r="DEH379" s="1280"/>
      <c r="DEI379" s="1280"/>
      <c r="DEJ379" s="1280"/>
      <c r="DEK379" s="1280"/>
      <c r="DEL379" s="1280"/>
      <c r="DEM379" s="1280"/>
      <c r="DEN379" s="1280"/>
      <c r="DEO379" s="1280"/>
      <c r="DEP379" s="1280"/>
      <c r="DEQ379" s="1280"/>
      <c r="DER379" s="1280"/>
      <c r="DES379" s="1280"/>
      <c r="DET379" s="1280"/>
      <c r="DEU379" s="1280"/>
      <c r="DEV379" s="1280"/>
      <c r="DEW379" s="1280"/>
      <c r="DEX379" s="1280"/>
      <c r="DEY379" s="1280"/>
      <c r="DEZ379" s="1280"/>
      <c r="DFA379" s="1280"/>
      <c r="DFB379" s="1280"/>
      <c r="DFC379" s="1280"/>
      <c r="DFD379" s="1280"/>
      <c r="DFE379" s="1280"/>
      <c r="DFF379" s="1280"/>
      <c r="DFG379" s="1280"/>
      <c r="DFH379" s="1280"/>
      <c r="DFI379" s="1280"/>
      <c r="DFJ379" s="1280"/>
      <c r="DFK379" s="1280"/>
      <c r="DFL379" s="1280"/>
      <c r="DFM379" s="1280"/>
      <c r="DFN379" s="1280"/>
      <c r="DFO379" s="1280"/>
      <c r="DFP379" s="1280"/>
      <c r="DFQ379" s="1280"/>
      <c r="DFR379" s="1280"/>
      <c r="DFS379" s="1280"/>
      <c r="DFT379" s="1280"/>
      <c r="DFU379" s="1280"/>
      <c r="DFV379" s="1280"/>
      <c r="DFW379" s="1280"/>
      <c r="DFX379" s="1280"/>
      <c r="DFY379" s="1280"/>
      <c r="DFZ379" s="1280"/>
      <c r="DGA379" s="1280"/>
      <c r="DGB379" s="1280"/>
      <c r="DGC379" s="1280"/>
      <c r="DGD379" s="1280"/>
      <c r="DGE379" s="1280"/>
      <c r="DGF379" s="1280"/>
      <c r="DGG379" s="1280"/>
      <c r="DGH379" s="1280"/>
      <c r="DGI379" s="1280"/>
      <c r="DGJ379" s="1280"/>
      <c r="DGK379" s="1280"/>
      <c r="DGL379" s="1280"/>
      <c r="DGM379" s="1280"/>
      <c r="DGN379" s="1280"/>
      <c r="DGO379" s="1280"/>
      <c r="DGP379" s="1280"/>
      <c r="DGQ379" s="1280"/>
      <c r="DGR379" s="1280"/>
      <c r="DGS379" s="1280"/>
      <c r="DGT379" s="1280"/>
      <c r="DGU379" s="1280"/>
      <c r="DGV379" s="1280"/>
      <c r="DGW379" s="1280"/>
      <c r="DGX379" s="1280"/>
      <c r="DGY379" s="1280"/>
      <c r="DGZ379" s="1280"/>
      <c r="DHA379" s="1280"/>
      <c r="DHB379" s="1280"/>
      <c r="DHC379" s="1280"/>
      <c r="DHD379" s="1280"/>
      <c r="DHE379" s="1280"/>
      <c r="DHF379" s="1280"/>
      <c r="DHG379" s="1280"/>
      <c r="DHH379" s="1280"/>
      <c r="DHI379" s="1280"/>
      <c r="DHJ379" s="1280"/>
      <c r="DHK379" s="1280"/>
      <c r="DHL379" s="1280"/>
      <c r="DHM379" s="1280"/>
      <c r="DHN379" s="1280"/>
      <c r="DHO379" s="1280"/>
      <c r="DHP379" s="1280"/>
      <c r="DHQ379" s="1280"/>
      <c r="DHR379" s="1280"/>
      <c r="DHS379" s="1280"/>
      <c r="DHT379" s="1280"/>
      <c r="DHU379" s="1280"/>
      <c r="DHV379" s="1280"/>
      <c r="DHW379" s="1280"/>
      <c r="DHX379" s="1280"/>
      <c r="DHY379" s="1280"/>
      <c r="DHZ379" s="1280"/>
      <c r="DIA379" s="1280"/>
      <c r="DIB379" s="1280"/>
      <c r="DIC379" s="1280"/>
      <c r="DID379" s="1280"/>
      <c r="DIE379" s="1280"/>
      <c r="DIF379" s="1280"/>
      <c r="DIG379" s="1280"/>
      <c r="DIH379" s="1280"/>
      <c r="DII379" s="1280"/>
      <c r="DIJ379" s="1280"/>
      <c r="DIK379" s="1280"/>
      <c r="DIL379" s="1280"/>
      <c r="DIM379" s="1280"/>
      <c r="DIN379" s="1280"/>
      <c r="DIO379" s="1280"/>
      <c r="DIP379" s="1280"/>
      <c r="DIQ379" s="1280"/>
      <c r="DIR379" s="1280"/>
      <c r="DIS379" s="1280"/>
      <c r="DIT379" s="1280"/>
      <c r="DIU379" s="1280"/>
      <c r="DIV379" s="1280"/>
      <c r="DIW379" s="1280"/>
      <c r="DIX379" s="1280"/>
      <c r="DIY379" s="1280"/>
      <c r="DIZ379" s="1280"/>
      <c r="DJA379" s="1280"/>
      <c r="DJB379" s="1280"/>
      <c r="DJC379" s="1280"/>
      <c r="DJD379" s="1280"/>
      <c r="DJE379" s="1280"/>
      <c r="DJF379" s="1280"/>
      <c r="DJG379" s="1280"/>
      <c r="DJH379" s="1280"/>
      <c r="DJI379" s="1280"/>
      <c r="DJJ379" s="1280"/>
      <c r="DJK379" s="1280"/>
      <c r="DJL379" s="1280"/>
      <c r="DJM379" s="1280"/>
      <c r="DJN379" s="1280"/>
      <c r="DJO379" s="1280"/>
      <c r="DJP379" s="1280"/>
      <c r="DJQ379" s="1280"/>
      <c r="DJR379" s="1280"/>
      <c r="DJS379" s="1280"/>
      <c r="DJT379" s="1280"/>
      <c r="DJU379" s="1280"/>
      <c r="DJV379" s="1280"/>
      <c r="DJW379" s="1280"/>
      <c r="DJX379" s="1280"/>
      <c r="DJY379" s="1280"/>
      <c r="DJZ379" s="1280"/>
      <c r="DKA379" s="1280"/>
      <c r="DKB379" s="1280"/>
      <c r="DKC379" s="1280"/>
      <c r="DKD379" s="1280"/>
      <c r="DKE379" s="1280"/>
      <c r="DKF379" s="1280"/>
      <c r="DKG379" s="1280"/>
      <c r="DKH379" s="1280"/>
      <c r="DKI379" s="1280"/>
      <c r="DKJ379" s="1280"/>
      <c r="DKK379" s="1280"/>
      <c r="DKL379" s="1280"/>
      <c r="DKM379" s="1280"/>
      <c r="DKN379" s="1280"/>
      <c r="DKO379" s="1280"/>
      <c r="DKP379" s="1280"/>
      <c r="DKQ379" s="1280"/>
      <c r="DKR379" s="1280"/>
      <c r="DKS379" s="1280"/>
      <c r="DKT379" s="1280"/>
      <c r="DKU379" s="1280"/>
      <c r="DKV379" s="1280"/>
      <c r="DKW379" s="1280"/>
      <c r="DKX379" s="1280"/>
      <c r="DKY379" s="1280"/>
      <c r="DKZ379" s="1280"/>
      <c r="DLA379" s="1280"/>
      <c r="DLB379" s="1280"/>
      <c r="DLC379" s="1280"/>
      <c r="DLD379" s="1280"/>
      <c r="DLE379" s="1280"/>
      <c r="DLF379" s="1280"/>
      <c r="DLG379" s="1280"/>
      <c r="DLH379" s="1280"/>
      <c r="DLI379" s="1280"/>
      <c r="DLJ379" s="1280"/>
      <c r="DLK379" s="1280"/>
      <c r="DLL379" s="1280"/>
      <c r="DLM379" s="1280"/>
      <c r="DLN379" s="1280"/>
      <c r="DLO379" s="1280"/>
      <c r="DLP379" s="1280"/>
      <c r="DLQ379" s="1280"/>
      <c r="DLR379" s="1280"/>
      <c r="DLS379" s="1280"/>
      <c r="DLT379" s="1280"/>
      <c r="DLU379" s="1280"/>
      <c r="DLV379" s="1280"/>
      <c r="DLW379" s="1280"/>
      <c r="DLX379" s="1280"/>
      <c r="DLY379" s="1280"/>
      <c r="DLZ379" s="1280"/>
      <c r="DMA379" s="1280"/>
      <c r="DMB379" s="1280"/>
      <c r="DMC379" s="1280"/>
      <c r="DMD379" s="1280"/>
      <c r="DME379" s="1280"/>
      <c r="DMF379" s="1280"/>
      <c r="DMG379" s="1280"/>
      <c r="DMH379" s="1280"/>
      <c r="DMI379" s="1280"/>
      <c r="DMJ379" s="1280"/>
      <c r="DMK379" s="1280"/>
      <c r="DML379" s="1280"/>
      <c r="DMM379" s="1280"/>
      <c r="DMN379" s="1280"/>
      <c r="DMO379" s="1280"/>
      <c r="DMP379" s="1280"/>
      <c r="DMQ379" s="1280"/>
      <c r="DMR379" s="1280"/>
      <c r="DMS379" s="1280"/>
      <c r="DMT379" s="1280"/>
      <c r="DMU379" s="1280"/>
      <c r="DMV379" s="1280"/>
      <c r="DMW379" s="1280"/>
      <c r="DMX379" s="1280"/>
      <c r="DMY379" s="1280"/>
      <c r="DMZ379" s="1280"/>
      <c r="DNA379" s="1280"/>
      <c r="DNB379" s="1280"/>
      <c r="DNC379" s="1280"/>
      <c r="DND379" s="1280"/>
      <c r="DNE379" s="1280"/>
      <c r="DNF379" s="1280"/>
      <c r="DNG379" s="1280"/>
      <c r="DNH379" s="1280"/>
      <c r="DNI379" s="1280"/>
      <c r="DNJ379" s="1280"/>
      <c r="DNK379" s="1280"/>
      <c r="DNL379" s="1280"/>
      <c r="DNM379" s="1280"/>
      <c r="DNN379" s="1280"/>
      <c r="DNO379" s="1280"/>
      <c r="DNP379" s="1280"/>
      <c r="DNQ379" s="1280"/>
      <c r="DNR379" s="1280"/>
      <c r="DNS379" s="1280"/>
      <c r="DNT379" s="1280"/>
      <c r="DNU379" s="1280"/>
      <c r="DNV379" s="1280"/>
      <c r="DNW379" s="1280"/>
      <c r="DNX379" s="1280"/>
      <c r="DNY379" s="1280"/>
      <c r="DNZ379" s="1280"/>
      <c r="DOA379" s="1280"/>
      <c r="DOB379" s="1280"/>
      <c r="DOC379" s="1280"/>
      <c r="DOD379" s="1280"/>
      <c r="DOE379" s="1280"/>
      <c r="DOF379" s="1280"/>
      <c r="DOG379" s="1280"/>
      <c r="DOH379" s="1280"/>
      <c r="DOI379" s="1280"/>
      <c r="DOJ379" s="1280"/>
      <c r="DOK379" s="1280"/>
      <c r="DOL379" s="1280"/>
      <c r="DOM379" s="1280"/>
      <c r="DON379" s="1280"/>
      <c r="DOO379" s="1280"/>
      <c r="DOP379" s="1280"/>
      <c r="DOQ379" s="1280"/>
      <c r="DOR379" s="1280"/>
      <c r="DOS379" s="1280"/>
      <c r="DOT379" s="1280"/>
      <c r="DOU379" s="1280"/>
      <c r="DOV379" s="1280"/>
      <c r="DOW379" s="1280"/>
      <c r="DOX379" s="1280"/>
      <c r="DOY379" s="1280"/>
      <c r="DOZ379" s="1280"/>
      <c r="DPA379" s="1280"/>
      <c r="DPB379" s="1280"/>
      <c r="DPC379" s="1280"/>
      <c r="DPD379" s="1280"/>
      <c r="DPE379" s="1280"/>
      <c r="DPF379" s="1280"/>
      <c r="DPG379" s="1280"/>
      <c r="DPH379" s="1280"/>
      <c r="DPI379" s="1280"/>
      <c r="DPJ379" s="1280"/>
      <c r="DPK379" s="1280"/>
      <c r="DPL379" s="1280"/>
      <c r="DPM379" s="1280"/>
      <c r="DPN379" s="1280"/>
      <c r="DPO379" s="1280"/>
      <c r="DPP379" s="1280"/>
      <c r="DPQ379" s="1280"/>
      <c r="DPR379" s="1280"/>
      <c r="DPS379" s="1280"/>
      <c r="DPT379" s="1280"/>
      <c r="DPU379" s="1280"/>
      <c r="DPV379" s="1280"/>
      <c r="DPW379" s="1280"/>
      <c r="DPX379" s="1280"/>
      <c r="DPY379" s="1280"/>
      <c r="DPZ379" s="1280"/>
      <c r="DQA379" s="1280"/>
      <c r="DQB379" s="1280"/>
      <c r="DQC379" s="1280"/>
      <c r="DQD379" s="1280"/>
      <c r="DQE379" s="1280"/>
      <c r="DQF379" s="1280"/>
      <c r="DQG379" s="1280"/>
      <c r="DQH379" s="1280"/>
      <c r="DQI379" s="1280"/>
      <c r="DQJ379" s="1280"/>
      <c r="DQK379" s="1280"/>
      <c r="DQL379" s="1280"/>
      <c r="DQM379" s="1280"/>
      <c r="DQN379" s="1280"/>
      <c r="DQO379" s="1280"/>
      <c r="DQP379" s="1280"/>
      <c r="DQQ379" s="1280"/>
      <c r="DQR379" s="1280"/>
      <c r="DQS379" s="1280"/>
      <c r="DQT379" s="1280"/>
      <c r="DQU379" s="1280"/>
      <c r="DQV379" s="1280"/>
      <c r="DQW379" s="1280"/>
      <c r="DQX379" s="1280"/>
      <c r="DQY379" s="1280"/>
      <c r="DQZ379" s="1280"/>
      <c r="DRA379" s="1280"/>
      <c r="DRB379" s="1280"/>
      <c r="DRC379" s="1280"/>
      <c r="DRD379" s="1280"/>
      <c r="DRE379" s="1280"/>
      <c r="DRF379" s="1280"/>
      <c r="DRG379" s="1280"/>
      <c r="DRH379" s="1280"/>
      <c r="DRI379" s="1280"/>
      <c r="DRJ379" s="1280"/>
      <c r="DRK379" s="1280"/>
      <c r="DRL379" s="1280"/>
      <c r="DRM379" s="1280"/>
      <c r="DRN379" s="1280"/>
      <c r="DRO379" s="1280"/>
      <c r="DRP379" s="1280"/>
      <c r="DRQ379" s="1280"/>
      <c r="DRR379" s="1280"/>
      <c r="DRS379" s="1280"/>
      <c r="DRT379" s="1280"/>
      <c r="DRU379" s="1280"/>
      <c r="DRV379" s="1280"/>
      <c r="DRW379" s="1280"/>
      <c r="DRX379" s="1280"/>
      <c r="DRY379" s="1280"/>
      <c r="DRZ379" s="1280"/>
      <c r="DSA379" s="1280"/>
      <c r="DSB379" s="1280"/>
      <c r="DSC379" s="1280"/>
      <c r="DSD379" s="1280"/>
      <c r="DSE379" s="1280"/>
      <c r="DSF379" s="1280"/>
      <c r="DSG379" s="1280"/>
      <c r="DSH379" s="1280"/>
      <c r="DSI379" s="1280"/>
      <c r="DSJ379" s="1280"/>
      <c r="DSK379" s="1280"/>
      <c r="DSL379" s="1280"/>
      <c r="DSM379" s="1280"/>
      <c r="DSN379" s="1280"/>
      <c r="DSO379" s="1280"/>
      <c r="DSP379" s="1280"/>
      <c r="DSQ379" s="1280"/>
      <c r="DSR379" s="1280"/>
      <c r="DSS379" s="1280"/>
      <c r="DST379" s="1280"/>
      <c r="DSU379" s="1280"/>
      <c r="DSV379" s="1280"/>
      <c r="DSW379" s="1280"/>
      <c r="DSX379" s="1280"/>
      <c r="DSY379" s="1280"/>
      <c r="DSZ379" s="1280"/>
      <c r="DTA379" s="1280"/>
      <c r="DTB379" s="1280"/>
      <c r="DTC379" s="1280"/>
      <c r="DTD379" s="1280"/>
      <c r="DTE379" s="1280"/>
      <c r="DTF379" s="1280"/>
      <c r="DTG379" s="1280"/>
      <c r="DTH379" s="1280"/>
      <c r="DTI379" s="1280"/>
      <c r="DTJ379" s="1280"/>
      <c r="DTK379" s="1280"/>
      <c r="DTL379" s="1280"/>
      <c r="DTM379" s="1280"/>
      <c r="DTN379" s="1280"/>
      <c r="DTO379" s="1280"/>
      <c r="DTP379" s="1280"/>
      <c r="DTQ379" s="1280"/>
      <c r="DTR379" s="1280"/>
      <c r="DTS379" s="1280"/>
      <c r="DTT379" s="1280"/>
      <c r="DTU379" s="1280"/>
      <c r="DTV379" s="1280"/>
      <c r="DTW379" s="1280"/>
      <c r="DTX379" s="1280"/>
      <c r="DTY379" s="1280"/>
      <c r="DTZ379" s="1280"/>
      <c r="DUA379" s="1280"/>
      <c r="DUB379" s="1280"/>
      <c r="DUC379" s="1280"/>
      <c r="DUD379" s="1280"/>
      <c r="DUE379" s="1280"/>
      <c r="DUF379" s="1280"/>
      <c r="DUG379" s="1280"/>
      <c r="DUH379" s="1280"/>
      <c r="DUI379" s="1280"/>
      <c r="DUJ379" s="1280"/>
      <c r="DUK379" s="1280"/>
      <c r="DUL379" s="1280"/>
      <c r="DUM379" s="1280"/>
      <c r="DUN379" s="1280"/>
      <c r="DUO379" s="1280"/>
      <c r="DUP379" s="1280"/>
      <c r="DUQ379" s="1280"/>
      <c r="DUR379" s="1280"/>
      <c r="DUS379" s="1280"/>
      <c r="DUT379" s="1280"/>
      <c r="DUU379" s="1280"/>
      <c r="DUV379" s="1280"/>
      <c r="DUW379" s="1280"/>
      <c r="DUX379" s="1280"/>
      <c r="DUY379" s="1280"/>
      <c r="DUZ379" s="1280"/>
      <c r="DVA379" s="1280"/>
      <c r="DVB379" s="1280"/>
      <c r="DVC379" s="1280"/>
      <c r="DVD379" s="1280"/>
      <c r="DVE379" s="1280"/>
      <c r="DVF379" s="1280"/>
      <c r="DVG379" s="1280"/>
      <c r="DVH379" s="1280"/>
      <c r="DVI379" s="1280"/>
      <c r="DVJ379" s="1280"/>
      <c r="DVK379" s="1280"/>
      <c r="DVL379" s="1280"/>
      <c r="DVM379" s="1280"/>
      <c r="DVN379" s="1280"/>
      <c r="DVO379" s="1280"/>
      <c r="DVP379" s="1280"/>
      <c r="DVQ379" s="1280"/>
      <c r="DVR379" s="1280"/>
      <c r="DVS379" s="1280"/>
      <c r="DVT379" s="1280"/>
      <c r="DVU379" s="1280"/>
      <c r="DVV379" s="1280"/>
      <c r="DVW379" s="1280"/>
      <c r="DVX379" s="1280"/>
      <c r="DVY379" s="1280"/>
      <c r="DVZ379" s="1280"/>
      <c r="DWA379" s="1280"/>
      <c r="DWB379" s="1280"/>
      <c r="DWC379" s="1280"/>
      <c r="DWD379" s="1280"/>
      <c r="DWE379" s="1280"/>
      <c r="DWF379" s="1280"/>
      <c r="DWG379" s="1280"/>
      <c r="DWH379" s="1280"/>
      <c r="DWI379" s="1280"/>
      <c r="DWJ379" s="1280"/>
      <c r="DWK379" s="1280"/>
      <c r="DWL379" s="1280"/>
      <c r="DWM379" s="1280"/>
      <c r="DWN379" s="1280"/>
      <c r="DWO379" s="1280"/>
      <c r="DWP379" s="1280"/>
      <c r="DWQ379" s="1280"/>
      <c r="DWR379" s="1280"/>
      <c r="DWS379" s="1280"/>
      <c r="DWT379" s="1280"/>
      <c r="DWU379" s="1280"/>
      <c r="DWV379" s="1280"/>
      <c r="DWW379" s="1280"/>
      <c r="DWX379" s="1280"/>
      <c r="DWY379" s="1280"/>
      <c r="DWZ379" s="1280"/>
      <c r="DXA379" s="1280"/>
      <c r="DXB379" s="1280"/>
      <c r="DXC379" s="1280"/>
      <c r="DXD379" s="1280"/>
      <c r="DXE379" s="1280"/>
      <c r="DXF379" s="1280"/>
      <c r="DXG379" s="1280"/>
      <c r="DXH379" s="1280"/>
      <c r="DXI379" s="1280"/>
      <c r="DXJ379" s="1280"/>
      <c r="DXK379" s="1280"/>
      <c r="DXL379" s="1280"/>
      <c r="DXM379" s="1280"/>
      <c r="DXN379" s="1280"/>
      <c r="DXO379" s="1280"/>
      <c r="DXP379" s="1280"/>
      <c r="DXQ379" s="1280"/>
      <c r="DXR379" s="1280"/>
      <c r="DXS379" s="1280"/>
      <c r="DXT379" s="1280"/>
      <c r="DXU379" s="1280"/>
      <c r="DXV379" s="1280"/>
      <c r="DXW379" s="1280"/>
      <c r="DXX379" s="1280"/>
      <c r="DXY379" s="1280"/>
      <c r="DXZ379" s="1280"/>
      <c r="DYA379" s="1280"/>
      <c r="DYB379" s="1280"/>
      <c r="DYC379" s="1280"/>
      <c r="DYD379" s="1280"/>
      <c r="DYE379" s="1280"/>
      <c r="DYF379" s="1280"/>
      <c r="DYG379" s="1280"/>
      <c r="DYH379" s="1280"/>
      <c r="DYI379" s="1280"/>
      <c r="DYJ379" s="1280"/>
      <c r="DYK379" s="1280"/>
      <c r="DYL379" s="1280"/>
      <c r="DYM379" s="1280"/>
      <c r="DYN379" s="1280"/>
      <c r="DYO379" s="1280"/>
      <c r="DYP379" s="1280"/>
      <c r="DYQ379" s="1280"/>
      <c r="DYR379" s="1280"/>
      <c r="DYS379" s="1280"/>
      <c r="DYT379" s="1280"/>
      <c r="DYU379" s="1280"/>
      <c r="DYV379" s="1280"/>
      <c r="DYW379" s="1280"/>
      <c r="DYX379" s="1280"/>
      <c r="DYY379" s="1280"/>
      <c r="DYZ379" s="1280"/>
      <c r="DZA379" s="1280"/>
      <c r="DZB379" s="1280"/>
      <c r="DZC379" s="1280"/>
      <c r="DZD379" s="1280"/>
      <c r="DZE379" s="1280"/>
      <c r="DZF379" s="1280"/>
      <c r="DZG379" s="1280"/>
      <c r="DZH379" s="1280"/>
      <c r="DZI379" s="1280"/>
      <c r="DZJ379" s="1280"/>
      <c r="DZK379" s="1280"/>
      <c r="DZL379" s="1280"/>
      <c r="DZM379" s="1280"/>
      <c r="DZN379" s="1280"/>
      <c r="DZO379" s="1280"/>
      <c r="DZP379" s="1280"/>
      <c r="DZQ379" s="1280"/>
      <c r="DZR379" s="1280"/>
      <c r="DZS379" s="1280"/>
      <c r="DZT379" s="1280"/>
      <c r="DZU379" s="1280"/>
      <c r="DZV379" s="1280"/>
      <c r="DZW379" s="1280"/>
      <c r="DZX379" s="1280"/>
      <c r="DZY379" s="1280"/>
      <c r="DZZ379" s="1280"/>
      <c r="EAA379" s="1280"/>
      <c r="EAB379" s="1280"/>
      <c r="EAC379" s="1280"/>
      <c r="EAD379" s="1280"/>
      <c r="EAE379" s="1280"/>
      <c r="EAF379" s="1280"/>
      <c r="EAG379" s="1280"/>
      <c r="EAH379" s="1280"/>
      <c r="EAI379" s="1280"/>
      <c r="EAJ379" s="1280"/>
      <c r="EAK379" s="1280"/>
      <c r="EAL379" s="1280"/>
      <c r="EAM379" s="1280"/>
      <c r="EAN379" s="1280"/>
      <c r="EAO379" s="1280"/>
      <c r="EAP379" s="1280"/>
      <c r="EAQ379" s="1280"/>
      <c r="EAR379" s="1280"/>
      <c r="EAS379" s="1280"/>
      <c r="EAT379" s="1280"/>
      <c r="EAU379" s="1280"/>
      <c r="EAV379" s="1280"/>
      <c r="EAW379" s="1280"/>
      <c r="EAX379" s="1280"/>
      <c r="EAY379" s="1280"/>
      <c r="EAZ379" s="1280"/>
      <c r="EBA379" s="1280"/>
      <c r="EBB379" s="1280"/>
      <c r="EBC379" s="1280"/>
      <c r="EBD379" s="1280"/>
      <c r="EBE379" s="1280"/>
      <c r="EBF379" s="1280"/>
      <c r="EBG379" s="1280"/>
      <c r="EBH379" s="1280"/>
      <c r="EBI379" s="1280"/>
      <c r="EBJ379" s="1280"/>
      <c r="EBK379" s="1280"/>
      <c r="EBL379" s="1280"/>
      <c r="EBM379" s="1280"/>
      <c r="EBN379" s="1280"/>
      <c r="EBO379" s="1280"/>
      <c r="EBP379" s="1280"/>
      <c r="EBQ379" s="1280"/>
      <c r="EBR379" s="1280"/>
      <c r="EBS379" s="1280"/>
      <c r="EBT379" s="1280"/>
      <c r="EBU379" s="1280"/>
      <c r="EBV379" s="1280"/>
      <c r="EBW379" s="1280"/>
      <c r="EBX379" s="1280"/>
      <c r="EBY379" s="1280"/>
      <c r="EBZ379" s="1280"/>
      <c r="ECA379" s="1280"/>
      <c r="ECB379" s="1280"/>
      <c r="ECC379" s="1280"/>
      <c r="ECD379" s="1280"/>
      <c r="ECE379" s="1280"/>
      <c r="ECF379" s="1280"/>
      <c r="ECG379" s="1280"/>
      <c r="ECH379" s="1280"/>
      <c r="ECI379" s="1280"/>
      <c r="ECJ379" s="1280"/>
      <c r="ECK379" s="1280"/>
      <c r="ECL379" s="1280"/>
      <c r="ECM379" s="1280"/>
      <c r="ECN379" s="1280"/>
      <c r="ECO379" s="1280"/>
      <c r="ECP379" s="1280"/>
      <c r="ECQ379" s="1280"/>
      <c r="ECR379" s="1280"/>
      <c r="ECS379" s="1280"/>
      <c r="ECT379" s="1280"/>
      <c r="ECU379" s="1280"/>
      <c r="ECV379" s="1280"/>
      <c r="ECW379" s="1280"/>
      <c r="ECX379" s="1280"/>
      <c r="ECY379" s="1280"/>
      <c r="ECZ379" s="1280"/>
      <c r="EDA379" s="1280"/>
      <c r="EDB379" s="1280"/>
      <c r="EDC379" s="1280"/>
      <c r="EDD379" s="1280"/>
      <c r="EDE379" s="1280"/>
      <c r="EDF379" s="1280"/>
      <c r="EDG379" s="1280"/>
      <c r="EDH379" s="1280"/>
      <c r="EDI379" s="1280"/>
      <c r="EDJ379" s="1280"/>
      <c r="EDK379" s="1280"/>
      <c r="EDL379" s="1280"/>
      <c r="EDM379" s="1280"/>
      <c r="EDN379" s="1280"/>
      <c r="EDO379" s="1280"/>
      <c r="EDP379" s="1280"/>
      <c r="EDQ379" s="1280"/>
      <c r="EDR379" s="1280"/>
      <c r="EDS379" s="1280"/>
      <c r="EDT379" s="1280"/>
      <c r="EDU379" s="1280"/>
      <c r="EDV379" s="1280"/>
      <c r="EDW379" s="1280"/>
      <c r="EDX379" s="1280"/>
      <c r="EDY379" s="1280"/>
      <c r="EDZ379" s="1280"/>
      <c r="EEA379" s="1280"/>
      <c r="EEB379" s="1280"/>
      <c r="EEC379" s="1280"/>
      <c r="EED379" s="1280"/>
      <c r="EEE379" s="1280"/>
      <c r="EEF379" s="1280"/>
      <c r="EEG379" s="1280"/>
      <c r="EEH379" s="1280"/>
      <c r="EEI379" s="1280"/>
      <c r="EEJ379" s="1280"/>
      <c r="EEK379" s="1280"/>
      <c r="EEL379" s="1280"/>
      <c r="EEM379" s="1280"/>
      <c r="EEN379" s="1280"/>
      <c r="EEO379" s="1280"/>
      <c r="EEP379" s="1280"/>
      <c r="EEQ379" s="1280"/>
      <c r="EER379" s="1280"/>
      <c r="EES379" s="1280"/>
      <c r="EET379" s="1280"/>
      <c r="EEU379" s="1280"/>
      <c r="EEV379" s="1280"/>
      <c r="EEW379" s="1280"/>
      <c r="EEX379" s="1280"/>
      <c r="EEY379" s="1280"/>
      <c r="EEZ379" s="1280"/>
      <c r="EFA379" s="1280"/>
      <c r="EFB379" s="1280"/>
      <c r="EFC379" s="1280"/>
      <c r="EFD379" s="1280"/>
      <c r="EFE379" s="1280"/>
      <c r="EFF379" s="1280"/>
      <c r="EFG379" s="1280"/>
      <c r="EFH379" s="1280"/>
      <c r="EFI379" s="1280"/>
      <c r="EFJ379" s="1280"/>
      <c r="EFK379" s="1280"/>
      <c r="EFL379" s="1280"/>
      <c r="EFM379" s="1280"/>
      <c r="EFN379" s="1280"/>
      <c r="EFO379" s="1280"/>
      <c r="EFP379" s="1280"/>
      <c r="EFQ379" s="1280"/>
      <c r="EFR379" s="1280"/>
      <c r="EFS379" s="1280"/>
      <c r="EFT379" s="1280"/>
      <c r="EFU379" s="1280"/>
      <c r="EFV379" s="1280"/>
      <c r="EFW379" s="1280"/>
      <c r="EFX379" s="1280"/>
      <c r="EFY379" s="1280"/>
      <c r="EFZ379" s="1280"/>
      <c r="EGA379" s="1280"/>
      <c r="EGB379" s="1280"/>
      <c r="EGC379" s="1280"/>
      <c r="EGD379" s="1280"/>
      <c r="EGE379" s="1280"/>
      <c r="EGF379" s="1280"/>
      <c r="EGG379" s="1280"/>
      <c r="EGH379" s="1280"/>
      <c r="EGI379" s="1280"/>
      <c r="EGJ379" s="1280"/>
      <c r="EGK379" s="1280"/>
      <c r="EGL379" s="1280"/>
      <c r="EGM379" s="1280"/>
      <c r="EGN379" s="1280"/>
      <c r="EGO379" s="1280"/>
      <c r="EGP379" s="1280"/>
      <c r="EGQ379" s="1280"/>
      <c r="EGR379" s="1280"/>
      <c r="EGS379" s="1280"/>
      <c r="EGT379" s="1280"/>
      <c r="EGU379" s="1280"/>
      <c r="EGV379" s="1280"/>
      <c r="EGW379" s="1280"/>
      <c r="EGX379" s="1280"/>
      <c r="EGY379" s="1280"/>
      <c r="EGZ379" s="1280"/>
      <c r="EHA379" s="1280"/>
      <c r="EHB379" s="1280"/>
      <c r="EHC379" s="1280"/>
      <c r="EHD379" s="1280"/>
      <c r="EHE379" s="1280"/>
      <c r="EHF379" s="1280"/>
      <c r="EHG379" s="1280"/>
      <c r="EHH379" s="1280"/>
      <c r="EHI379" s="1280"/>
      <c r="EHJ379" s="1280"/>
      <c r="EHK379" s="1280"/>
      <c r="EHL379" s="1280"/>
      <c r="EHM379" s="1280"/>
      <c r="EHN379" s="1280"/>
      <c r="EHO379" s="1280"/>
      <c r="EHP379" s="1280"/>
      <c r="EHQ379" s="1280"/>
      <c r="EHR379" s="1280"/>
      <c r="EHS379" s="1280"/>
      <c r="EHT379" s="1280"/>
      <c r="EHU379" s="1280"/>
      <c r="EHV379" s="1280"/>
      <c r="EHW379" s="1280"/>
      <c r="EHX379" s="1280"/>
      <c r="EHY379" s="1280"/>
      <c r="EHZ379" s="1280"/>
      <c r="EIA379" s="1280"/>
      <c r="EIB379" s="1280"/>
      <c r="EIC379" s="1280"/>
      <c r="EID379" s="1280"/>
      <c r="EIE379" s="1280"/>
      <c r="EIF379" s="1280"/>
      <c r="EIG379" s="1280"/>
      <c r="EIH379" s="1280"/>
      <c r="EII379" s="1280"/>
      <c r="EIJ379" s="1280"/>
      <c r="EIK379" s="1280"/>
      <c r="EIL379" s="1280"/>
      <c r="EIM379" s="1280"/>
      <c r="EIN379" s="1280"/>
      <c r="EIO379" s="1280"/>
      <c r="EIP379" s="1280"/>
      <c r="EIQ379" s="1280"/>
      <c r="EIR379" s="1280"/>
      <c r="EIS379" s="1280"/>
      <c r="EIT379" s="1280"/>
      <c r="EIU379" s="1280"/>
      <c r="EIV379" s="1280"/>
      <c r="EIW379" s="1280"/>
      <c r="EIX379" s="1280"/>
      <c r="EIY379" s="1280"/>
      <c r="EIZ379" s="1280"/>
      <c r="EJA379" s="1280"/>
      <c r="EJB379" s="1280"/>
      <c r="EJC379" s="1280"/>
      <c r="EJD379" s="1280"/>
      <c r="EJE379" s="1280"/>
      <c r="EJF379" s="1280"/>
      <c r="EJG379" s="1280"/>
      <c r="EJH379" s="1280"/>
      <c r="EJI379" s="1280"/>
      <c r="EJJ379" s="1280"/>
      <c r="EJK379" s="1280"/>
      <c r="EJL379" s="1280"/>
      <c r="EJM379" s="1280"/>
      <c r="EJN379" s="1280"/>
      <c r="EJO379" s="1280"/>
      <c r="EJP379" s="1280"/>
      <c r="EJQ379" s="1280"/>
      <c r="EJR379" s="1280"/>
      <c r="EJS379" s="1280"/>
      <c r="EJT379" s="1280"/>
      <c r="EJU379" s="1280"/>
      <c r="EJV379" s="1280"/>
      <c r="EJW379" s="1280"/>
      <c r="EJX379" s="1280"/>
      <c r="EJY379" s="1280"/>
      <c r="EJZ379" s="1280"/>
      <c r="EKA379" s="1280"/>
      <c r="EKB379" s="1280"/>
      <c r="EKC379" s="1280"/>
      <c r="EKD379" s="1280"/>
      <c r="EKE379" s="1280"/>
      <c r="EKF379" s="1280"/>
      <c r="EKG379" s="1280"/>
      <c r="EKH379" s="1280"/>
      <c r="EKI379" s="1280"/>
      <c r="EKJ379" s="1280"/>
      <c r="EKK379" s="1280"/>
      <c r="EKL379" s="1280"/>
      <c r="EKM379" s="1280"/>
      <c r="EKN379" s="1280"/>
      <c r="EKO379" s="1280"/>
      <c r="EKP379" s="1280"/>
      <c r="EKQ379" s="1280"/>
      <c r="EKR379" s="1280"/>
      <c r="EKS379" s="1280"/>
      <c r="EKT379" s="1280"/>
      <c r="EKU379" s="1280"/>
      <c r="EKV379" s="1280"/>
      <c r="EKW379" s="1280"/>
      <c r="EKX379" s="1280"/>
      <c r="EKY379" s="1280"/>
      <c r="EKZ379" s="1280"/>
      <c r="ELA379" s="1280"/>
      <c r="ELB379" s="1280"/>
      <c r="ELC379" s="1280"/>
      <c r="ELD379" s="1280"/>
      <c r="ELE379" s="1280"/>
      <c r="ELF379" s="1280"/>
      <c r="ELG379" s="1280"/>
      <c r="ELH379" s="1280"/>
      <c r="ELI379" s="1280"/>
      <c r="ELJ379" s="1280"/>
      <c r="ELK379" s="1280"/>
      <c r="ELL379" s="1280"/>
      <c r="ELM379" s="1280"/>
      <c r="ELN379" s="1280"/>
      <c r="ELO379" s="1280"/>
      <c r="ELP379" s="1280"/>
      <c r="ELQ379" s="1280"/>
      <c r="ELR379" s="1280"/>
      <c r="ELS379" s="1280"/>
      <c r="ELT379" s="1280"/>
      <c r="ELU379" s="1280"/>
      <c r="ELV379" s="1280"/>
      <c r="ELW379" s="1280"/>
      <c r="ELX379" s="1280"/>
      <c r="ELY379" s="1280"/>
      <c r="ELZ379" s="1280"/>
      <c r="EMA379" s="1280"/>
      <c r="EMB379" s="1280"/>
      <c r="EMC379" s="1280"/>
      <c r="EMD379" s="1280"/>
      <c r="EME379" s="1280"/>
      <c r="EMF379" s="1280"/>
      <c r="EMG379" s="1280"/>
      <c r="EMH379" s="1280"/>
      <c r="EMI379" s="1280"/>
      <c r="EMJ379" s="1280"/>
      <c r="EMK379" s="1280"/>
      <c r="EML379" s="1280"/>
      <c r="EMM379" s="1280"/>
      <c r="EMN379" s="1280"/>
      <c r="EMO379" s="1280"/>
      <c r="EMP379" s="1280"/>
      <c r="EMQ379" s="1280"/>
      <c r="EMR379" s="1280"/>
      <c r="EMS379" s="1280"/>
      <c r="EMT379" s="1280"/>
      <c r="EMU379" s="1280"/>
      <c r="EMV379" s="1280"/>
      <c r="EMW379" s="1280"/>
      <c r="EMX379" s="1280"/>
      <c r="EMY379" s="1280"/>
      <c r="EMZ379" s="1280"/>
      <c r="ENA379" s="1280"/>
      <c r="ENB379" s="1280"/>
      <c r="ENC379" s="1280"/>
      <c r="END379" s="1280"/>
      <c r="ENE379" s="1280"/>
      <c r="ENF379" s="1280"/>
      <c r="ENG379" s="1280"/>
      <c r="ENH379" s="1280"/>
      <c r="ENI379" s="1280"/>
      <c r="ENJ379" s="1280"/>
      <c r="ENK379" s="1280"/>
      <c r="ENL379" s="1280"/>
      <c r="ENM379" s="1280"/>
      <c r="ENN379" s="1280"/>
      <c r="ENO379" s="1280"/>
      <c r="ENP379" s="1280"/>
      <c r="ENQ379" s="1280"/>
      <c r="ENR379" s="1280"/>
      <c r="ENS379" s="1280"/>
      <c r="ENT379" s="1280"/>
      <c r="ENU379" s="1280"/>
      <c r="ENV379" s="1280"/>
      <c r="ENW379" s="1280"/>
      <c r="ENX379" s="1280"/>
      <c r="ENY379" s="1280"/>
      <c r="ENZ379" s="1280"/>
      <c r="EOA379" s="1280"/>
      <c r="EOB379" s="1280"/>
      <c r="EOC379" s="1280"/>
      <c r="EOD379" s="1280"/>
      <c r="EOE379" s="1280"/>
      <c r="EOF379" s="1280"/>
      <c r="EOG379" s="1280"/>
      <c r="EOH379" s="1280"/>
      <c r="EOI379" s="1280"/>
      <c r="EOJ379" s="1280"/>
      <c r="EOK379" s="1280"/>
      <c r="EOL379" s="1280"/>
      <c r="EOM379" s="1280"/>
      <c r="EON379" s="1280"/>
      <c r="EOO379" s="1280"/>
      <c r="EOP379" s="1280"/>
      <c r="EOQ379" s="1280"/>
      <c r="EOR379" s="1280"/>
      <c r="EOS379" s="1280"/>
      <c r="EOT379" s="1280"/>
      <c r="EOU379" s="1280"/>
      <c r="EOV379" s="1280"/>
      <c r="EOW379" s="1280"/>
      <c r="EOX379" s="1280"/>
      <c r="EOY379" s="1280"/>
      <c r="EOZ379" s="1280"/>
      <c r="EPA379" s="1280"/>
      <c r="EPB379" s="1280"/>
      <c r="EPC379" s="1280"/>
      <c r="EPD379" s="1280"/>
      <c r="EPE379" s="1280"/>
      <c r="EPF379" s="1280"/>
      <c r="EPG379" s="1280"/>
      <c r="EPH379" s="1280"/>
      <c r="EPI379" s="1280"/>
      <c r="EPJ379" s="1280"/>
      <c r="EPK379" s="1280"/>
      <c r="EPL379" s="1280"/>
      <c r="EPM379" s="1280"/>
      <c r="EPN379" s="1280"/>
      <c r="EPO379" s="1280"/>
      <c r="EPP379" s="1280"/>
      <c r="EPQ379" s="1280"/>
      <c r="EPR379" s="1280"/>
      <c r="EPS379" s="1280"/>
      <c r="EPT379" s="1280"/>
      <c r="EPU379" s="1280"/>
      <c r="EPV379" s="1280"/>
      <c r="EPW379" s="1280"/>
      <c r="EPX379" s="1280"/>
      <c r="EPY379" s="1280"/>
      <c r="EPZ379" s="1280"/>
      <c r="EQA379" s="1280"/>
      <c r="EQB379" s="1280"/>
      <c r="EQC379" s="1280"/>
      <c r="EQD379" s="1280"/>
      <c r="EQE379" s="1280"/>
      <c r="EQF379" s="1280"/>
      <c r="EQG379" s="1280"/>
      <c r="EQH379" s="1280"/>
      <c r="EQI379" s="1280"/>
      <c r="EQJ379" s="1280"/>
      <c r="EQK379" s="1280"/>
      <c r="EQL379" s="1280"/>
      <c r="EQM379" s="1280"/>
      <c r="EQN379" s="1280"/>
      <c r="EQO379" s="1280"/>
      <c r="EQP379" s="1280"/>
      <c r="EQQ379" s="1280"/>
      <c r="EQR379" s="1280"/>
      <c r="EQS379" s="1280"/>
      <c r="EQT379" s="1280"/>
      <c r="EQU379" s="1280"/>
      <c r="EQV379" s="1280"/>
      <c r="EQW379" s="1280"/>
      <c r="EQX379" s="1280"/>
      <c r="EQY379" s="1280"/>
      <c r="EQZ379" s="1280"/>
      <c r="ERA379" s="1280"/>
      <c r="ERB379" s="1280"/>
      <c r="ERC379" s="1280"/>
      <c r="ERD379" s="1280"/>
      <c r="ERE379" s="1280"/>
      <c r="ERF379" s="1280"/>
      <c r="ERG379" s="1280"/>
      <c r="ERH379" s="1280"/>
      <c r="ERI379" s="1280"/>
      <c r="ERJ379" s="1280"/>
      <c r="ERK379" s="1280"/>
      <c r="ERL379" s="1280"/>
      <c r="ERM379" s="1280"/>
      <c r="ERN379" s="1280"/>
      <c r="ERO379" s="1280"/>
      <c r="ERP379" s="1280"/>
      <c r="ERQ379" s="1280"/>
      <c r="ERR379" s="1280"/>
      <c r="ERS379" s="1280"/>
      <c r="ERT379" s="1280"/>
      <c r="ERU379" s="1280"/>
      <c r="ERV379" s="1280"/>
      <c r="ERW379" s="1280"/>
      <c r="ERX379" s="1280"/>
      <c r="ERY379" s="1280"/>
      <c r="ERZ379" s="1280"/>
      <c r="ESA379" s="1280"/>
      <c r="ESB379" s="1280"/>
      <c r="ESC379" s="1280"/>
      <c r="ESD379" s="1280"/>
      <c r="ESE379" s="1280"/>
      <c r="ESF379" s="1280"/>
      <c r="ESG379" s="1280"/>
      <c r="ESH379" s="1280"/>
      <c r="ESI379" s="1280"/>
      <c r="ESJ379" s="1280"/>
      <c r="ESK379" s="1280"/>
      <c r="ESL379" s="1280"/>
      <c r="ESM379" s="1280"/>
      <c r="ESN379" s="1280"/>
      <c r="ESO379" s="1280"/>
      <c r="ESP379" s="1280"/>
      <c r="ESQ379" s="1280"/>
      <c r="ESR379" s="1280"/>
      <c r="ESS379" s="1280"/>
      <c r="EST379" s="1280"/>
      <c r="ESU379" s="1280"/>
      <c r="ESV379" s="1280"/>
      <c r="ESW379" s="1280"/>
      <c r="ESX379" s="1280"/>
      <c r="ESY379" s="1280"/>
      <c r="ESZ379" s="1280"/>
      <c r="ETA379" s="1280"/>
      <c r="ETB379" s="1280"/>
      <c r="ETC379" s="1280"/>
      <c r="ETD379" s="1280"/>
      <c r="ETE379" s="1280"/>
      <c r="ETF379" s="1280"/>
      <c r="ETG379" s="1280"/>
      <c r="ETH379" s="1280"/>
      <c r="ETI379" s="1280"/>
      <c r="ETJ379" s="1280"/>
      <c r="ETK379" s="1280"/>
      <c r="ETL379" s="1280"/>
      <c r="ETM379" s="1280"/>
      <c r="ETN379" s="1280"/>
      <c r="ETO379" s="1280"/>
      <c r="ETP379" s="1280"/>
      <c r="ETQ379" s="1280"/>
      <c r="ETR379" s="1280"/>
      <c r="ETS379" s="1280"/>
      <c r="ETT379" s="1280"/>
      <c r="ETU379" s="1280"/>
      <c r="ETV379" s="1280"/>
      <c r="ETW379" s="1280"/>
      <c r="ETX379" s="1280"/>
      <c r="ETY379" s="1280"/>
      <c r="ETZ379" s="1280"/>
      <c r="EUA379" s="1280"/>
      <c r="EUB379" s="1280"/>
      <c r="EUC379" s="1280"/>
      <c r="EUD379" s="1280"/>
      <c r="EUE379" s="1280"/>
      <c r="EUF379" s="1280"/>
      <c r="EUG379" s="1280"/>
      <c r="EUH379" s="1280"/>
      <c r="EUI379" s="1280"/>
      <c r="EUJ379" s="1280"/>
      <c r="EUK379" s="1280"/>
      <c r="EUL379" s="1280"/>
      <c r="EUM379" s="1280"/>
      <c r="EUN379" s="1280"/>
      <c r="EUO379" s="1280"/>
      <c r="EUP379" s="1280"/>
      <c r="EUQ379" s="1280"/>
      <c r="EUR379" s="1280"/>
      <c r="EUS379" s="1280"/>
      <c r="EUT379" s="1280"/>
      <c r="EUU379" s="1280"/>
      <c r="EUV379" s="1280"/>
      <c r="EUW379" s="1280"/>
      <c r="EUX379" s="1280"/>
      <c r="EUY379" s="1280"/>
      <c r="EUZ379" s="1280"/>
      <c r="EVA379" s="1280"/>
      <c r="EVB379" s="1280"/>
      <c r="EVC379" s="1280"/>
      <c r="EVD379" s="1280"/>
      <c r="EVE379" s="1280"/>
      <c r="EVF379" s="1280"/>
      <c r="EVG379" s="1280"/>
      <c r="EVH379" s="1280"/>
      <c r="EVI379" s="1280"/>
      <c r="EVJ379" s="1280"/>
      <c r="EVK379" s="1280"/>
      <c r="EVL379" s="1280"/>
      <c r="EVM379" s="1280"/>
      <c r="EVN379" s="1280"/>
      <c r="EVO379" s="1280"/>
      <c r="EVP379" s="1280"/>
      <c r="EVQ379" s="1280"/>
      <c r="EVR379" s="1280"/>
      <c r="EVS379" s="1280"/>
      <c r="EVT379" s="1280"/>
      <c r="EVU379" s="1280"/>
      <c r="EVV379" s="1280"/>
      <c r="EVW379" s="1280"/>
      <c r="EVX379" s="1280"/>
      <c r="EVY379" s="1280"/>
      <c r="EVZ379" s="1280"/>
      <c r="EWA379" s="1280"/>
      <c r="EWB379" s="1280"/>
      <c r="EWC379" s="1280"/>
      <c r="EWD379" s="1280"/>
      <c r="EWE379" s="1280"/>
      <c r="EWF379" s="1280"/>
      <c r="EWG379" s="1280"/>
      <c r="EWH379" s="1280"/>
      <c r="EWI379" s="1280"/>
      <c r="EWJ379" s="1280"/>
      <c r="EWK379" s="1280"/>
      <c r="EWL379" s="1280"/>
      <c r="EWM379" s="1280"/>
      <c r="EWN379" s="1280"/>
      <c r="EWO379" s="1280"/>
      <c r="EWP379" s="1280"/>
      <c r="EWQ379" s="1280"/>
      <c r="EWR379" s="1280"/>
      <c r="EWS379" s="1280"/>
      <c r="EWT379" s="1280"/>
      <c r="EWU379" s="1280"/>
      <c r="EWV379" s="1280"/>
      <c r="EWW379" s="1280"/>
      <c r="EWX379" s="1280"/>
      <c r="EWY379" s="1280"/>
      <c r="EWZ379" s="1280"/>
      <c r="EXA379" s="1280"/>
      <c r="EXB379" s="1280"/>
      <c r="EXC379" s="1280"/>
      <c r="EXD379" s="1280"/>
      <c r="EXE379" s="1280"/>
      <c r="EXF379" s="1280"/>
      <c r="EXG379" s="1280"/>
      <c r="EXH379" s="1280"/>
      <c r="EXI379" s="1280"/>
      <c r="EXJ379" s="1280"/>
      <c r="EXK379" s="1280"/>
      <c r="EXL379" s="1280"/>
      <c r="EXM379" s="1280"/>
      <c r="EXN379" s="1280"/>
      <c r="EXO379" s="1280"/>
      <c r="EXP379" s="1280"/>
      <c r="EXQ379" s="1280"/>
      <c r="EXR379" s="1280"/>
      <c r="EXS379" s="1280"/>
      <c r="EXT379" s="1280"/>
      <c r="EXU379" s="1280"/>
      <c r="EXV379" s="1280"/>
      <c r="EXW379" s="1280"/>
      <c r="EXX379" s="1280"/>
      <c r="EXY379" s="1280"/>
      <c r="EXZ379" s="1280"/>
      <c r="EYA379" s="1280"/>
      <c r="EYB379" s="1280"/>
      <c r="EYC379" s="1280"/>
      <c r="EYD379" s="1280"/>
      <c r="EYE379" s="1280"/>
      <c r="EYF379" s="1280"/>
      <c r="EYG379" s="1280"/>
      <c r="EYH379" s="1280"/>
      <c r="EYI379" s="1280"/>
      <c r="EYJ379" s="1280"/>
      <c r="EYK379" s="1280"/>
      <c r="EYL379" s="1280"/>
      <c r="EYM379" s="1280"/>
      <c r="EYN379" s="1280"/>
      <c r="EYO379" s="1280"/>
      <c r="EYP379" s="1280"/>
      <c r="EYQ379" s="1280"/>
      <c r="EYR379" s="1280"/>
      <c r="EYS379" s="1280"/>
      <c r="EYT379" s="1280"/>
      <c r="EYU379" s="1280"/>
      <c r="EYV379" s="1280"/>
      <c r="EYW379" s="1280"/>
      <c r="EYX379" s="1280"/>
      <c r="EYY379" s="1280"/>
      <c r="EYZ379" s="1280"/>
      <c r="EZA379" s="1280"/>
      <c r="EZB379" s="1280"/>
      <c r="EZC379" s="1280"/>
      <c r="EZD379" s="1280"/>
      <c r="EZE379" s="1280"/>
      <c r="EZF379" s="1280"/>
      <c r="EZG379" s="1280"/>
      <c r="EZH379" s="1280"/>
      <c r="EZI379" s="1280"/>
      <c r="EZJ379" s="1280"/>
      <c r="EZK379" s="1280"/>
      <c r="EZL379" s="1280"/>
      <c r="EZM379" s="1280"/>
      <c r="EZN379" s="1280"/>
      <c r="EZO379" s="1280"/>
      <c r="EZP379" s="1280"/>
      <c r="EZQ379" s="1280"/>
      <c r="EZR379" s="1280"/>
      <c r="EZS379" s="1280"/>
      <c r="EZT379" s="1280"/>
      <c r="EZU379" s="1280"/>
      <c r="EZV379" s="1280"/>
      <c r="EZW379" s="1280"/>
      <c r="EZX379" s="1280"/>
      <c r="EZY379" s="1280"/>
      <c r="EZZ379" s="1280"/>
      <c r="FAA379" s="1280"/>
      <c r="FAB379" s="1280"/>
      <c r="FAC379" s="1280"/>
      <c r="FAD379" s="1280"/>
      <c r="FAE379" s="1280"/>
      <c r="FAF379" s="1280"/>
      <c r="FAG379" s="1280"/>
      <c r="FAH379" s="1280"/>
      <c r="FAI379" s="1280"/>
      <c r="FAJ379" s="1280"/>
      <c r="FAK379" s="1280"/>
      <c r="FAL379" s="1280"/>
      <c r="FAM379" s="1280"/>
      <c r="FAN379" s="1280"/>
      <c r="FAO379" s="1280"/>
      <c r="FAP379" s="1280"/>
      <c r="FAQ379" s="1280"/>
      <c r="FAR379" s="1280"/>
      <c r="FAS379" s="1280"/>
      <c r="FAT379" s="1280"/>
      <c r="FAU379" s="1280"/>
      <c r="FAV379" s="1280"/>
      <c r="FAW379" s="1280"/>
      <c r="FAX379" s="1280"/>
      <c r="FAY379" s="1280"/>
      <c r="FAZ379" s="1280"/>
      <c r="FBA379" s="1280"/>
      <c r="FBB379" s="1280"/>
      <c r="FBC379" s="1280"/>
      <c r="FBD379" s="1280"/>
      <c r="FBE379" s="1280"/>
      <c r="FBF379" s="1280"/>
      <c r="FBG379" s="1280"/>
      <c r="FBH379" s="1280"/>
      <c r="FBI379" s="1280"/>
      <c r="FBJ379" s="1280"/>
      <c r="FBK379" s="1280"/>
      <c r="FBL379" s="1280"/>
      <c r="FBM379" s="1280"/>
      <c r="FBN379" s="1280"/>
      <c r="FBO379" s="1280"/>
      <c r="FBP379" s="1280"/>
      <c r="FBQ379" s="1280"/>
      <c r="FBR379" s="1280"/>
      <c r="FBS379" s="1280"/>
      <c r="FBT379" s="1280"/>
      <c r="FBU379" s="1280"/>
      <c r="FBV379" s="1280"/>
      <c r="FBW379" s="1280"/>
      <c r="FBX379" s="1280"/>
      <c r="FBY379" s="1280"/>
      <c r="FBZ379" s="1280"/>
      <c r="FCA379" s="1280"/>
      <c r="FCB379" s="1280"/>
      <c r="FCC379" s="1280"/>
      <c r="FCD379" s="1280"/>
      <c r="FCE379" s="1280"/>
      <c r="FCF379" s="1280"/>
      <c r="FCG379" s="1280"/>
      <c r="FCH379" s="1280"/>
      <c r="FCI379" s="1280"/>
      <c r="FCJ379" s="1280"/>
      <c r="FCK379" s="1280"/>
      <c r="FCL379" s="1280"/>
      <c r="FCM379" s="1280"/>
      <c r="FCN379" s="1280"/>
      <c r="FCO379" s="1280"/>
      <c r="FCP379" s="1280"/>
      <c r="FCQ379" s="1280"/>
      <c r="FCR379" s="1280"/>
      <c r="FCS379" s="1280"/>
      <c r="FCT379" s="1280"/>
      <c r="FCU379" s="1280"/>
      <c r="FCV379" s="1280"/>
      <c r="FCW379" s="1280"/>
      <c r="FCX379" s="1280"/>
      <c r="FCY379" s="1280"/>
      <c r="FCZ379" s="1280"/>
      <c r="FDA379" s="1280"/>
      <c r="FDB379" s="1280"/>
      <c r="FDC379" s="1280"/>
      <c r="FDD379" s="1280"/>
      <c r="FDE379" s="1280"/>
      <c r="FDF379" s="1280"/>
      <c r="FDG379" s="1280"/>
      <c r="FDH379" s="1280"/>
      <c r="FDI379" s="1280"/>
      <c r="FDJ379" s="1280"/>
      <c r="FDK379" s="1280"/>
      <c r="FDL379" s="1280"/>
      <c r="FDM379" s="1280"/>
      <c r="FDN379" s="1280"/>
      <c r="FDO379" s="1280"/>
      <c r="FDP379" s="1280"/>
      <c r="FDQ379" s="1280"/>
      <c r="FDR379" s="1280"/>
      <c r="FDS379" s="1280"/>
      <c r="FDT379" s="1280"/>
      <c r="FDU379" s="1280"/>
      <c r="FDV379" s="1280"/>
      <c r="FDW379" s="1280"/>
      <c r="FDX379" s="1280"/>
      <c r="FDY379" s="1280"/>
      <c r="FDZ379" s="1280"/>
      <c r="FEA379" s="1280"/>
      <c r="FEB379" s="1280"/>
      <c r="FEC379" s="1280"/>
      <c r="FED379" s="1280"/>
      <c r="FEE379" s="1280"/>
      <c r="FEF379" s="1280"/>
      <c r="FEG379" s="1280"/>
      <c r="FEH379" s="1280"/>
      <c r="FEI379" s="1280"/>
      <c r="FEJ379" s="1280"/>
      <c r="FEK379" s="1280"/>
      <c r="FEL379" s="1280"/>
      <c r="FEM379" s="1280"/>
      <c r="FEN379" s="1280"/>
      <c r="FEO379" s="1280"/>
      <c r="FEP379" s="1280"/>
      <c r="FEQ379" s="1280"/>
      <c r="FER379" s="1280"/>
      <c r="FES379" s="1280"/>
      <c r="FET379" s="1280"/>
      <c r="FEU379" s="1280"/>
      <c r="FEV379" s="1280"/>
      <c r="FEW379" s="1280"/>
      <c r="FEX379" s="1280"/>
      <c r="FEY379" s="1280"/>
      <c r="FEZ379" s="1280"/>
      <c r="FFA379" s="1280"/>
      <c r="FFB379" s="1280"/>
      <c r="FFC379" s="1280"/>
      <c r="FFD379" s="1280"/>
      <c r="FFE379" s="1280"/>
      <c r="FFF379" s="1280"/>
      <c r="FFG379" s="1280"/>
      <c r="FFH379" s="1280"/>
      <c r="FFI379" s="1280"/>
      <c r="FFJ379" s="1280"/>
      <c r="FFK379" s="1280"/>
      <c r="FFL379" s="1280"/>
      <c r="FFM379" s="1280"/>
      <c r="FFN379" s="1280"/>
      <c r="FFO379" s="1280"/>
      <c r="FFP379" s="1280"/>
      <c r="FFQ379" s="1280"/>
      <c r="FFR379" s="1280"/>
      <c r="FFS379" s="1280"/>
      <c r="FFT379" s="1280"/>
      <c r="FFU379" s="1280"/>
      <c r="FFV379" s="1280"/>
      <c r="FFW379" s="1280"/>
      <c r="FFX379" s="1280"/>
      <c r="FFY379" s="1280"/>
      <c r="FFZ379" s="1280"/>
      <c r="FGA379" s="1280"/>
      <c r="FGB379" s="1280"/>
      <c r="FGC379" s="1280"/>
      <c r="FGD379" s="1280"/>
      <c r="FGE379" s="1280"/>
      <c r="FGF379" s="1280"/>
      <c r="FGG379" s="1280"/>
      <c r="FGH379" s="1280"/>
      <c r="FGI379" s="1280"/>
      <c r="FGJ379" s="1280"/>
      <c r="FGK379" s="1280"/>
      <c r="FGL379" s="1280"/>
      <c r="FGM379" s="1280"/>
      <c r="FGN379" s="1280"/>
      <c r="FGO379" s="1280"/>
      <c r="FGP379" s="1280"/>
      <c r="FGQ379" s="1280"/>
      <c r="FGR379" s="1280"/>
      <c r="FGS379" s="1280"/>
      <c r="FGT379" s="1280"/>
      <c r="FGU379" s="1280"/>
      <c r="FGV379" s="1280"/>
      <c r="FGW379" s="1280"/>
      <c r="FGX379" s="1280"/>
      <c r="FGY379" s="1280"/>
      <c r="FGZ379" s="1280"/>
      <c r="FHA379" s="1280"/>
      <c r="FHB379" s="1280"/>
      <c r="FHC379" s="1280"/>
      <c r="FHD379" s="1280"/>
      <c r="FHE379" s="1280"/>
      <c r="FHF379" s="1280"/>
      <c r="FHG379" s="1280"/>
      <c r="FHH379" s="1280"/>
      <c r="FHI379" s="1280"/>
      <c r="FHJ379" s="1280"/>
      <c r="FHK379" s="1280"/>
      <c r="FHL379" s="1280"/>
      <c r="FHM379" s="1280"/>
      <c r="FHN379" s="1280"/>
      <c r="FHO379" s="1280"/>
      <c r="FHP379" s="1280"/>
      <c r="FHQ379" s="1280"/>
      <c r="FHR379" s="1280"/>
      <c r="FHS379" s="1280"/>
      <c r="FHT379" s="1280"/>
      <c r="FHU379" s="1280"/>
      <c r="FHV379" s="1280"/>
      <c r="FHW379" s="1280"/>
      <c r="FHX379" s="1280"/>
      <c r="FHY379" s="1280"/>
      <c r="FHZ379" s="1280"/>
      <c r="FIA379" s="1280"/>
      <c r="FIB379" s="1280"/>
      <c r="FIC379" s="1280"/>
      <c r="FID379" s="1280"/>
      <c r="FIE379" s="1280"/>
      <c r="FIF379" s="1280"/>
      <c r="FIG379" s="1280"/>
      <c r="FIH379" s="1280"/>
      <c r="FII379" s="1280"/>
      <c r="FIJ379" s="1280"/>
      <c r="FIK379" s="1280"/>
      <c r="FIL379" s="1280"/>
      <c r="FIM379" s="1280"/>
      <c r="FIN379" s="1280"/>
      <c r="FIO379" s="1280"/>
      <c r="FIP379" s="1280"/>
      <c r="FIQ379" s="1280"/>
      <c r="FIR379" s="1280"/>
      <c r="FIS379" s="1280"/>
      <c r="FIT379" s="1280"/>
      <c r="FIU379" s="1280"/>
      <c r="FIV379" s="1280"/>
      <c r="FIW379" s="1280"/>
      <c r="FIX379" s="1280"/>
      <c r="FIY379" s="1280"/>
      <c r="FIZ379" s="1280"/>
      <c r="FJA379" s="1280"/>
      <c r="FJB379" s="1280"/>
      <c r="FJC379" s="1280"/>
      <c r="FJD379" s="1280"/>
      <c r="FJE379" s="1280"/>
      <c r="FJF379" s="1280"/>
      <c r="FJG379" s="1280"/>
      <c r="FJH379" s="1280"/>
      <c r="FJI379" s="1280"/>
      <c r="FJJ379" s="1280"/>
      <c r="FJK379" s="1280"/>
      <c r="FJL379" s="1280"/>
      <c r="FJM379" s="1280"/>
      <c r="FJN379" s="1280"/>
      <c r="FJO379" s="1280"/>
      <c r="FJP379" s="1280"/>
      <c r="FJQ379" s="1280"/>
      <c r="FJR379" s="1280"/>
      <c r="FJS379" s="1280"/>
      <c r="FJT379" s="1280"/>
      <c r="FJU379" s="1280"/>
      <c r="FJV379" s="1280"/>
      <c r="FJW379" s="1280"/>
      <c r="FJX379" s="1280"/>
      <c r="FJY379" s="1280"/>
      <c r="FJZ379" s="1280"/>
      <c r="FKA379" s="1280"/>
      <c r="FKB379" s="1280"/>
      <c r="FKC379" s="1280"/>
      <c r="FKD379" s="1280"/>
      <c r="FKE379" s="1280"/>
      <c r="FKF379" s="1280"/>
      <c r="FKG379" s="1280"/>
      <c r="FKH379" s="1280"/>
      <c r="FKI379" s="1280"/>
      <c r="FKJ379" s="1280"/>
      <c r="FKK379" s="1280"/>
      <c r="FKL379" s="1280"/>
      <c r="FKM379" s="1280"/>
      <c r="FKN379" s="1280"/>
      <c r="FKO379" s="1280"/>
      <c r="FKP379" s="1280"/>
      <c r="FKQ379" s="1280"/>
      <c r="FKR379" s="1280"/>
      <c r="FKS379" s="1280"/>
      <c r="FKT379" s="1280"/>
      <c r="FKU379" s="1280"/>
      <c r="FKV379" s="1280"/>
      <c r="FKW379" s="1280"/>
      <c r="FKX379" s="1280"/>
      <c r="FKY379" s="1280"/>
      <c r="FKZ379" s="1280"/>
      <c r="FLA379" s="1280"/>
      <c r="FLB379" s="1280"/>
      <c r="FLC379" s="1280"/>
      <c r="FLD379" s="1280"/>
      <c r="FLE379" s="1280"/>
      <c r="FLF379" s="1280"/>
      <c r="FLG379" s="1280"/>
      <c r="FLH379" s="1280"/>
      <c r="FLI379" s="1280"/>
      <c r="FLJ379" s="1280"/>
      <c r="FLK379" s="1280"/>
      <c r="FLL379" s="1280"/>
      <c r="FLM379" s="1280"/>
      <c r="FLN379" s="1280"/>
      <c r="FLO379" s="1280"/>
      <c r="FLP379" s="1280"/>
      <c r="FLQ379" s="1280"/>
      <c r="FLR379" s="1280"/>
      <c r="FLS379" s="1280"/>
      <c r="FLT379" s="1280"/>
      <c r="FLU379" s="1280"/>
      <c r="FLV379" s="1280"/>
      <c r="FLW379" s="1280"/>
      <c r="FLX379" s="1280"/>
      <c r="FLY379" s="1280"/>
      <c r="FLZ379" s="1280"/>
      <c r="FMA379" s="1280"/>
      <c r="FMB379" s="1280"/>
      <c r="FMC379" s="1280"/>
      <c r="FMD379" s="1280"/>
      <c r="FME379" s="1280"/>
      <c r="FMF379" s="1280"/>
      <c r="FMG379" s="1280"/>
      <c r="FMH379" s="1280"/>
      <c r="FMI379" s="1280"/>
      <c r="FMJ379" s="1280"/>
      <c r="FMK379" s="1280"/>
      <c r="FML379" s="1280"/>
      <c r="FMM379" s="1280"/>
      <c r="FMN379" s="1280"/>
      <c r="FMO379" s="1280"/>
      <c r="FMP379" s="1280"/>
      <c r="FMQ379" s="1280"/>
      <c r="FMR379" s="1280"/>
      <c r="FMS379" s="1280"/>
      <c r="FMT379" s="1280"/>
      <c r="FMU379" s="1280"/>
      <c r="FMV379" s="1280"/>
      <c r="FMW379" s="1280"/>
      <c r="FMX379" s="1280"/>
      <c r="FMY379" s="1280"/>
      <c r="FMZ379" s="1280"/>
      <c r="FNA379" s="1280"/>
      <c r="FNB379" s="1280"/>
      <c r="FNC379" s="1280"/>
      <c r="FND379" s="1280"/>
      <c r="FNE379" s="1280"/>
      <c r="FNF379" s="1280"/>
      <c r="FNG379" s="1280"/>
      <c r="FNH379" s="1280"/>
      <c r="FNI379" s="1280"/>
      <c r="FNJ379" s="1280"/>
      <c r="FNK379" s="1280"/>
      <c r="FNL379" s="1280"/>
      <c r="FNM379" s="1280"/>
      <c r="FNN379" s="1280"/>
      <c r="FNO379" s="1280"/>
      <c r="FNP379" s="1280"/>
      <c r="FNQ379" s="1280"/>
      <c r="FNR379" s="1280"/>
      <c r="FNS379" s="1280"/>
      <c r="FNT379" s="1280"/>
      <c r="FNU379" s="1280"/>
      <c r="FNV379" s="1280"/>
      <c r="FNW379" s="1280"/>
      <c r="FNX379" s="1280"/>
      <c r="FNY379" s="1280"/>
      <c r="FNZ379" s="1280"/>
      <c r="FOA379" s="1280"/>
      <c r="FOB379" s="1280"/>
      <c r="FOC379" s="1280"/>
      <c r="FOD379" s="1280"/>
      <c r="FOE379" s="1280"/>
      <c r="FOF379" s="1280"/>
      <c r="FOG379" s="1280"/>
      <c r="FOH379" s="1280"/>
      <c r="FOI379" s="1280"/>
      <c r="FOJ379" s="1280"/>
      <c r="FOK379" s="1280"/>
      <c r="FOL379" s="1280"/>
      <c r="FOM379" s="1280"/>
      <c r="FON379" s="1280"/>
      <c r="FOO379" s="1280"/>
      <c r="FOP379" s="1280"/>
      <c r="FOQ379" s="1280"/>
      <c r="FOR379" s="1280"/>
      <c r="FOS379" s="1280"/>
      <c r="FOT379" s="1280"/>
      <c r="FOU379" s="1280"/>
      <c r="FOV379" s="1280"/>
      <c r="FOW379" s="1280"/>
      <c r="FOX379" s="1280"/>
      <c r="FOY379" s="1280"/>
      <c r="FOZ379" s="1280"/>
      <c r="FPA379" s="1280"/>
      <c r="FPB379" s="1280"/>
      <c r="FPC379" s="1280"/>
      <c r="FPD379" s="1280"/>
      <c r="FPE379" s="1280"/>
      <c r="FPF379" s="1280"/>
      <c r="FPG379" s="1280"/>
      <c r="FPH379" s="1280"/>
      <c r="FPI379" s="1280"/>
      <c r="FPJ379" s="1280"/>
      <c r="FPK379" s="1280"/>
      <c r="FPL379" s="1280"/>
      <c r="FPM379" s="1280"/>
      <c r="FPN379" s="1280"/>
      <c r="FPO379" s="1280"/>
      <c r="FPP379" s="1280"/>
      <c r="FPQ379" s="1280"/>
      <c r="FPR379" s="1280"/>
      <c r="FPS379" s="1280"/>
      <c r="FPT379" s="1280"/>
      <c r="FPU379" s="1280"/>
      <c r="FPV379" s="1280"/>
      <c r="FPW379" s="1280"/>
      <c r="FPX379" s="1280"/>
      <c r="FPY379" s="1280"/>
      <c r="FPZ379" s="1280"/>
      <c r="FQA379" s="1280"/>
      <c r="FQB379" s="1280"/>
      <c r="FQC379" s="1280"/>
      <c r="FQD379" s="1280"/>
      <c r="FQE379" s="1280"/>
      <c r="FQF379" s="1280"/>
      <c r="FQG379" s="1280"/>
      <c r="FQH379" s="1280"/>
      <c r="FQI379" s="1280"/>
      <c r="FQJ379" s="1280"/>
      <c r="FQK379" s="1280"/>
      <c r="FQL379" s="1280"/>
      <c r="FQM379" s="1280"/>
      <c r="FQN379" s="1280"/>
      <c r="FQO379" s="1280"/>
      <c r="FQP379" s="1280"/>
      <c r="FQQ379" s="1280"/>
      <c r="FQR379" s="1280"/>
      <c r="FQS379" s="1280"/>
      <c r="FQT379" s="1280"/>
      <c r="FQU379" s="1280"/>
      <c r="FQV379" s="1280"/>
      <c r="FQW379" s="1280"/>
      <c r="FQX379" s="1280"/>
      <c r="FQY379" s="1280"/>
      <c r="FQZ379" s="1280"/>
      <c r="FRA379" s="1280"/>
      <c r="FRB379" s="1280"/>
      <c r="FRC379" s="1280"/>
      <c r="FRD379" s="1280"/>
      <c r="FRE379" s="1280"/>
      <c r="FRF379" s="1280"/>
      <c r="FRG379" s="1280"/>
      <c r="FRH379" s="1280"/>
      <c r="FRI379" s="1280"/>
      <c r="FRJ379" s="1280"/>
      <c r="FRK379" s="1280"/>
      <c r="FRL379" s="1280"/>
      <c r="FRM379" s="1280"/>
      <c r="FRN379" s="1280"/>
      <c r="FRO379" s="1280"/>
      <c r="FRP379" s="1280"/>
      <c r="FRQ379" s="1280"/>
      <c r="FRR379" s="1280"/>
      <c r="FRS379" s="1280"/>
      <c r="FRT379" s="1280"/>
      <c r="FRU379" s="1280"/>
      <c r="FRV379" s="1280"/>
      <c r="FRW379" s="1280"/>
      <c r="FRX379" s="1280"/>
      <c r="FRY379" s="1280"/>
      <c r="FRZ379" s="1280"/>
      <c r="FSA379" s="1280"/>
      <c r="FSB379" s="1280"/>
      <c r="FSC379" s="1280"/>
      <c r="FSD379" s="1280"/>
      <c r="FSE379" s="1280"/>
      <c r="FSF379" s="1280"/>
      <c r="FSG379" s="1280"/>
      <c r="FSH379" s="1280"/>
      <c r="FSI379" s="1280"/>
      <c r="FSJ379" s="1280"/>
      <c r="FSK379" s="1280"/>
      <c r="FSL379" s="1280"/>
      <c r="FSM379" s="1280"/>
      <c r="FSN379" s="1280"/>
      <c r="FSO379" s="1280"/>
      <c r="FSP379" s="1280"/>
      <c r="FSQ379" s="1280"/>
      <c r="FSR379" s="1280"/>
      <c r="FSS379" s="1280"/>
      <c r="FST379" s="1280"/>
      <c r="FSU379" s="1280"/>
      <c r="FSV379" s="1280"/>
      <c r="FSW379" s="1280"/>
      <c r="FSX379" s="1280"/>
      <c r="FSY379" s="1280"/>
      <c r="FSZ379" s="1280"/>
      <c r="FTA379" s="1280"/>
      <c r="FTB379" s="1280"/>
      <c r="FTC379" s="1280"/>
      <c r="FTD379" s="1280"/>
      <c r="FTE379" s="1280"/>
      <c r="FTF379" s="1280"/>
      <c r="FTG379" s="1280"/>
      <c r="FTH379" s="1280"/>
      <c r="FTI379" s="1280"/>
      <c r="FTJ379" s="1280"/>
      <c r="FTK379" s="1280"/>
      <c r="FTL379" s="1280"/>
      <c r="FTM379" s="1280"/>
      <c r="FTN379" s="1280"/>
      <c r="FTO379" s="1280"/>
      <c r="FTP379" s="1280"/>
      <c r="FTQ379" s="1280"/>
      <c r="FTR379" s="1280"/>
      <c r="FTS379" s="1280"/>
      <c r="FTT379" s="1280"/>
      <c r="FTU379" s="1280"/>
      <c r="FTV379" s="1280"/>
      <c r="FTW379" s="1280"/>
      <c r="FTX379" s="1280"/>
      <c r="FTY379" s="1280"/>
      <c r="FTZ379" s="1280"/>
      <c r="FUA379" s="1280"/>
      <c r="FUB379" s="1280"/>
      <c r="FUC379" s="1280"/>
      <c r="FUD379" s="1280"/>
      <c r="FUE379" s="1280"/>
      <c r="FUF379" s="1280"/>
      <c r="FUG379" s="1280"/>
      <c r="FUH379" s="1280"/>
      <c r="FUI379" s="1280"/>
      <c r="FUJ379" s="1280"/>
      <c r="FUK379" s="1280"/>
      <c r="FUL379" s="1280"/>
      <c r="FUM379" s="1280"/>
      <c r="FUN379" s="1280"/>
      <c r="FUO379" s="1280"/>
      <c r="FUP379" s="1280"/>
      <c r="FUQ379" s="1280"/>
      <c r="FUR379" s="1280"/>
      <c r="FUS379" s="1280"/>
      <c r="FUT379" s="1280"/>
      <c r="FUU379" s="1280"/>
      <c r="FUV379" s="1280"/>
      <c r="FUW379" s="1280"/>
      <c r="FUX379" s="1280"/>
      <c r="FUY379" s="1280"/>
      <c r="FUZ379" s="1280"/>
      <c r="FVA379" s="1280"/>
      <c r="FVB379" s="1280"/>
      <c r="FVC379" s="1280"/>
      <c r="FVD379" s="1280"/>
      <c r="FVE379" s="1280"/>
      <c r="FVF379" s="1280"/>
      <c r="FVG379" s="1280"/>
      <c r="FVH379" s="1280"/>
      <c r="FVI379" s="1280"/>
      <c r="FVJ379" s="1280"/>
      <c r="FVK379" s="1280"/>
      <c r="FVL379" s="1280"/>
      <c r="FVM379" s="1280"/>
      <c r="FVN379" s="1280"/>
      <c r="FVO379" s="1280"/>
      <c r="FVP379" s="1280"/>
      <c r="FVQ379" s="1280"/>
      <c r="FVR379" s="1280"/>
      <c r="FVS379" s="1280"/>
      <c r="FVT379" s="1280"/>
      <c r="FVU379" s="1280"/>
      <c r="FVV379" s="1280"/>
      <c r="FVW379" s="1280"/>
      <c r="FVX379" s="1280"/>
      <c r="FVY379" s="1280"/>
      <c r="FVZ379" s="1280"/>
      <c r="FWA379" s="1280"/>
      <c r="FWB379" s="1280"/>
      <c r="FWC379" s="1280"/>
      <c r="FWD379" s="1280"/>
      <c r="FWE379" s="1280"/>
      <c r="FWF379" s="1280"/>
      <c r="FWG379" s="1280"/>
      <c r="FWH379" s="1280"/>
      <c r="FWI379" s="1280"/>
      <c r="FWJ379" s="1280"/>
      <c r="FWK379" s="1280"/>
      <c r="FWL379" s="1280"/>
      <c r="FWM379" s="1280"/>
      <c r="FWN379" s="1280"/>
      <c r="FWO379" s="1280"/>
      <c r="FWP379" s="1280"/>
      <c r="FWQ379" s="1280"/>
      <c r="FWR379" s="1280"/>
      <c r="FWS379" s="1280"/>
      <c r="FWT379" s="1280"/>
      <c r="FWU379" s="1280"/>
      <c r="FWV379" s="1280"/>
      <c r="FWW379" s="1280"/>
      <c r="FWX379" s="1280"/>
      <c r="FWY379" s="1280"/>
      <c r="FWZ379" s="1280"/>
      <c r="FXA379" s="1280"/>
      <c r="FXB379" s="1280"/>
      <c r="FXC379" s="1280"/>
      <c r="FXD379" s="1280"/>
      <c r="FXE379" s="1280"/>
      <c r="FXF379" s="1280"/>
      <c r="FXG379" s="1280"/>
      <c r="FXH379" s="1280"/>
      <c r="FXI379" s="1280"/>
      <c r="FXJ379" s="1280"/>
      <c r="FXK379" s="1280"/>
      <c r="FXL379" s="1280"/>
      <c r="FXM379" s="1280"/>
      <c r="FXN379" s="1280"/>
      <c r="FXO379" s="1280"/>
      <c r="FXP379" s="1280"/>
      <c r="FXQ379" s="1280"/>
      <c r="FXR379" s="1280"/>
      <c r="FXS379" s="1280"/>
      <c r="FXT379" s="1280"/>
      <c r="FXU379" s="1280"/>
      <c r="FXV379" s="1280"/>
      <c r="FXW379" s="1280"/>
      <c r="FXX379" s="1280"/>
      <c r="FXY379" s="1280"/>
      <c r="FXZ379" s="1280"/>
      <c r="FYA379" s="1280"/>
      <c r="FYB379" s="1280"/>
      <c r="FYC379" s="1280"/>
      <c r="FYD379" s="1280"/>
      <c r="FYE379" s="1280"/>
      <c r="FYF379" s="1280"/>
      <c r="FYG379" s="1280"/>
      <c r="FYH379" s="1280"/>
      <c r="FYI379" s="1280"/>
      <c r="FYJ379" s="1280"/>
      <c r="FYK379" s="1280"/>
      <c r="FYL379" s="1280"/>
      <c r="FYM379" s="1280"/>
      <c r="FYN379" s="1280"/>
      <c r="FYO379" s="1280"/>
      <c r="FYP379" s="1280"/>
      <c r="FYQ379" s="1280"/>
      <c r="FYR379" s="1280"/>
      <c r="FYS379" s="1280"/>
      <c r="FYT379" s="1280"/>
      <c r="FYU379" s="1280"/>
      <c r="FYV379" s="1280"/>
      <c r="FYW379" s="1280"/>
      <c r="FYX379" s="1280"/>
      <c r="FYY379" s="1280"/>
      <c r="FYZ379" s="1280"/>
      <c r="FZA379" s="1280"/>
      <c r="FZB379" s="1280"/>
      <c r="FZC379" s="1280"/>
      <c r="FZD379" s="1280"/>
      <c r="FZE379" s="1280"/>
      <c r="FZF379" s="1280"/>
      <c r="FZG379" s="1280"/>
      <c r="FZH379" s="1280"/>
      <c r="FZI379" s="1280"/>
      <c r="FZJ379" s="1280"/>
      <c r="FZK379" s="1280"/>
      <c r="FZL379" s="1280"/>
      <c r="FZM379" s="1280"/>
      <c r="FZN379" s="1280"/>
      <c r="FZO379" s="1280"/>
      <c r="FZP379" s="1280"/>
      <c r="FZQ379" s="1280"/>
      <c r="FZR379" s="1280"/>
      <c r="FZS379" s="1280"/>
      <c r="FZT379" s="1280"/>
      <c r="FZU379" s="1280"/>
      <c r="FZV379" s="1280"/>
      <c r="FZW379" s="1280"/>
      <c r="FZX379" s="1280"/>
      <c r="FZY379" s="1280"/>
      <c r="FZZ379" s="1280"/>
      <c r="GAA379" s="1280"/>
      <c r="GAB379" s="1280"/>
      <c r="GAC379" s="1280"/>
      <c r="GAD379" s="1280"/>
      <c r="GAE379" s="1280"/>
      <c r="GAF379" s="1280"/>
      <c r="GAG379" s="1280"/>
      <c r="GAH379" s="1280"/>
      <c r="GAI379" s="1280"/>
      <c r="GAJ379" s="1280"/>
      <c r="GAK379" s="1280"/>
      <c r="GAL379" s="1280"/>
      <c r="GAM379" s="1280"/>
      <c r="GAN379" s="1280"/>
      <c r="GAO379" s="1280"/>
      <c r="GAP379" s="1280"/>
      <c r="GAQ379" s="1280"/>
      <c r="GAR379" s="1280"/>
      <c r="GAS379" s="1280"/>
      <c r="GAT379" s="1280"/>
      <c r="GAU379" s="1280"/>
      <c r="GAV379" s="1280"/>
      <c r="GAW379" s="1280"/>
      <c r="GAX379" s="1280"/>
      <c r="GAY379" s="1280"/>
      <c r="GAZ379" s="1280"/>
      <c r="GBA379" s="1280"/>
      <c r="GBB379" s="1280"/>
      <c r="GBC379" s="1280"/>
      <c r="GBD379" s="1280"/>
      <c r="GBE379" s="1280"/>
      <c r="GBF379" s="1280"/>
      <c r="GBG379" s="1280"/>
      <c r="GBH379" s="1280"/>
      <c r="GBI379" s="1280"/>
      <c r="GBJ379" s="1280"/>
      <c r="GBK379" s="1280"/>
      <c r="GBL379" s="1280"/>
      <c r="GBM379" s="1280"/>
      <c r="GBN379" s="1280"/>
      <c r="GBO379" s="1280"/>
      <c r="GBP379" s="1280"/>
      <c r="GBQ379" s="1280"/>
      <c r="GBR379" s="1280"/>
      <c r="GBS379" s="1280"/>
      <c r="GBT379" s="1280"/>
      <c r="GBU379" s="1280"/>
      <c r="GBV379" s="1280"/>
      <c r="GBW379" s="1280"/>
      <c r="GBX379" s="1280"/>
      <c r="GBY379" s="1280"/>
      <c r="GBZ379" s="1280"/>
      <c r="GCA379" s="1280"/>
      <c r="GCB379" s="1280"/>
      <c r="GCC379" s="1280"/>
      <c r="GCD379" s="1280"/>
      <c r="GCE379" s="1280"/>
      <c r="GCF379" s="1280"/>
      <c r="GCG379" s="1280"/>
      <c r="GCH379" s="1280"/>
      <c r="GCI379" s="1280"/>
      <c r="GCJ379" s="1280"/>
      <c r="GCK379" s="1280"/>
      <c r="GCL379" s="1280"/>
      <c r="GCM379" s="1280"/>
      <c r="GCN379" s="1280"/>
      <c r="GCO379" s="1280"/>
      <c r="GCP379" s="1280"/>
      <c r="GCQ379" s="1280"/>
      <c r="GCR379" s="1280"/>
      <c r="GCS379" s="1280"/>
      <c r="GCT379" s="1280"/>
      <c r="GCU379" s="1280"/>
      <c r="GCV379" s="1280"/>
      <c r="GCW379" s="1280"/>
      <c r="GCX379" s="1280"/>
      <c r="GCY379" s="1280"/>
      <c r="GCZ379" s="1280"/>
      <c r="GDA379" s="1280"/>
      <c r="GDB379" s="1280"/>
      <c r="GDC379" s="1280"/>
      <c r="GDD379" s="1280"/>
      <c r="GDE379" s="1280"/>
      <c r="GDF379" s="1280"/>
      <c r="GDG379" s="1280"/>
      <c r="GDH379" s="1280"/>
      <c r="GDI379" s="1280"/>
      <c r="GDJ379" s="1280"/>
      <c r="GDK379" s="1280"/>
      <c r="GDL379" s="1280"/>
      <c r="GDM379" s="1280"/>
      <c r="GDN379" s="1280"/>
      <c r="GDO379" s="1280"/>
      <c r="GDP379" s="1280"/>
      <c r="GDQ379" s="1280"/>
      <c r="GDR379" s="1280"/>
      <c r="GDS379" s="1280"/>
      <c r="GDT379" s="1280"/>
      <c r="GDU379" s="1280"/>
      <c r="GDV379" s="1280"/>
      <c r="GDW379" s="1280"/>
      <c r="GDX379" s="1280"/>
      <c r="GDY379" s="1280"/>
      <c r="GDZ379" s="1280"/>
      <c r="GEA379" s="1280"/>
      <c r="GEB379" s="1280"/>
      <c r="GEC379" s="1280"/>
      <c r="GED379" s="1280"/>
      <c r="GEE379" s="1280"/>
      <c r="GEF379" s="1280"/>
      <c r="GEG379" s="1280"/>
      <c r="GEH379" s="1280"/>
      <c r="GEI379" s="1280"/>
      <c r="GEJ379" s="1280"/>
      <c r="GEK379" s="1280"/>
      <c r="GEL379" s="1280"/>
      <c r="GEM379" s="1280"/>
      <c r="GEN379" s="1280"/>
      <c r="GEO379" s="1280"/>
      <c r="GEP379" s="1280"/>
      <c r="GEQ379" s="1280"/>
      <c r="GER379" s="1280"/>
      <c r="GES379" s="1280"/>
      <c r="GET379" s="1280"/>
      <c r="GEU379" s="1280"/>
      <c r="GEV379" s="1280"/>
      <c r="GEW379" s="1280"/>
      <c r="GEX379" s="1280"/>
      <c r="GEY379" s="1280"/>
      <c r="GEZ379" s="1280"/>
      <c r="GFA379" s="1280"/>
      <c r="GFB379" s="1280"/>
      <c r="GFC379" s="1280"/>
      <c r="GFD379" s="1280"/>
      <c r="GFE379" s="1280"/>
      <c r="GFF379" s="1280"/>
      <c r="GFG379" s="1280"/>
      <c r="GFH379" s="1280"/>
      <c r="GFI379" s="1280"/>
      <c r="GFJ379" s="1280"/>
      <c r="GFK379" s="1280"/>
      <c r="GFL379" s="1280"/>
      <c r="GFM379" s="1280"/>
      <c r="GFN379" s="1280"/>
      <c r="GFO379" s="1280"/>
      <c r="GFP379" s="1280"/>
      <c r="GFQ379" s="1280"/>
      <c r="GFR379" s="1280"/>
      <c r="GFS379" s="1280"/>
      <c r="GFT379" s="1280"/>
      <c r="GFU379" s="1280"/>
      <c r="GFV379" s="1280"/>
      <c r="GFW379" s="1280"/>
      <c r="GFX379" s="1280"/>
      <c r="GFY379" s="1280"/>
      <c r="GFZ379" s="1280"/>
      <c r="GGA379" s="1280"/>
      <c r="GGB379" s="1280"/>
      <c r="GGC379" s="1280"/>
      <c r="GGD379" s="1280"/>
      <c r="GGE379" s="1280"/>
      <c r="GGF379" s="1280"/>
      <c r="GGG379" s="1280"/>
      <c r="GGH379" s="1280"/>
      <c r="GGI379" s="1280"/>
      <c r="GGJ379" s="1280"/>
      <c r="GGK379" s="1280"/>
      <c r="GGL379" s="1280"/>
      <c r="GGM379" s="1280"/>
      <c r="GGN379" s="1280"/>
      <c r="GGO379" s="1280"/>
      <c r="GGP379" s="1280"/>
      <c r="GGQ379" s="1280"/>
      <c r="GGR379" s="1280"/>
      <c r="GGS379" s="1280"/>
      <c r="GGT379" s="1280"/>
      <c r="GGU379" s="1280"/>
      <c r="GGV379" s="1280"/>
      <c r="GGW379" s="1280"/>
      <c r="GGX379" s="1280"/>
      <c r="GGY379" s="1280"/>
      <c r="GGZ379" s="1280"/>
      <c r="GHA379" s="1280"/>
      <c r="GHB379" s="1280"/>
      <c r="GHC379" s="1280"/>
      <c r="GHD379" s="1280"/>
      <c r="GHE379" s="1280"/>
      <c r="GHF379" s="1280"/>
      <c r="GHG379" s="1280"/>
      <c r="GHH379" s="1280"/>
      <c r="GHI379" s="1280"/>
      <c r="GHJ379" s="1280"/>
      <c r="GHK379" s="1280"/>
      <c r="GHL379" s="1280"/>
      <c r="GHM379" s="1280"/>
      <c r="GHN379" s="1280"/>
      <c r="GHO379" s="1280"/>
      <c r="GHP379" s="1280"/>
      <c r="GHQ379" s="1280"/>
      <c r="GHR379" s="1280"/>
      <c r="GHS379" s="1280"/>
      <c r="GHT379" s="1280"/>
      <c r="GHU379" s="1280"/>
      <c r="GHV379" s="1280"/>
      <c r="GHW379" s="1280"/>
      <c r="GHX379" s="1280"/>
      <c r="GHY379" s="1280"/>
      <c r="GHZ379" s="1280"/>
      <c r="GIA379" s="1280"/>
      <c r="GIB379" s="1280"/>
      <c r="GIC379" s="1280"/>
      <c r="GID379" s="1280"/>
      <c r="GIE379" s="1280"/>
      <c r="GIF379" s="1280"/>
      <c r="GIG379" s="1280"/>
      <c r="GIH379" s="1280"/>
      <c r="GII379" s="1280"/>
      <c r="GIJ379" s="1280"/>
      <c r="GIK379" s="1280"/>
      <c r="GIL379" s="1280"/>
      <c r="GIM379" s="1280"/>
      <c r="GIN379" s="1280"/>
      <c r="GIO379" s="1280"/>
      <c r="GIP379" s="1280"/>
      <c r="GIQ379" s="1280"/>
      <c r="GIR379" s="1280"/>
      <c r="GIS379" s="1280"/>
      <c r="GIT379" s="1280"/>
      <c r="GIU379" s="1280"/>
      <c r="GIV379" s="1280"/>
      <c r="GIW379" s="1280"/>
      <c r="GIX379" s="1280"/>
      <c r="GIY379" s="1280"/>
      <c r="GIZ379" s="1280"/>
      <c r="GJA379" s="1280"/>
      <c r="GJB379" s="1280"/>
      <c r="GJC379" s="1280"/>
      <c r="GJD379" s="1280"/>
      <c r="GJE379" s="1280"/>
      <c r="GJF379" s="1280"/>
      <c r="GJG379" s="1280"/>
      <c r="GJH379" s="1280"/>
      <c r="GJI379" s="1280"/>
      <c r="GJJ379" s="1280"/>
      <c r="GJK379" s="1280"/>
      <c r="GJL379" s="1280"/>
      <c r="GJM379" s="1280"/>
      <c r="GJN379" s="1280"/>
      <c r="GJO379" s="1280"/>
      <c r="GJP379" s="1280"/>
      <c r="GJQ379" s="1280"/>
      <c r="GJR379" s="1280"/>
      <c r="GJS379" s="1280"/>
      <c r="GJT379" s="1280"/>
      <c r="GJU379" s="1280"/>
      <c r="GJV379" s="1280"/>
      <c r="GJW379" s="1280"/>
      <c r="GJX379" s="1280"/>
      <c r="GJY379" s="1280"/>
      <c r="GJZ379" s="1280"/>
      <c r="GKA379" s="1280"/>
      <c r="GKB379" s="1280"/>
      <c r="GKC379" s="1280"/>
      <c r="GKD379" s="1280"/>
      <c r="GKE379" s="1280"/>
      <c r="GKF379" s="1280"/>
      <c r="GKG379" s="1280"/>
      <c r="GKH379" s="1280"/>
      <c r="GKI379" s="1280"/>
      <c r="GKJ379" s="1280"/>
      <c r="GKK379" s="1280"/>
      <c r="GKL379" s="1280"/>
      <c r="GKM379" s="1280"/>
      <c r="GKN379" s="1280"/>
      <c r="GKO379" s="1280"/>
      <c r="GKP379" s="1280"/>
      <c r="GKQ379" s="1280"/>
      <c r="GKR379" s="1280"/>
      <c r="GKS379" s="1280"/>
      <c r="GKT379" s="1280"/>
      <c r="GKU379" s="1280"/>
      <c r="GKV379" s="1280"/>
      <c r="GKW379" s="1280"/>
      <c r="GKX379" s="1280"/>
      <c r="GKY379" s="1280"/>
      <c r="GKZ379" s="1280"/>
      <c r="GLA379" s="1280"/>
      <c r="GLB379" s="1280"/>
      <c r="GLC379" s="1280"/>
      <c r="GLD379" s="1280"/>
      <c r="GLE379" s="1280"/>
      <c r="GLF379" s="1280"/>
      <c r="GLG379" s="1280"/>
      <c r="GLH379" s="1280"/>
      <c r="GLI379" s="1280"/>
      <c r="GLJ379" s="1280"/>
      <c r="GLK379" s="1280"/>
      <c r="GLL379" s="1280"/>
      <c r="GLM379" s="1280"/>
      <c r="GLN379" s="1280"/>
      <c r="GLO379" s="1280"/>
      <c r="GLP379" s="1280"/>
      <c r="GLQ379" s="1280"/>
      <c r="GLR379" s="1280"/>
      <c r="GLS379" s="1280"/>
      <c r="GLT379" s="1280"/>
      <c r="GLU379" s="1280"/>
      <c r="GLV379" s="1280"/>
      <c r="GLW379" s="1280"/>
      <c r="GLX379" s="1280"/>
      <c r="GLY379" s="1280"/>
      <c r="GLZ379" s="1280"/>
      <c r="GMA379" s="1280"/>
      <c r="GMB379" s="1280"/>
      <c r="GMC379" s="1280"/>
      <c r="GMD379" s="1280"/>
      <c r="GME379" s="1280"/>
      <c r="GMF379" s="1280"/>
      <c r="GMG379" s="1280"/>
      <c r="GMH379" s="1280"/>
      <c r="GMI379" s="1280"/>
      <c r="GMJ379" s="1280"/>
      <c r="GMK379" s="1280"/>
      <c r="GML379" s="1280"/>
      <c r="GMM379" s="1280"/>
      <c r="GMN379" s="1280"/>
      <c r="GMO379" s="1280"/>
      <c r="GMP379" s="1280"/>
      <c r="GMQ379" s="1280"/>
      <c r="GMR379" s="1280"/>
      <c r="GMS379" s="1280"/>
      <c r="GMT379" s="1280"/>
      <c r="GMU379" s="1280"/>
      <c r="GMV379" s="1280"/>
      <c r="GMW379" s="1280"/>
      <c r="GMX379" s="1280"/>
      <c r="GMY379" s="1280"/>
      <c r="GMZ379" s="1280"/>
      <c r="GNA379" s="1280"/>
      <c r="GNB379" s="1280"/>
      <c r="GNC379" s="1280"/>
      <c r="GND379" s="1280"/>
      <c r="GNE379" s="1280"/>
      <c r="GNF379" s="1280"/>
      <c r="GNG379" s="1280"/>
      <c r="GNH379" s="1280"/>
      <c r="GNI379" s="1280"/>
      <c r="GNJ379" s="1280"/>
      <c r="GNK379" s="1280"/>
      <c r="GNL379" s="1280"/>
      <c r="GNM379" s="1280"/>
      <c r="GNN379" s="1280"/>
      <c r="GNO379" s="1280"/>
      <c r="GNP379" s="1280"/>
      <c r="GNQ379" s="1280"/>
      <c r="GNR379" s="1280"/>
      <c r="GNS379" s="1280"/>
      <c r="GNT379" s="1280"/>
      <c r="GNU379" s="1280"/>
      <c r="GNV379" s="1280"/>
      <c r="GNW379" s="1280"/>
      <c r="GNX379" s="1280"/>
      <c r="GNY379" s="1280"/>
      <c r="GNZ379" s="1280"/>
      <c r="GOA379" s="1280"/>
      <c r="GOB379" s="1280"/>
      <c r="GOC379" s="1280"/>
      <c r="GOD379" s="1280"/>
      <c r="GOE379" s="1280"/>
      <c r="GOF379" s="1280"/>
      <c r="GOG379" s="1280"/>
      <c r="GOH379" s="1280"/>
      <c r="GOI379" s="1280"/>
      <c r="GOJ379" s="1280"/>
      <c r="GOK379" s="1280"/>
      <c r="GOL379" s="1280"/>
      <c r="GOM379" s="1280"/>
      <c r="GON379" s="1280"/>
      <c r="GOO379" s="1280"/>
      <c r="GOP379" s="1280"/>
      <c r="GOQ379" s="1280"/>
      <c r="GOR379" s="1280"/>
      <c r="GOS379" s="1280"/>
      <c r="GOT379" s="1280"/>
      <c r="GOU379" s="1280"/>
      <c r="GOV379" s="1280"/>
      <c r="GOW379" s="1280"/>
      <c r="GOX379" s="1280"/>
      <c r="GOY379" s="1280"/>
      <c r="GOZ379" s="1280"/>
      <c r="GPA379" s="1280"/>
      <c r="GPB379" s="1280"/>
      <c r="GPC379" s="1280"/>
      <c r="GPD379" s="1280"/>
      <c r="GPE379" s="1280"/>
      <c r="GPF379" s="1280"/>
      <c r="GPG379" s="1280"/>
      <c r="GPH379" s="1280"/>
      <c r="GPI379" s="1280"/>
      <c r="GPJ379" s="1280"/>
      <c r="GPK379" s="1280"/>
      <c r="GPL379" s="1280"/>
      <c r="GPM379" s="1280"/>
      <c r="GPN379" s="1280"/>
      <c r="GPO379" s="1280"/>
      <c r="GPP379" s="1280"/>
      <c r="GPQ379" s="1280"/>
      <c r="GPR379" s="1280"/>
      <c r="GPS379" s="1280"/>
      <c r="GPT379" s="1280"/>
      <c r="GPU379" s="1280"/>
      <c r="GPV379" s="1280"/>
      <c r="GPW379" s="1280"/>
      <c r="GPX379" s="1280"/>
      <c r="GPY379" s="1280"/>
      <c r="GPZ379" s="1280"/>
      <c r="GQA379" s="1280"/>
      <c r="GQB379" s="1280"/>
      <c r="GQC379" s="1280"/>
      <c r="GQD379" s="1280"/>
      <c r="GQE379" s="1280"/>
      <c r="GQF379" s="1280"/>
      <c r="GQG379" s="1280"/>
      <c r="GQH379" s="1280"/>
      <c r="GQI379" s="1280"/>
      <c r="GQJ379" s="1280"/>
      <c r="GQK379" s="1280"/>
      <c r="GQL379" s="1280"/>
      <c r="GQM379" s="1280"/>
      <c r="GQN379" s="1280"/>
      <c r="GQO379" s="1280"/>
      <c r="GQP379" s="1280"/>
      <c r="GQQ379" s="1280"/>
      <c r="GQR379" s="1280"/>
      <c r="GQS379" s="1280"/>
      <c r="GQT379" s="1280"/>
      <c r="GQU379" s="1280"/>
      <c r="GQV379" s="1280"/>
      <c r="GQW379" s="1280"/>
      <c r="GQX379" s="1280"/>
      <c r="GQY379" s="1280"/>
      <c r="GQZ379" s="1280"/>
      <c r="GRA379" s="1280"/>
      <c r="GRB379" s="1280"/>
      <c r="GRC379" s="1280"/>
      <c r="GRD379" s="1280"/>
      <c r="GRE379" s="1280"/>
      <c r="GRF379" s="1280"/>
      <c r="GRG379" s="1280"/>
      <c r="GRH379" s="1280"/>
      <c r="GRI379" s="1280"/>
      <c r="GRJ379" s="1280"/>
      <c r="GRK379" s="1280"/>
      <c r="GRL379" s="1280"/>
      <c r="GRM379" s="1280"/>
      <c r="GRN379" s="1280"/>
      <c r="GRO379" s="1280"/>
      <c r="GRP379" s="1280"/>
      <c r="GRQ379" s="1280"/>
      <c r="GRR379" s="1280"/>
      <c r="GRS379" s="1280"/>
      <c r="GRT379" s="1280"/>
      <c r="GRU379" s="1280"/>
      <c r="GRV379" s="1280"/>
      <c r="GRW379" s="1280"/>
      <c r="GRX379" s="1280"/>
      <c r="GRY379" s="1280"/>
      <c r="GRZ379" s="1280"/>
      <c r="GSA379" s="1280"/>
      <c r="GSB379" s="1280"/>
      <c r="GSC379" s="1280"/>
      <c r="GSD379" s="1280"/>
      <c r="GSE379" s="1280"/>
      <c r="GSF379" s="1280"/>
      <c r="GSG379" s="1280"/>
      <c r="GSH379" s="1280"/>
      <c r="GSI379" s="1280"/>
      <c r="GSJ379" s="1280"/>
      <c r="GSK379" s="1280"/>
      <c r="GSL379" s="1280"/>
      <c r="GSM379" s="1280"/>
      <c r="GSN379" s="1280"/>
      <c r="GSO379" s="1280"/>
      <c r="GSP379" s="1280"/>
      <c r="GSQ379" s="1280"/>
      <c r="GSR379" s="1280"/>
      <c r="GSS379" s="1280"/>
      <c r="GST379" s="1280"/>
      <c r="GSU379" s="1280"/>
      <c r="GSV379" s="1280"/>
      <c r="GSW379" s="1280"/>
      <c r="GSX379" s="1280"/>
      <c r="GSY379" s="1280"/>
      <c r="GSZ379" s="1280"/>
      <c r="GTA379" s="1280"/>
      <c r="GTB379" s="1280"/>
      <c r="GTC379" s="1280"/>
      <c r="GTD379" s="1280"/>
      <c r="GTE379" s="1280"/>
      <c r="GTF379" s="1280"/>
      <c r="GTG379" s="1280"/>
      <c r="GTH379" s="1280"/>
      <c r="GTI379" s="1280"/>
      <c r="GTJ379" s="1280"/>
      <c r="GTK379" s="1280"/>
      <c r="GTL379" s="1280"/>
      <c r="GTM379" s="1280"/>
      <c r="GTN379" s="1280"/>
      <c r="GTO379" s="1280"/>
      <c r="GTP379" s="1280"/>
      <c r="GTQ379" s="1280"/>
      <c r="GTR379" s="1280"/>
      <c r="GTS379" s="1280"/>
      <c r="GTT379" s="1280"/>
      <c r="GTU379" s="1280"/>
      <c r="GTV379" s="1280"/>
      <c r="GTW379" s="1280"/>
      <c r="GTX379" s="1280"/>
      <c r="GTY379" s="1280"/>
      <c r="GTZ379" s="1280"/>
      <c r="GUA379" s="1280"/>
      <c r="GUB379" s="1280"/>
      <c r="GUC379" s="1280"/>
      <c r="GUD379" s="1280"/>
      <c r="GUE379" s="1280"/>
      <c r="GUF379" s="1280"/>
      <c r="GUG379" s="1280"/>
      <c r="GUH379" s="1280"/>
      <c r="GUI379" s="1280"/>
      <c r="GUJ379" s="1280"/>
      <c r="GUK379" s="1280"/>
      <c r="GUL379" s="1280"/>
      <c r="GUM379" s="1280"/>
      <c r="GUN379" s="1280"/>
      <c r="GUO379" s="1280"/>
      <c r="GUP379" s="1280"/>
      <c r="GUQ379" s="1280"/>
      <c r="GUR379" s="1280"/>
      <c r="GUS379" s="1280"/>
      <c r="GUT379" s="1280"/>
      <c r="GUU379" s="1280"/>
      <c r="GUV379" s="1280"/>
      <c r="GUW379" s="1280"/>
      <c r="GUX379" s="1280"/>
      <c r="GUY379" s="1280"/>
      <c r="GUZ379" s="1280"/>
      <c r="GVA379" s="1280"/>
      <c r="GVB379" s="1280"/>
      <c r="GVC379" s="1280"/>
      <c r="GVD379" s="1280"/>
      <c r="GVE379" s="1280"/>
      <c r="GVF379" s="1280"/>
      <c r="GVG379" s="1280"/>
      <c r="GVH379" s="1280"/>
      <c r="GVI379" s="1280"/>
      <c r="GVJ379" s="1280"/>
      <c r="GVK379" s="1280"/>
      <c r="GVL379" s="1280"/>
      <c r="GVM379" s="1280"/>
      <c r="GVN379" s="1280"/>
      <c r="GVO379" s="1280"/>
      <c r="GVP379" s="1280"/>
      <c r="GVQ379" s="1280"/>
      <c r="GVR379" s="1280"/>
      <c r="GVS379" s="1280"/>
      <c r="GVT379" s="1280"/>
      <c r="GVU379" s="1280"/>
      <c r="GVV379" s="1280"/>
      <c r="GVW379" s="1280"/>
      <c r="GVX379" s="1280"/>
      <c r="GVY379" s="1280"/>
      <c r="GVZ379" s="1280"/>
      <c r="GWA379" s="1280"/>
      <c r="GWB379" s="1280"/>
      <c r="GWC379" s="1280"/>
      <c r="GWD379" s="1280"/>
      <c r="GWE379" s="1280"/>
      <c r="GWF379" s="1280"/>
      <c r="GWG379" s="1280"/>
      <c r="GWH379" s="1280"/>
      <c r="GWI379" s="1280"/>
      <c r="GWJ379" s="1280"/>
      <c r="GWK379" s="1280"/>
      <c r="GWL379" s="1280"/>
      <c r="GWM379" s="1280"/>
      <c r="GWN379" s="1280"/>
      <c r="GWO379" s="1280"/>
      <c r="GWP379" s="1280"/>
      <c r="GWQ379" s="1280"/>
      <c r="GWR379" s="1280"/>
      <c r="GWS379" s="1280"/>
      <c r="GWT379" s="1280"/>
      <c r="GWU379" s="1280"/>
      <c r="GWV379" s="1280"/>
      <c r="GWW379" s="1280"/>
      <c r="GWX379" s="1280"/>
      <c r="GWY379" s="1280"/>
      <c r="GWZ379" s="1280"/>
      <c r="GXA379" s="1280"/>
      <c r="GXB379" s="1280"/>
      <c r="GXC379" s="1280"/>
      <c r="GXD379" s="1280"/>
      <c r="GXE379" s="1280"/>
      <c r="GXF379" s="1280"/>
      <c r="GXG379" s="1280"/>
      <c r="GXH379" s="1280"/>
      <c r="GXI379" s="1280"/>
      <c r="GXJ379" s="1280"/>
      <c r="GXK379" s="1280"/>
      <c r="GXL379" s="1280"/>
      <c r="GXM379" s="1280"/>
      <c r="GXN379" s="1280"/>
      <c r="GXO379" s="1280"/>
      <c r="GXP379" s="1280"/>
      <c r="GXQ379" s="1280"/>
      <c r="GXR379" s="1280"/>
      <c r="GXS379" s="1280"/>
      <c r="GXT379" s="1280"/>
      <c r="GXU379" s="1280"/>
      <c r="GXV379" s="1280"/>
      <c r="GXW379" s="1280"/>
      <c r="GXX379" s="1280"/>
      <c r="GXY379" s="1280"/>
      <c r="GXZ379" s="1280"/>
      <c r="GYA379" s="1280"/>
      <c r="GYB379" s="1280"/>
      <c r="GYC379" s="1280"/>
      <c r="GYD379" s="1280"/>
      <c r="GYE379" s="1280"/>
      <c r="GYF379" s="1280"/>
      <c r="GYG379" s="1280"/>
      <c r="GYH379" s="1280"/>
      <c r="GYI379" s="1280"/>
      <c r="GYJ379" s="1280"/>
      <c r="GYK379" s="1280"/>
      <c r="GYL379" s="1280"/>
      <c r="GYM379" s="1280"/>
      <c r="GYN379" s="1280"/>
      <c r="GYO379" s="1280"/>
      <c r="GYP379" s="1280"/>
      <c r="GYQ379" s="1280"/>
      <c r="GYR379" s="1280"/>
      <c r="GYS379" s="1280"/>
      <c r="GYT379" s="1280"/>
      <c r="GYU379" s="1280"/>
      <c r="GYV379" s="1280"/>
      <c r="GYW379" s="1280"/>
      <c r="GYX379" s="1280"/>
      <c r="GYY379" s="1280"/>
      <c r="GYZ379" s="1280"/>
      <c r="GZA379" s="1280"/>
      <c r="GZB379" s="1280"/>
      <c r="GZC379" s="1280"/>
      <c r="GZD379" s="1280"/>
      <c r="GZE379" s="1280"/>
      <c r="GZF379" s="1280"/>
      <c r="GZG379" s="1280"/>
      <c r="GZH379" s="1280"/>
      <c r="GZI379" s="1280"/>
      <c r="GZJ379" s="1280"/>
      <c r="GZK379" s="1280"/>
      <c r="GZL379" s="1280"/>
      <c r="GZM379" s="1280"/>
      <c r="GZN379" s="1280"/>
      <c r="GZO379" s="1280"/>
      <c r="GZP379" s="1280"/>
      <c r="GZQ379" s="1280"/>
      <c r="GZR379" s="1280"/>
      <c r="GZS379" s="1280"/>
      <c r="GZT379" s="1280"/>
      <c r="GZU379" s="1280"/>
      <c r="GZV379" s="1280"/>
      <c r="GZW379" s="1280"/>
      <c r="GZX379" s="1280"/>
      <c r="GZY379" s="1280"/>
      <c r="GZZ379" s="1280"/>
      <c r="HAA379" s="1280"/>
      <c r="HAB379" s="1280"/>
      <c r="HAC379" s="1280"/>
      <c r="HAD379" s="1280"/>
      <c r="HAE379" s="1280"/>
      <c r="HAF379" s="1280"/>
      <c r="HAG379" s="1280"/>
      <c r="HAH379" s="1280"/>
      <c r="HAI379" s="1280"/>
      <c r="HAJ379" s="1280"/>
      <c r="HAK379" s="1280"/>
      <c r="HAL379" s="1280"/>
      <c r="HAM379" s="1280"/>
      <c r="HAN379" s="1280"/>
      <c r="HAO379" s="1280"/>
      <c r="HAP379" s="1280"/>
      <c r="HAQ379" s="1280"/>
      <c r="HAR379" s="1280"/>
      <c r="HAS379" s="1280"/>
      <c r="HAT379" s="1280"/>
      <c r="HAU379" s="1280"/>
      <c r="HAV379" s="1280"/>
      <c r="HAW379" s="1280"/>
      <c r="HAX379" s="1280"/>
      <c r="HAY379" s="1280"/>
      <c r="HAZ379" s="1280"/>
      <c r="HBA379" s="1280"/>
      <c r="HBB379" s="1280"/>
      <c r="HBC379" s="1280"/>
      <c r="HBD379" s="1280"/>
      <c r="HBE379" s="1280"/>
      <c r="HBF379" s="1280"/>
      <c r="HBG379" s="1280"/>
      <c r="HBH379" s="1280"/>
      <c r="HBI379" s="1280"/>
      <c r="HBJ379" s="1280"/>
      <c r="HBK379" s="1280"/>
      <c r="HBL379" s="1280"/>
      <c r="HBM379" s="1280"/>
      <c r="HBN379" s="1280"/>
      <c r="HBO379" s="1280"/>
      <c r="HBP379" s="1280"/>
      <c r="HBQ379" s="1280"/>
      <c r="HBR379" s="1280"/>
      <c r="HBS379" s="1280"/>
      <c r="HBT379" s="1280"/>
      <c r="HBU379" s="1280"/>
      <c r="HBV379" s="1280"/>
      <c r="HBW379" s="1280"/>
      <c r="HBX379" s="1280"/>
      <c r="HBY379" s="1280"/>
      <c r="HBZ379" s="1280"/>
      <c r="HCA379" s="1280"/>
      <c r="HCB379" s="1280"/>
      <c r="HCC379" s="1280"/>
      <c r="HCD379" s="1280"/>
      <c r="HCE379" s="1280"/>
      <c r="HCF379" s="1280"/>
      <c r="HCG379" s="1280"/>
      <c r="HCH379" s="1280"/>
      <c r="HCI379" s="1280"/>
      <c r="HCJ379" s="1280"/>
      <c r="HCK379" s="1280"/>
      <c r="HCL379" s="1280"/>
      <c r="HCM379" s="1280"/>
      <c r="HCN379" s="1280"/>
      <c r="HCO379" s="1280"/>
      <c r="HCP379" s="1280"/>
      <c r="HCQ379" s="1280"/>
      <c r="HCR379" s="1280"/>
      <c r="HCS379" s="1280"/>
      <c r="HCT379" s="1280"/>
      <c r="HCU379" s="1280"/>
      <c r="HCV379" s="1280"/>
      <c r="HCW379" s="1280"/>
      <c r="HCX379" s="1280"/>
      <c r="HCY379" s="1280"/>
      <c r="HCZ379" s="1280"/>
      <c r="HDA379" s="1280"/>
      <c r="HDB379" s="1280"/>
      <c r="HDC379" s="1280"/>
      <c r="HDD379" s="1280"/>
      <c r="HDE379" s="1280"/>
      <c r="HDF379" s="1280"/>
      <c r="HDG379" s="1280"/>
      <c r="HDH379" s="1280"/>
      <c r="HDI379" s="1280"/>
      <c r="HDJ379" s="1280"/>
      <c r="HDK379" s="1280"/>
      <c r="HDL379" s="1280"/>
      <c r="HDM379" s="1280"/>
      <c r="HDN379" s="1280"/>
      <c r="HDO379" s="1280"/>
      <c r="HDP379" s="1280"/>
      <c r="HDQ379" s="1280"/>
      <c r="HDR379" s="1280"/>
      <c r="HDS379" s="1280"/>
      <c r="HDT379" s="1280"/>
      <c r="HDU379" s="1280"/>
      <c r="HDV379" s="1280"/>
      <c r="HDW379" s="1280"/>
      <c r="HDX379" s="1280"/>
      <c r="HDY379" s="1280"/>
      <c r="HDZ379" s="1280"/>
      <c r="HEA379" s="1280"/>
      <c r="HEB379" s="1280"/>
      <c r="HEC379" s="1280"/>
      <c r="HED379" s="1280"/>
      <c r="HEE379" s="1280"/>
      <c r="HEF379" s="1280"/>
      <c r="HEG379" s="1280"/>
      <c r="HEH379" s="1280"/>
      <c r="HEI379" s="1280"/>
      <c r="HEJ379" s="1280"/>
      <c r="HEK379" s="1280"/>
      <c r="HEL379" s="1280"/>
      <c r="HEM379" s="1280"/>
      <c r="HEN379" s="1280"/>
      <c r="HEO379" s="1280"/>
      <c r="HEP379" s="1280"/>
      <c r="HEQ379" s="1280"/>
      <c r="HER379" s="1280"/>
      <c r="HES379" s="1280"/>
      <c r="HET379" s="1280"/>
      <c r="HEU379" s="1280"/>
      <c r="HEV379" s="1280"/>
      <c r="HEW379" s="1280"/>
      <c r="HEX379" s="1280"/>
      <c r="HEY379" s="1280"/>
      <c r="HEZ379" s="1280"/>
      <c r="HFA379" s="1280"/>
      <c r="HFB379" s="1280"/>
      <c r="HFC379" s="1280"/>
      <c r="HFD379" s="1280"/>
      <c r="HFE379" s="1280"/>
      <c r="HFF379" s="1280"/>
      <c r="HFG379" s="1280"/>
      <c r="HFH379" s="1280"/>
      <c r="HFI379" s="1280"/>
      <c r="HFJ379" s="1280"/>
      <c r="HFK379" s="1280"/>
      <c r="HFL379" s="1280"/>
      <c r="HFM379" s="1280"/>
      <c r="HFN379" s="1280"/>
      <c r="HFO379" s="1280"/>
      <c r="HFP379" s="1280"/>
      <c r="HFQ379" s="1280"/>
      <c r="HFR379" s="1280"/>
      <c r="HFS379" s="1280"/>
      <c r="HFT379" s="1280"/>
      <c r="HFU379" s="1280"/>
      <c r="HFV379" s="1280"/>
      <c r="HFW379" s="1280"/>
      <c r="HFX379" s="1280"/>
      <c r="HFY379" s="1280"/>
      <c r="HFZ379" s="1280"/>
      <c r="HGA379" s="1280"/>
      <c r="HGB379" s="1280"/>
      <c r="HGC379" s="1280"/>
      <c r="HGD379" s="1280"/>
      <c r="HGE379" s="1280"/>
      <c r="HGF379" s="1280"/>
      <c r="HGG379" s="1280"/>
      <c r="HGH379" s="1280"/>
      <c r="HGI379" s="1280"/>
      <c r="HGJ379" s="1280"/>
      <c r="HGK379" s="1280"/>
      <c r="HGL379" s="1280"/>
      <c r="HGM379" s="1280"/>
      <c r="HGN379" s="1280"/>
      <c r="HGO379" s="1280"/>
      <c r="HGP379" s="1280"/>
      <c r="HGQ379" s="1280"/>
      <c r="HGR379" s="1280"/>
      <c r="HGS379" s="1280"/>
      <c r="HGT379" s="1280"/>
      <c r="HGU379" s="1280"/>
      <c r="HGV379" s="1280"/>
      <c r="HGW379" s="1280"/>
      <c r="HGX379" s="1280"/>
      <c r="HGY379" s="1280"/>
      <c r="HGZ379" s="1280"/>
      <c r="HHA379" s="1280"/>
      <c r="HHB379" s="1280"/>
      <c r="HHC379" s="1280"/>
      <c r="HHD379" s="1280"/>
      <c r="HHE379" s="1280"/>
      <c r="HHF379" s="1280"/>
      <c r="HHG379" s="1280"/>
      <c r="HHH379" s="1280"/>
      <c r="HHI379" s="1280"/>
      <c r="HHJ379" s="1280"/>
      <c r="HHK379" s="1280"/>
      <c r="HHL379" s="1280"/>
      <c r="HHM379" s="1280"/>
      <c r="HHN379" s="1280"/>
      <c r="HHO379" s="1280"/>
      <c r="HHP379" s="1280"/>
      <c r="HHQ379" s="1280"/>
      <c r="HHR379" s="1280"/>
      <c r="HHS379" s="1280"/>
      <c r="HHT379" s="1280"/>
      <c r="HHU379" s="1280"/>
      <c r="HHV379" s="1280"/>
      <c r="HHW379" s="1280"/>
      <c r="HHX379" s="1280"/>
      <c r="HHY379" s="1280"/>
      <c r="HHZ379" s="1280"/>
      <c r="HIA379" s="1280"/>
      <c r="HIB379" s="1280"/>
      <c r="HIC379" s="1280"/>
      <c r="HID379" s="1280"/>
      <c r="HIE379" s="1280"/>
      <c r="HIF379" s="1280"/>
      <c r="HIG379" s="1280"/>
      <c r="HIH379" s="1280"/>
      <c r="HII379" s="1280"/>
      <c r="HIJ379" s="1280"/>
      <c r="HIK379" s="1280"/>
      <c r="HIL379" s="1280"/>
      <c r="HIM379" s="1280"/>
      <c r="HIN379" s="1280"/>
      <c r="HIO379" s="1280"/>
      <c r="HIP379" s="1280"/>
      <c r="HIQ379" s="1280"/>
      <c r="HIR379" s="1280"/>
      <c r="HIS379" s="1280"/>
      <c r="HIT379" s="1280"/>
      <c r="HIU379" s="1280"/>
      <c r="HIV379" s="1280"/>
      <c r="HIW379" s="1280"/>
      <c r="HIX379" s="1280"/>
      <c r="HIY379" s="1280"/>
      <c r="HIZ379" s="1280"/>
      <c r="HJA379" s="1280"/>
      <c r="HJB379" s="1280"/>
      <c r="HJC379" s="1280"/>
      <c r="HJD379" s="1280"/>
      <c r="HJE379" s="1280"/>
      <c r="HJF379" s="1280"/>
      <c r="HJG379" s="1280"/>
      <c r="HJH379" s="1280"/>
      <c r="HJI379" s="1280"/>
      <c r="HJJ379" s="1280"/>
      <c r="HJK379" s="1280"/>
      <c r="HJL379" s="1280"/>
      <c r="HJM379" s="1280"/>
      <c r="HJN379" s="1280"/>
      <c r="HJO379" s="1280"/>
      <c r="HJP379" s="1280"/>
      <c r="HJQ379" s="1280"/>
      <c r="HJR379" s="1280"/>
      <c r="HJS379" s="1280"/>
      <c r="HJT379" s="1280"/>
      <c r="HJU379" s="1280"/>
      <c r="HJV379" s="1280"/>
      <c r="HJW379" s="1280"/>
      <c r="HJX379" s="1280"/>
      <c r="HJY379" s="1280"/>
      <c r="HJZ379" s="1280"/>
      <c r="HKA379" s="1280"/>
      <c r="HKB379" s="1280"/>
      <c r="HKC379" s="1280"/>
      <c r="HKD379" s="1280"/>
      <c r="HKE379" s="1280"/>
      <c r="HKF379" s="1280"/>
      <c r="HKG379" s="1280"/>
      <c r="HKH379" s="1280"/>
      <c r="HKI379" s="1280"/>
      <c r="HKJ379" s="1280"/>
      <c r="HKK379" s="1280"/>
      <c r="HKL379" s="1280"/>
      <c r="HKM379" s="1280"/>
      <c r="HKN379" s="1280"/>
      <c r="HKO379" s="1280"/>
      <c r="HKP379" s="1280"/>
      <c r="HKQ379" s="1280"/>
      <c r="HKR379" s="1280"/>
      <c r="HKS379" s="1280"/>
      <c r="HKT379" s="1280"/>
      <c r="HKU379" s="1280"/>
      <c r="HKV379" s="1280"/>
      <c r="HKW379" s="1280"/>
      <c r="HKX379" s="1280"/>
      <c r="HKY379" s="1280"/>
      <c r="HKZ379" s="1280"/>
      <c r="HLA379" s="1280"/>
      <c r="HLB379" s="1280"/>
      <c r="HLC379" s="1280"/>
      <c r="HLD379" s="1280"/>
      <c r="HLE379" s="1280"/>
      <c r="HLF379" s="1280"/>
      <c r="HLG379" s="1280"/>
      <c r="HLH379" s="1280"/>
      <c r="HLI379" s="1280"/>
      <c r="HLJ379" s="1280"/>
      <c r="HLK379" s="1280"/>
      <c r="HLL379" s="1280"/>
      <c r="HLM379" s="1280"/>
      <c r="HLN379" s="1280"/>
      <c r="HLO379" s="1280"/>
      <c r="HLP379" s="1280"/>
      <c r="HLQ379" s="1280"/>
      <c r="HLR379" s="1280"/>
      <c r="HLS379" s="1280"/>
      <c r="HLT379" s="1280"/>
      <c r="HLU379" s="1280"/>
      <c r="HLV379" s="1280"/>
      <c r="HLW379" s="1280"/>
      <c r="HLX379" s="1280"/>
      <c r="HLY379" s="1280"/>
      <c r="HLZ379" s="1280"/>
      <c r="HMA379" s="1280"/>
      <c r="HMB379" s="1280"/>
      <c r="HMC379" s="1280"/>
      <c r="HMD379" s="1280"/>
      <c r="HME379" s="1280"/>
      <c r="HMF379" s="1280"/>
      <c r="HMG379" s="1280"/>
      <c r="HMH379" s="1280"/>
      <c r="HMI379" s="1280"/>
      <c r="HMJ379" s="1280"/>
      <c r="HMK379" s="1280"/>
      <c r="HML379" s="1280"/>
      <c r="HMM379" s="1280"/>
      <c r="HMN379" s="1280"/>
      <c r="HMO379" s="1280"/>
      <c r="HMP379" s="1280"/>
      <c r="HMQ379" s="1280"/>
      <c r="HMR379" s="1280"/>
      <c r="HMS379" s="1280"/>
      <c r="HMT379" s="1280"/>
      <c r="HMU379" s="1280"/>
      <c r="HMV379" s="1280"/>
      <c r="HMW379" s="1280"/>
      <c r="HMX379" s="1280"/>
      <c r="HMY379" s="1280"/>
      <c r="HMZ379" s="1280"/>
      <c r="HNA379" s="1280"/>
      <c r="HNB379" s="1280"/>
      <c r="HNC379" s="1280"/>
      <c r="HND379" s="1280"/>
      <c r="HNE379" s="1280"/>
      <c r="HNF379" s="1280"/>
      <c r="HNG379" s="1280"/>
      <c r="HNH379" s="1280"/>
      <c r="HNI379" s="1280"/>
      <c r="HNJ379" s="1280"/>
      <c r="HNK379" s="1280"/>
      <c r="HNL379" s="1280"/>
      <c r="HNM379" s="1280"/>
      <c r="HNN379" s="1280"/>
      <c r="HNO379" s="1280"/>
      <c r="HNP379" s="1280"/>
      <c r="HNQ379" s="1280"/>
      <c r="HNR379" s="1280"/>
      <c r="HNS379" s="1280"/>
      <c r="HNT379" s="1280"/>
      <c r="HNU379" s="1280"/>
      <c r="HNV379" s="1280"/>
      <c r="HNW379" s="1280"/>
      <c r="HNX379" s="1280"/>
      <c r="HNY379" s="1280"/>
      <c r="HNZ379" s="1280"/>
      <c r="HOA379" s="1280"/>
      <c r="HOB379" s="1280"/>
      <c r="HOC379" s="1280"/>
      <c r="HOD379" s="1280"/>
      <c r="HOE379" s="1280"/>
      <c r="HOF379" s="1280"/>
      <c r="HOG379" s="1280"/>
      <c r="HOH379" s="1280"/>
      <c r="HOI379" s="1280"/>
      <c r="HOJ379" s="1280"/>
      <c r="HOK379" s="1280"/>
      <c r="HOL379" s="1280"/>
      <c r="HOM379" s="1280"/>
      <c r="HON379" s="1280"/>
      <c r="HOO379" s="1280"/>
      <c r="HOP379" s="1280"/>
      <c r="HOQ379" s="1280"/>
      <c r="HOR379" s="1280"/>
      <c r="HOS379" s="1280"/>
      <c r="HOT379" s="1280"/>
      <c r="HOU379" s="1280"/>
      <c r="HOV379" s="1280"/>
      <c r="HOW379" s="1280"/>
      <c r="HOX379" s="1280"/>
      <c r="HOY379" s="1280"/>
      <c r="HOZ379" s="1280"/>
      <c r="HPA379" s="1280"/>
      <c r="HPB379" s="1280"/>
      <c r="HPC379" s="1280"/>
      <c r="HPD379" s="1280"/>
      <c r="HPE379" s="1280"/>
      <c r="HPF379" s="1280"/>
      <c r="HPG379" s="1280"/>
      <c r="HPH379" s="1280"/>
      <c r="HPI379" s="1280"/>
      <c r="HPJ379" s="1280"/>
      <c r="HPK379" s="1280"/>
      <c r="HPL379" s="1280"/>
      <c r="HPM379" s="1280"/>
      <c r="HPN379" s="1280"/>
      <c r="HPO379" s="1280"/>
      <c r="HPP379" s="1280"/>
      <c r="HPQ379" s="1280"/>
      <c r="HPR379" s="1280"/>
      <c r="HPS379" s="1280"/>
      <c r="HPT379" s="1280"/>
      <c r="HPU379" s="1280"/>
      <c r="HPV379" s="1280"/>
      <c r="HPW379" s="1280"/>
      <c r="HPX379" s="1280"/>
      <c r="HPY379" s="1280"/>
      <c r="HPZ379" s="1280"/>
      <c r="HQA379" s="1280"/>
      <c r="HQB379" s="1280"/>
      <c r="HQC379" s="1280"/>
      <c r="HQD379" s="1280"/>
      <c r="HQE379" s="1280"/>
      <c r="HQF379" s="1280"/>
      <c r="HQG379" s="1280"/>
      <c r="HQH379" s="1280"/>
      <c r="HQI379" s="1280"/>
      <c r="HQJ379" s="1280"/>
      <c r="HQK379" s="1280"/>
      <c r="HQL379" s="1280"/>
      <c r="HQM379" s="1280"/>
      <c r="HQN379" s="1280"/>
      <c r="HQO379" s="1280"/>
      <c r="HQP379" s="1280"/>
      <c r="HQQ379" s="1280"/>
      <c r="HQR379" s="1280"/>
      <c r="HQS379" s="1280"/>
      <c r="HQT379" s="1280"/>
      <c r="HQU379" s="1280"/>
      <c r="HQV379" s="1280"/>
      <c r="HQW379" s="1280"/>
      <c r="HQX379" s="1280"/>
      <c r="HQY379" s="1280"/>
      <c r="HQZ379" s="1280"/>
      <c r="HRA379" s="1280"/>
      <c r="HRB379" s="1280"/>
      <c r="HRC379" s="1280"/>
      <c r="HRD379" s="1280"/>
      <c r="HRE379" s="1280"/>
      <c r="HRF379" s="1280"/>
      <c r="HRG379" s="1280"/>
      <c r="HRH379" s="1280"/>
      <c r="HRI379" s="1280"/>
      <c r="HRJ379" s="1280"/>
      <c r="HRK379" s="1280"/>
      <c r="HRL379" s="1280"/>
      <c r="HRM379" s="1280"/>
      <c r="HRN379" s="1280"/>
      <c r="HRO379" s="1280"/>
      <c r="HRP379" s="1280"/>
      <c r="HRQ379" s="1280"/>
      <c r="HRR379" s="1280"/>
      <c r="HRS379" s="1280"/>
      <c r="HRT379" s="1280"/>
      <c r="HRU379" s="1280"/>
      <c r="HRV379" s="1280"/>
      <c r="HRW379" s="1280"/>
      <c r="HRX379" s="1280"/>
      <c r="HRY379" s="1280"/>
      <c r="HRZ379" s="1280"/>
      <c r="HSA379" s="1280"/>
      <c r="HSB379" s="1280"/>
      <c r="HSC379" s="1280"/>
      <c r="HSD379" s="1280"/>
      <c r="HSE379" s="1280"/>
      <c r="HSF379" s="1280"/>
      <c r="HSG379" s="1280"/>
      <c r="HSH379" s="1280"/>
      <c r="HSI379" s="1280"/>
      <c r="HSJ379" s="1280"/>
      <c r="HSK379" s="1280"/>
      <c r="HSL379" s="1280"/>
      <c r="HSM379" s="1280"/>
      <c r="HSN379" s="1280"/>
      <c r="HSO379" s="1280"/>
      <c r="HSP379" s="1280"/>
      <c r="HSQ379" s="1280"/>
      <c r="HSR379" s="1280"/>
      <c r="HSS379" s="1280"/>
      <c r="HST379" s="1280"/>
      <c r="HSU379" s="1280"/>
      <c r="HSV379" s="1280"/>
      <c r="HSW379" s="1280"/>
      <c r="HSX379" s="1280"/>
      <c r="HSY379" s="1280"/>
      <c r="HSZ379" s="1280"/>
      <c r="HTA379" s="1280"/>
      <c r="HTB379" s="1280"/>
      <c r="HTC379" s="1280"/>
      <c r="HTD379" s="1280"/>
      <c r="HTE379" s="1280"/>
      <c r="HTF379" s="1280"/>
      <c r="HTG379" s="1280"/>
      <c r="HTH379" s="1280"/>
      <c r="HTI379" s="1280"/>
      <c r="HTJ379" s="1280"/>
      <c r="HTK379" s="1280"/>
      <c r="HTL379" s="1280"/>
      <c r="HTM379" s="1280"/>
      <c r="HTN379" s="1280"/>
      <c r="HTO379" s="1280"/>
      <c r="HTP379" s="1280"/>
      <c r="HTQ379" s="1280"/>
      <c r="HTR379" s="1280"/>
      <c r="HTS379" s="1280"/>
      <c r="HTT379" s="1280"/>
      <c r="HTU379" s="1280"/>
      <c r="HTV379" s="1280"/>
      <c r="HTW379" s="1280"/>
      <c r="HTX379" s="1280"/>
      <c r="HTY379" s="1280"/>
      <c r="HTZ379" s="1280"/>
      <c r="HUA379" s="1280"/>
      <c r="HUB379" s="1280"/>
      <c r="HUC379" s="1280"/>
      <c r="HUD379" s="1280"/>
      <c r="HUE379" s="1280"/>
      <c r="HUF379" s="1280"/>
      <c r="HUG379" s="1280"/>
      <c r="HUH379" s="1280"/>
      <c r="HUI379" s="1280"/>
      <c r="HUJ379" s="1280"/>
      <c r="HUK379" s="1280"/>
      <c r="HUL379" s="1280"/>
      <c r="HUM379" s="1280"/>
      <c r="HUN379" s="1280"/>
      <c r="HUO379" s="1280"/>
      <c r="HUP379" s="1280"/>
      <c r="HUQ379" s="1280"/>
      <c r="HUR379" s="1280"/>
      <c r="HUS379" s="1280"/>
      <c r="HUT379" s="1280"/>
      <c r="HUU379" s="1280"/>
      <c r="HUV379" s="1280"/>
      <c r="HUW379" s="1280"/>
      <c r="HUX379" s="1280"/>
      <c r="HUY379" s="1280"/>
      <c r="HUZ379" s="1280"/>
      <c r="HVA379" s="1280"/>
      <c r="HVB379" s="1280"/>
      <c r="HVC379" s="1280"/>
      <c r="HVD379" s="1280"/>
      <c r="HVE379" s="1280"/>
      <c r="HVF379" s="1280"/>
      <c r="HVG379" s="1280"/>
      <c r="HVH379" s="1280"/>
      <c r="HVI379" s="1280"/>
      <c r="HVJ379" s="1280"/>
      <c r="HVK379" s="1280"/>
      <c r="HVL379" s="1280"/>
      <c r="HVM379" s="1280"/>
      <c r="HVN379" s="1280"/>
      <c r="HVO379" s="1280"/>
      <c r="HVP379" s="1280"/>
      <c r="HVQ379" s="1280"/>
      <c r="HVR379" s="1280"/>
      <c r="HVS379" s="1280"/>
      <c r="HVT379" s="1280"/>
      <c r="HVU379" s="1280"/>
      <c r="HVV379" s="1280"/>
      <c r="HVW379" s="1280"/>
      <c r="HVX379" s="1280"/>
      <c r="HVY379" s="1280"/>
      <c r="HVZ379" s="1280"/>
      <c r="HWA379" s="1280"/>
      <c r="HWB379" s="1280"/>
      <c r="HWC379" s="1280"/>
      <c r="HWD379" s="1280"/>
      <c r="HWE379" s="1280"/>
      <c r="HWF379" s="1280"/>
      <c r="HWG379" s="1280"/>
      <c r="HWH379" s="1280"/>
      <c r="HWI379" s="1280"/>
      <c r="HWJ379" s="1280"/>
      <c r="HWK379" s="1280"/>
      <c r="HWL379" s="1280"/>
      <c r="HWM379" s="1280"/>
      <c r="HWN379" s="1280"/>
      <c r="HWO379" s="1280"/>
      <c r="HWP379" s="1280"/>
      <c r="HWQ379" s="1280"/>
      <c r="HWR379" s="1280"/>
      <c r="HWS379" s="1280"/>
      <c r="HWT379" s="1280"/>
      <c r="HWU379" s="1280"/>
      <c r="HWV379" s="1280"/>
      <c r="HWW379" s="1280"/>
      <c r="HWX379" s="1280"/>
      <c r="HWY379" s="1280"/>
      <c r="HWZ379" s="1280"/>
      <c r="HXA379" s="1280"/>
      <c r="HXB379" s="1280"/>
      <c r="HXC379" s="1280"/>
      <c r="HXD379" s="1280"/>
      <c r="HXE379" s="1280"/>
      <c r="HXF379" s="1280"/>
      <c r="HXG379" s="1280"/>
      <c r="HXH379" s="1280"/>
      <c r="HXI379" s="1280"/>
      <c r="HXJ379" s="1280"/>
      <c r="HXK379" s="1280"/>
      <c r="HXL379" s="1280"/>
      <c r="HXM379" s="1280"/>
      <c r="HXN379" s="1280"/>
      <c r="HXO379" s="1280"/>
      <c r="HXP379" s="1280"/>
      <c r="HXQ379" s="1280"/>
      <c r="HXR379" s="1280"/>
      <c r="HXS379" s="1280"/>
      <c r="HXT379" s="1280"/>
      <c r="HXU379" s="1280"/>
      <c r="HXV379" s="1280"/>
      <c r="HXW379" s="1280"/>
      <c r="HXX379" s="1280"/>
      <c r="HXY379" s="1280"/>
      <c r="HXZ379" s="1280"/>
      <c r="HYA379" s="1280"/>
      <c r="HYB379" s="1280"/>
      <c r="HYC379" s="1280"/>
      <c r="HYD379" s="1280"/>
      <c r="HYE379" s="1280"/>
      <c r="HYF379" s="1280"/>
      <c r="HYG379" s="1280"/>
      <c r="HYH379" s="1280"/>
      <c r="HYI379" s="1280"/>
      <c r="HYJ379" s="1280"/>
      <c r="HYK379" s="1280"/>
      <c r="HYL379" s="1280"/>
      <c r="HYM379" s="1280"/>
      <c r="HYN379" s="1280"/>
      <c r="HYO379" s="1280"/>
      <c r="HYP379" s="1280"/>
      <c r="HYQ379" s="1280"/>
      <c r="HYR379" s="1280"/>
      <c r="HYS379" s="1280"/>
      <c r="HYT379" s="1280"/>
      <c r="HYU379" s="1280"/>
      <c r="HYV379" s="1280"/>
      <c r="HYW379" s="1280"/>
      <c r="HYX379" s="1280"/>
      <c r="HYY379" s="1280"/>
      <c r="HYZ379" s="1280"/>
      <c r="HZA379" s="1280"/>
      <c r="HZB379" s="1280"/>
      <c r="HZC379" s="1280"/>
      <c r="HZD379" s="1280"/>
      <c r="HZE379" s="1280"/>
      <c r="HZF379" s="1280"/>
      <c r="HZG379" s="1280"/>
      <c r="HZH379" s="1280"/>
      <c r="HZI379" s="1280"/>
      <c r="HZJ379" s="1280"/>
      <c r="HZK379" s="1280"/>
      <c r="HZL379" s="1280"/>
      <c r="HZM379" s="1280"/>
      <c r="HZN379" s="1280"/>
      <c r="HZO379" s="1280"/>
      <c r="HZP379" s="1280"/>
      <c r="HZQ379" s="1280"/>
      <c r="HZR379" s="1280"/>
      <c r="HZS379" s="1280"/>
      <c r="HZT379" s="1280"/>
      <c r="HZU379" s="1280"/>
      <c r="HZV379" s="1280"/>
      <c r="HZW379" s="1280"/>
      <c r="HZX379" s="1280"/>
      <c r="HZY379" s="1280"/>
      <c r="HZZ379" s="1280"/>
      <c r="IAA379" s="1280"/>
      <c r="IAB379" s="1280"/>
      <c r="IAC379" s="1280"/>
      <c r="IAD379" s="1280"/>
      <c r="IAE379" s="1280"/>
      <c r="IAF379" s="1280"/>
      <c r="IAG379" s="1280"/>
      <c r="IAH379" s="1280"/>
      <c r="IAI379" s="1280"/>
      <c r="IAJ379" s="1280"/>
      <c r="IAK379" s="1280"/>
      <c r="IAL379" s="1280"/>
      <c r="IAM379" s="1280"/>
      <c r="IAN379" s="1280"/>
      <c r="IAO379" s="1280"/>
      <c r="IAP379" s="1280"/>
      <c r="IAQ379" s="1280"/>
      <c r="IAR379" s="1280"/>
      <c r="IAS379" s="1280"/>
      <c r="IAT379" s="1280"/>
      <c r="IAU379" s="1280"/>
      <c r="IAV379" s="1280"/>
      <c r="IAW379" s="1280"/>
      <c r="IAX379" s="1280"/>
      <c r="IAY379" s="1280"/>
      <c r="IAZ379" s="1280"/>
      <c r="IBA379" s="1280"/>
      <c r="IBB379" s="1280"/>
      <c r="IBC379" s="1280"/>
      <c r="IBD379" s="1280"/>
      <c r="IBE379" s="1280"/>
      <c r="IBF379" s="1280"/>
      <c r="IBG379" s="1280"/>
      <c r="IBH379" s="1280"/>
      <c r="IBI379" s="1280"/>
      <c r="IBJ379" s="1280"/>
      <c r="IBK379" s="1280"/>
      <c r="IBL379" s="1280"/>
      <c r="IBM379" s="1280"/>
      <c r="IBN379" s="1280"/>
      <c r="IBO379" s="1280"/>
      <c r="IBP379" s="1280"/>
      <c r="IBQ379" s="1280"/>
      <c r="IBR379" s="1280"/>
      <c r="IBS379" s="1280"/>
      <c r="IBT379" s="1280"/>
      <c r="IBU379" s="1280"/>
      <c r="IBV379" s="1280"/>
      <c r="IBW379" s="1280"/>
      <c r="IBX379" s="1280"/>
      <c r="IBY379" s="1280"/>
      <c r="IBZ379" s="1280"/>
      <c r="ICA379" s="1280"/>
      <c r="ICB379" s="1280"/>
      <c r="ICC379" s="1280"/>
      <c r="ICD379" s="1280"/>
      <c r="ICE379" s="1280"/>
      <c r="ICF379" s="1280"/>
      <c r="ICG379" s="1280"/>
      <c r="ICH379" s="1280"/>
      <c r="ICI379" s="1280"/>
      <c r="ICJ379" s="1280"/>
      <c r="ICK379" s="1280"/>
      <c r="ICL379" s="1280"/>
      <c r="ICM379" s="1280"/>
      <c r="ICN379" s="1280"/>
      <c r="ICO379" s="1280"/>
      <c r="ICP379" s="1280"/>
      <c r="ICQ379" s="1280"/>
      <c r="ICR379" s="1280"/>
      <c r="ICS379" s="1280"/>
      <c r="ICT379" s="1280"/>
      <c r="ICU379" s="1280"/>
      <c r="ICV379" s="1280"/>
      <c r="ICW379" s="1280"/>
      <c r="ICX379" s="1280"/>
      <c r="ICY379" s="1280"/>
      <c r="ICZ379" s="1280"/>
      <c r="IDA379" s="1280"/>
      <c r="IDB379" s="1280"/>
      <c r="IDC379" s="1280"/>
      <c r="IDD379" s="1280"/>
      <c r="IDE379" s="1280"/>
      <c r="IDF379" s="1280"/>
      <c r="IDG379" s="1280"/>
      <c r="IDH379" s="1280"/>
      <c r="IDI379" s="1280"/>
      <c r="IDJ379" s="1280"/>
      <c r="IDK379" s="1280"/>
      <c r="IDL379" s="1280"/>
      <c r="IDM379" s="1280"/>
      <c r="IDN379" s="1280"/>
      <c r="IDO379" s="1280"/>
      <c r="IDP379" s="1280"/>
      <c r="IDQ379" s="1280"/>
      <c r="IDR379" s="1280"/>
      <c r="IDS379" s="1280"/>
      <c r="IDT379" s="1280"/>
      <c r="IDU379" s="1280"/>
      <c r="IDV379" s="1280"/>
      <c r="IDW379" s="1280"/>
      <c r="IDX379" s="1280"/>
      <c r="IDY379" s="1280"/>
      <c r="IDZ379" s="1280"/>
      <c r="IEA379" s="1280"/>
      <c r="IEB379" s="1280"/>
      <c r="IEC379" s="1280"/>
      <c r="IED379" s="1280"/>
      <c r="IEE379" s="1280"/>
      <c r="IEF379" s="1280"/>
      <c r="IEG379" s="1280"/>
      <c r="IEH379" s="1280"/>
      <c r="IEI379" s="1280"/>
      <c r="IEJ379" s="1280"/>
      <c r="IEK379" s="1280"/>
      <c r="IEL379" s="1280"/>
      <c r="IEM379" s="1280"/>
      <c r="IEN379" s="1280"/>
      <c r="IEO379" s="1280"/>
      <c r="IEP379" s="1280"/>
      <c r="IEQ379" s="1280"/>
      <c r="IER379" s="1280"/>
      <c r="IES379" s="1280"/>
      <c r="IET379" s="1280"/>
      <c r="IEU379" s="1280"/>
      <c r="IEV379" s="1280"/>
      <c r="IEW379" s="1280"/>
      <c r="IEX379" s="1280"/>
      <c r="IEY379" s="1280"/>
      <c r="IEZ379" s="1280"/>
      <c r="IFA379" s="1280"/>
      <c r="IFB379" s="1280"/>
      <c r="IFC379" s="1280"/>
      <c r="IFD379" s="1280"/>
      <c r="IFE379" s="1280"/>
      <c r="IFF379" s="1280"/>
      <c r="IFG379" s="1280"/>
      <c r="IFH379" s="1280"/>
      <c r="IFI379" s="1280"/>
      <c r="IFJ379" s="1280"/>
      <c r="IFK379" s="1280"/>
      <c r="IFL379" s="1280"/>
      <c r="IFM379" s="1280"/>
      <c r="IFN379" s="1280"/>
      <c r="IFO379" s="1280"/>
      <c r="IFP379" s="1280"/>
      <c r="IFQ379" s="1280"/>
      <c r="IFR379" s="1280"/>
      <c r="IFS379" s="1280"/>
      <c r="IFT379" s="1280"/>
      <c r="IFU379" s="1280"/>
      <c r="IFV379" s="1280"/>
      <c r="IFW379" s="1280"/>
      <c r="IFX379" s="1280"/>
      <c r="IFY379" s="1280"/>
      <c r="IFZ379" s="1280"/>
      <c r="IGA379" s="1280"/>
      <c r="IGB379" s="1280"/>
      <c r="IGC379" s="1280"/>
      <c r="IGD379" s="1280"/>
      <c r="IGE379" s="1280"/>
      <c r="IGF379" s="1280"/>
      <c r="IGG379" s="1280"/>
      <c r="IGH379" s="1280"/>
      <c r="IGI379" s="1280"/>
      <c r="IGJ379" s="1280"/>
      <c r="IGK379" s="1280"/>
      <c r="IGL379" s="1280"/>
      <c r="IGM379" s="1280"/>
      <c r="IGN379" s="1280"/>
      <c r="IGO379" s="1280"/>
      <c r="IGP379" s="1280"/>
      <c r="IGQ379" s="1280"/>
      <c r="IGR379" s="1280"/>
      <c r="IGS379" s="1280"/>
      <c r="IGT379" s="1280"/>
      <c r="IGU379" s="1280"/>
      <c r="IGV379" s="1280"/>
      <c r="IGW379" s="1280"/>
      <c r="IGX379" s="1280"/>
      <c r="IGY379" s="1280"/>
      <c r="IGZ379" s="1280"/>
      <c r="IHA379" s="1280"/>
      <c r="IHB379" s="1280"/>
      <c r="IHC379" s="1280"/>
      <c r="IHD379" s="1280"/>
      <c r="IHE379" s="1280"/>
      <c r="IHF379" s="1280"/>
      <c r="IHG379" s="1280"/>
      <c r="IHH379" s="1280"/>
      <c r="IHI379" s="1280"/>
      <c r="IHJ379" s="1280"/>
      <c r="IHK379" s="1280"/>
      <c r="IHL379" s="1280"/>
      <c r="IHM379" s="1280"/>
      <c r="IHN379" s="1280"/>
      <c r="IHO379" s="1280"/>
      <c r="IHP379" s="1280"/>
      <c r="IHQ379" s="1280"/>
      <c r="IHR379" s="1280"/>
      <c r="IHS379" s="1280"/>
      <c r="IHT379" s="1280"/>
      <c r="IHU379" s="1280"/>
      <c r="IHV379" s="1280"/>
      <c r="IHW379" s="1280"/>
      <c r="IHX379" s="1280"/>
      <c r="IHY379" s="1280"/>
      <c r="IHZ379" s="1280"/>
      <c r="IIA379" s="1280"/>
      <c r="IIB379" s="1280"/>
      <c r="IIC379" s="1280"/>
      <c r="IID379" s="1280"/>
      <c r="IIE379" s="1280"/>
      <c r="IIF379" s="1280"/>
      <c r="IIG379" s="1280"/>
      <c r="IIH379" s="1280"/>
      <c r="III379" s="1280"/>
      <c r="IIJ379" s="1280"/>
      <c r="IIK379" s="1280"/>
      <c r="IIL379" s="1280"/>
      <c r="IIM379" s="1280"/>
      <c r="IIN379" s="1280"/>
      <c r="IIO379" s="1280"/>
      <c r="IIP379" s="1280"/>
      <c r="IIQ379" s="1280"/>
      <c r="IIR379" s="1280"/>
      <c r="IIS379" s="1280"/>
      <c r="IIT379" s="1280"/>
      <c r="IIU379" s="1280"/>
      <c r="IIV379" s="1280"/>
      <c r="IIW379" s="1280"/>
      <c r="IIX379" s="1280"/>
      <c r="IIY379" s="1280"/>
      <c r="IIZ379" s="1280"/>
      <c r="IJA379" s="1280"/>
      <c r="IJB379" s="1280"/>
      <c r="IJC379" s="1280"/>
      <c r="IJD379" s="1280"/>
      <c r="IJE379" s="1280"/>
      <c r="IJF379" s="1280"/>
      <c r="IJG379" s="1280"/>
      <c r="IJH379" s="1280"/>
      <c r="IJI379" s="1280"/>
      <c r="IJJ379" s="1280"/>
      <c r="IJK379" s="1280"/>
      <c r="IJL379" s="1280"/>
      <c r="IJM379" s="1280"/>
      <c r="IJN379" s="1280"/>
      <c r="IJO379" s="1280"/>
      <c r="IJP379" s="1280"/>
      <c r="IJQ379" s="1280"/>
      <c r="IJR379" s="1280"/>
      <c r="IJS379" s="1280"/>
      <c r="IJT379" s="1280"/>
      <c r="IJU379" s="1280"/>
      <c r="IJV379" s="1280"/>
      <c r="IJW379" s="1280"/>
      <c r="IJX379" s="1280"/>
      <c r="IJY379" s="1280"/>
      <c r="IJZ379" s="1280"/>
      <c r="IKA379" s="1280"/>
      <c r="IKB379" s="1280"/>
      <c r="IKC379" s="1280"/>
      <c r="IKD379" s="1280"/>
      <c r="IKE379" s="1280"/>
      <c r="IKF379" s="1280"/>
      <c r="IKG379" s="1280"/>
      <c r="IKH379" s="1280"/>
      <c r="IKI379" s="1280"/>
      <c r="IKJ379" s="1280"/>
      <c r="IKK379" s="1280"/>
      <c r="IKL379" s="1280"/>
      <c r="IKM379" s="1280"/>
      <c r="IKN379" s="1280"/>
      <c r="IKO379" s="1280"/>
      <c r="IKP379" s="1280"/>
      <c r="IKQ379" s="1280"/>
      <c r="IKR379" s="1280"/>
      <c r="IKS379" s="1280"/>
      <c r="IKT379" s="1280"/>
      <c r="IKU379" s="1280"/>
      <c r="IKV379" s="1280"/>
      <c r="IKW379" s="1280"/>
      <c r="IKX379" s="1280"/>
      <c r="IKY379" s="1280"/>
      <c r="IKZ379" s="1280"/>
      <c r="ILA379" s="1280"/>
      <c r="ILB379" s="1280"/>
      <c r="ILC379" s="1280"/>
      <c r="ILD379" s="1280"/>
      <c r="ILE379" s="1280"/>
      <c r="ILF379" s="1280"/>
      <c r="ILG379" s="1280"/>
      <c r="ILH379" s="1280"/>
      <c r="ILI379" s="1280"/>
      <c r="ILJ379" s="1280"/>
      <c r="ILK379" s="1280"/>
      <c r="ILL379" s="1280"/>
      <c r="ILM379" s="1280"/>
      <c r="ILN379" s="1280"/>
      <c r="ILO379" s="1280"/>
      <c r="ILP379" s="1280"/>
      <c r="ILQ379" s="1280"/>
      <c r="ILR379" s="1280"/>
      <c r="ILS379" s="1280"/>
      <c r="ILT379" s="1280"/>
      <c r="ILU379" s="1280"/>
      <c r="ILV379" s="1280"/>
      <c r="ILW379" s="1280"/>
      <c r="ILX379" s="1280"/>
      <c r="ILY379" s="1280"/>
      <c r="ILZ379" s="1280"/>
      <c r="IMA379" s="1280"/>
      <c r="IMB379" s="1280"/>
      <c r="IMC379" s="1280"/>
      <c r="IMD379" s="1280"/>
      <c r="IME379" s="1280"/>
      <c r="IMF379" s="1280"/>
      <c r="IMG379" s="1280"/>
      <c r="IMH379" s="1280"/>
      <c r="IMI379" s="1280"/>
      <c r="IMJ379" s="1280"/>
      <c r="IMK379" s="1280"/>
      <c r="IML379" s="1280"/>
      <c r="IMM379" s="1280"/>
      <c r="IMN379" s="1280"/>
      <c r="IMO379" s="1280"/>
      <c r="IMP379" s="1280"/>
      <c r="IMQ379" s="1280"/>
      <c r="IMR379" s="1280"/>
      <c r="IMS379" s="1280"/>
      <c r="IMT379" s="1280"/>
      <c r="IMU379" s="1280"/>
      <c r="IMV379" s="1280"/>
      <c r="IMW379" s="1280"/>
      <c r="IMX379" s="1280"/>
      <c r="IMY379" s="1280"/>
      <c r="IMZ379" s="1280"/>
      <c r="INA379" s="1280"/>
      <c r="INB379" s="1280"/>
      <c r="INC379" s="1280"/>
      <c r="IND379" s="1280"/>
      <c r="INE379" s="1280"/>
      <c r="INF379" s="1280"/>
      <c r="ING379" s="1280"/>
      <c r="INH379" s="1280"/>
      <c r="INI379" s="1280"/>
      <c r="INJ379" s="1280"/>
      <c r="INK379" s="1280"/>
      <c r="INL379" s="1280"/>
      <c r="INM379" s="1280"/>
      <c r="INN379" s="1280"/>
      <c r="INO379" s="1280"/>
      <c r="INP379" s="1280"/>
      <c r="INQ379" s="1280"/>
      <c r="INR379" s="1280"/>
      <c r="INS379" s="1280"/>
      <c r="INT379" s="1280"/>
      <c r="INU379" s="1280"/>
      <c r="INV379" s="1280"/>
      <c r="INW379" s="1280"/>
      <c r="INX379" s="1280"/>
      <c r="INY379" s="1280"/>
      <c r="INZ379" s="1280"/>
      <c r="IOA379" s="1280"/>
      <c r="IOB379" s="1280"/>
      <c r="IOC379" s="1280"/>
      <c r="IOD379" s="1280"/>
      <c r="IOE379" s="1280"/>
      <c r="IOF379" s="1280"/>
      <c r="IOG379" s="1280"/>
      <c r="IOH379" s="1280"/>
      <c r="IOI379" s="1280"/>
      <c r="IOJ379" s="1280"/>
      <c r="IOK379" s="1280"/>
      <c r="IOL379" s="1280"/>
      <c r="IOM379" s="1280"/>
      <c r="ION379" s="1280"/>
      <c r="IOO379" s="1280"/>
      <c r="IOP379" s="1280"/>
      <c r="IOQ379" s="1280"/>
      <c r="IOR379" s="1280"/>
      <c r="IOS379" s="1280"/>
      <c r="IOT379" s="1280"/>
      <c r="IOU379" s="1280"/>
      <c r="IOV379" s="1280"/>
      <c r="IOW379" s="1280"/>
      <c r="IOX379" s="1280"/>
      <c r="IOY379" s="1280"/>
      <c r="IOZ379" s="1280"/>
      <c r="IPA379" s="1280"/>
      <c r="IPB379" s="1280"/>
      <c r="IPC379" s="1280"/>
      <c r="IPD379" s="1280"/>
      <c r="IPE379" s="1280"/>
      <c r="IPF379" s="1280"/>
      <c r="IPG379" s="1280"/>
      <c r="IPH379" s="1280"/>
      <c r="IPI379" s="1280"/>
      <c r="IPJ379" s="1280"/>
      <c r="IPK379" s="1280"/>
      <c r="IPL379" s="1280"/>
      <c r="IPM379" s="1280"/>
      <c r="IPN379" s="1280"/>
      <c r="IPO379" s="1280"/>
      <c r="IPP379" s="1280"/>
      <c r="IPQ379" s="1280"/>
      <c r="IPR379" s="1280"/>
      <c r="IPS379" s="1280"/>
      <c r="IPT379" s="1280"/>
      <c r="IPU379" s="1280"/>
      <c r="IPV379" s="1280"/>
      <c r="IPW379" s="1280"/>
      <c r="IPX379" s="1280"/>
      <c r="IPY379" s="1280"/>
      <c r="IPZ379" s="1280"/>
      <c r="IQA379" s="1280"/>
      <c r="IQB379" s="1280"/>
      <c r="IQC379" s="1280"/>
      <c r="IQD379" s="1280"/>
      <c r="IQE379" s="1280"/>
      <c r="IQF379" s="1280"/>
      <c r="IQG379" s="1280"/>
      <c r="IQH379" s="1280"/>
      <c r="IQI379" s="1280"/>
      <c r="IQJ379" s="1280"/>
      <c r="IQK379" s="1280"/>
      <c r="IQL379" s="1280"/>
      <c r="IQM379" s="1280"/>
      <c r="IQN379" s="1280"/>
      <c r="IQO379" s="1280"/>
      <c r="IQP379" s="1280"/>
      <c r="IQQ379" s="1280"/>
      <c r="IQR379" s="1280"/>
      <c r="IQS379" s="1280"/>
      <c r="IQT379" s="1280"/>
      <c r="IQU379" s="1280"/>
      <c r="IQV379" s="1280"/>
      <c r="IQW379" s="1280"/>
      <c r="IQX379" s="1280"/>
      <c r="IQY379" s="1280"/>
      <c r="IQZ379" s="1280"/>
      <c r="IRA379" s="1280"/>
      <c r="IRB379" s="1280"/>
      <c r="IRC379" s="1280"/>
      <c r="IRD379" s="1280"/>
      <c r="IRE379" s="1280"/>
      <c r="IRF379" s="1280"/>
      <c r="IRG379" s="1280"/>
      <c r="IRH379" s="1280"/>
      <c r="IRI379" s="1280"/>
      <c r="IRJ379" s="1280"/>
      <c r="IRK379" s="1280"/>
      <c r="IRL379" s="1280"/>
      <c r="IRM379" s="1280"/>
      <c r="IRN379" s="1280"/>
      <c r="IRO379" s="1280"/>
      <c r="IRP379" s="1280"/>
      <c r="IRQ379" s="1280"/>
      <c r="IRR379" s="1280"/>
      <c r="IRS379" s="1280"/>
      <c r="IRT379" s="1280"/>
      <c r="IRU379" s="1280"/>
      <c r="IRV379" s="1280"/>
      <c r="IRW379" s="1280"/>
      <c r="IRX379" s="1280"/>
      <c r="IRY379" s="1280"/>
      <c r="IRZ379" s="1280"/>
      <c r="ISA379" s="1280"/>
      <c r="ISB379" s="1280"/>
      <c r="ISC379" s="1280"/>
      <c r="ISD379" s="1280"/>
      <c r="ISE379" s="1280"/>
      <c r="ISF379" s="1280"/>
      <c r="ISG379" s="1280"/>
      <c r="ISH379" s="1280"/>
      <c r="ISI379" s="1280"/>
      <c r="ISJ379" s="1280"/>
      <c r="ISK379" s="1280"/>
      <c r="ISL379" s="1280"/>
      <c r="ISM379" s="1280"/>
      <c r="ISN379" s="1280"/>
      <c r="ISO379" s="1280"/>
      <c r="ISP379" s="1280"/>
      <c r="ISQ379" s="1280"/>
      <c r="ISR379" s="1280"/>
      <c r="ISS379" s="1280"/>
      <c r="IST379" s="1280"/>
      <c r="ISU379" s="1280"/>
      <c r="ISV379" s="1280"/>
      <c r="ISW379" s="1280"/>
      <c r="ISX379" s="1280"/>
      <c r="ISY379" s="1280"/>
      <c r="ISZ379" s="1280"/>
      <c r="ITA379" s="1280"/>
      <c r="ITB379" s="1280"/>
      <c r="ITC379" s="1280"/>
      <c r="ITD379" s="1280"/>
      <c r="ITE379" s="1280"/>
      <c r="ITF379" s="1280"/>
      <c r="ITG379" s="1280"/>
      <c r="ITH379" s="1280"/>
      <c r="ITI379" s="1280"/>
      <c r="ITJ379" s="1280"/>
      <c r="ITK379" s="1280"/>
      <c r="ITL379" s="1280"/>
      <c r="ITM379" s="1280"/>
      <c r="ITN379" s="1280"/>
      <c r="ITO379" s="1280"/>
      <c r="ITP379" s="1280"/>
      <c r="ITQ379" s="1280"/>
      <c r="ITR379" s="1280"/>
      <c r="ITS379" s="1280"/>
      <c r="ITT379" s="1280"/>
      <c r="ITU379" s="1280"/>
      <c r="ITV379" s="1280"/>
      <c r="ITW379" s="1280"/>
      <c r="ITX379" s="1280"/>
      <c r="ITY379" s="1280"/>
      <c r="ITZ379" s="1280"/>
      <c r="IUA379" s="1280"/>
      <c r="IUB379" s="1280"/>
      <c r="IUC379" s="1280"/>
      <c r="IUD379" s="1280"/>
      <c r="IUE379" s="1280"/>
      <c r="IUF379" s="1280"/>
      <c r="IUG379" s="1280"/>
      <c r="IUH379" s="1280"/>
      <c r="IUI379" s="1280"/>
      <c r="IUJ379" s="1280"/>
      <c r="IUK379" s="1280"/>
      <c r="IUL379" s="1280"/>
      <c r="IUM379" s="1280"/>
      <c r="IUN379" s="1280"/>
      <c r="IUO379" s="1280"/>
      <c r="IUP379" s="1280"/>
      <c r="IUQ379" s="1280"/>
      <c r="IUR379" s="1280"/>
      <c r="IUS379" s="1280"/>
      <c r="IUT379" s="1280"/>
      <c r="IUU379" s="1280"/>
      <c r="IUV379" s="1280"/>
      <c r="IUW379" s="1280"/>
      <c r="IUX379" s="1280"/>
      <c r="IUY379" s="1280"/>
      <c r="IUZ379" s="1280"/>
      <c r="IVA379" s="1280"/>
      <c r="IVB379" s="1280"/>
      <c r="IVC379" s="1280"/>
      <c r="IVD379" s="1280"/>
      <c r="IVE379" s="1280"/>
      <c r="IVF379" s="1280"/>
      <c r="IVG379" s="1280"/>
      <c r="IVH379" s="1280"/>
      <c r="IVI379" s="1280"/>
      <c r="IVJ379" s="1280"/>
      <c r="IVK379" s="1280"/>
      <c r="IVL379" s="1280"/>
      <c r="IVM379" s="1280"/>
      <c r="IVN379" s="1280"/>
      <c r="IVO379" s="1280"/>
      <c r="IVP379" s="1280"/>
      <c r="IVQ379" s="1280"/>
      <c r="IVR379" s="1280"/>
      <c r="IVS379" s="1280"/>
      <c r="IVT379" s="1280"/>
      <c r="IVU379" s="1280"/>
      <c r="IVV379" s="1280"/>
      <c r="IVW379" s="1280"/>
      <c r="IVX379" s="1280"/>
      <c r="IVY379" s="1280"/>
      <c r="IVZ379" s="1280"/>
      <c r="IWA379" s="1280"/>
      <c r="IWB379" s="1280"/>
      <c r="IWC379" s="1280"/>
      <c r="IWD379" s="1280"/>
      <c r="IWE379" s="1280"/>
      <c r="IWF379" s="1280"/>
      <c r="IWG379" s="1280"/>
      <c r="IWH379" s="1280"/>
      <c r="IWI379" s="1280"/>
      <c r="IWJ379" s="1280"/>
      <c r="IWK379" s="1280"/>
      <c r="IWL379" s="1280"/>
      <c r="IWM379" s="1280"/>
      <c r="IWN379" s="1280"/>
      <c r="IWO379" s="1280"/>
      <c r="IWP379" s="1280"/>
      <c r="IWQ379" s="1280"/>
      <c r="IWR379" s="1280"/>
      <c r="IWS379" s="1280"/>
      <c r="IWT379" s="1280"/>
      <c r="IWU379" s="1280"/>
      <c r="IWV379" s="1280"/>
      <c r="IWW379" s="1280"/>
      <c r="IWX379" s="1280"/>
      <c r="IWY379" s="1280"/>
      <c r="IWZ379" s="1280"/>
      <c r="IXA379" s="1280"/>
      <c r="IXB379" s="1280"/>
      <c r="IXC379" s="1280"/>
      <c r="IXD379" s="1280"/>
      <c r="IXE379" s="1280"/>
      <c r="IXF379" s="1280"/>
      <c r="IXG379" s="1280"/>
      <c r="IXH379" s="1280"/>
      <c r="IXI379" s="1280"/>
      <c r="IXJ379" s="1280"/>
      <c r="IXK379" s="1280"/>
      <c r="IXL379" s="1280"/>
      <c r="IXM379" s="1280"/>
      <c r="IXN379" s="1280"/>
      <c r="IXO379" s="1280"/>
      <c r="IXP379" s="1280"/>
      <c r="IXQ379" s="1280"/>
      <c r="IXR379" s="1280"/>
      <c r="IXS379" s="1280"/>
      <c r="IXT379" s="1280"/>
      <c r="IXU379" s="1280"/>
      <c r="IXV379" s="1280"/>
      <c r="IXW379" s="1280"/>
      <c r="IXX379" s="1280"/>
      <c r="IXY379" s="1280"/>
      <c r="IXZ379" s="1280"/>
      <c r="IYA379" s="1280"/>
      <c r="IYB379" s="1280"/>
      <c r="IYC379" s="1280"/>
      <c r="IYD379" s="1280"/>
      <c r="IYE379" s="1280"/>
      <c r="IYF379" s="1280"/>
      <c r="IYG379" s="1280"/>
      <c r="IYH379" s="1280"/>
      <c r="IYI379" s="1280"/>
      <c r="IYJ379" s="1280"/>
      <c r="IYK379" s="1280"/>
      <c r="IYL379" s="1280"/>
      <c r="IYM379" s="1280"/>
      <c r="IYN379" s="1280"/>
      <c r="IYO379" s="1280"/>
      <c r="IYP379" s="1280"/>
      <c r="IYQ379" s="1280"/>
      <c r="IYR379" s="1280"/>
      <c r="IYS379" s="1280"/>
      <c r="IYT379" s="1280"/>
      <c r="IYU379" s="1280"/>
      <c r="IYV379" s="1280"/>
      <c r="IYW379" s="1280"/>
      <c r="IYX379" s="1280"/>
      <c r="IYY379" s="1280"/>
      <c r="IYZ379" s="1280"/>
      <c r="IZA379" s="1280"/>
      <c r="IZB379" s="1280"/>
      <c r="IZC379" s="1280"/>
      <c r="IZD379" s="1280"/>
      <c r="IZE379" s="1280"/>
      <c r="IZF379" s="1280"/>
      <c r="IZG379" s="1280"/>
      <c r="IZH379" s="1280"/>
      <c r="IZI379" s="1280"/>
      <c r="IZJ379" s="1280"/>
      <c r="IZK379" s="1280"/>
      <c r="IZL379" s="1280"/>
      <c r="IZM379" s="1280"/>
      <c r="IZN379" s="1280"/>
      <c r="IZO379" s="1280"/>
      <c r="IZP379" s="1280"/>
      <c r="IZQ379" s="1280"/>
      <c r="IZR379" s="1280"/>
      <c r="IZS379" s="1280"/>
      <c r="IZT379" s="1280"/>
      <c r="IZU379" s="1280"/>
      <c r="IZV379" s="1280"/>
      <c r="IZW379" s="1280"/>
      <c r="IZX379" s="1280"/>
      <c r="IZY379" s="1280"/>
      <c r="IZZ379" s="1280"/>
      <c r="JAA379" s="1280"/>
      <c r="JAB379" s="1280"/>
      <c r="JAC379" s="1280"/>
      <c r="JAD379" s="1280"/>
      <c r="JAE379" s="1280"/>
      <c r="JAF379" s="1280"/>
      <c r="JAG379" s="1280"/>
      <c r="JAH379" s="1280"/>
      <c r="JAI379" s="1280"/>
      <c r="JAJ379" s="1280"/>
      <c r="JAK379" s="1280"/>
      <c r="JAL379" s="1280"/>
      <c r="JAM379" s="1280"/>
      <c r="JAN379" s="1280"/>
      <c r="JAO379" s="1280"/>
      <c r="JAP379" s="1280"/>
      <c r="JAQ379" s="1280"/>
      <c r="JAR379" s="1280"/>
      <c r="JAS379" s="1280"/>
      <c r="JAT379" s="1280"/>
      <c r="JAU379" s="1280"/>
      <c r="JAV379" s="1280"/>
      <c r="JAW379" s="1280"/>
      <c r="JAX379" s="1280"/>
      <c r="JAY379" s="1280"/>
      <c r="JAZ379" s="1280"/>
      <c r="JBA379" s="1280"/>
      <c r="JBB379" s="1280"/>
      <c r="JBC379" s="1280"/>
      <c r="JBD379" s="1280"/>
      <c r="JBE379" s="1280"/>
      <c r="JBF379" s="1280"/>
      <c r="JBG379" s="1280"/>
      <c r="JBH379" s="1280"/>
      <c r="JBI379" s="1280"/>
      <c r="JBJ379" s="1280"/>
      <c r="JBK379" s="1280"/>
      <c r="JBL379" s="1280"/>
      <c r="JBM379" s="1280"/>
      <c r="JBN379" s="1280"/>
      <c r="JBO379" s="1280"/>
      <c r="JBP379" s="1280"/>
      <c r="JBQ379" s="1280"/>
      <c r="JBR379" s="1280"/>
      <c r="JBS379" s="1280"/>
      <c r="JBT379" s="1280"/>
      <c r="JBU379" s="1280"/>
      <c r="JBV379" s="1280"/>
      <c r="JBW379" s="1280"/>
      <c r="JBX379" s="1280"/>
      <c r="JBY379" s="1280"/>
      <c r="JBZ379" s="1280"/>
      <c r="JCA379" s="1280"/>
      <c r="JCB379" s="1280"/>
      <c r="JCC379" s="1280"/>
      <c r="JCD379" s="1280"/>
      <c r="JCE379" s="1280"/>
      <c r="JCF379" s="1280"/>
      <c r="JCG379" s="1280"/>
      <c r="JCH379" s="1280"/>
      <c r="JCI379" s="1280"/>
      <c r="JCJ379" s="1280"/>
      <c r="JCK379" s="1280"/>
      <c r="JCL379" s="1280"/>
      <c r="JCM379" s="1280"/>
      <c r="JCN379" s="1280"/>
      <c r="JCO379" s="1280"/>
      <c r="JCP379" s="1280"/>
      <c r="JCQ379" s="1280"/>
      <c r="JCR379" s="1280"/>
      <c r="JCS379" s="1280"/>
      <c r="JCT379" s="1280"/>
      <c r="JCU379" s="1280"/>
      <c r="JCV379" s="1280"/>
      <c r="JCW379" s="1280"/>
      <c r="JCX379" s="1280"/>
      <c r="JCY379" s="1280"/>
      <c r="JCZ379" s="1280"/>
      <c r="JDA379" s="1280"/>
      <c r="JDB379" s="1280"/>
      <c r="JDC379" s="1280"/>
      <c r="JDD379" s="1280"/>
      <c r="JDE379" s="1280"/>
      <c r="JDF379" s="1280"/>
      <c r="JDG379" s="1280"/>
      <c r="JDH379" s="1280"/>
      <c r="JDI379" s="1280"/>
      <c r="JDJ379" s="1280"/>
      <c r="JDK379" s="1280"/>
      <c r="JDL379" s="1280"/>
      <c r="JDM379" s="1280"/>
      <c r="JDN379" s="1280"/>
      <c r="JDO379" s="1280"/>
      <c r="JDP379" s="1280"/>
      <c r="JDQ379" s="1280"/>
      <c r="JDR379" s="1280"/>
      <c r="JDS379" s="1280"/>
      <c r="JDT379" s="1280"/>
      <c r="JDU379" s="1280"/>
      <c r="JDV379" s="1280"/>
      <c r="JDW379" s="1280"/>
      <c r="JDX379" s="1280"/>
      <c r="JDY379" s="1280"/>
      <c r="JDZ379" s="1280"/>
      <c r="JEA379" s="1280"/>
      <c r="JEB379" s="1280"/>
      <c r="JEC379" s="1280"/>
      <c r="JED379" s="1280"/>
      <c r="JEE379" s="1280"/>
      <c r="JEF379" s="1280"/>
      <c r="JEG379" s="1280"/>
      <c r="JEH379" s="1280"/>
      <c r="JEI379" s="1280"/>
      <c r="JEJ379" s="1280"/>
      <c r="JEK379" s="1280"/>
      <c r="JEL379" s="1280"/>
      <c r="JEM379" s="1280"/>
      <c r="JEN379" s="1280"/>
      <c r="JEO379" s="1280"/>
      <c r="JEP379" s="1280"/>
      <c r="JEQ379" s="1280"/>
      <c r="JER379" s="1280"/>
      <c r="JES379" s="1280"/>
      <c r="JET379" s="1280"/>
      <c r="JEU379" s="1280"/>
      <c r="JEV379" s="1280"/>
      <c r="JEW379" s="1280"/>
      <c r="JEX379" s="1280"/>
      <c r="JEY379" s="1280"/>
      <c r="JEZ379" s="1280"/>
      <c r="JFA379" s="1280"/>
      <c r="JFB379" s="1280"/>
      <c r="JFC379" s="1280"/>
      <c r="JFD379" s="1280"/>
      <c r="JFE379" s="1280"/>
      <c r="JFF379" s="1280"/>
      <c r="JFG379" s="1280"/>
      <c r="JFH379" s="1280"/>
      <c r="JFI379" s="1280"/>
      <c r="JFJ379" s="1280"/>
      <c r="JFK379" s="1280"/>
      <c r="JFL379" s="1280"/>
      <c r="JFM379" s="1280"/>
      <c r="JFN379" s="1280"/>
      <c r="JFO379" s="1280"/>
      <c r="JFP379" s="1280"/>
      <c r="JFQ379" s="1280"/>
      <c r="JFR379" s="1280"/>
      <c r="JFS379" s="1280"/>
      <c r="JFT379" s="1280"/>
      <c r="JFU379" s="1280"/>
      <c r="JFV379" s="1280"/>
      <c r="JFW379" s="1280"/>
      <c r="JFX379" s="1280"/>
      <c r="JFY379" s="1280"/>
      <c r="JFZ379" s="1280"/>
      <c r="JGA379" s="1280"/>
      <c r="JGB379" s="1280"/>
      <c r="JGC379" s="1280"/>
      <c r="JGD379" s="1280"/>
      <c r="JGE379" s="1280"/>
      <c r="JGF379" s="1280"/>
      <c r="JGG379" s="1280"/>
      <c r="JGH379" s="1280"/>
      <c r="JGI379" s="1280"/>
      <c r="JGJ379" s="1280"/>
      <c r="JGK379" s="1280"/>
      <c r="JGL379" s="1280"/>
      <c r="JGM379" s="1280"/>
      <c r="JGN379" s="1280"/>
      <c r="JGO379" s="1280"/>
      <c r="JGP379" s="1280"/>
      <c r="JGQ379" s="1280"/>
      <c r="JGR379" s="1280"/>
      <c r="JGS379" s="1280"/>
      <c r="JGT379" s="1280"/>
      <c r="JGU379" s="1280"/>
      <c r="JGV379" s="1280"/>
      <c r="JGW379" s="1280"/>
      <c r="JGX379" s="1280"/>
      <c r="JGY379" s="1280"/>
      <c r="JGZ379" s="1280"/>
      <c r="JHA379" s="1280"/>
      <c r="JHB379" s="1280"/>
      <c r="JHC379" s="1280"/>
      <c r="JHD379" s="1280"/>
      <c r="JHE379" s="1280"/>
      <c r="JHF379" s="1280"/>
      <c r="JHG379" s="1280"/>
      <c r="JHH379" s="1280"/>
      <c r="JHI379" s="1280"/>
      <c r="JHJ379" s="1280"/>
      <c r="JHK379" s="1280"/>
      <c r="JHL379" s="1280"/>
      <c r="JHM379" s="1280"/>
      <c r="JHN379" s="1280"/>
      <c r="JHO379" s="1280"/>
      <c r="JHP379" s="1280"/>
      <c r="JHQ379" s="1280"/>
      <c r="JHR379" s="1280"/>
      <c r="JHS379" s="1280"/>
      <c r="JHT379" s="1280"/>
      <c r="JHU379" s="1280"/>
      <c r="JHV379" s="1280"/>
      <c r="JHW379" s="1280"/>
      <c r="JHX379" s="1280"/>
      <c r="JHY379" s="1280"/>
      <c r="JHZ379" s="1280"/>
      <c r="JIA379" s="1280"/>
      <c r="JIB379" s="1280"/>
      <c r="JIC379" s="1280"/>
      <c r="JID379" s="1280"/>
      <c r="JIE379" s="1280"/>
      <c r="JIF379" s="1280"/>
      <c r="JIG379" s="1280"/>
      <c r="JIH379" s="1280"/>
      <c r="JII379" s="1280"/>
      <c r="JIJ379" s="1280"/>
      <c r="JIK379" s="1280"/>
      <c r="JIL379" s="1280"/>
      <c r="JIM379" s="1280"/>
      <c r="JIN379" s="1280"/>
      <c r="JIO379" s="1280"/>
      <c r="JIP379" s="1280"/>
      <c r="JIQ379" s="1280"/>
      <c r="JIR379" s="1280"/>
      <c r="JIS379" s="1280"/>
      <c r="JIT379" s="1280"/>
      <c r="JIU379" s="1280"/>
      <c r="JIV379" s="1280"/>
      <c r="JIW379" s="1280"/>
      <c r="JIX379" s="1280"/>
      <c r="JIY379" s="1280"/>
      <c r="JIZ379" s="1280"/>
      <c r="JJA379" s="1280"/>
      <c r="JJB379" s="1280"/>
      <c r="JJC379" s="1280"/>
      <c r="JJD379" s="1280"/>
      <c r="JJE379" s="1280"/>
      <c r="JJF379" s="1280"/>
      <c r="JJG379" s="1280"/>
      <c r="JJH379" s="1280"/>
      <c r="JJI379" s="1280"/>
      <c r="JJJ379" s="1280"/>
      <c r="JJK379" s="1280"/>
      <c r="JJL379" s="1280"/>
      <c r="JJM379" s="1280"/>
      <c r="JJN379" s="1280"/>
      <c r="JJO379" s="1280"/>
      <c r="JJP379" s="1280"/>
      <c r="JJQ379" s="1280"/>
      <c r="JJR379" s="1280"/>
      <c r="JJS379" s="1280"/>
      <c r="JJT379" s="1280"/>
      <c r="JJU379" s="1280"/>
      <c r="JJV379" s="1280"/>
      <c r="JJW379" s="1280"/>
      <c r="JJX379" s="1280"/>
      <c r="JJY379" s="1280"/>
      <c r="JJZ379" s="1280"/>
      <c r="JKA379" s="1280"/>
      <c r="JKB379" s="1280"/>
      <c r="JKC379" s="1280"/>
      <c r="JKD379" s="1280"/>
      <c r="JKE379" s="1280"/>
      <c r="JKF379" s="1280"/>
      <c r="JKG379" s="1280"/>
      <c r="JKH379" s="1280"/>
      <c r="JKI379" s="1280"/>
      <c r="JKJ379" s="1280"/>
      <c r="JKK379" s="1280"/>
      <c r="JKL379" s="1280"/>
      <c r="JKM379" s="1280"/>
      <c r="JKN379" s="1280"/>
      <c r="JKO379" s="1280"/>
      <c r="JKP379" s="1280"/>
      <c r="JKQ379" s="1280"/>
      <c r="JKR379" s="1280"/>
      <c r="JKS379" s="1280"/>
      <c r="JKT379" s="1280"/>
      <c r="JKU379" s="1280"/>
      <c r="JKV379" s="1280"/>
      <c r="JKW379" s="1280"/>
      <c r="JKX379" s="1280"/>
      <c r="JKY379" s="1280"/>
      <c r="JKZ379" s="1280"/>
      <c r="JLA379" s="1280"/>
      <c r="JLB379" s="1280"/>
      <c r="JLC379" s="1280"/>
      <c r="JLD379" s="1280"/>
      <c r="JLE379" s="1280"/>
      <c r="JLF379" s="1280"/>
      <c r="JLG379" s="1280"/>
      <c r="JLH379" s="1280"/>
      <c r="JLI379" s="1280"/>
      <c r="JLJ379" s="1280"/>
      <c r="JLK379" s="1280"/>
      <c r="JLL379" s="1280"/>
      <c r="JLM379" s="1280"/>
      <c r="JLN379" s="1280"/>
      <c r="JLO379" s="1280"/>
      <c r="JLP379" s="1280"/>
      <c r="JLQ379" s="1280"/>
      <c r="JLR379" s="1280"/>
      <c r="JLS379" s="1280"/>
      <c r="JLT379" s="1280"/>
      <c r="JLU379" s="1280"/>
      <c r="JLV379" s="1280"/>
      <c r="JLW379" s="1280"/>
      <c r="JLX379" s="1280"/>
      <c r="JLY379" s="1280"/>
      <c r="JLZ379" s="1280"/>
      <c r="JMA379" s="1280"/>
      <c r="JMB379" s="1280"/>
      <c r="JMC379" s="1280"/>
      <c r="JMD379" s="1280"/>
      <c r="JME379" s="1280"/>
      <c r="JMF379" s="1280"/>
      <c r="JMG379" s="1280"/>
      <c r="JMH379" s="1280"/>
      <c r="JMI379" s="1280"/>
      <c r="JMJ379" s="1280"/>
      <c r="JMK379" s="1280"/>
      <c r="JML379" s="1280"/>
      <c r="JMM379" s="1280"/>
      <c r="JMN379" s="1280"/>
      <c r="JMO379" s="1280"/>
      <c r="JMP379" s="1280"/>
      <c r="JMQ379" s="1280"/>
      <c r="JMR379" s="1280"/>
      <c r="JMS379" s="1280"/>
      <c r="JMT379" s="1280"/>
      <c r="JMU379" s="1280"/>
      <c r="JMV379" s="1280"/>
      <c r="JMW379" s="1280"/>
      <c r="JMX379" s="1280"/>
      <c r="JMY379" s="1280"/>
      <c r="JMZ379" s="1280"/>
      <c r="JNA379" s="1280"/>
      <c r="JNB379" s="1280"/>
      <c r="JNC379" s="1280"/>
      <c r="JND379" s="1280"/>
      <c r="JNE379" s="1280"/>
      <c r="JNF379" s="1280"/>
      <c r="JNG379" s="1280"/>
      <c r="JNH379" s="1280"/>
      <c r="JNI379" s="1280"/>
      <c r="JNJ379" s="1280"/>
      <c r="JNK379" s="1280"/>
      <c r="JNL379" s="1280"/>
      <c r="JNM379" s="1280"/>
      <c r="JNN379" s="1280"/>
      <c r="JNO379" s="1280"/>
      <c r="JNP379" s="1280"/>
      <c r="JNQ379" s="1280"/>
      <c r="JNR379" s="1280"/>
      <c r="JNS379" s="1280"/>
      <c r="JNT379" s="1280"/>
      <c r="JNU379" s="1280"/>
      <c r="JNV379" s="1280"/>
      <c r="JNW379" s="1280"/>
      <c r="JNX379" s="1280"/>
      <c r="JNY379" s="1280"/>
      <c r="JNZ379" s="1280"/>
      <c r="JOA379" s="1280"/>
      <c r="JOB379" s="1280"/>
      <c r="JOC379" s="1280"/>
      <c r="JOD379" s="1280"/>
      <c r="JOE379" s="1280"/>
      <c r="JOF379" s="1280"/>
      <c r="JOG379" s="1280"/>
      <c r="JOH379" s="1280"/>
      <c r="JOI379" s="1280"/>
      <c r="JOJ379" s="1280"/>
      <c r="JOK379" s="1280"/>
      <c r="JOL379" s="1280"/>
      <c r="JOM379" s="1280"/>
      <c r="JON379" s="1280"/>
      <c r="JOO379" s="1280"/>
      <c r="JOP379" s="1280"/>
      <c r="JOQ379" s="1280"/>
      <c r="JOR379" s="1280"/>
      <c r="JOS379" s="1280"/>
      <c r="JOT379" s="1280"/>
      <c r="JOU379" s="1280"/>
      <c r="JOV379" s="1280"/>
      <c r="JOW379" s="1280"/>
      <c r="JOX379" s="1280"/>
      <c r="JOY379" s="1280"/>
      <c r="JOZ379" s="1280"/>
      <c r="JPA379" s="1280"/>
      <c r="JPB379" s="1280"/>
      <c r="JPC379" s="1280"/>
      <c r="JPD379" s="1280"/>
      <c r="JPE379" s="1280"/>
      <c r="JPF379" s="1280"/>
      <c r="JPG379" s="1280"/>
      <c r="JPH379" s="1280"/>
      <c r="JPI379" s="1280"/>
      <c r="JPJ379" s="1280"/>
      <c r="JPK379" s="1280"/>
      <c r="JPL379" s="1280"/>
      <c r="JPM379" s="1280"/>
      <c r="JPN379" s="1280"/>
      <c r="JPO379" s="1280"/>
      <c r="JPP379" s="1280"/>
      <c r="JPQ379" s="1280"/>
      <c r="JPR379" s="1280"/>
      <c r="JPS379" s="1280"/>
      <c r="JPT379" s="1280"/>
      <c r="JPU379" s="1280"/>
      <c r="JPV379" s="1280"/>
      <c r="JPW379" s="1280"/>
      <c r="JPX379" s="1280"/>
      <c r="JPY379" s="1280"/>
      <c r="JPZ379" s="1280"/>
      <c r="JQA379" s="1280"/>
      <c r="JQB379" s="1280"/>
      <c r="JQC379" s="1280"/>
      <c r="JQD379" s="1280"/>
      <c r="JQE379" s="1280"/>
      <c r="JQF379" s="1280"/>
      <c r="JQG379" s="1280"/>
      <c r="JQH379" s="1280"/>
      <c r="JQI379" s="1280"/>
      <c r="JQJ379" s="1280"/>
      <c r="JQK379" s="1280"/>
      <c r="JQL379" s="1280"/>
      <c r="JQM379" s="1280"/>
      <c r="JQN379" s="1280"/>
      <c r="JQO379" s="1280"/>
      <c r="JQP379" s="1280"/>
      <c r="JQQ379" s="1280"/>
      <c r="JQR379" s="1280"/>
      <c r="JQS379" s="1280"/>
      <c r="JQT379" s="1280"/>
      <c r="JQU379" s="1280"/>
      <c r="JQV379" s="1280"/>
      <c r="JQW379" s="1280"/>
      <c r="JQX379" s="1280"/>
      <c r="JQY379" s="1280"/>
      <c r="JQZ379" s="1280"/>
      <c r="JRA379" s="1280"/>
      <c r="JRB379" s="1280"/>
      <c r="JRC379" s="1280"/>
      <c r="JRD379" s="1280"/>
      <c r="JRE379" s="1280"/>
      <c r="JRF379" s="1280"/>
      <c r="JRG379" s="1280"/>
      <c r="JRH379" s="1280"/>
      <c r="JRI379" s="1280"/>
      <c r="JRJ379" s="1280"/>
      <c r="JRK379" s="1280"/>
      <c r="JRL379" s="1280"/>
      <c r="JRM379" s="1280"/>
      <c r="JRN379" s="1280"/>
      <c r="JRO379" s="1280"/>
      <c r="JRP379" s="1280"/>
      <c r="JRQ379" s="1280"/>
      <c r="JRR379" s="1280"/>
      <c r="JRS379" s="1280"/>
      <c r="JRT379" s="1280"/>
      <c r="JRU379" s="1280"/>
      <c r="JRV379" s="1280"/>
      <c r="JRW379" s="1280"/>
      <c r="JRX379" s="1280"/>
      <c r="JRY379" s="1280"/>
      <c r="JRZ379" s="1280"/>
      <c r="JSA379" s="1280"/>
      <c r="JSB379" s="1280"/>
      <c r="JSC379" s="1280"/>
      <c r="JSD379" s="1280"/>
      <c r="JSE379" s="1280"/>
      <c r="JSF379" s="1280"/>
      <c r="JSG379" s="1280"/>
      <c r="JSH379" s="1280"/>
      <c r="JSI379" s="1280"/>
      <c r="JSJ379" s="1280"/>
      <c r="JSK379" s="1280"/>
      <c r="JSL379" s="1280"/>
      <c r="JSM379" s="1280"/>
      <c r="JSN379" s="1280"/>
      <c r="JSO379" s="1280"/>
      <c r="JSP379" s="1280"/>
      <c r="JSQ379" s="1280"/>
      <c r="JSR379" s="1280"/>
      <c r="JSS379" s="1280"/>
      <c r="JST379" s="1280"/>
      <c r="JSU379" s="1280"/>
      <c r="JSV379" s="1280"/>
      <c r="JSW379" s="1280"/>
      <c r="JSX379" s="1280"/>
      <c r="JSY379" s="1280"/>
      <c r="JSZ379" s="1280"/>
      <c r="JTA379" s="1280"/>
      <c r="JTB379" s="1280"/>
      <c r="JTC379" s="1280"/>
      <c r="JTD379" s="1280"/>
      <c r="JTE379" s="1280"/>
      <c r="JTF379" s="1280"/>
      <c r="JTG379" s="1280"/>
      <c r="JTH379" s="1280"/>
      <c r="JTI379" s="1280"/>
      <c r="JTJ379" s="1280"/>
      <c r="JTK379" s="1280"/>
      <c r="JTL379" s="1280"/>
      <c r="JTM379" s="1280"/>
      <c r="JTN379" s="1280"/>
      <c r="JTO379" s="1280"/>
      <c r="JTP379" s="1280"/>
      <c r="JTQ379" s="1280"/>
      <c r="JTR379" s="1280"/>
      <c r="JTS379" s="1280"/>
      <c r="JTT379" s="1280"/>
      <c r="JTU379" s="1280"/>
      <c r="JTV379" s="1280"/>
      <c r="JTW379" s="1280"/>
      <c r="JTX379" s="1280"/>
      <c r="JTY379" s="1280"/>
      <c r="JTZ379" s="1280"/>
      <c r="JUA379" s="1280"/>
      <c r="JUB379" s="1280"/>
      <c r="JUC379" s="1280"/>
      <c r="JUD379" s="1280"/>
      <c r="JUE379" s="1280"/>
      <c r="JUF379" s="1280"/>
      <c r="JUG379" s="1280"/>
      <c r="JUH379" s="1280"/>
      <c r="JUI379" s="1280"/>
      <c r="JUJ379" s="1280"/>
      <c r="JUK379" s="1280"/>
      <c r="JUL379" s="1280"/>
      <c r="JUM379" s="1280"/>
      <c r="JUN379" s="1280"/>
      <c r="JUO379" s="1280"/>
      <c r="JUP379" s="1280"/>
      <c r="JUQ379" s="1280"/>
      <c r="JUR379" s="1280"/>
      <c r="JUS379" s="1280"/>
      <c r="JUT379" s="1280"/>
      <c r="JUU379" s="1280"/>
      <c r="JUV379" s="1280"/>
      <c r="JUW379" s="1280"/>
      <c r="JUX379" s="1280"/>
      <c r="JUY379" s="1280"/>
      <c r="JUZ379" s="1280"/>
      <c r="JVA379" s="1280"/>
      <c r="JVB379" s="1280"/>
      <c r="JVC379" s="1280"/>
      <c r="JVD379" s="1280"/>
      <c r="JVE379" s="1280"/>
      <c r="JVF379" s="1280"/>
      <c r="JVG379" s="1280"/>
      <c r="JVH379" s="1280"/>
      <c r="JVI379" s="1280"/>
      <c r="JVJ379" s="1280"/>
      <c r="JVK379" s="1280"/>
      <c r="JVL379" s="1280"/>
      <c r="JVM379" s="1280"/>
      <c r="JVN379" s="1280"/>
      <c r="JVO379" s="1280"/>
      <c r="JVP379" s="1280"/>
      <c r="JVQ379" s="1280"/>
      <c r="JVR379" s="1280"/>
      <c r="JVS379" s="1280"/>
      <c r="JVT379" s="1280"/>
      <c r="JVU379" s="1280"/>
      <c r="JVV379" s="1280"/>
      <c r="JVW379" s="1280"/>
      <c r="JVX379" s="1280"/>
      <c r="JVY379" s="1280"/>
      <c r="JVZ379" s="1280"/>
      <c r="JWA379" s="1280"/>
      <c r="JWB379" s="1280"/>
      <c r="JWC379" s="1280"/>
      <c r="JWD379" s="1280"/>
      <c r="JWE379" s="1280"/>
      <c r="JWF379" s="1280"/>
      <c r="JWG379" s="1280"/>
      <c r="JWH379" s="1280"/>
      <c r="JWI379" s="1280"/>
      <c r="JWJ379" s="1280"/>
      <c r="JWK379" s="1280"/>
      <c r="JWL379" s="1280"/>
      <c r="JWM379" s="1280"/>
      <c r="JWN379" s="1280"/>
      <c r="JWO379" s="1280"/>
      <c r="JWP379" s="1280"/>
      <c r="JWQ379" s="1280"/>
      <c r="JWR379" s="1280"/>
      <c r="JWS379" s="1280"/>
      <c r="JWT379" s="1280"/>
      <c r="JWU379" s="1280"/>
      <c r="JWV379" s="1280"/>
      <c r="JWW379" s="1280"/>
      <c r="JWX379" s="1280"/>
      <c r="JWY379" s="1280"/>
      <c r="JWZ379" s="1280"/>
      <c r="JXA379" s="1280"/>
      <c r="JXB379" s="1280"/>
      <c r="JXC379" s="1280"/>
      <c r="JXD379" s="1280"/>
      <c r="JXE379" s="1280"/>
      <c r="JXF379" s="1280"/>
      <c r="JXG379" s="1280"/>
      <c r="JXH379" s="1280"/>
      <c r="JXI379" s="1280"/>
      <c r="JXJ379" s="1280"/>
      <c r="JXK379" s="1280"/>
      <c r="JXL379" s="1280"/>
      <c r="JXM379" s="1280"/>
      <c r="JXN379" s="1280"/>
      <c r="JXO379" s="1280"/>
      <c r="JXP379" s="1280"/>
      <c r="JXQ379" s="1280"/>
      <c r="JXR379" s="1280"/>
      <c r="JXS379" s="1280"/>
      <c r="JXT379" s="1280"/>
      <c r="JXU379" s="1280"/>
      <c r="JXV379" s="1280"/>
      <c r="JXW379" s="1280"/>
      <c r="JXX379" s="1280"/>
      <c r="JXY379" s="1280"/>
      <c r="JXZ379" s="1280"/>
      <c r="JYA379" s="1280"/>
      <c r="JYB379" s="1280"/>
      <c r="JYC379" s="1280"/>
      <c r="JYD379" s="1280"/>
      <c r="JYE379" s="1280"/>
      <c r="JYF379" s="1280"/>
      <c r="JYG379" s="1280"/>
      <c r="JYH379" s="1280"/>
      <c r="JYI379" s="1280"/>
      <c r="JYJ379" s="1280"/>
      <c r="JYK379" s="1280"/>
      <c r="JYL379" s="1280"/>
      <c r="JYM379" s="1280"/>
      <c r="JYN379" s="1280"/>
      <c r="JYO379" s="1280"/>
      <c r="JYP379" s="1280"/>
      <c r="JYQ379" s="1280"/>
      <c r="JYR379" s="1280"/>
      <c r="JYS379" s="1280"/>
      <c r="JYT379" s="1280"/>
      <c r="JYU379" s="1280"/>
      <c r="JYV379" s="1280"/>
      <c r="JYW379" s="1280"/>
      <c r="JYX379" s="1280"/>
      <c r="JYY379" s="1280"/>
      <c r="JYZ379" s="1280"/>
      <c r="JZA379" s="1280"/>
      <c r="JZB379" s="1280"/>
      <c r="JZC379" s="1280"/>
      <c r="JZD379" s="1280"/>
      <c r="JZE379" s="1280"/>
      <c r="JZF379" s="1280"/>
      <c r="JZG379" s="1280"/>
      <c r="JZH379" s="1280"/>
      <c r="JZI379" s="1280"/>
      <c r="JZJ379" s="1280"/>
      <c r="JZK379" s="1280"/>
      <c r="JZL379" s="1280"/>
      <c r="JZM379" s="1280"/>
      <c r="JZN379" s="1280"/>
      <c r="JZO379" s="1280"/>
      <c r="JZP379" s="1280"/>
      <c r="JZQ379" s="1280"/>
      <c r="JZR379" s="1280"/>
      <c r="JZS379" s="1280"/>
      <c r="JZT379" s="1280"/>
      <c r="JZU379" s="1280"/>
      <c r="JZV379" s="1280"/>
      <c r="JZW379" s="1280"/>
      <c r="JZX379" s="1280"/>
      <c r="JZY379" s="1280"/>
      <c r="JZZ379" s="1280"/>
      <c r="KAA379" s="1280"/>
      <c r="KAB379" s="1280"/>
      <c r="KAC379" s="1280"/>
      <c r="KAD379" s="1280"/>
      <c r="KAE379" s="1280"/>
      <c r="KAF379" s="1280"/>
      <c r="KAG379" s="1280"/>
      <c r="KAH379" s="1280"/>
      <c r="KAI379" s="1280"/>
      <c r="KAJ379" s="1280"/>
      <c r="KAK379" s="1280"/>
      <c r="KAL379" s="1280"/>
      <c r="KAM379" s="1280"/>
      <c r="KAN379" s="1280"/>
      <c r="KAO379" s="1280"/>
      <c r="KAP379" s="1280"/>
      <c r="KAQ379" s="1280"/>
      <c r="KAR379" s="1280"/>
      <c r="KAS379" s="1280"/>
      <c r="KAT379" s="1280"/>
      <c r="KAU379" s="1280"/>
      <c r="KAV379" s="1280"/>
      <c r="KAW379" s="1280"/>
      <c r="KAX379" s="1280"/>
      <c r="KAY379" s="1280"/>
      <c r="KAZ379" s="1280"/>
      <c r="KBA379" s="1280"/>
      <c r="KBB379" s="1280"/>
      <c r="KBC379" s="1280"/>
      <c r="KBD379" s="1280"/>
      <c r="KBE379" s="1280"/>
      <c r="KBF379" s="1280"/>
      <c r="KBG379" s="1280"/>
      <c r="KBH379" s="1280"/>
      <c r="KBI379" s="1280"/>
      <c r="KBJ379" s="1280"/>
      <c r="KBK379" s="1280"/>
      <c r="KBL379" s="1280"/>
      <c r="KBM379" s="1280"/>
      <c r="KBN379" s="1280"/>
      <c r="KBO379" s="1280"/>
      <c r="KBP379" s="1280"/>
      <c r="KBQ379" s="1280"/>
      <c r="KBR379" s="1280"/>
      <c r="KBS379" s="1280"/>
      <c r="KBT379" s="1280"/>
      <c r="KBU379" s="1280"/>
      <c r="KBV379" s="1280"/>
      <c r="KBW379" s="1280"/>
      <c r="KBX379" s="1280"/>
      <c r="KBY379" s="1280"/>
      <c r="KBZ379" s="1280"/>
      <c r="KCA379" s="1280"/>
      <c r="KCB379" s="1280"/>
      <c r="KCC379" s="1280"/>
      <c r="KCD379" s="1280"/>
      <c r="KCE379" s="1280"/>
      <c r="KCF379" s="1280"/>
      <c r="KCG379" s="1280"/>
      <c r="KCH379" s="1280"/>
      <c r="KCI379" s="1280"/>
      <c r="KCJ379" s="1280"/>
      <c r="KCK379" s="1280"/>
      <c r="KCL379" s="1280"/>
      <c r="KCM379" s="1280"/>
      <c r="KCN379" s="1280"/>
      <c r="KCO379" s="1280"/>
      <c r="KCP379" s="1280"/>
      <c r="KCQ379" s="1280"/>
      <c r="KCR379" s="1280"/>
      <c r="KCS379" s="1280"/>
      <c r="KCT379" s="1280"/>
      <c r="KCU379" s="1280"/>
      <c r="KCV379" s="1280"/>
      <c r="KCW379" s="1280"/>
      <c r="KCX379" s="1280"/>
      <c r="KCY379" s="1280"/>
      <c r="KCZ379" s="1280"/>
      <c r="KDA379" s="1280"/>
      <c r="KDB379" s="1280"/>
      <c r="KDC379" s="1280"/>
      <c r="KDD379" s="1280"/>
      <c r="KDE379" s="1280"/>
      <c r="KDF379" s="1280"/>
      <c r="KDG379" s="1280"/>
      <c r="KDH379" s="1280"/>
      <c r="KDI379" s="1280"/>
      <c r="KDJ379" s="1280"/>
      <c r="KDK379" s="1280"/>
      <c r="KDL379" s="1280"/>
      <c r="KDM379" s="1280"/>
      <c r="KDN379" s="1280"/>
      <c r="KDO379" s="1280"/>
      <c r="KDP379" s="1280"/>
      <c r="KDQ379" s="1280"/>
      <c r="KDR379" s="1280"/>
      <c r="KDS379" s="1280"/>
      <c r="KDT379" s="1280"/>
      <c r="KDU379" s="1280"/>
      <c r="KDV379" s="1280"/>
      <c r="KDW379" s="1280"/>
      <c r="KDX379" s="1280"/>
      <c r="KDY379" s="1280"/>
      <c r="KDZ379" s="1280"/>
      <c r="KEA379" s="1280"/>
      <c r="KEB379" s="1280"/>
      <c r="KEC379" s="1280"/>
      <c r="KED379" s="1280"/>
      <c r="KEE379" s="1280"/>
      <c r="KEF379" s="1280"/>
      <c r="KEG379" s="1280"/>
      <c r="KEH379" s="1280"/>
      <c r="KEI379" s="1280"/>
      <c r="KEJ379" s="1280"/>
      <c r="KEK379" s="1280"/>
      <c r="KEL379" s="1280"/>
      <c r="KEM379" s="1280"/>
      <c r="KEN379" s="1280"/>
      <c r="KEO379" s="1280"/>
      <c r="KEP379" s="1280"/>
      <c r="KEQ379" s="1280"/>
      <c r="KER379" s="1280"/>
      <c r="KES379" s="1280"/>
      <c r="KET379" s="1280"/>
      <c r="KEU379" s="1280"/>
      <c r="KEV379" s="1280"/>
      <c r="KEW379" s="1280"/>
      <c r="KEX379" s="1280"/>
      <c r="KEY379" s="1280"/>
      <c r="KEZ379" s="1280"/>
      <c r="KFA379" s="1280"/>
      <c r="KFB379" s="1280"/>
      <c r="KFC379" s="1280"/>
      <c r="KFD379" s="1280"/>
      <c r="KFE379" s="1280"/>
      <c r="KFF379" s="1280"/>
      <c r="KFG379" s="1280"/>
      <c r="KFH379" s="1280"/>
      <c r="KFI379" s="1280"/>
      <c r="KFJ379" s="1280"/>
      <c r="KFK379" s="1280"/>
      <c r="KFL379" s="1280"/>
      <c r="KFM379" s="1280"/>
      <c r="KFN379" s="1280"/>
      <c r="KFO379" s="1280"/>
      <c r="KFP379" s="1280"/>
      <c r="KFQ379" s="1280"/>
      <c r="KFR379" s="1280"/>
      <c r="KFS379" s="1280"/>
      <c r="KFT379" s="1280"/>
      <c r="KFU379" s="1280"/>
      <c r="KFV379" s="1280"/>
      <c r="KFW379" s="1280"/>
      <c r="KFX379" s="1280"/>
      <c r="KFY379" s="1280"/>
      <c r="KFZ379" s="1280"/>
      <c r="KGA379" s="1280"/>
      <c r="KGB379" s="1280"/>
      <c r="KGC379" s="1280"/>
      <c r="KGD379" s="1280"/>
      <c r="KGE379" s="1280"/>
      <c r="KGF379" s="1280"/>
      <c r="KGG379" s="1280"/>
      <c r="KGH379" s="1280"/>
      <c r="KGI379" s="1280"/>
      <c r="KGJ379" s="1280"/>
      <c r="KGK379" s="1280"/>
      <c r="KGL379" s="1280"/>
      <c r="KGM379" s="1280"/>
      <c r="KGN379" s="1280"/>
      <c r="KGO379" s="1280"/>
      <c r="KGP379" s="1280"/>
      <c r="KGQ379" s="1280"/>
      <c r="KGR379" s="1280"/>
      <c r="KGS379" s="1280"/>
      <c r="KGT379" s="1280"/>
      <c r="KGU379" s="1280"/>
      <c r="KGV379" s="1280"/>
      <c r="KGW379" s="1280"/>
      <c r="KGX379" s="1280"/>
      <c r="KGY379" s="1280"/>
      <c r="KGZ379" s="1280"/>
      <c r="KHA379" s="1280"/>
      <c r="KHB379" s="1280"/>
      <c r="KHC379" s="1280"/>
      <c r="KHD379" s="1280"/>
      <c r="KHE379" s="1280"/>
      <c r="KHF379" s="1280"/>
      <c r="KHG379" s="1280"/>
      <c r="KHH379" s="1280"/>
      <c r="KHI379" s="1280"/>
      <c r="KHJ379" s="1280"/>
      <c r="KHK379" s="1280"/>
      <c r="KHL379" s="1280"/>
      <c r="KHM379" s="1280"/>
      <c r="KHN379" s="1280"/>
      <c r="KHO379" s="1280"/>
      <c r="KHP379" s="1280"/>
      <c r="KHQ379" s="1280"/>
      <c r="KHR379" s="1280"/>
      <c r="KHS379" s="1280"/>
      <c r="KHT379" s="1280"/>
      <c r="KHU379" s="1280"/>
      <c r="KHV379" s="1280"/>
      <c r="KHW379" s="1280"/>
      <c r="KHX379" s="1280"/>
      <c r="KHY379" s="1280"/>
      <c r="KHZ379" s="1280"/>
      <c r="KIA379" s="1280"/>
      <c r="KIB379" s="1280"/>
      <c r="KIC379" s="1280"/>
      <c r="KID379" s="1280"/>
      <c r="KIE379" s="1280"/>
      <c r="KIF379" s="1280"/>
      <c r="KIG379" s="1280"/>
      <c r="KIH379" s="1280"/>
      <c r="KII379" s="1280"/>
      <c r="KIJ379" s="1280"/>
      <c r="KIK379" s="1280"/>
      <c r="KIL379" s="1280"/>
      <c r="KIM379" s="1280"/>
      <c r="KIN379" s="1280"/>
      <c r="KIO379" s="1280"/>
      <c r="KIP379" s="1280"/>
      <c r="KIQ379" s="1280"/>
      <c r="KIR379" s="1280"/>
      <c r="KIS379" s="1280"/>
      <c r="KIT379" s="1280"/>
      <c r="KIU379" s="1280"/>
      <c r="KIV379" s="1280"/>
      <c r="KIW379" s="1280"/>
      <c r="KIX379" s="1280"/>
      <c r="KIY379" s="1280"/>
      <c r="KIZ379" s="1280"/>
      <c r="KJA379" s="1280"/>
      <c r="KJB379" s="1280"/>
      <c r="KJC379" s="1280"/>
      <c r="KJD379" s="1280"/>
      <c r="KJE379" s="1280"/>
      <c r="KJF379" s="1280"/>
      <c r="KJG379" s="1280"/>
      <c r="KJH379" s="1280"/>
      <c r="KJI379" s="1280"/>
      <c r="KJJ379" s="1280"/>
      <c r="KJK379" s="1280"/>
      <c r="KJL379" s="1280"/>
      <c r="KJM379" s="1280"/>
      <c r="KJN379" s="1280"/>
      <c r="KJO379" s="1280"/>
      <c r="KJP379" s="1280"/>
      <c r="KJQ379" s="1280"/>
      <c r="KJR379" s="1280"/>
      <c r="KJS379" s="1280"/>
      <c r="KJT379" s="1280"/>
      <c r="KJU379" s="1280"/>
      <c r="KJV379" s="1280"/>
      <c r="KJW379" s="1280"/>
      <c r="KJX379" s="1280"/>
      <c r="KJY379" s="1280"/>
      <c r="KJZ379" s="1280"/>
      <c r="KKA379" s="1280"/>
      <c r="KKB379" s="1280"/>
      <c r="KKC379" s="1280"/>
      <c r="KKD379" s="1280"/>
      <c r="KKE379" s="1280"/>
      <c r="KKF379" s="1280"/>
      <c r="KKG379" s="1280"/>
      <c r="KKH379" s="1280"/>
      <c r="KKI379" s="1280"/>
      <c r="KKJ379" s="1280"/>
      <c r="KKK379" s="1280"/>
      <c r="KKL379" s="1280"/>
      <c r="KKM379" s="1280"/>
      <c r="KKN379" s="1280"/>
      <c r="KKO379" s="1280"/>
      <c r="KKP379" s="1280"/>
      <c r="KKQ379" s="1280"/>
      <c r="KKR379" s="1280"/>
      <c r="KKS379" s="1280"/>
      <c r="KKT379" s="1280"/>
      <c r="KKU379" s="1280"/>
      <c r="KKV379" s="1280"/>
      <c r="KKW379" s="1280"/>
      <c r="KKX379" s="1280"/>
      <c r="KKY379" s="1280"/>
      <c r="KKZ379" s="1280"/>
      <c r="KLA379" s="1280"/>
      <c r="KLB379" s="1280"/>
      <c r="KLC379" s="1280"/>
      <c r="KLD379" s="1280"/>
      <c r="KLE379" s="1280"/>
      <c r="KLF379" s="1280"/>
      <c r="KLG379" s="1280"/>
      <c r="KLH379" s="1280"/>
      <c r="KLI379" s="1280"/>
      <c r="KLJ379" s="1280"/>
      <c r="KLK379" s="1280"/>
      <c r="KLL379" s="1280"/>
      <c r="KLM379" s="1280"/>
      <c r="KLN379" s="1280"/>
      <c r="KLO379" s="1280"/>
      <c r="KLP379" s="1280"/>
      <c r="KLQ379" s="1280"/>
      <c r="KLR379" s="1280"/>
      <c r="KLS379" s="1280"/>
      <c r="KLT379" s="1280"/>
      <c r="KLU379" s="1280"/>
      <c r="KLV379" s="1280"/>
      <c r="KLW379" s="1280"/>
      <c r="KLX379" s="1280"/>
      <c r="KLY379" s="1280"/>
      <c r="KLZ379" s="1280"/>
      <c r="KMA379" s="1280"/>
      <c r="KMB379" s="1280"/>
      <c r="KMC379" s="1280"/>
      <c r="KMD379" s="1280"/>
      <c r="KME379" s="1280"/>
      <c r="KMF379" s="1280"/>
      <c r="KMG379" s="1280"/>
      <c r="KMH379" s="1280"/>
      <c r="KMI379" s="1280"/>
      <c r="KMJ379" s="1280"/>
      <c r="KMK379" s="1280"/>
      <c r="KML379" s="1280"/>
      <c r="KMM379" s="1280"/>
      <c r="KMN379" s="1280"/>
      <c r="KMO379" s="1280"/>
      <c r="KMP379" s="1280"/>
      <c r="KMQ379" s="1280"/>
      <c r="KMR379" s="1280"/>
      <c r="KMS379" s="1280"/>
      <c r="KMT379" s="1280"/>
      <c r="KMU379" s="1280"/>
      <c r="KMV379" s="1280"/>
      <c r="KMW379" s="1280"/>
      <c r="KMX379" s="1280"/>
      <c r="KMY379" s="1280"/>
      <c r="KMZ379" s="1280"/>
      <c r="KNA379" s="1280"/>
      <c r="KNB379" s="1280"/>
      <c r="KNC379" s="1280"/>
      <c r="KND379" s="1280"/>
      <c r="KNE379" s="1280"/>
      <c r="KNF379" s="1280"/>
      <c r="KNG379" s="1280"/>
      <c r="KNH379" s="1280"/>
      <c r="KNI379" s="1280"/>
      <c r="KNJ379" s="1280"/>
      <c r="KNK379" s="1280"/>
      <c r="KNL379" s="1280"/>
      <c r="KNM379" s="1280"/>
      <c r="KNN379" s="1280"/>
      <c r="KNO379" s="1280"/>
      <c r="KNP379" s="1280"/>
      <c r="KNQ379" s="1280"/>
      <c r="KNR379" s="1280"/>
      <c r="KNS379" s="1280"/>
      <c r="KNT379" s="1280"/>
      <c r="KNU379" s="1280"/>
      <c r="KNV379" s="1280"/>
      <c r="KNW379" s="1280"/>
      <c r="KNX379" s="1280"/>
      <c r="KNY379" s="1280"/>
      <c r="KNZ379" s="1280"/>
      <c r="KOA379" s="1280"/>
      <c r="KOB379" s="1280"/>
      <c r="KOC379" s="1280"/>
      <c r="KOD379" s="1280"/>
      <c r="KOE379" s="1280"/>
      <c r="KOF379" s="1280"/>
      <c r="KOG379" s="1280"/>
      <c r="KOH379" s="1280"/>
      <c r="KOI379" s="1280"/>
      <c r="KOJ379" s="1280"/>
      <c r="KOK379" s="1280"/>
      <c r="KOL379" s="1280"/>
      <c r="KOM379" s="1280"/>
      <c r="KON379" s="1280"/>
      <c r="KOO379" s="1280"/>
      <c r="KOP379" s="1280"/>
      <c r="KOQ379" s="1280"/>
      <c r="KOR379" s="1280"/>
      <c r="KOS379" s="1280"/>
      <c r="KOT379" s="1280"/>
      <c r="KOU379" s="1280"/>
      <c r="KOV379" s="1280"/>
      <c r="KOW379" s="1280"/>
      <c r="KOX379" s="1280"/>
      <c r="KOY379" s="1280"/>
      <c r="KOZ379" s="1280"/>
      <c r="KPA379" s="1280"/>
      <c r="KPB379" s="1280"/>
      <c r="KPC379" s="1280"/>
      <c r="KPD379" s="1280"/>
      <c r="KPE379" s="1280"/>
      <c r="KPF379" s="1280"/>
      <c r="KPG379" s="1280"/>
      <c r="KPH379" s="1280"/>
      <c r="KPI379" s="1280"/>
      <c r="KPJ379" s="1280"/>
      <c r="KPK379" s="1280"/>
      <c r="KPL379" s="1280"/>
      <c r="KPM379" s="1280"/>
      <c r="KPN379" s="1280"/>
      <c r="KPO379" s="1280"/>
      <c r="KPP379" s="1280"/>
      <c r="KPQ379" s="1280"/>
      <c r="KPR379" s="1280"/>
      <c r="KPS379" s="1280"/>
      <c r="KPT379" s="1280"/>
      <c r="KPU379" s="1280"/>
      <c r="KPV379" s="1280"/>
      <c r="KPW379" s="1280"/>
      <c r="KPX379" s="1280"/>
      <c r="KPY379" s="1280"/>
      <c r="KPZ379" s="1280"/>
      <c r="KQA379" s="1280"/>
      <c r="KQB379" s="1280"/>
      <c r="KQC379" s="1280"/>
      <c r="KQD379" s="1280"/>
      <c r="KQE379" s="1280"/>
      <c r="KQF379" s="1280"/>
      <c r="KQG379" s="1280"/>
      <c r="KQH379" s="1280"/>
      <c r="KQI379" s="1280"/>
      <c r="KQJ379" s="1280"/>
      <c r="KQK379" s="1280"/>
      <c r="KQL379" s="1280"/>
      <c r="KQM379" s="1280"/>
      <c r="KQN379" s="1280"/>
      <c r="KQO379" s="1280"/>
      <c r="KQP379" s="1280"/>
      <c r="KQQ379" s="1280"/>
      <c r="KQR379" s="1280"/>
      <c r="KQS379" s="1280"/>
      <c r="KQT379" s="1280"/>
      <c r="KQU379" s="1280"/>
      <c r="KQV379" s="1280"/>
      <c r="KQW379" s="1280"/>
      <c r="KQX379" s="1280"/>
      <c r="KQY379" s="1280"/>
      <c r="KQZ379" s="1280"/>
      <c r="KRA379" s="1280"/>
      <c r="KRB379" s="1280"/>
      <c r="KRC379" s="1280"/>
      <c r="KRD379" s="1280"/>
      <c r="KRE379" s="1280"/>
      <c r="KRF379" s="1280"/>
      <c r="KRG379" s="1280"/>
      <c r="KRH379" s="1280"/>
      <c r="KRI379" s="1280"/>
      <c r="KRJ379" s="1280"/>
      <c r="KRK379" s="1280"/>
      <c r="KRL379" s="1280"/>
      <c r="KRM379" s="1280"/>
      <c r="KRN379" s="1280"/>
      <c r="KRO379" s="1280"/>
      <c r="KRP379" s="1280"/>
      <c r="KRQ379" s="1280"/>
      <c r="KRR379" s="1280"/>
      <c r="KRS379" s="1280"/>
      <c r="KRT379" s="1280"/>
      <c r="KRU379" s="1280"/>
      <c r="KRV379" s="1280"/>
      <c r="KRW379" s="1280"/>
      <c r="KRX379" s="1280"/>
      <c r="KRY379" s="1280"/>
      <c r="KRZ379" s="1280"/>
      <c r="KSA379" s="1280"/>
      <c r="KSB379" s="1280"/>
      <c r="KSC379" s="1280"/>
      <c r="KSD379" s="1280"/>
      <c r="KSE379" s="1280"/>
      <c r="KSF379" s="1280"/>
      <c r="KSG379" s="1280"/>
      <c r="KSH379" s="1280"/>
      <c r="KSI379" s="1280"/>
      <c r="KSJ379" s="1280"/>
      <c r="KSK379" s="1280"/>
      <c r="KSL379" s="1280"/>
      <c r="KSM379" s="1280"/>
      <c r="KSN379" s="1280"/>
      <c r="KSO379" s="1280"/>
      <c r="KSP379" s="1280"/>
      <c r="KSQ379" s="1280"/>
      <c r="KSR379" s="1280"/>
      <c r="KSS379" s="1280"/>
      <c r="KST379" s="1280"/>
      <c r="KSU379" s="1280"/>
      <c r="KSV379" s="1280"/>
      <c r="KSW379" s="1280"/>
      <c r="KSX379" s="1280"/>
      <c r="KSY379" s="1280"/>
      <c r="KSZ379" s="1280"/>
      <c r="KTA379" s="1280"/>
      <c r="KTB379" s="1280"/>
      <c r="KTC379" s="1280"/>
      <c r="KTD379" s="1280"/>
      <c r="KTE379" s="1280"/>
      <c r="KTF379" s="1280"/>
      <c r="KTG379" s="1280"/>
      <c r="KTH379" s="1280"/>
      <c r="KTI379" s="1280"/>
      <c r="KTJ379" s="1280"/>
      <c r="KTK379" s="1280"/>
      <c r="KTL379" s="1280"/>
      <c r="KTM379" s="1280"/>
      <c r="KTN379" s="1280"/>
      <c r="KTO379" s="1280"/>
      <c r="KTP379" s="1280"/>
      <c r="KTQ379" s="1280"/>
      <c r="KTR379" s="1280"/>
      <c r="KTS379" s="1280"/>
      <c r="KTT379" s="1280"/>
      <c r="KTU379" s="1280"/>
      <c r="KTV379" s="1280"/>
      <c r="KTW379" s="1280"/>
      <c r="KTX379" s="1280"/>
      <c r="KTY379" s="1280"/>
      <c r="KTZ379" s="1280"/>
      <c r="KUA379" s="1280"/>
      <c r="KUB379" s="1280"/>
      <c r="KUC379" s="1280"/>
      <c r="KUD379" s="1280"/>
      <c r="KUE379" s="1280"/>
      <c r="KUF379" s="1280"/>
      <c r="KUG379" s="1280"/>
      <c r="KUH379" s="1280"/>
      <c r="KUI379" s="1280"/>
      <c r="KUJ379" s="1280"/>
      <c r="KUK379" s="1280"/>
      <c r="KUL379" s="1280"/>
      <c r="KUM379" s="1280"/>
      <c r="KUN379" s="1280"/>
      <c r="KUO379" s="1280"/>
      <c r="KUP379" s="1280"/>
      <c r="KUQ379" s="1280"/>
      <c r="KUR379" s="1280"/>
      <c r="KUS379" s="1280"/>
      <c r="KUT379" s="1280"/>
      <c r="KUU379" s="1280"/>
      <c r="KUV379" s="1280"/>
      <c r="KUW379" s="1280"/>
      <c r="KUX379" s="1280"/>
      <c r="KUY379" s="1280"/>
      <c r="KUZ379" s="1280"/>
      <c r="KVA379" s="1280"/>
      <c r="KVB379" s="1280"/>
      <c r="KVC379" s="1280"/>
      <c r="KVD379" s="1280"/>
      <c r="KVE379" s="1280"/>
      <c r="KVF379" s="1280"/>
      <c r="KVG379" s="1280"/>
      <c r="KVH379" s="1280"/>
      <c r="KVI379" s="1280"/>
      <c r="KVJ379" s="1280"/>
      <c r="KVK379" s="1280"/>
      <c r="KVL379" s="1280"/>
      <c r="KVM379" s="1280"/>
      <c r="KVN379" s="1280"/>
      <c r="KVO379" s="1280"/>
      <c r="KVP379" s="1280"/>
      <c r="KVQ379" s="1280"/>
      <c r="KVR379" s="1280"/>
      <c r="KVS379" s="1280"/>
      <c r="KVT379" s="1280"/>
      <c r="KVU379" s="1280"/>
      <c r="KVV379" s="1280"/>
      <c r="KVW379" s="1280"/>
      <c r="KVX379" s="1280"/>
      <c r="KVY379" s="1280"/>
      <c r="KVZ379" s="1280"/>
      <c r="KWA379" s="1280"/>
      <c r="KWB379" s="1280"/>
      <c r="KWC379" s="1280"/>
      <c r="KWD379" s="1280"/>
      <c r="KWE379" s="1280"/>
      <c r="KWF379" s="1280"/>
      <c r="KWG379" s="1280"/>
      <c r="KWH379" s="1280"/>
      <c r="KWI379" s="1280"/>
      <c r="KWJ379" s="1280"/>
      <c r="KWK379" s="1280"/>
      <c r="KWL379" s="1280"/>
      <c r="KWM379" s="1280"/>
      <c r="KWN379" s="1280"/>
      <c r="KWO379" s="1280"/>
      <c r="KWP379" s="1280"/>
      <c r="KWQ379" s="1280"/>
      <c r="KWR379" s="1280"/>
      <c r="KWS379" s="1280"/>
      <c r="KWT379" s="1280"/>
      <c r="KWU379" s="1280"/>
      <c r="KWV379" s="1280"/>
      <c r="KWW379" s="1280"/>
      <c r="KWX379" s="1280"/>
      <c r="KWY379" s="1280"/>
      <c r="KWZ379" s="1280"/>
      <c r="KXA379" s="1280"/>
      <c r="KXB379" s="1280"/>
      <c r="KXC379" s="1280"/>
      <c r="KXD379" s="1280"/>
      <c r="KXE379" s="1280"/>
      <c r="KXF379" s="1280"/>
      <c r="KXG379" s="1280"/>
      <c r="KXH379" s="1280"/>
      <c r="KXI379" s="1280"/>
      <c r="KXJ379" s="1280"/>
      <c r="KXK379" s="1280"/>
      <c r="KXL379" s="1280"/>
      <c r="KXM379" s="1280"/>
      <c r="KXN379" s="1280"/>
      <c r="KXO379" s="1280"/>
      <c r="KXP379" s="1280"/>
      <c r="KXQ379" s="1280"/>
      <c r="KXR379" s="1280"/>
      <c r="KXS379" s="1280"/>
      <c r="KXT379" s="1280"/>
      <c r="KXU379" s="1280"/>
      <c r="KXV379" s="1280"/>
      <c r="KXW379" s="1280"/>
      <c r="KXX379" s="1280"/>
      <c r="KXY379" s="1280"/>
      <c r="KXZ379" s="1280"/>
      <c r="KYA379" s="1280"/>
      <c r="KYB379" s="1280"/>
      <c r="KYC379" s="1280"/>
      <c r="KYD379" s="1280"/>
      <c r="KYE379" s="1280"/>
      <c r="KYF379" s="1280"/>
      <c r="KYG379" s="1280"/>
      <c r="KYH379" s="1280"/>
      <c r="KYI379" s="1280"/>
      <c r="KYJ379" s="1280"/>
      <c r="KYK379" s="1280"/>
      <c r="KYL379" s="1280"/>
      <c r="KYM379" s="1280"/>
      <c r="KYN379" s="1280"/>
      <c r="KYO379" s="1280"/>
      <c r="KYP379" s="1280"/>
      <c r="KYQ379" s="1280"/>
      <c r="KYR379" s="1280"/>
      <c r="KYS379" s="1280"/>
      <c r="KYT379" s="1280"/>
      <c r="KYU379" s="1280"/>
      <c r="KYV379" s="1280"/>
      <c r="KYW379" s="1280"/>
      <c r="KYX379" s="1280"/>
      <c r="KYY379" s="1280"/>
      <c r="KYZ379" s="1280"/>
      <c r="KZA379" s="1280"/>
      <c r="KZB379" s="1280"/>
      <c r="KZC379" s="1280"/>
      <c r="KZD379" s="1280"/>
      <c r="KZE379" s="1280"/>
      <c r="KZF379" s="1280"/>
      <c r="KZG379" s="1280"/>
      <c r="KZH379" s="1280"/>
      <c r="KZI379" s="1280"/>
      <c r="KZJ379" s="1280"/>
      <c r="KZK379" s="1280"/>
      <c r="KZL379" s="1280"/>
      <c r="KZM379" s="1280"/>
      <c r="KZN379" s="1280"/>
      <c r="KZO379" s="1280"/>
      <c r="KZP379" s="1280"/>
      <c r="KZQ379" s="1280"/>
      <c r="KZR379" s="1280"/>
      <c r="KZS379" s="1280"/>
      <c r="KZT379" s="1280"/>
      <c r="KZU379" s="1280"/>
      <c r="KZV379" s="1280"/>
      <c r="KZW379" s="1280"/>
      <c r="KZX379" s="1280"/>
      <c r="KZY379" s="1280"/>
      <c r="KZZ379" s="1280"/>
      <c r="LAA379" s="1280"/>
      <c r="LAB379" s="1280"/>
      <c r="LAC379" s="1280"/>
      <c r="LAD379" s="1280"/>
      <c r="LAE379" s="1280"/>
      <c r="LAF379" s="1280"/>
      <c r="LAG379" s="1280"/>
      <c r="LAH379" s="1280"/>
      <c r="LAI379" s="1280"/>
      <c r="LAJ379" s="1280"/>
      <c r="LAK379" s="1280"/>
      <c r="LAL379" s="1280"/>
      <c r="LAM379" s="1280"/>
      <c r="LAN379" s="1280"/>
      <c r="LAO379" s="1280"/>
      <c r="LAP379" s="1280"/>
      <c r="LAQ379" s="1280"/>
      <c r="LAR379" s="1280"/>
      <c r="LAS379" s="1280"/>
      <c r="LAT379" s="1280"/>
      <c r="LAU379" s="1280"/>
      <c r="LAV379" s="1280"/>
      <c r="LAW379" s="1280"/>
      <c r="LAX379" s="1280"/>
      <c r="LAY379" s="1280"/>
      <c r="LAZ379" s="1280"/>
      <c r="LBA379" s="1280"/>
      <c r="LBB379" s="1280"/>
      <c r="LBC379" s="1280"/>
      <c r="LBD379" s="1280"/>
      <c r="LBE379" s="1280"/>
      <c r="LBF379" s="1280"/>
      <c r="LBG379" s="1280"/>
      <c r="LBH379" s="1280"/>
      <c r="LBI379" s="1280"/>
      <c r="LBJ379" s="1280"/>
      <c r="LBK379" s="1280"/>
      <c r="LBL379" s="1280"/>
      <c r="LBM379" s="1280"/>
      <c r="LBN379" s="1280"/>
      <c r="LBO379" s="1280"/>
      <c r="LBP379" s="1280"/>
      <c r="LBQ379" s="1280"/>
      <c r="LBR379" s="1280"/>
      <c r="LBS379" s="1280"/>
      <c r="LBT379" s="1280"/>
      <c r="LBU379" s="1280"/>
      <c r="LBV379" s="1280"/>
      <c r="LBW379" s="1280"/>
      <c r="LBX379" s="1280"/>
      <c r="LBY379" s="1280"/>
      <c r="LBZ379" s="1280"/>
      <c r="LCA379" s="1280"/>
      <c r="LCB379" s="1280"/>
      <c r="LCC379" s="1280"/>
      <c r="LCD379" s="1280"/>
      <c r="LCE379" s="1280"/>
      <c r="LCF379" s="1280"/>
      <c r="LCG379" s="1280"/>
      <c r="LCH379" s="1280"/>
      <c r="LCI379" s="1280"/>
      <c r="LCJ379" s="1280"/>
      <c r="LCK379" s="1280"/>
      <c r="LCL379" s="1280"/>
      <c r="LCM379" s="1280"/>
      <c r="LCN379" s="1280"/>
      <c r="LCO379" s="1280"/>
      <c r="LCP379" s="1280"/>
      <c r="LCQ379" s="1280"/>
      <c r="LCR379" s="1280"/>
      <c r="LCS379" s="1280"/>
      <c r="LCT379" s="1280"/>
      <c r="LCU379" s="1280"/>
      <c r="LCV379" s="1280"/>
      <c r="LCW379" s="1280"/>
      <c r="LCX379" s="1280"/>
      <c r="LCY379" s="1280"/>
      <c r="LCZ379" s="1280"/>
      <c r="LDA379" s="1280"/>
      <c r="LDB379" s="1280"/>
      <c r="LDC379" s="1280"/>
      <c r="LDD379" s="1280"/>
      <c r="LDE379" s="1280"/>
      <c r="LDF379" s="1280"/>
      <c r="LDG379" s="1280"/>
      <c r="LDH379" s="1280"/>
      <c r="LDI379" s="1280"/>
      <c r="LDJ379" s="1280"/>
      <c r="LDK379" s="1280"/>
      <c r="LDL379" s="1280"/>
      <c r="LDM379" s="1280"/>
      <c r="LDN379" s="1280"/>
      <c r="LDO379" s="1280"/>
      <c r="LDP379" s="1280"/>
      <c r="LDQ379" s="1280"/>
      <c r="LDR379" s="1280"/>
      <c r="LDS379" s="1280"/>
      <c r="LDT379" s="1280"/>
      <c r="LDU379" s="1280"/>
      <c r="LDV379" s="1280"/>
      <c r="LDW379" s="1280"/>
      <c r="LDX379" s="1280"/>
      <c r="LDY379" s="1280"/>
      <c r="LDZ379" s="1280"/>
      <c r="LEA379" s="1280"/>
      <c r="LEB379" s="1280"/>
      <c r="LEC379" s="1280"/>
      <c r="LED379" s="1280"/>
      <c r="LEE379" s="1280"/>
      <c r="LEF379" s="1280"/>
      <c r="LEG379" s="1280"/>
      <c r="LEH379" s="1280"/>
      <c r="LEI379" s="1280"/>
      <c r="LEJ379" s="1280"/>
      <c r="LEK379" s="1280"/>
      <c r="LEL379" s="1280"/>
      <c r="LEM379" s="1280"/>
      <c r="LEN379" s="1280"/>
      <c r="LEO379" s="1280"/>
      <c r="LEP379" s="1280"/>
      <c r="LEQ379" s="1280"/>
      <c r="LER379" s="1280"/>
      <c r="LES379" s="1280"/>
      <c r="LET379" s="1280"/>
      <c r="LEU379" s="1280"/>
      <c r="LEV379" s="1280"/>
      <c r="LEW379" s="1280"/>
      <c r="LEX379" s="1280"/>
      <c r="LEY379" s="1280"/>
      <c r="LEZ379" s="1280"/>
      <c r="LFA379" s="1280"/>
      <c r="LFB379" s="1280"/>
      <c r="LFC379" s="1280"/>
      <c r="LFD379" s="1280"/>
      <c r="LFE379" s="1280"/>
      <c r="LFF379" s="1280"/>
      <c r="LFG379" s="1280"/>
      <c r="LFH379" s="1280"/>
      <c r="LFI379" s="1280"/>
      <c r="LFJ379" s="1280"/>
      <c r="LFK379" s="1280"/>
      <c r="LFL379" s="1280"/>
      <c r="LFM379" s="1280"/>
      <c r="LFN379" s="1280"/>
      <c r="LFO379" s="1280"/>
      <c r="LFP379" s="1280"/>
      <c r="LFQ379" s="1280"/>
      <c r="LFR379" s="1280"/>
      <c r="LFS379" s="1280"/>
      <c r="LFT379" s="1280"/>
      <c r="LFU379" s="1280"/>
      <c r="LFV379" s="1280"/>
      <c r="LFW379" s="1280"/>
      <c r="LFX379" s="1280"/>
      <c r="LFY379" s="1280"/>
      <c r="LFZ379" s="1280"/>
      <c r="LGA379" s="1280"/>
      <c r="LGB379" s="1280"/>
      <c r="LGC379" s="1280"/>
      <c r="LGD379" s="1280"/>
      <c r="LGE379" s="1280"/>
      <c r="LGF379" s="1280"/>
      <c r="LGG379" s="1280"/>
      <c r="LGH379" s="1280"/>
      <c r="LGI379" s="1280"/>
      <c r="LGJ379" s="1280"/>
      <c r="LGK379" s="1280"/>
      <c r="LGL379" s="1280"/>
      <c r="LGM379" s="1280"/>
      <c r="LGN379" s="1280"/>
      <c r="LGO379" s="1280"/>
      <c r="LGP379" s="1280"/>
      <c r="LGQ379" s="1280"/>
      <c r="LGR379" s="1280"/>
      <c r="LGS379" s="1280"/>
      <c r="LGT379" s="1280"/>
      <c r="LGU379" s="1280"/>
      <c r="LGV379" s="1280"/>
      <c r="LGW379" s="1280"/>
      <c r="LGX379" s="1280"/>
      <c r="LGY379" s="1280"/>
      <c r="LGZ379" s="1280"/>
      <c r="LHA379" s="1280"/>
      <c r="LHB379" s="1280"/>
      <c r="LHC379" s="1280"/>
      <c r="LHD379" s="1280"/>
      <c r="LHE379" s="1280"/>
      <c r="LHF379" s="1280"/>
      <c r="LHG379" s="1280"/>
      <c r="LHH379" s="1280"/>
      <c r="LHI379" s="1280"/>
      <c r="LHJ379" s="1280"/>
      <c r="LHK379" s="1280"/>
      <c r="LHL379" s="1280"/>
      <c r="LHM379" s="1280"/>
      <c r="LHN379" s="1280"/>
      <c r="LHO379" s="1280"/>
      <c r="LHP379" s="1280"/>
      <c r="LHQ379" s="1280"/>
      <c r="LHR379" s="1280"/>
      <c r="LHS379" s="1280"/>
      <c r="LHT379" s="1280"/>
      <c r="LHU379" s="1280"/>
      <c r="LHV379" s="1280"/>
      <c r="LHW379" s="1280"/>
      <c r="LHX379" s="1280"/>
      <c r="LHY379" s="1280"/>
      <c r="LHZ379" s="1280"/>
      <c r="LIA379" s="1280"/>
      <c r="LIB379" s="1280"/>
      <c r="LIC379" s="1280"/>
      <c r="LID379" s="1280"/>
      <c r="LIE379" s="1280"/>
      <c r="LIF379" s="1280"/>
      <c r="LIG379" s="1280"/>
      <c r="LIH379" s="1280"/>
      <c r="LII379" s="1280"/>
      <c r="LIJ379" s="1280"/>
      <c r="LIK379" s="1280"/>
      <c r="LIL379" s="1280"/>
      <c r="LIM379" s="1280"/>
      <c r="LIN379" s="1280"/>
      <c r="LIO379" s="1280"/>
      <c r="LIP379" s="1280"/>
      <c r="LIQ379" s="1280"/>
      <c r="LIR379" s="1280"/>
      <c r="LIS379" s="1280"/>
      <c r="LIT379" s="1280"/>
      <c r="LIU379" s="1280"/>
      <c r="LIV379" s="1280"/>
      <c r="LIW379" s="1280"/>
      <c r="LIX379" s="1280"/>
      <c r="LIY379" s="1280"/>
      <c r="LIZ379" s="1280"/>
      <c r="LJA379" s="1280"/>
      <c r="LJB379" s="1280"/>
      <c r="LJC379" s="1280"/>
      <c r="LJD379" s="1280"/>
      <c r="LJE379" s="1280"/>
      <c r="LJF379" s="1280"/>
      <c r="LJG379" s="1280"/>
      <c r="LJH379" s="1280"/>
      <c r="LJI379" s="1280"/>
      <c r="LJJ379" s="1280"/>
      <c r="LJK379" s="1280"/>
      <c r="LJL379" s="1280"/>
      <c r="LJM379" s="1280"/>
      <c r="LJN379" s="1280"/>
      <c r="LJO379" s="1280"/>
      <c r="LJP379" s="1280"/>
      <c r="LJQ379" s="1280"/>
      <c r="LJR379" s="1280"/>
      <c r="LJS379" s="1280"/>
      <c r="LJT379" s="1280"/>
      <c r="LJU379" s="1280"/>
      <c r="LJV379" s="1280"/>
      <c r="LJW379" s="1280"/>
      <c r="LJX379" s="1280"/>
      <c r="LJY379" s="1280"/>
      <c r="LJZ379" s="1280"/>
      <c r="LKA379" s="1280"/>
      <c r="LKB379" s="1280"/>
      <c r="LKC379" s="1280"/>
      <c r="LKD379" s="1280"/>
      <c r="LKE379" s="1280"/>
      <c r="LKF379" s="1280"/>
      <c r="LKG379" s="1280"/>
      <c r="LKH379" s="1280"/>
      <c r="LKI379" s="1280"/>
      <c r="LKJ379" s="1280"/>
      <c r="LKK379" s="1280"/>
      <c r="LKL379" s="1280"/>
      <c r="LKM379" s="1280"/>
      <c r="LKN379" s="1280"/>
      <c r="LKO379" s="1280"/>
      <c r="LKP379" s="1280"/>
      <c r="LKQ379" s="1280"/>
      <c r="LKR379" s="1280"/>
      <c r="LKS379" s="1280"/>
      <c r="LKT379" s="1280"/>
      <c r="LKU379" s="1280"/>
      <c r="LKV379" s="1280"/>
      <c r="LKW379" s="1280"/>
      <c r="LKX379" s="1280"/>
      <c r="LKY379" s="1280"/>
      <c r="LKZ379" s="1280"/>
      <c r="LLA379" s="1280"/>
      <c r="LLB379" s="1280"/>
      <c r="LLC379" s="1280"/>
      <c r="LLD379" s="1280"/>
      <c r="LLE379" s="1280"/>
      <c r="LLF379" s="1280"/>
      <c r="LLG379" s="1280"/>
      <c r="LLH379" s="1280"/>
      <c r="LLI379" s="1280"/>
      <c r="LLJ379" s="1280"/>
      <c r="LLK379" s="1280"/>
      <c r="LLL379" s="1280"/>
      <c r="LLM379" s="1280"/>
      <c r="LLN379" s="1280"/>
      <c r="LLO379" s="1280"/>
      <c r="LLP379" s="1280"/>
      <c r="LLQ379" s="1280"/>
      <c r="LLR379" s="1280"/>
      <c r="LLS379" s="1280"/>
      <c r="LLT379" s="1280"/>
      <c r="LLU379" s="1280"/>
      <c r="LLV379" s="1280"/>
      <c r="LLW379" s="1280"/>
      <c r="LLX379" s="1280"/>
      <c r="LLY379" s="1280"/>
      <c r="LLZ379" s="1280"/>
      <c r="LMA379" s="1280"/>
      <c r="LMB379" s="1280"/>
      <c r="LMC379" s="1280"/>
      <c r="LMD379" s="1280"/>
      <c r="LME379" s="1280"/>
      <c r="LMF379" s="1280"/>
      <c r="LMG379" s="1280"/>
      <c r="LMH379" s="1280"/>
      <c r="LMI379" s="1280"/>
      <c r="LMJ379" s="1280"/>
      <c r="LMK379" s="1280"/>
      <c r="LML379" s="1280"/>
      <c r="LMM379" s="1280"/>
      <c r="LMN379" s="1280"/>
      <c r="LMO379" s="1280"/>
      <c r="LMP379" s="1280"/>
      <c r="LMQ379" s="1280"/>
      <c r="LMR379" s="1280"/>
      <c r="LMS379" s="1280"/>
      <c r="LMT379" s="1280"/>
      <c r="LMU379" s="1280"/>
      <c r="LMV379" s="1280"/>
      <c r="LMW379" s="1280"/>
      <c r="LMX379" s="1280"/>
      <c r="LMY379" s="1280"/>
      <c r="LMZ379" s="1280"/>
      <c r="LNA379" s="1280"/>
      <c r="LNB379" s="1280"/>
      <c r="LNC379" s="1280"/>
      <c r="LND379" s="1280"/>
      <c r="LNE379" s="1280"/>
      <c r="LNF379" s="1280"/>
      <c r="LNG379" s="1280"/>
      <c r="LNH379" s="1280"/>
      <c r="LNI379" s="1280"/>
      <c r="LNJ379" s="1280"/>
      <c r="LNK379" s="1280"/>
      <c r="LNL379" s="1280"/>
      <c r="LNM379" s="1280"/>
      <c r="LNN379" s="1280"/>
      <c r="LNO379" s="1280"/>
      <c r="LNP379" s="1280"/>
      <c r="LNQ379" s="1280"/>
      <c r="LNR379" s="1280"/>
      <c r="LNS379" s="1280"/>
      <c r="LNT379" s="1280"/>
      <c r="LNU379" s="1280"/>
      <c r="LNV379" s="1280"/>
      <c r="LNW379" s="1280"/>
      <c r="LNX379" s="1280"/>
      <c r="LNY379" s="1280"/>
      <c r="LNZ379" s="1280"/>
      <c r="LOA379" s="1280"/>
      <c r="LOB379" s="1280"/>
      <c r="LOC379" s="1280"/>
      <c r="LOD379" s="1280"/>
      <c r="LOE379" s="1280"/>
      <c r="LOF379" s="1280"/>
      <c r="LOG379" s="1280"/>
      <c r="LOH379" s="1280"/>
      <c r="LOI379" s="1280"/>
      <c r="LOJ379" s="1280"/>
      <c r="LOK379" s="1280"/>
      <c r="LOL379" s="1280"/>
      <c r="LOM379" s="1280"/>
      <c r="LON379" s="1280"/>
      <c r="LOO379" s="1280"/>
      <c r="LOP379" s="1280"/>
      <c r="LOQ379" s="1280"/>
      <c r="LOR379" s="1280"/>
      <c r="LOS379" s="1280"/>
      <c r="LOT379" s="1280"/>
      <c r="LOU379" s="1280"/>
      <c r="LOV379" s="1280"/>
      <c r="LOW379" s="1280"/>
      <c r="LOX379" s="1280"/>
      <c r="LOY379" s="1280"/>
      <c r="LOZ379" s="1280"/>
      <c r="LPA379" s="1280"/>
      <c r="LPB379" s="1280"/>
      <c r="LPC379" s="1280"/>
      <c r="LPD379" s="1280"/>
      <c r="LPE379" s="1280"/>
      <c r="LPF379" s="1280"/>
      <c r="LPG379" s="1280"/>
      <c r="LPH379" s="1280"/>
      <c r="LPI379" s="1280"/>
      <c r="LPJ379" s="1280"/>
      <c r="LPK379" s="1280"/>
      <c r="LPL379" s="1280"/>
      <c r="LPM379" s="1280"/>
      <c r="LPN379" s="1280"/>
      <c r="LPO379" s="1280"/>
      <c r="LPP379" s="1280"/>
      <c r="LPQ379" s="1280"/>
      <c r="LPR379" s="1280"/>
      <c r="LPS379" s="1280"/>
      <c r="LPT379" s="1280"/>
      <c r="LPU379" s="1280"/>
      <c r="LPV379" s="1280"/>
      <c r="LPW379" s="1280"/>
      <c r="LPX379" s="1280"/>
      <c r="LPY379" s="1280"/>
      <c r="LPZ379" s="1280"/>
      <c r="LQA379" s="1280"/>
      <c r="LQB379" s="1280"/>
      <c r="LQC379" s="1280"/>
      <c r="LQD379" s="1280"/>
      <c r="LQE379" s="1280"/>
      <c r="LQF379" s="1280"/>
      <c r="LQG379" s="1280"/>
      <c r="LQH379" s="1280"/>
      <c r="LQI379" s="1280"/>
      <c r="LQJ379" s="1280"/>
      <c r="LQK379" s="1280"/>
      <c r="LQL379" s="1280"/>
      <c r="LQM379" s="1280"/>
      <c r="LQN379" s="1280"/>
      <c r="LQO379" s="1280"/>
      <c r="LQP379" s="1280"/>
      <c r="LQQ379" s="1280"/>
      <c r="LQR379" s="1280"/>
      <c r="LQS379" s="1280"/>
      <c r="LQT379" s="1280"/>
      <c r="LQU379" s="1280"/>
      <c r="LQV379" s="1280"/>
      <c r="LQW379" s="1280"/>
      <c r="LQX379" s="1280"/>
      <c r="LQY379" s="1280"/>
      <c r="LQZ379" s="1280"/>
      <c r="LRA379" s="1280"/>
      <c r="LRB379" s="1280"/>
      <c r="LRC379" s="1280"/>
      <c r="LRD379" s="1280"/>
      <c r="LRE379" s="1280"/>
      <c r="LRF379" s="1280"/>
      <c r="LRG379" s="1280"/>
      <c r="LRH379" s="1280"/>
      <c r="LRI379" s="1280"/>
      <c r="LRJ379" s="1280"/>
      <c r="LRK379" s="1280"/>
      <c r="LRL379" s="1280"/>
      <c r="LRM379" s="1280"/>
      <c r="LRN379" s="1280"/>
      <c r="LRO379" s="1280"/>
      <c r="LRP379" s="1280"/>
      <c r="LRQ379" s="1280"/>
      <c r="LRR379" s="1280"/>
      <c r="LRS379" s="1280"/>
      <c r="LRT379" s="1280"/>
      <c r="LRU379" s="1280"/>
      <c r="LRV379" s="1280"/>
      <c r="LRW379" s="1280"/>
      <c r="LRX379" s="1280"/>
      <c r="LRY379" s="1280"/>
      <c r="LRZ379" s="1280"/>
      <c r="LSA379" s="1280"/>
      <c r="LSB379" s="1280"/>
      <c r="LSC379" s="1280"/>
      <c r="LSD379" s="1280"/>
      <c r="LSE379" s="1280"/>
      <c r="LSF379" s="1280"/>
      <c r="LSG379" s="1280"/>
      <c r="LSH379" s="1280"/>
      <c r="LSI379" s="1280"/>
      <c r="LSJ379" s="1280"/>
      <c r="LSK379" s="1280"/>
      <c r="LSL379" s="1280"/>
      <c r="LSM379" s="1280"/>
      <c r="LSN379" s="1280"/>
      <c r="LSO379" s="1280"/>
      <c r="LSP379" s="1280"/>
      <c r="LSQ379" s="1280"/>
      <c r="LSR379" s="1280"/>
      <c r="LSS379" s="1280"/>
      <c r="LST379" s="1280"/>
      <c r="LSU379" s="1280"/>
      <c r="LSV379" s="1280"/>
      <c r="LSW379" s="1280"/>
      <c r="LSX379" s="1280"/>
      <c r="LSY379" s="1280"/>
      <c r="LSZ379" s="1280"/>
      <c r="LTA379" s="1280"/>
      <c r="LTB379" s="1280"/>
      <c r="LTC379" s="1280"/>
      <c r="LTD379" s="1280"/>
      <c r="LTE379" s="1280"/>
      <c r="LTF379" s="1280"/>
      <c r="LTG379" s="1280"/>
      <c r="LTH379" s="1280"/>
      <c r="LTI379" s="1280"/>
      <c r="LTJ379" s="1280"/>
      <c r="LTK379" s="1280"/>
      <c r="LTL379" s="1280"/>
      <c r="LTM379" s="1280"/>
      <c r="LTN379" s="1280"/>
      <c r="LTO379" s="1280"/>
      <c r="LTP379" s="1280"/>
      <c r="LTQ379" s="1280"/>
      <c r="LTR379" s="1280"/>
      <c r="LTS379" s="1280"/>
      <c r="LTT379" s="1280"/>
      <c r="LTU379" s="1280"/>
      <c r="LTV379" s="1280"/>
      <c r="LTW379" s="1280"/>
      <c r="LTX379" s="1280"/>
      <c r="LTY379" s="1280"/>
      <c r="LTZ379" s="1280"/>
      <c r="LUA379" s="1280"/>
      <c r="LUB379" s="1280"/>
      <c r="LUC379" s="1280"/>
      <c r="LUD379" s="1280"/>
      <c r="LUE379" s="1280"/>
      <c r="LUF379" s="1280"/>
      <c r="LUG379" s="1280"/>
      <c r="LUH379" s="1280"/>
      <c r="LUI379" s="1280"/>
      <c r="LUJ379" s="1280"/>
      <c r="LUK379" s="1280"/>
      <c r="LUL379" s="1280"/>
      <c r="LUM379" s="1280"/>
      <c r="LUN379" s="1280"/>
      <c r="LUO379" s="1280"/>
      <c r="LUP379" s="1280"/>
      <c r="LUQ379" s="1280"/>
      <c r="LUR379" s="1280"/>
      <c r="LUS379" s="1280"/>
      <c r="LUT379" s="1280"/>
      <c r="LUU379" s="1280"/>
      <c r="LUV379" s="1280"/>
      <c r="LUW379" s="1280"/>
      <c r="LUX379" s="1280"/>
      <c r="LUY379" s="1280"/>
      <c r="LUZ379" s="1280"/>
      <c r="LVA379" s="1280"/>
      <c r="LVB379" s="1280"/>
      <c r="LVC379" s="1280"/>
      <c r="LVD379" s="1280"/>
      <c r="LVE379" s="1280"/>
      <c r="LVF379" s="1280"/>
      <c r="LVG379" s="1280"/>
      <c r="LVH379" s="1280"/>
      <c r="LVI379" s="1280"/>
      <c r="LVJ379" s="1280"/>
      <c r="LVK379" s="1280"/>
      <c r="LVL379" s="1280"/>
      <c r="LVM379" s="1280"/>
      <c r="LVN379" s="1280"/>
      <c r="LVO379" s="1280"/>
      <c r="LVP379" s="1280"/>
      <c r="LVQ379" s="1280"/>
      <c r="LVR379" s="1280"/>
      <c r="LVS379" s="1280"/>
      <c r="LVT379" s="1280"/>
      <c r="LVU379" s="1280"/>
      <c r="LVV379" s="1280"/>
      <c r="LVW379" s="1280"/>
      <c r="LVX379" s="1280"/>
      <c r="LVY379" s="1280"/>
      <c r="LVZ379" s="1280"/>
      <c r="LWA379" s="1280"/>
      <c r="LWB379" s="1280"/>
      <c r="LWC379" s="1280"/>
      <c r="LWD379" s="1280"/>
      <c r="LWE379" s="1280"/>
      <c r="LWF379" s="1280"/>
      <c r="LWG379" s="1280"/>
      <c r="LWH379" s="1280"/>
      <c r="LWI379" s="1280"/>
      <c r="LWJ379" s="1280"/>
      <c r="LWK379" s="1280"/>
      <c r="LWL379" s="1280"/>
      <c r="LWM379" s="1280"/>
      <c r="LWN379" s="1280"/>
      <c r="LWO379" s="1280"/>
      <c r="LWP379" s="1280"/>
      <c r="LWQ379" s="1280"/>
      <c r="LWR379" s="1280"/>
      <c r="LWS379" s="1280"/>
      <c r="LWT379" s="1280"/>
      <c r="LWU379" s="1280"/>
      <c r="LWV379" s="1280"/>
      <c r="LWW379" s="1280"/>
      <c r="LWX379" s="1280"/>
      <c r="LWY379" s="1280"/>
      <c r="LWZ379" s="1280"/>
      <c r="LXA379" s="1280"/>
      <c r="LXB379" s="1280"/>
      <c r="LXC379" s="1280"/>
      <c r="LXD379" s="1280"/>
      <c r="LXE379" s="1280"/>
      <c r="LXF379" s="1280"/>
      <c r="LXG379" s="1280"/>
      <c r="LXH379" s="1280"/>
      <c r="LXI379" s="1280"/>
      <c r="LXJ379" s="1280"/>
      <c r="LXK379" s="1280"/>
      <c r="LXL379" s="1280"/>
      <c r="LXM379" s="1280"/>
      <c r="LXN379" s="1280"/>
      <c r="LXO379" s="1280"/>
      <c r="LXP379" s="1280"/>
      <c r="LXQ379" s="1280"/>
      <c r="LXR379" s="1280"/>
      <c r="LXS379" s="1280"/>
      <c r="LXT379" s="1280"/>
      <c r="LXU379" s="1280"/>
      <c r="LXV379" s="1280"/>
      <c r="LXW379" s="1280"/>
      <c r="LXX379" s="1280"/>
      <c r="LXY379" s="1280"/>
      <c r="LXZ379" s="1280"/>
      <c r="LYA379" s="1280"/>
      <c r="LYB379" s="1280"/>
      <c r="LYC379" s="1280"/>
      <c r="LYD379" s="1280"/>
      <c r="LYE379" s="1280"/>
      <c r="LYF379" s="1280"/>
      <c r="LYG379" s="1280"/>
      <c r="LYH379" s="1280"/>
      <c r="LYI379" s="1280"/>
      <c r="LYJ379" s="1280"/>
      <c r="LYK379" s="1280"/>
      <c r="LYL379" s="1280"/>
      <c r="LYM379" s="1280"/>
      <c r="LYN379" s="1280"/>
      <c r="LYO379" s="1280"/>
      <c r="LYP379" s="1280"/>
      <c r="LYQ379" s="1280"/>
      <c r="LYR379" s="1280"/>
      <c r="LYS379" s="1280"/>
      <c r="LYT379" s="1280"/>
      <c r="LYU379" s="1280"/>
      <c r="LYV379" s="1280"/>
      <c r="LYW379" s="1280"/>
      <c r="LYX379" s="1280"/>
      <c r="LYY379" s="1280"/>
      <c r="LYZ379" s="1280"/>
      <c r="LZA379" s="1280"/>
      <c r="LZB379" s="1280"/>
      <c r="LZC379" s="1280"/>
      <c r="LZD379" s="1280"/>
      <c r="LZE379" s="1280"/>
      <c r="LZF379" s="1280"/>
      <c r="LZG379" s="1280"/>
      <c r="LZH379" s="1280"/>
      <c r="LZI379" s="1280"/>
      <c r="LZJ379" s="1280"/>
      <c r="LZK379" s="1280"/>
      <c r="LZL379" s="1280"/>
      <c r="LZM379" s="1280"/>
      <c r="LZN379" s="1280"/>
      <c r="LZO379" s="1280"/>
      <c r="LZP379" s="1280"/>
      <c r="LZQ379" s="1280"/>
      <c r="LZR379" s="1280"/>
      <c r="LZS379" s="1280"/>
      <c r="LZT379" s="1280"/>
      <c r="LZU379" s="1280"/>
      <c r="LZV379" s="1280"/>
      <c r="LZW379" s="1280"/>
      <c r="LZX379" s="1280"/>
      <c r="LZY379" s="1280"/>
      <c r="LZZ379" s="1280"/>
      <c r="MAA379" s="1280"/>
      <c r="MAB379" s="1280"/>
      <c r="MAC379" s="1280"/>
      <c r="MAD379" s="1280"/>
      <c r="MAE379" s="1280"/>
      <c r="MAF379" s="1280"/>
      <c r="MAG379" s="1280"/>
      <c r="MAH379" s="1280"/>
      <c r="MAI379" s="1280"/>
      <c r="MAJ379" s="1280"/>
      <c r="MAK379" s="1280"/>
      <c r="MAL379" s="1280"/>
      <c r="MAM379" s="1280"/>
      <c r="MAN379" s="1280"/>
      <c r="MAO379" s="1280"/>
      <c r="MAP379" s="1280"/>
      <c r="MAQ379" s="1280"/>
      <c r="MAR379" s="1280"/>
      <c r="MAS379" s="1280"/>
      <c r="MAT379" s="1280"/>
      <c r="MAU379" s="1280"/>
      <c r="MAV379" s="1280"/>
      <c r="MAW379" s="1280"/>
      <c r="MAX379" s="1280"/>
      <c r="MAY379" s="1280"/>
      <c r="MAZ379" s="1280"/>
      <c r="MBA379" s="1280"/>
      <c r="MBB379" s="1280"/>
      <c r="MBC379" s="1280"/>
      <c r="MBD379" s="1280"/>
      <c r="MBE379" s="1280"/>
      <c r="MBF379" s="1280"/>
      <c r="MBG379" s="1280"/>
      <c r="MBH379" s="1280"/>
      <c r="MBI379" s="1280"/>
      <c r="MBJ379" s="1280"/>
      <c r="MBK379" s="1280"/>
      <c r="MBL379" s="1280"/>
      <c r="MBM379" s="1280"/>
      <c r="MBN379" s="1280"/>
      <c r="MBO379" s="1280"/>
      <c r="MBP379" s="1280"/>
      <c r="MBQ379" s="1280"/>
      <c r="MBR379" s="1280"/>
      <c r="MBS379" s="1280"/>
      <c r="MBT379" s="1280"/>
      <c r="MBU379" s="1280"/>
      <c r="MBV379" s="1280"/>
      <c r="MBW379" s="1280"/>
      <c r="MBX379" s="1280"/>
      <c r="MBY379" s="1280"/>
      <c r="MBZ379" s="1280"/>
      <c r="MCA379" s="1280"/>
      <c r="MCB379" s="1280"/>
      <c r="MCC379" s="1280"/>
      <c r="MCD379" s="1280"/>
      <c r="MCE379" s="1280"/>
      <c r="MCF379" s="1280"/>
      <c r="MCG379" s="1280"/>
      <c r="MCH379" s="1280"/>
      <c r="MCI379" s="1280"/>
      <c r="MCJ379" s="1280"/>
      <c r="MCK379" s="1280"/>
      <c r="MCL379" s="1280"/>
      <c r="MCM379" s="1280"/>
      <c r="MCN379" s="1280"/>
      <c r="MCO379" s="1280"/>
      <c r="MCP379" s="1280"/>
      <c r="MCQ379" s="1280"/>
      <c r="MCR379" s="1280"/>
      <c r="MCS379" s="1280"/>
      <c r="MCT379" s="1280"/>
      <c r="MCU379" s="1280"/>
      <c r="MCV379" s="1280"/>
      <c r="MCW379" s="1280"/>
      <c r="MCX379" s="1280"/>
      <c r="MCY379" s="1280"/>
      <c r="MCZ379" s="1280"/>
      <c r="MDA379" s="1280"/>
      <c r="MDB379" s="1280"/>
      <c r="MDC379" s="1280"/>
      <c r="MDD379" s="1280"/>
      <c r="MDE379" s="1280"/>
      <c r="MDF379" s="1280"/>
      <c r="MDG379" s="1280"/>
      <c r="MDH379" s="1280"/>
      <c r="MDI379" s="1280"/>
      <c r="MDJ379" s="1280"/>
      <c r="MDK379" s="1280"/>
      <c r="MDL379" s="1280"/>
      <c r="MDM379" s="1280"/>
      <c r="MDN379" s="1280"/>
      <c r="MDO379" s="1280"/>
      <c r="MDP379" s="1280"/>
      <c r="MDQ379" s="1280"/>
      <c r="MDR379" s="1280"/>
      <c r="MDS379" s="1280"/>
      <c r="MDT379" s="1280"/>
      <c r="MDU379" s="1280"/>
      <c r="MDV379" s="1280"/>
      <c r="MDW379" s="1280"/>
      <c r="MDX379" s="1280"/>
      <c r="MDY379" s="1280"/>
      <c r="MDZ379" s="1280"/>
      <c r="MEA379" s="1280"/>
      <c r="MEB379" s="1280"/>
      <c r="MEC379" s="1280"/>
      <c r="MED379" s="1280"/>
      <c r="MEE379" s="1280"/>
      <c r="MEF379" s="1280"/>
      <c r="MEG379" s="1280"/>
      <c r="MEH379" s="1280"/>
      <c r="MEI379" s="1280"/>
      <c r="MEJ379" s="1280"/>
      <c r="MEK379" s="1280"/>
      <c r="MEL379" s="1280"/>
      <c r="MEM379" s="1280"/>
      <c r="MEN379" s="1280"/>
      <c r="MEO379" s="1280"/>
      <c r="MEP379" s="1280"/>
      <c r="MEQ379" s="1280"/>
      <c r="MER379" s="1280"/>
      <c r="MES379" s="1280"/>
      <c r="MET379" s="1280"/>
      <c r="MEU379" s="1280"/>
      <c r="MEV379" s="1280"/>
      <c r="MEW379" s="1280"/>
      <c r="MEX379" s="1280"/>
      <c r="MEY379" s="1280"/>
      <c r="MEZ379" s="1280"/>
      <c r="MFA379" s="1280"/>
      <c r="MFB379" s="1280"/>
      <c r="MFC379" s="1280"/>
      <c r="MFD379" s="1280"/>
      <c r="MFE379" s="1280"/>
      <c r="MFF379" s="1280"/>
      <c r="MFG379" s="1280"/>
      <c r="MFH379" s="1280"/>
      <c r="MFI379" s="1280"/>
      <c r="MFJ379" s="1280"/>
      <c r="MFK379" s="1280"/>
      <c r="MFL379" s="1280"/>
      <c r="MFM379" s="1280"/>
      <c r="MFN379" s="1280"/>
      <c r="MFO379" s="1280"/>
      <c r="MFP379" s="1280"/>
      <c r="MFQ379" s="1280"/>
      <c r="MFR379" s="1280"/>
      <c r="MFS379" s="1280"/>
      <c r="MFT379" s="1280"/>
      <c r="MFU379" s="1280"/>
      <c r="MFV379" s="1280"/>
      <c r="MFW379" s="1280"/>
      <c r="MFX379" s="1280"/>
      <c r="MFY379" s="1280"/>
      <c r="MFZ379" s="1280"/>
      <c r="MGA379" s="1280"/>
      <c r="MGB379" s="1280"/>
      <c r="MGC379" s="1280"/>
      <c r="MGD379" s="1280"/>
      <c r="MGE379" s="1280"/>
      <c r="MGF379" s="1280"/>
      <c r="MGG379" s="1280"/>
      <c r="MGH379" s="1280"/>
      <c r="MGI379" s="1280"/>
      <c r="MGJ379" s="1280"/>
      <c r="MGK379" s="1280"/>
      <c r="MGL379" s="1280"/>
      <c r="MGM379" s="1280"/>
      <c r="MGN379" s="1280"/>
      <c r="MGO379" s="1280"/>
      <c r="MGP379" s="1280"/>
      <c r="MGQ379" s="1280"/>
      <c r="MGR379" s="1280"/>
      <c r="MGS379" s="1280"/>
      <c r="MGT379" s="1280"/>
      <c r="MGU379" s="1280"/>
      <c r="MGV379" s="1280"/>
      <c r="MGW379" s="1280"/>
      <c r="MGX379" s="1280"/>
      <c r="MGY379" s="1280"/>
      <c r="MGZ379" s="1280"/>
      <c r="MHA379" s="1280"/>
      <c r="MHB379" s="1280"/>
      <c r="MHC379" s="1280"/>
      <c r="MHD379" s="1280"/>
      <c r="MHE379" s="1280"/>
      <c r="MHF379" s="1280"/>
      <c r="MHG379" s="1280"/>
      <c r="MHH379" s="1280"/>
      <c r="MHI379" s="1280"/>
      <c r="MHJ379" s="1280"/>
      <c r="MHK379" s="1280"/>
      <c r="MHL379" s="1280"/>
      <c r="MHM379" s="1280"/>
      <c r="MHN379" s="1280"/>
      <c r="MHO379" s="1280"/>
      <c r="MHP379" s="1280"/>
      <c r="MHQ379" s="1280"/>
      <c r="MHR379" s="1280"/>
      <c r="MHS379" s="1280"/>
      <c r="MHT379" s="1280"/>
      <c r="MHU379" s="1280"/>
      <c r="MHV379" s="1280"/>
      <c r="MHW379" s="1280"/>
      <c r="MHX379" s="1280"/>
      <c r="MHY379" s="1280"/>
      <c r="MHZ379" s="1280"/>
      <c r="MIA379" s="1280"/>
      <c r="MIB379" s="1280"/>
      <c r="MIC379" s="1280"/>
      <c r="MID379" s="1280"/>
      <c r="MIE379" s="1280"/>
      <c r="MIF379" s="1280"/>
      <c r="MIG379" s="1280"/>
      <c r="MIH379" s="1280"/>
      <c r="MII379" s="1280"/>
      <c r="MIJ379" s="1280"/>
      <c r="MIK379" s="1280"/>
      <c r="MIL379" s="1280"/>
      <c r="MIM379" s="1280"/>
      <c r="MIN379" s="1280"/>
      <c r="MIO379" s="1280"/>
      <c r="MIP379" s="1280"/>
      <c r="MIQ379" s="1280"/>
      <c r="MIR379" s="1280"/>
      <c r="MIS379" s="1280"/>
      <c r="MIT379" s="1280"/>
      <c r="MIU379" s="1280"/>
      <c r="MIV379" s="1280"/>
      <c r="MIW379" s="1280"/>
      <c r="MIX379" s="1280"/>
      <c r="MIY379" s="1280"/>
      <c r="MIZ379" s="1280"/>
      <c r="MJA379" s="1280"/>
      <c r="MJB379" s="1280"/>
      <c r="MJC379" s="1280"/>
      <c r="MJD379" s="1280"/>
      <c r="MJE379" s="1280"/>
      <c r="MJF379" s="1280"/>
      <c r="MJG379" s="1280"/>
      <c r="MJH379" s="1280"/>
      <c r="MJI379" s="1280"/>
      <c r="MJJ379" s="1280"/>
      <c r="MJK379" s="1280"/>
      <c r="MJL379" s="1280"/>
      <c r="MJM379" s="1280"/>
      <c r="MJN379" s="1280"/>
      <c r="MJO379" s="1280"/>
      <c r="MJP379" s="1280"/>
      <c r="MJQ379" s="1280"/>
      <c r="MJR379" s="1280"/>
      <c r="MJS379" s="1280"/>
      <c r="MJT379" s="1280"/>
      <c r="MJU379" s="1280"/>
      <c r="MJV379" s="1280"/>
      <c r="MJW379" s="1280"/>
      <c r="MJX379" s="1280"/>
      <c r="MJY379" s="1280"/>
      <c r="MJZ379" s="1280"/>
      <c r="MKA379" s="1280"/>
      <c r="MKB379" s="1280"/>
      <c r="MKC379" s="1280"/>
      <c r="MKD379" s="1280"/>
      <c r="MKE379" s="1280"/>
      <c r="MKF379" s="1280"/>
      <c r="MKG379" s="1280"/>
      <c r="MKH379" s="1280"/>
      <c r="MKI379" s="1280"/>
      <c r="MKJ379" s="1280"/>
      <c r="MKK379" s="1280"/>
      <c r="MKL379" s="1280"/>
      <c r="MKM379" s="1280"/>
      <c r="MKN379" s="1280"/>
      <c r="MKO379" s="1280"/>
      <c r="MKP379" s="1280"/>
      <c r="MKQ379" s="1280"/>
      <c r="MKR379" s="1280"/>
      <c r="MKS379" s="1280"/>
      <c r="MKT379" s="1280"/>
      <c r="MKU379" s="1280"/>
      <c r="MKV379" s="1280"/>
      <c r="MKW379" s="1280"/>
      <c r="MKX379" s="1280"/>
      <c r="MKY379" s="1280"/>
      <c r="MKZ379" s="1280"/>
      <c r="MLA379" s="1280"/>
      <c r="MLB379" s="1280"/>
      <c r="MLC379" s="1280"/>
      <c r="MLD379" s="1280"/>
      <c r="MLE379" s="1280"/>
      <c r="MLF379" s="1280"/>
      <c r="MLG379" s="1280"/>
      <c r="MLH379" s="1280"/>
      <c r="MLI379" s="1280"/>
      <c r="MLJ379" s="1280"/>
      <c r="MLK379" s="1280"/>
      <c r="MLL379" s="1280"/>
      <c r="MLM379" s="1280"/>
      <c r="MLN379" s="1280"/>
      <c r="MLO379" s="1280"/>
      <c r="MLP379" s="1280"/>
      <c r="MLQ379" s="1280"/>
      <c r="MLR379" s="1280"/>
      <c r="MLS379" s="1280"/>
      <c r="MLT379" s="1280"/>
      <c r="MLU379" s="1280"/>
      <c r="MLV379" s="1280"/>
      <c r="MLW379" s="1280"/>
      <c r="MLX379" s="1280"/>
      <c r="MLY379" s="1280"/>
      <c r="MLZ379" s="1280"/>
      <c r="MMA379" s="1280"/>
      <c r="MMB379" s="1280"/>
      <c r="MMC379" s="1280"/>
      <c r="MMD379" s="1280"/>
      <c r="MME379" s="1280"/>
      <c r="MMF379" s="1280"/>
      <c r="MMG379" s="1280"/>
      <c r="MMH379" s="1280"/>
      <c r="MMI379" s="1280"/>
      <c r="MMJ379" s="1280"/>
      <c r="MMK379" s="1280"/>
      <c r="MML379" s="1280"/>
      <c r="MMM379" s="1280"/>
      <c r="MMN379" s="1280"/>
      <c r="MMO379" s="1280"/>
      <c r="MMP379" s="1280"/>
      <c r="MMQ379" s="1280"/>
      <c r="MMR379" s="1280"/>
      <c r="MMS379" s="1280"/>
      <c r="MMT379" s="1280"/>
      <c r="MMU379" s="1280"/>
      <c r="MMV379" s="1280"/>
      <c r="MMW379" s="1280"/>
      <c r="MMX379" s="1280"/>
      <c r="MMY379" s="1280"/>
      <c r="MMZ379" s="1280"/>
      <c r="MNA379" s="1280"/>
      <c r="MNB379" s="1280"/>
      <c r="MNC379" s="1280"/>
      <c r="MND379" s="1280"/>
      <c r="MNE379" s="1280"/>
      <c r="MNF379" s="1280"/>
      <c r="MNG379" s="1280"/>
      <c r="MNH379" s="1280"/>
      <c r="MNI379" s="1280"/>
      <c r="MNJ379" s="1280"/>
      <c r="MNK379" s="1280"/>
      <c r="MNL379" s="1280"/>
      <c r="MNM379" s="1280"/>
      <c r="MNN379" s="1280"/>
      <c r="MNO379" s="1280"/>
      <c r="MNP379" s="1280"/>
      <c r="MNQ379" s="1280"/>
      <c r="MNR379" s="1280"/>
      <c r="MNS379" s="1280"/>
      <c r="MNT379" s="1280"/>
      <c r="MNU379" s="1280"/>
      <c r="MNV379" s="1280"/>
      <c r="MNW379" s="1280"/>
      <c r="MNX379" s="1280"/>
      <c r="MNY379" s="1280"/>
      <c r="MNZ379" s="1280"/>
      <c r="MOA379" s="1280"/>
      <c r="MOB379" s="1280"/>
      <c r="MOC379" s="1280"/>
      <c r="MOD379" s="1280"/>
      <c r="MOE379" s="1280"/>
      <c r="MOF379" s="1280"/>
      <c r="MOG379" s="1280"/>
      <c r="MOH379" s="1280"/>
      <c r="MOI379" s="1280"/>
      <c r="MOJ379" s="1280"/>
      <c r="MOK379" s="1280"/>
      <c r="MOL379" s="1280"/>
      <c r="MOM379" s="1280"/>
      <c r="MON379" s="1280"/>
      <c r="MOO379" s="1280"/>
      <c r="MOP379" s="1280"/>
      <c r="MOQ379" s="1280"/>
      <c r="MOR379" s="1280"/>
      <c r="MOS379" s="1280"/>
      <c r="MOT379" s="1280"/>
      <c r="MOU379" s="1280"/>
      <c r="MOV379" s="1280"/>
      <c r="MOW379" s="1280"/>
      <c r="MOX379" s="1280"/>
      <c r="MOY379" s="1280"/>
      <c r="MOZ379" s="1280"/>
      <c r="MPA379" s="1280"/>
      <c r="MPB379" s="1280"/>
      <c r="MPC379" s="1280"/>
      <c r="MPD379" s="1280"/>
      <c r="MPE379" s="1280"/>
      <c r="MPF379" s="1280"/>
      <c r="MPG379" s="1280"/>
      <c r="MPH379" s="1280"/>
      <c r="MPI379" s="1280"/>
      <c r="MPJ379" s="1280"/>
      <c r="MPK379" s="1280"/>
      <c r="MPL379" s="1280"/>
      <c r="MPM379" s="1280"/>
      <c r="MPN379" s="1280"/>
      <c r="MPO379" s="1280"/>
      <c r="MPP379" s="1280"/>
      <c r="MPQ379" s="1280"/>
      <c r="MPR379" s="1280"/>
      <c r="MPS379" s="1280"/>
      <c r="MPT379" s="1280"/>
      <c r="MPU379" s="1280"/>
      <c r="MPV379" s="1280"/>
      <c r="MPW379" s="1280"/>
      <c r="MPX379" s="1280"/>
      <c r="MPY379" s="1280"/>
      <c r="MPZ379" s="1280"/>
      <c r="MQA379" s="1280"/>
      <c r="MQB379" s="1280"/>
      <c r="MQC379" s="1280"/>
      <c r="MQD379" s="1280"/>
      <c r="MQE379" s="1280"/>
      <c r="MQF379" s="1280"/>
      <c r="MQG379" s="1280"/>
      <c r="MQH379" s="1280"/>
      <c r="MQI379" s="1280"/>
      <c r="MQJ379" s="1280"/>
      <c r="MQK379" s="1280"/>
      <c r="MQL379" s="1280"/>
      <c r="MQM379" s="1280"/>
      <c r="MQN379" s="1280"/>
      <c r="MQO379" s="1280"/>
      <c r="MQP379" s="1280"/>
      <c r="MQQ379" s="1280"/>
      <c r="MQR379" s="1280"/>
      <c r="MQS379" s="1280"/>
      <c r="MQT379" s="1280"/>
      <c r="MQU379" s="1280"/>
      <c r="MQV379" s="1280"/>
      <c r="MQW379" s="1280"/>
      <c r="MQX379" s="1280"/>
      <c r="MQY379" s="1280"/>
      <c r="MQZ379" s="1280"/>
      <c r="MRA379" s="1280"/>
      <c r="MRB379" s="1280"/>
      <c r="MRC379" s="1280"/>
      <c r="MRD379" s="1280"/>
      <c r="MRE379" s="1280"/>
      <c r="MRF379" s="1280"/>
      <c r="MRG379" s="1280"/>
      <c r="MRH379" s="1280"/>
      <c r="MRI379" s="1280"/>
      <c r="MRJ379" s="1280"/>
      <c r="MRK379" s="1280"/>
      <c r="MRL379" s="1280"/>
      <c r="MRM379" s="1280"/>
      <c r="MRN379" s="1280"/>
      <c r="MRO379" s="1280"/>
      <c r="MRP379" s="1280"/>
      <c r="MRQ379" s="1280"/>
      <c r="MRR379" s="1280"/>
      <c r="MRS379" s="1280"/>
      <c r="MRT379" s="1280"/>
      <c r="MRU379" s="1280"/>
      <c r="MRV379" s="1280"/>
      <c r="MRW379" s="1280"/>
      <c r="MRX379" s="1280"/>
      <c r="MRY379" s="1280"/>
      <c r="MRZ379" s="1280"/>
      <c r="MSA379" s="1280"/>
      <c r="MSB379" s="1280"/>
      <c r="MSC379" s="1280"/>
      <c r="MSD379" s="1280"/>
      <c r="MSE379" s="1280"/>
      <c r="MSF379" s="1280"/>
      <c r="MSG379" s="1280"/>
      <c r="MSH379" s="1280"/>
      <c r="MSI379" s="1280"/>
      <c r="MSJ379" s="1280"/>
      <c r="MSK379" s="1280"/>
      <c r="MSL379" s="1280"/>
      <c r="MSM379" s="1280"/>
      <c r="MSN379" s="1280"/>
      <c r="MSO379" s="1280"/>
      <c r="MSP379" s="1280"/>
      <c r="MSQ379" s="1280"/>
      <c r="MSR379" s="1280"/>
      <c r="MSS379" s="1280"/>
      <c r="MST379" s="1280"/>
      <c r="MSU379" s="1280"/>
      <c r="MSV379" s="1280"/>
      <c r="MSW379" s="1280"/>
      <c r="MSX379" s="1280"/>
      <c r="MSY379" s="1280"/>
      <c r="MSZ379" s="1280"/>
      <c r="MTA379" s="1280"/>
      <c r="MTB379" s="1280"/>
      <c r="MTC379" s="1280"/>
      <c r="MTD379" s="1280"/>
      <c r="MTE379" s="1280"/>
      <c r="MTF379" s="1280"/>
      <c r="MTG379" s="1280"/>
      <c r="MTH379" s="1280"/>
      <c r="MTI379" s="1280"/>
      <c r="MTJ379" s="1280"/>
      <c r="MTK379" s="1280"/>
      <c r="MTL379" s="1280"/>
      <c r="MTM379" s="1280"/>
      <c r="MTN379" s="1280"/>
      <c r="MTO379" s="1280"/>
      <c r="MTP379" s="1280"/>
      <c r="MTQ379" s="1280"/>
      <c r="MTR379" s="1280"/>
      <c r="MTS379" s="1280"/>
      <c r="MTT379" s="1280"/>
      <c r="MTU379" s="1280"/>
      <c r="MTV379" s="1280"/>
      <c r="MTW379" s="1280"/>
      <c r="MTX379" s="1280"/>
      <c r="MTY379" s="1280"/>
      <c r="MTZ379" s="1280"/>
      <c r="MUA379" s="1280"/>
      <c r="MUB379" s="1280"/>
      <c r="MUC379" s="1280"/>
      <c r="MUD379" s="1280"/>
      <c r="MUE379" s="1280"/>
      <c r="MUF379" s="1280"/>
      <c r="MUG379" s="1280"/>
      <c r="MUH379" s="1280"/>
      <c r="MUI379" s="1280"/>
      <c r="MUJ379" s="1280"/>
      <c r="MUK379" s="1280"/>
      <c r="MUL379" s="1280"/>
      <c r="MUM379" s="1280"/>
      <c r="MUN379" s="1280"/>
      <c r="MUO379" s="1280"/>
      <c r="MUP379" s="1280"/>
      <c r="MUQ379" s="1280"/>
      <c r="MUR379" s="1280"/>
      <c r="MUS379" s="1280"/>
      <c r="MUT379" s="1280"/>
      <c r="MUU379" s="1280"/>
      <c r="MUV379" s="1280"/>
      <c r="MUW379" s="1280"/>
      <c r="MUX379" s="1280"/>
      <c r="MUY379" s="1280"/>
      <c r="MUZ379" s="1280"/>
      <c r="MVA379" s="1280"/>
      <c r="MVB379" s="1280"/>
      <c r="MVC379" s="1280"/>
      <c r="MVD379" s="1280"/>
      <c r="MVE379" s="1280"/>
      <c r="MVF379" s="1280"/>
      <c r="MVG379" s="1280"/>
      <c r="MVH379" s="1280"/>
      <c r="MVI379" s="1280"/>
      <c r="MVJ379" s="1280"/>
      <c r="MVK379" s="1280"/>
      <c r="MVL379" s="1280"/>
      <c r="MVM379" s="1280"/>
      <c r="MVN379" s="1280"/>
      <c r="MVO379" s="1280"/>
      <c r="MVP379" s="1280"/>
      <c r="MVQ379" s="1280"/>
      <c r="MVR379" s="1280"/>
      <c r="MVS379" s="1280"/>
      <c r="MVT379" s="1280"/>
      <c r="MVU379" s="1280"/>
      <c r="MVV379" s="1280"/>
      <c r="MVW379" s="1280"/>
      <c r="MVX379" s="1280"/>
      <c r="MVY379" s="1280"/>
      <c r="MVZ379" s="1280"/>
      <c r="MWA379" s="1280"/>
      <c r="MWB379" s="1280"/>
      <c r="MWC379" s="1280"/>
      <c r="MWD379" s="1280"/>
      <c r="MWE379" s="1280"/>
      <c r="MWF379" s="1280"/>
      <c r="MWG379" s="1280"/>
      <c r="MWH379" s="1280"/>
      <c r="MWI379" s="1280"/>
      <c r="MWJ379" s="1280"/>
      <c r="MWK379" s="1280"/>
      <c r="MWL379" s="1280"/>
      <c r="MWM379" s="1280"/>
      <c r="MWN379" s="1280"/>
      <c r="MWO379" s="1280"/>
      <c r="MWP379" s="1280"/>
      <c r="MWQ379" s="1280"/>
      <c r="MWR379" s="1280"/>
      <c r="MWS379" s="1280"/>
      <c r="MWT379" s="1280"/>
      <c r="MWU379" s="1280"/>
      <c r="MWV379" s="1280"/>
      <c r="MWW379" s="1280"/>
      <c r="MWX379" s="1280"/>
      <c r="MWY379" s="1280"/>
      <c r="MWZ379" s="1280"/>
      <c r="MXA379" s="1280"/>
      <c r="MXB379" s="1280"/>
      <c r="MXC379" s="1280"/>
      <c r="MXD379" s="1280"/>
      <c r="MXE379" s="1280"/>
      <c r="MXF379" s="1280"/>
      <c r="MXG379" s="1280"/>
      <c r="MXH379" s="1280"/>
      <c r="MXI379" s="1280"/>
      <c r="MXJ379" s="1280"/>
      <c r="MXK379" s="1280"/>
      <c r="MXL379" s="1280"/>
      <c r="MXM379" s="1280"/>
      <c r="MXN379" s="1280"/>
      <c r="MXO379" s="1280"/>
      <c r="MXP379" s="1280"/>
      <c r="MXQ379" s="1280"/>
      <c r="MXR379" s="1280"/>
      <c r="MXS379" s="1280"/>
      <c r="MXT379" s="1280"/>
      <c r="MXU379" s="1280"/>
      <c r="MXV379" s="1280"/>
      <c r="MXW379" s="1280"/>
      <c r="MXX379" s="1280"/>
      <c r="MXY379" s="1280"/>
      <c r="MXZ379" s="1280"/>
      <c r="MYA379" s="1280"/>
      <c r="MYB379" s="1280"/>
      <c r="MYC379" s="1280"/>
      <c r="MYD379" s="1280"/>
      <c r="MYE379" s="1280"/>
      <c r="MYF379" s="1280"/>
      <c r="MYG379" s="1280"/>
      <c r="MYH379" s="1280"/>
      <c r="MYI379" s="1280"/>
      <c r="MYJ379" s="1280"/>
      <c r="MYK379" s="1280"/>
      <c r="MYL379" s="1280"/>
      <c r="MYM379" s="1280"/>
      <c r="MYN379" s="1280"/>
      <c r="MYO379" s="1280"/>
      <c r="MYP379" s="1280"/>
      <c r="MYQ379" s="1280"/>
      <c r="MYR379" s="1280"/>
      <c r="MYS379" s="1280"/>
      <c r="MYT379" s="1280"/>
      <c r="MYU379" s="1280"/>
      <c r="MYV379" s="1280"/>
      <c r="MYW379" s="1280"/>
      <c r="MYX379" s="1280"/>
      <c r="MYY379" s="1280"/>
      <c r="MYZ379" s="1280"/>
      <c r="MZA379" s="1280"/>
      <c r="MZB379" s="1280"/>
      <c r="MZC379" s="1280"/>
      <c r="MZD379" s="1280"/>
      <c r="MZE379" s="1280"/>
      <c r="MZF379" s="1280"/>
      <c r="MZG379" s="1280"/>
      <c r="MZH379" s="1280"/>
      <c r="MZI379" s="1280"/>
      <c r="MZJ379" s="1280"/>
      <c r="MZK379" s="1280"/>
      <c r="MZL379" s="1280"/>
      <c r="MZM379" s="1280"/>
      <c r="MZN379" s="1280"/>
      <c r="MZO379" s="1280"/>
      <c r="MZP379" s="1280"/>
      <c r="MZQ379" s="1280"/>
      <c r="MZR379" s="1280"/>
      <c r="MZS379" s="1280"/>
      <c r="MZT379" s="1280"/>
      <c r="MZU379" s="1280"/>
      <c r="MZV379" s="1280"/>
      <c r="MZW379" s="1280"/>
      <c r="MZX379" s="1280"/>
      <c r="MZY379" s="1280"/>
      <c r="MZZ379" s="1280"/>
      <c r="NAA379" s="1280"/>
      <c r="NAB379" s="1280"/>
      <c r="NAC379" s="1280"/>
      <c r="NAD379" s="1280"/>
      <c r="NAE379" s="1280"/>
      <c r="NAF379" s="1280"/>
      <c r="NAG379" s="1280"/>
      <c r="NAH379" s="1280"/>
      <c r="NAI379" s="1280"/>
      <c r="NAJ379" s="1280"/>
      <c r="NAK379" s="1280"/>
      <c r="NAL379" s="1280"/>
      <c r="NAM379" s="1280"/>
      <c r="NAN379" s="1280"/>
      <c r="NAO379" s="1280"/>
      <c r="NAP379" s="1280"/>
      <c r="NAQ379" s="1280"/>
      <c r="NAR379" s="1280"/>
      <c r="NAS379" s="1280"/>
      <c r="NAT379" s="1280"/>
      <c r="NAU379" s="1280"/>
      <c r="NAV379" s="1280"/>
      <c r="NAW379" s="1280"/>
      <c r="NAX379" s="1280"/>
      <c r="NAY379" s="1280"/>
      <c r="NAZ379" s="1280"/>
      <c r="NBA379" s="1280"/>
      <c r="NBB379" s="1280"/>
      <c r="NBC379" s="1280"/>
      <c r="NBD379" s="1280"/>
      <c r="NBE379" s="1280"/>
      <c r="NBF379" s="1280"/>
      <c r="NBG379" s="1280"/>
      <c r="NBH379" s="1280"/>
      <c r="NBI379" s="1280"/>
      <c r="NBJ379" s="1280"/>
      <c r="NBK379" s="1280"/>
      <c r="NBL379" s="1280"/>
      <c r="NBM379" s="1280"/>
      <c r="NBN379" s="1280"/>
      <c r="NBO379" s="1280"/>
      <c r="NBP379" s="1280"/>
      <c r="NBQ379" s="1280"/>
      <c r="NBR379" s="1280"/>
      <c r="NBS379" s="1280"/>
      <c r="NBT379" s="1280"/>
      <c r="NBU379" s="1280"/>
      <c r="NBV379" s="1280"/>
      <c r="NBW379" s="1280"/>
      <c r="NBX379" s="1280"/>
      <c r="NBY379" s="1280"/>
      <c r="NBZ379" s="1280"/>
      <c r="NCA379" s="1280"/>
      <c r="NCB379" s="1280"/>
      <c r="NCC379" s="1280"/>
      <c r="NCD379" s="1280"/>
      <c r="NCE379" s="1280"/>
      <c r="NCF379" s="1280"/>
      <c r="NCG379" s="1280"/>
      <c r="NCH379" s="1280"/>
      <c r="NCI379" s="1280"/>
      <c r="NCJ379" s="1280"/>
      <c r="NCK379" s="1280"/>
      <c r="NCL379" s="1280"/>
      <c r="NCM379" s="1280"/>
      <c r="NCN379" s="1280"/>
      <c r="NCO379" s="1280"/>
      <c r="NCP379" s="1280"/>
      <c r="NCQ379" s="1280"/>
      <c r="NCR379" s="1280"/>
      <c r="NCS379" s="1280"/>
      <c r="NCT379" s="1280"/>
      <c r="NCU379" s="1280"/>
      <c r="NCV379" s="1280"/>
      <c r="NCW379" s="1280"/>
      <c r="NCX379" s="1280"/>
      <c r="NCY379" s="1280"/>
      <c r="NCZ379" s="1280"/>
      <c r="NDA379" s="1280"/>
      <c r="NDB379" s="1280"/>
      <c r="NDC379" s="1280"/>
      <c r="NDD379" s="1280"/>
      <c r="NDE379" s="1280"/>
      <c r="NDF379" s="1280"/>
      <c r="NDG379" s="1280"/>
      <c r="NDH379" s="1280"/>
      <c r="NDI379" s="1280"/>
      <c r="NDJ379" s="1280"/>
      <c r="NDK379" s="1280"/>
      <c r="NDL379" s="1280"/>
      <c r="NDM379" s="1280"/>
      <c r="NDN379" s="1280"/>
      <c r="NDO379" s="1280"/>
      <c r="NDP379" s="1280"/>
      <c r="NDQ379" s="1280"/>
      <c r="NDR379" s="1280"/>
      <c r="NDS379" s="1280"/>
      <c r="NDT379" s="1280"/>
      <c r="NDU379" s="1280"/>
      <c r="NDV379" s="1280"/>
      <c r="NDW379" s="1280"/>
      <c r="NDX379" s="1280"/>
      <c r="NDY379" s="1280"/>
      <c r="NDZ379" s="1280"/>
      <c r="NEA379" s="1280"/>
      <c r="NEB379" s="1280"/>
      <c r="NEC379" s="1280"/>
      <c r="NED379" s="1280"/>
      <c r="NEE379" s="1280"/>
      <c r="NEF379" s="1280"/>
      <c r="NEG379" s="1280"/>
      <c r="NEH379" s="1280"/>
      <c r="NEI379" s="1280"/>
      <c r="NEJ379" s="1280"/>
      <c r="NEK379" s="1280"/>
      <c r="NEL379" s="1280"/>
      <c r="NEM379" s="1280"/>
      <c r="NEN379" s="1280"/>
      <c r="NEO379" s="1280"/>
      <c r="NEP379" s="1280"/>
      <c r="NEQ379" s="1280"/>
      <c r="NER379" s="1280"/>
      <c r="NES379" s="1280"/>
      <c r="NET379" s="1280"/>
      <c r="NEU379" s="1280"/>
      <c r="NEV379" s="1280"/>
      <c r="NEW379" s="1280"/>
      <c r="NEX379" s="1280"/>
      <c r="NEY379" s="1280"/>
      <c r="NEZ379" s="1280"/>
      <c r="NFA379" s="1280"/>
      <c r="NFB379" s="1280"/>
      <c r="NFC379" s="1280"/>
      <c r="NFD379" s="1280"/>
      <c r="NFE379" s="1280"/>
      <c r="NFF379" s="1280"/>
      <c r="NFG379" s="1280"/>
      <c r="NFH379" s="1280"/>
      <c r="NFI379" s="1280"/>
      <c r="NFJ379" s="1280"/>
      <c r="NFK379" s="1280"/>
      <c r="NFL379" s="1280"/>
      <c r="NFM379" s="1280"/>
      <c r="NFN379" s="1280"/>
      <c r="NFO379" s="1280"/>
      <c r="NFP379" s="1280"/>
      <c r="NFQ379" s="1280"/>
      <c r="NFR379" s="1280"/>
      <c r="NFS379" s="1280"/>
      <c r="NFT379" s="1280"/>
      <c r="NFU379" s="1280"/>
      <c r="NFV379" s="1280"/>
      <c r="NFW379" s="1280"/>
      <c r="NFX379" s="1280"/>
      <c r="NFY379" s="1280"/>
      <c r="NFZ379" s="1280"/>
      <c r="NGA379" s="1280"/>
      <c r="NGB379" s="1280"/>
      <c r="NGC379" s="1280"/>
      <c r="NGD379" s="1280"/>
      <c r="NGE379" s="1280"/>
      <c r="NGF379" s="1280"/>
      <c r="NGG379" s="1280"/>
      <c r="NGH379" s="1280"/>
      <c r="NGI379" s="1280"/>
      <c r="NGJ379" s="1280"/>
      <c r="NGK379" s="1280"/>
      <c r="NGL379" s="1280"/>
      <c r="NGM379" s="1280"/>
      <c r="NGN379" s="1280"/>
      <c r="NGO379" s="1280"/>
      <c r="NGP379" s="1280"/>
      <c r="NGQ379" s="1280"/>
      <c r="NGR379" s="1280"/>
      <c r="NGS379" s="1280"/>
      <c r="NGT379" s="1280"/>
      <c r="NGU379" s="1280"/>
      <c r="NGV379" s="1280"/>
      <c r="NGW379" s="1280"/>
      <c r="NGX379" s="1280"/>
      <c r="NGY379" s="1280"/>
      <c r="NGZ379" s="1280"/>
      <c r="NHA379" s="1280"/>
      <c r="NHB379" s="1280"/>
      <c r="NHC379" s="1280"/>
      <c r="NHD379" s="1280"/>
      <c r="NHE379" s="1280"/>
      <c r="NHF379" s="1280"/>
      <c r="NHG379" s="1280"/>
      <c r="NHH379" s="1280"/>
      <c r="NHI379" s="1280"/>
      <c r="NHJ379" s="1280"/>
      <c r="NHK379" s="1280"/>
      <c r="NHL379" s="1280"/>
      <c r="NHM379" s="1280"/>
      <c r="NHN379" s="1280"/>
      <c r="NHO379" s="1280"/>
      <c r="NHP379" s="1280"/>
      <c r="NHQ379" s="1280"/>
      <c r="NHR379" s="1280"/>
      <c r="NHS379" s="1280"/>
      <c r="NHT379" s="1280"/>
      <c r="NHU379" s="1280"/>
      <c r="NHV379" s="1280"/>
      <c r="NHW379" s="1280"/>
      <c r="NHX379" s="1280"/>
      <c r="NHY379" s="1280"/>
      <c r="NHZ379" s="1280"/>
      <c r="NIA379" s="1280"/>
      <c r="NIB379" s="1280"/>
      <c r="NIC379" s="1280"/>
      <c r="NID379" s="1280"/>
      <c r="NIE379" s="1280"/>
      <c r="NIF379" s="1280"/>
      <c r="NIG379" s="1280"/>
      <c r="NIH379" s="1280"/>
      <c r="NII379" s="1280"/>
      <c r="NIJ379" s="1280"/>
      <c r="NIK379" s="1280"/>
      <c r="NIL379" s="1280"/>
      <c r="NIM379" s="1280"/>
      <c r="NIN379" s="1280"/>
      <c r="NIO379" s="1280"/>
      <c r="NIP379" s="1280"/>
      <c r="NIQ379" s="1280"/>
      <c r="NIR379" s="1280"/>
      <c r="NIS379" s="1280"/>
      <c r="NIT379" s="1280"/>
      <c r="NIU379" s="1280"/>
      <c r="NIV379" s="1280"/>
      <c r="NIW379" s="1280"/>
      <c r="NIX379" s="1280"/>
      <c r="NIY379" s="1280"/>
      <c r="NIZ379" s="1280"/>
      <c r="NJA379" s="1280"/>
      <c r="NJB379" s="1280"/>
      <c r="NJC379" s="1280"/>
      <c r="NJD379" s="1280"/>
      <c r="NJE379" s="1280"/>
      <c r="NJF379" s="1280"/>
      <c r="NJG379" s="1280"/>
      <c r="NJH379" s="1280"/>
      <c r="NJI379" s="1280"/>
      <c r="NJJ379" s="1280"/>
      <c r="NJK379" s="1280"/>
      <c r="NJL379" s="1280"/>
      <c r="NJM379" s="1280"/>
      <c r="NJN379" s="1280"/>
      <c r="NJO379" s="1280"/>
      <c r="NJP379" s="1280"/>
      <c r="NJQ379" s="1280"/>
      <c r="NJR379" s="1280"/>
      <c r="NJS379" s="1280"/>
      <c r="NJT379" s="1280"/>
      <c r="NJU379" s="1280"/>
      <c r="NJV379" s="1280"/>
      <c r="NJW379" s="1280"/>
      <c r="NJX379" s="1280"/>
      <c r="NJY379" s="1280"/>
      <c r="NJZ379" s="1280"/>
      <c r="NKA379" s="1280"/>
      <c r="NKB379" s="1280"/>
      <c r="NKC379" s="1280"/>
      <c r="NKD379" s="1280"/>
      <c r="NKE379" s="1280"/>
      <c r="NKF379" s="1280"/>
      <c r="NKG379" s="1280"/>
      <c r="NKH379" s="1280"/>
      <c r="NKI379" s="1280"/>
      <c r="NKJ379" s="1280"/>
      <c r="NKK379" s="1280"/>
      <c r="NKL379" s="1280"/>
      <c r="NKM379" s="1280"/>
      <c r="NKN379" s="1280"/>
      <c r="NKO379" s="1280"/>
      <c r="NKP379" s="1280"/>
      <c r="NKQ379" s="1280"/>
      <c r="NKR379" s="1280"/>
      <c r="NKS379" s="1280"/>
      <c r="NKT379" s="1280"/>
      <c r="NKU379" s="1280"/>
      <c r="NKV379" s="1280"/>
      <c r="NKW379" s="1280"/>
      <c r="NKX379" s="1280"/>
      <c r="NKY379" s="1280"/>
      <c r="NKZ379" s="1280"/>
      <c r="NLA379" s="1280"/>
      <c r="NLB379" s="1280"/>
      <c r="NLC379" s="1280"/>
      <c r="NLD379" s="1280"/>
      <c r="NLE379" s="1280"/>
      <c r="NLF379" s="1280"/>
      <c r="NLG379" s="1280"/>
      <c r="NLH379" s="1280"/>
      <c r="NLI379" s="1280"/>
      <c r="NLJ379" s="1280"/>
      <c r="NLK379" s="1280"/>
      <c r="NLL379" s="1280"/>
      <c r="NLM379" s="1280"/>
      <c r="NLN379" s="1280"/>
      <c r="NLO379" s="1280"/>
      <c r="NLP379" s="1280"/>
      <c r="NLQ379" s="1280"/>
      <c r="NLR379" s="1280"/>
      <c r="NLS379" s="1280"/>
      <c r="NLT379" s="1280"/>
      <c r="NLU379" s="1280"/>
      <c r="NLV379" s="1280"/>
      <c r="NLW379" s="1280"/>
      <c r="NLX379" s="1280"/>
      <c r="NLY379" s="1280"/>
      <c r="NLZ379" s="1280"/>
      <c r="NMA379" s="1280"/>
      <c r="NMB379" s="1280"/>
      <c r="NMC379" s="1280"/>
      <c r="NMD379" s="1280"/>
      <c r="NME379" s="1280"/>
      <c r="NMF379" s="1280"/>
      <c r="NMG379" s="1280"/>
      <c r="NMH379" s="1280"/>
      <c r="NMI379" s="1280"/>
      <c r="NMJ379" s="1280"/>
      <c r="NMK379" s="1280"/>
      <c r="NML379" s="1280"/>
      <c r="NMM379" s="1280"/>
      <c r="NMN379" s="1280"/>
      <c r="NMO379" s="1280"/>
      <c r="NMP379" s="1280"/>
      <c r="NMQ379" s="1280"/>
      <c r="NMR379" s="1280"/>
      <c r="NMS379" s="1280"/>
      <c r="NMT379" s="1280"/>
      <c r="NMU379" s="1280"/>
      <c r="NMV379" s="1280"/>
      <c r="NMW379" s="1280"/>
      <c r="NMX379" s="1280"/>
      <c r="NMY379" s="1280"/>
      <c r="NMZ379" s="1280"/>
      <c r="NNA379" s="1280"/>
      <c r="NNB379" s="1280"/>
      <c r="NNC379" s="1280"/>
      <c r="NND379" s="1280"/>
      <c r="NNE379" s="1280"/>
      <c r="NNF379" s="1280"/>
      <c r="NNG379" s="1280"/>
      <c r="NNH379" s="1280"/>
      <c r="NNI379" s="1280"/>
      <c r="NNJ379" s="1280"/>
      <c r="NNK379" s="1280"/>
      <c r="NNL379" s="1280"/>
      <c r="NNM379" s="1280"/>
      <c r="NNN379" s="1280"/>
      <c r="NNO379" s="1280"/>
      <c r="NNP379" s="1280"/>
      <c r="NNQ379" s="1280"/>
      <c r="NNR379" s="1280"/>
      <c r="NNS379" s="1280"/>
      <c r="NNT379" s="1280"/>
      <c r="NNU379" s="1280"/>
      <c r="NNV379" s="1280"/>
      <c r="NNW379" s="1280"/>
      <c r="NNX379" s="1280"/>
      <c r="NNY379" s="1280"/>
      <c r="NNZ379" s="1280"/>
      <c r="NOA379" s="1280"/>
      <c r="NOB379" s="1280"/>
      <c r="NOC379" s="1280"/>
      <c r="NOD379" s="1280"/>
      <c r="NOE379" s="1280"/>
      <c r="NOF379" s="1280"/>
      <c r="NOG379" s="1280"/>
      <c r="NOH379" s="1280"/>
      <c r="NOI379" s="1280"/>
      <c r="NOJ379" s="1280"/>
      <c r="NOK379" s="1280"/>
      <c r="NOL379" s="1280"/>
      <c r="NOM379" s="1280"/>
      <c r="NON379" s="1280"/>
      <c r="NOO379" s="1280"/>
      <c r="NOP379" s="1280"/>
      <c r="NOQ379" s="1280"/>
      <c r="NOR379" s="1280"/>
      <c r="NOS379" s="1280"/>
      <c r="NOT379" s="1280"/>
      <c r="NOU379" s="1280"/>
      <c r="NOV379" s="1280"/>
      <c r="NOW379" s="1280"/>
      <c r="NOX379" s="1280"/>
      <c r="NOY379" s="1280"/>
      <c r="NOZ379" s="1280"/>
      <c r="NPA379" s="1280"/>
      <c r="NPB379" s="1280"/>
      <c r="NPC379" s="1280"/>
      <c r="NPD379" s="1280"/>
      <c r="NPE379" s="1280"/>
      <c r="NPF379" s="1280"/>
      <c r="NPG379" s="1280"/>
      <c r="NPH379" s="1280"/>
      <c r="NPI379" s="1280"/>
      <c r="NPJ379" s="1280"/>
      <c r="NPK379" s="1280"/>
      <c r="NPL379" s="1280"/>
      <c r="NPM379" s="1280"/>
      <c r="NPN379" s="1280"/>
      <c r="NPO379" s="1280"/>
      <c r="NPP379" s="1280"/>
      <c r="NPQ379" s="1280"/>
      <c r="NPR379" s="1280"/>
      <c r="NPS379" s="1280"/>
      <c r="NPT379" s="1280"/>
      <c r="NPU379" s="1280"/>
      <c r="NPV379" s="1280"/>
      <c r="NPW379" s="1280"/>
      <c r="NPX379" s="1280"/>
      <c r="NPY379" s="1280"/>
      <c r="NPZ379" s="1280"/>
      <c r="NQA379" s="1280"/>
      <c r="NQB379" s="1280"/>
      <c r="NQC379" s="1280"/>
      <c r="NQD379" s="1280"/>
      <c r="NQE379" s="1280"/>
      <c r="NQF379" s="1280"/>
      <c r="NQG379" s="1280"/>
      <c r="NQH379" s="1280"/>
      <c r="NQI379" s="1280"/>
      <c r="NQJ379" s="1280"/>
      <c r="NQK379" s="1280"/>
      <c r="NQL379" s="1280"/>
      <c r="NQM379" s="1280"/>
      <c r="NQN379" s="1280"/>
      <c r="NQO379" s="1280"/>
      <c r="NQP379" s="1280"/>
      <c r="NQQ379" s="1280"/>
      <c r="NQR379" s="1280"/>
      <c r="NQS379" s="1280"/>
      <c r="NQT379" s="1280"/>
      <c r="NQU379" s="1280"/>
      <c r="NQV379" s="1280"/>
      <c r="NQW379" s="1280"/>
      <c r="NQX379" s="1280"/>
      <c r="NQY379" s="1280"/>
      <c r="NQZ379" s="1280"/>
      <c r="NRA379" s="1280"/>
      <c r="NRB379" s="1280"/>
      <c r="NRC379" s="1280"/>
      <c r="NRD379" s="1280"/>
      <c r="NRE379" s="1280"/>
      <c r="NRF379" s="1280"/>
      <c r="NRG379" s="1280"/>
      <c r="NRH379" s="1280"/>
      <c r="NRI379" s="1280"/>
      <c r="NRJ379" s="1280"/>
      <c r="NRK379" s="1280"/>
      <c r="NRL379" s="1280"/>
      <c r="NRM379" s="1280"/>
      <c r="NRN379" s="1280"/>
      <c r="NRO379" s="1280"/>
      <c r="NRP379" s="1280"/>
      <c r="NRQ379" s="1280"/>
      <c r="NRR379" s="1280"/>
      <c r="NRS379" s="1280"/>
      <c r="NRT379" s="1280"/>
      <c r="NRU379" s="1280"/>
      <c r="NRV379" s="1280"/>
      <c r="NRW379" s="1280"/>
      <c r="NRX379" s="1280"/>
      <c r="NRY379" s="1280"/>
      <c r="NRZ379" s="1280"/>
      <c r="NSA379" s="1280"/>
      <c r="NSB379" s="1280"/>
      <c r="NSC379" s="1280"/>
      <c r="NSD379" s="1280"/>
      <c r="NSE379" s="1280"/>
      <c r="NSF379" s="1280"/>
      <c r="NSG379" s="1280"/>
      <c r="NSH379" s="1280"/>
      <c r="NSI379" s="1280"/>
      <c r="NSJ379" s="1280"/>
      <c r="NSK379" s="1280"/>
      <c r="NSL379" s="1280"/>
      <c r="NSM379" s="1280"/>
      <c r="NSN379" s="1280"/>
      <c r="NSO379" s="1280"/>
      <c r="NSP379" s="1280"/>
      <c r="NSQ379" s="1280"/>
      <c r="NSR379" s="1280"/>
      <c r="NSS379" s="1280"/>
      <c r="NST379" s="1280"/>
      <c r="NSU379" s="1280"/>
      <c r="NSV379" s="1280"/>
      <c r="NSW379" s="1280"/>
      <c r="NSX379" s="1280"/>
      <c r="NSY379" s="1280"/>
      <c r="NSZ379" s="1280"/>
      <c r="NTA379" s="1280"/>
      <c r="NTB379" s="1280"/>
      <c r="NTC379" s="1280"/>
      <c r="NTD379" s="1280"/>
      <c r="NTE379" s="1280"/>
      <c r="NTF379" s="1280"/>
      <c r="NTG379" s="1280"/>
      <c r="NTH379" s="1280"/>
      <c r="NTI379" s="1280"/>
      <c r="NTJ379" s="1280"/>
      <c r="NTK379" s="1280"/>
      <c r="NTL379" s="1280"/>
      <c r="NTM379" s="1280"/>
      <c r="NTN379" s="1280"/>
      <c r="NTO379" s="1280"/>
      <c r="NTP379" s="1280"/>
      <c r="NTQ379" s="1280"/>
      <c r="NTR379" s="1280"/>
      <c r="NTS379" s="1280"/>
      <c r="NTT379" s="1280"/>
      <c r="NTU379" s="1280"/>
      <c r="NTV379" s="1280"/>
      <c r="NTW379" s="1280"/>
      <c r="NTX379" s="1280"/>
      <c r="NTY379" s="1280"/>
      <c r="NTZ379" s="1280"/>
      <c r="NUA379" s="1280"/>
      <c r="NUB379" s="1280"/>
      <c r="NUC379" s="1280"/>
      <c r="NUD379" s="1280"/>
      <c r="NUE379" s="1280"/>
      <c r="NUF379" s="1280"/>
      <c r="NUG379" s="1280"/>
      <c r="NUH379" s="1280"/>
      <c r="NUI379" s="1280"/>
      <c r="NUJ379" s="1280"/>
      <c r="NUK379" s="1280"/>
      <c r="NUL379" s="1280"/>
      <c r="NUM379" s="1280"/>
      <c r="NUN379" s="1280"/>
      <c r="NUO379" s="1280"/>
      <c r="NUP379" s="1280"/>
      <c r="NUQ379" s="1280"/>
      <c r="NUR379" s="1280"/>
      <c r="NUS379" s="1280"/>
      <c r="NUT379" s="1280"/>
      <c r="NUU379" s="1280"/>
      <c r="NUV379" s="1280"/>
      <c r="NUW379" s="1280"/>
      <c r="NUX379" s="1280"/>
      <c r="NUY379" s="1280"/>
      <c r="NUZ379" s="1280"/>
      <c r="NVA379" s="1280"/>
      <c r="NVB379" s="1280"/>
      <c r="NVC379" s="1280"/>
      <c r="NVD379" s="1280"/>
      <c r="NVE379" s="1280"/>
      <c r="NVF379" s="1280"/>
      <c r="NVG379" s="1280"/>
      <c r="NVH379" s="1280"/>
      <c r="NVI379" s="1280"/>
      <c r="NVJ379" s="1280"/>
      <c r="NVK379" s="1280"/>
      <c r="NVL379" s="1280"/>
      <c r="NVM379" s="1280"/>
      <c r="NVN379" s="1280"/>
      <c r="NVO379" s="1280"/>
      <c r="NVP379" s="1280"/>
      <c r="NVQ379" s="1280"/>
      <c r="NVR379" s="1280"/>
      <c r="NVS379" s="1280"/>
      <c r="NVT379" s="1280"/>
      <c r="NVU379" s="1280"/>
      <c r="NVV379" s="1280"/>
      <c r="NVW379" s="1280"/>
      <c r="NVX379" s="1280"/>
      <c r="NVY379" s="1280"/>
      <c r="NVZ379" s="1280"/>
      <c r="NWA379" s="1280"/>
      <c r="NWB379" s="1280"/>
      <c r="NWC379" s="1280"/>
      <c r="NWD379" s="1280"/>
      <c r="NWE379" s="1280"/>
      <c r="NWF379" s="1280"/>
      <c r="NWG379" s="1280"/>
      <c r="NWH379" s="1280"/>
      <c r="NWI379" s="1280"/>
      <c r="NWJ379" s="1280"/>
      <c r="NWK379" s="1280"/>
      <c r="NWL379" s="1280"/>
      <c r="NWM379" s="1280"/>
      <c r="NWN379" s="1280"/>
      <c r="NWO379" s="1280"/>
      <c r="NWP379" s="1280"/>
      <c r="NWQ379" s="1280"/>
      <c r="NWR379" s="1280"/>
      <c r="NWS379" s="1280"/>
      <c r="NWT379" s="1280"/>
      <c r="NWU379" s="1280"/>
      <c r="NWV379" s="1280"/>
      <c r="NWW379" s="1280"/>
      <c r="NWX379" s="1280"/>
      <c r="NWY379" s="1280"/>
      <c r="NWZ379" s="1280"/>
      <c r="NXA379" s="1280"/>
      <c r="NXB379" s="1280"/>
      <c r="NXC379" s="1280"/>
      <c r="NXD379" s="1280"/>
      <c r="NXE379" s="1280"/>
      <c r="NXF379" s="1280"/>
      <c r="NXG379" s="1280"/>
      <c r="NXH379" s="1280"/>
      <c r="NXI379" s="1280"/>
      <c r="NXJ379" s="1280"/>
      <c r="NXK379" s="1280"/>
      <c r="NXL379" s="1280"/>
      <c r="NXM379" s="1280"/>
      <c r="NXN379" s="1280"/>
      <c r="NXO379" s="1280"/>
      <c r="NXP379" s="1280"/>
      <c r="NXQ379" s="1280"/>
      <c r="NXR379" s="1280"/>
      <c r="NXS379" s="1280"/>
      <c r="NXT379" s="1280"/>
      <c r="NXU379" s="1280"/>
      <c r="NXV379" s="1280"/>
      <c r="NXW379" s="1280"/>
      <c r="NXX379" s="1280"/>
      <c r="NXY379" s="1280"/>
      <c r="NXZ379" s="1280"/>
      <c r="NYA379" s="1280"/>
      <c r="NYB379" s="1280"/>
      <c r="NYC379" s="1280"/>
      <c r="NYD379" s="1280"/>
      <c r="NYE379" s="1280"/>
      <c r="NYF379" s="1280"/>
      <c r="NYG379" s="1280"/>
      <c r="NYH379" s="1280"/>
      <c r="NYI379" s="1280"/>
      <c r="NYJ379" s="1280"/>
      <c r="NYK379" s="1280"/>
      <c r="NYL379" s="1280"/>
      <c r="NYM379" s="1280"/>
      <c r="NYN379" s="1280"/>
      <c r="NYO379" s="1280"/>
      <c r="NYP379" s="1280"/>
      <c r="NYQ379" s="1280"/>
      <c r="NYR379" s="1280"/>
      <c r="NYS379" s="1280"/>
      <c r="NYT379" s="1280"/>
      <c r="NYU379" s="1280"/>
      <c r="NYV379" s="1280"/>
      <c r="NYW379" s="1280"/>
      <c r="NYX379" s="1280"/>
      <c r="NYY379" s="1280"/>
      <c r="NYZ379" s="1280"/>
      <c r="NZA379" s="1280"/>
      <c r="NZB379" s="1280"/>
      <c r="NZC379" s="1280"/>
      <c r="NZD379" s="1280"/>
      <c r="NZE379" s="1280"/>
      <c r="NZF379" s="1280"/>
      <c r="NZG379" s="1280"/>
      <c r="NZH379" s="1280"/>
      <c r="NZI379" s="1280"/>
      <c r="NZJ379" s="1280"/>
      <c r="NZK379" s="1280"/>
      <c r="NZL379" s="1280"/>
      <c r="NZM379" s="1280"/>
      <c r="NZN379" s="1280"/>
      <c r="NZO379" s="1280"/>
      <c r="NZP379" s="1280"/>
      <c r="NZQ379" s="1280"/>
      <c r="NZR379" s="1280"/>
      <c r="NZS379" s="1280"/>
      <c r="NZT379" s="1280"/>
      <c r="NZU379" s="1280"/>
      <c r="NZV379" s="1280"/>
      <c r="NZW379" s="1280"/>
      <c r="NZX379" s="1280"/>
      <c r="NZY379" s="1280"/>
      <c r="NZZ379" s="1280"/>
      <c r="OAA379" s="1280"/>
      <c r="OAB379" s="1280"/>
      <c r="OAC379" s="1280"/>
      <c r="OAD379" s="1280"/>
      <c r="OAE379" s="1280"/>
      <c r="OAF379" s="1280"/>
      <c r="OAG379" s="1280"/>
      <c r="OAH379" s="1280"/>
      <c r="OAI379" s="1280"/>
      <c r="OAJ379" s="1280"/>
      <c r="OAK379" s="1280"/>
      <c r="OAL379" s="1280"/>
      <c r="OAM379" s="1280"/>
      <c r="OAN379" s="1280"/>
      <c r="OAO379" s="1280"/>
      <c r="OAP379" s="1280"/>
      <c r="OAQ379" s="1280"/>
      <c r="OAR379" s="1280"/>
      <c r="OAS379" s="1280"/>
      <c r="OAT379" s="1280"/>
      <c r="OAU379" s="1280"/>
      <c r="OAV379" s="1280"/>
      <c r="OAW379" s="1280"/>
      <c r="OAX379" s="1280"/>
      <c r="OAY379" s="1280"/>
      <c r="OAZ379" s="1280"/>
      <c r="OBA379" s="1280"/>
      <c r="OBB379" s="1280"/>
      <c r="OBC379" s="1280"/>
      <c r="OBD379" s="1280"/>
      <c r="OBE379" s="1280"/>
      <c r="OBF379" s="1280"/>
      <c r="OBG379" s="1280"/>
      <c r="OBH379" s="1280"/>
      <c r="OBI379" s="1280"/>
      <c r="OBJ379" s="1280"/>
      <c r="OBK379" s="1280"/>
      <c r="OBL379" s="1280"/>
      <c r="OBM379" s="1280"/>
      <c r="OBN379" s="1280"/>
      <c r="OBO379" s="1280"/>
      <c r="OBP379" s="1280"/>
      <c r="OBQ379" s="1280"/>
      <c r="OBR379" s="1280"/>
      <c r="OBS379" s="1280"/>
      <c r="OBT379" s="1280"/>
      <c r="OBU379" s="1280"/>
      <c r="OBV379" s="1280"/>
      <c r="OBW379" s="1280"/>
      <c r="OBX379" s="1280"/>
      <c r="OBY379" s="1280"/>
      <c r="OBZ379" s="1280"/>
      <c r="OCA379" s="1280"/>
      <c r="OCB379" s="1280"/>
      <c r="OCC379" s="1280"/>
      <c r="OCD379" s="1280"/>
      <c r="OCE379" s="1280"/>
      <c r="OCF379" s="1280"/>
      <c r="OCG379" s="1280"/>
      <c r="OCH379" s="1280"/>
      <c r="OCI379" s="1280"/>
      <c r="OCJ379" s="1280"/>
      <c r="OCK379" s="1280"/>
      <c r="OCL379" s="1280"/>
      <c r="OCM379" s="1280"/>
      <c r="OCN379" s="1280"/>
      <c r="OCO379" s="1280"/>
      <c r="OCP379" s="1280"/>
      <c r="OCQ379" s="1280"/>
      <c r="OCR379" s="1280"/>
      <c r="OCS379" s="1280"/>
      <c r="OCT379" s="1280"/>
      <c r="OCU379" s="1280"/>
      <c r="OCV379" s="1280"/>
      <c r="OCW379" s="1280"/>
      <c r="OCX379" s="1280"/>
      <c r="OCY379" s="1280"/>
      <c r="OCZ379" s="1280"/>
      <c r="ODA379" s="1280"/>
      <c r="ODB379" s="1280"/>
      <c r="ODC379" s="1280"/>
      <c r="ODD379" s="1280"/>
      <c r="ODE379" s="1280"/>
      <c r="ODF379" s="1280"/>
      <c r="ODG379" s="1280"/>
      <c r="ODH379" s="1280"/>
      <c r="ODI379" s="1280"/>
      <c r="ODJ379" s="1280"/>
      <c r="ODK379" s="1280"/>
      <c r="ODL379" s="1280"/>
      <c r="ODM379" s="1280"/>
      <c r="ODN379" s="1280"/>
      <c r="ODO379" s="1280"/>
      <c r="ODP379" s="1280"/>
      <c r="ODQ379" s="1280"/>
      <c r="ODR379" s="1280"/>
      <c r="ODS379" s="1280"/>
      <c r="ODT379" s="1280"/>
      <c r="ODU379" s="1280"/>
      <c r="ODV379" s="1280"/>
      <c r="ODW379" s="1280"/>
      <c r="ODX379" s="1280"/>
      <c r="ODY379" s="1280"/>
      <c r="ODZ379" s="1280"/>
      <c r="OEA379" s="1280"/>
      <c r="OEB379" s="1280"/>
      <c r="OEC379" s="1280"/>
      <c r="OED379" s="1280"/>
      <c r="OEE379" s="1280"/>
      <c r="OEF379" s="1280"/>
      <c r="OEG379" s="1280"/>
      <c r="OEH379" s="1280"/>
      <c r="OEI379" s="1280"/>
      <c r="OEJ379" s="1280"/>
      <c r="OEK379" s="1280"/>
      <c r="OEL379" s="1280"/>
      <c r="OEM379" s="1280"/>
      <c r="OEN379" s="1280"/>
      <c r="OEO379" s="1280"/>
      <c r="OEP379" s="1280"/>
      <c r="OEQ379" s="1280"/>
      <c r="OER379" s="1280"/>
      <c r="OES379" s="1280"/>
      <c r="OET379" s="1280"/>
      <c r="OEU379" s="1280"/>
      <c r="OEV379" s="1280"/>
      <c r="OEW379" s="1280"/>
      <c r="OEX379" s="1280"/>
      <c r="OEY379" s="1280"/>
      <c r="OEZ379" s="1280"/>
      <c r="OFA379" s="1280"/>
      <c r="OFB379" s="1280"/>
      <c r="OFC379" s="1280"/>
      <c r="OFD379" s="1280"/>
      <c r="OFE379" s="1280"/>
      <c r="OFF379" s="1280"/>
      <c r="OFG379" s="1280"/>
      <c r="OFH379" s="1280"/>
      <c r="OFI379" s="1280"/>
      <c r="OFJ379" s="1280"/>
      <c r="OFK379" s="1280"/>
      <c r="OFL379" s="1280"/>
      <c r="OFM379" s="1280"/>
      <c r="OFN379" s="1280"/>
      <c r="OFO379" s="1280"/>
      <c r="OFP379" s="1280"/>
      <c r="OFQ379" s="1280"/>
      <c r="OFR379" s="1280"/>
      <c r="OFS379" s="1280"/>
      <c r="OFT379" s="1280"/>
      <c r="OFU379" s="1280"/>
      <c r="OFV379" s="1280"/>
      <c r="OFW379" s="1280"/>
      <c r="OFX379" s="1280"/>
      <c r="OFY379" s="1280"/>
      <c r="OFZ379" s="1280"/>
      <c r="OGA379" s="1280"/>
      <c r="OGB379" s="1280"/>
      <c r="OGC379" s="1280"/>
      <c r="OGD379" s="1280"/>
      <c r="OGE379" s="1280"/>
      <c r="OGF379" s="1280"/>
      <c r="OGG379" s="1280"/>
      <c r="OGH379" s="1280"/>
      <c r="OGI379" s="1280"/>
      <c r="OGJ379" s="1280"/>
      <c r="OGK379" s="1280"/>
      <c r="OGL379" s="1280"/>
      <c r="OGM379" s="1280"/>
      <c r="OGN379" s="1280"/>
      <c r="OGO379" s="1280"/>
      <c r="OGP379" s="1280"/>
      <c r="OGQ379" s="1280"/>
      <c r="OGR379" s="1280"/>
      <c r="OGS379" s="1280"/>
      <c r="OGT379" s="1280"/>
      <c r="OGU379" s="1280"/>
      <c r="OGV379" s="1280"/>
      <c r="OGW379" s="1280"/>
      <c r="OGX379" s="1280"/>
      <c r="OGY379" s="1280"/>
      <c r="OGZ379" s="1280"/>
      <c r="OHA379" s="1280"/>
      <c r="OHB379" s="1280"/>
      <c r="OHC379" s="1280"/>
      <c r="OHD379" s="1280"/>
      <c r="OHE379" s="1280"/>
      <c r="OHF379" s="1280"/>
      <c r="OHG379" s="1280"/>
      <c r="OHH379" s="1280"/>
      <c r="OHI379" s="1280"/>
      <c r="OHJ379" s="1280"/>
      <c r="OHK379" s="1280"/>
      <c r="OHL379" s="1280"/>
      <c r="OHM379" s="1280"/>
      <c r="OHN379" s="1280"/>
      <c r="OHO379" s="1280"/>
      <c r="OHP379" s="1280"/>
      <c r="OHQ379" s="1280"/>
      <c r="OHR379" s="1280"/>
      <c r="OHS379" s="1280"/>
      <c r="OHT379" s="1280"/>
      <c r="OHU379" s="1280"/>
      <c r="OHV379" s="1280"/>
      <c r="OHW379" s="1280"/>
      <c r="OHX379" s="1280"/>
      <c r="OHY379" s="1280"/>
      <c r="OHZ379" s="1280"/>
      <c r="OIA379" s="1280"/>
      <c r="OIB379" s="1280"/>
      <c r="OIC379" s="1280"/>
      <c r="OID379" s="1280"/>
      <c r="OIE379" s="1280"/>
      <c r="OIF379" s="1280"/>
      <c r="OIG379" s="1280"/>
      <c r="OIH379" s="1280"/>
      <c r="OII379" s="1280"/>
      <c r="OIJ379" s="1280"/>
      <c r="OIK379" s="1280"/>
      <c r="OIL379" s="1280"/>
      <c r="OIM379" s="1280"/>
      <c r="OIN379" s="1280"/>
      <c r="OIO379" s="1280"/>
      <c r="OIP379" s="1280"/>
      <c r="OIQ379" s="1280"/>
      <c r="OIR379" s="1280"/>
      <c r="OIS379" s="1280"/>
      <c r="OIT379" s="1280"/>
      <c r="OIU379" s="1280"/>
      <c r="OIV379" s="1280"/>
      <c r="OIW379" s="1280"/>
      <c r="OIX379" s="1280"/>
      <c r="OIY379" s="1280"/>
      <c r="OIZ379" s="1280"/>
      <c r="OJA379" s="1280"/>
      <c r="OJB379" s="1280"/>
      <c r="OJC379" s="1280"/>
      <c r="OJD379" s="1280"/>
      <c r="OJE379" s="1280"/>
      <c r="OJF379" s="1280"/>
      <c r="OJG379" s="1280"/>
      <c r="OJH379" s="1280"/>
      <c r="OJI379" s="1280"/>
      <c r="OJJ379" s="1280"/>
      <c r="OJK379" s="1280"/>
      <c r="OJL379" s="1280"/>
      <c r="OJM379" s="1280"/>
      <c r="OJN379" s="1280"/>
      <c r="OJO379" s="1280"/>
      <c r="OJP379" s="1280"/>
      <c r="OJQ379" s="1280"/>
      <c r="OJR379" s="1280"/>
      <c r="OJS379" s="1280"/>
      <c r="OJT379" s="1280"/>
      <c r="OJU379" s="1280"/>
      <c r="OJV379" s="1280"/>
      <c r="OJW379" s="1280"/>
      <c r="OJX379" s="1280"/>
      <c r="OJY379" s="1280"/>
      <c r="OJZ379" s="1280"/>
      <c r="OKA379" s="1280"/>
      <c r="OKB379" s="1280"/>
      <c r="OKC379" s="1280"/>
      <c r="OKD379" s="1280"/>
      <c r="OKE379" s="1280"/>
      <c r="OKF379" s="1280"/>
      <c r="OKG379" s="1280"/>
      <c r="OKH379" s="1280"/>
      <c r="OKI379" s="1280"/>
      <c r="OKJ379" s="1280"/>
      <c r="OKK379" s="1280"/>
      <c r="OKL379" s="1280"/>
      <c r="OKM379" s="1280"/>
      <c r="OKN379" s="1280"/>
      <c r="OKO379" s="1280"/>
      <c r="OKP379" s="1280"/>
      <c r="OKQ379" s="1280"/>
      <c r="OKR379" s="1280"/>
      <c r="OKS379" s="1280"/>
      <c r="OKT379" s="1280"/>
      <c r="OKU379" s="1280"/>
      <c r="OKV379" s="1280"/>
      <c r="OKW379" s="1280"/>
      <c r="OKX379" s="1280"/>
      <c r="OKY379" s="1280"/>
      <c r="OKZ379" s="1280"/>
      <c r="OLA379" s="1280"/>
      <c r="OLB379" s="1280"/>
      <c r="OLC379" s="1280"/>
      <c r="OLD379" s="1280"/>
      <c r="OLE379" s="1280"/>
      <c r="OLF379" s="1280"/>
      <c r="OLG379" s="1280"/>
      <c r="OLH379" s="1280"/>
      <c r="OLI379" s="1280"/>
      <c r="OLJ379" s="1280"/>
      <c r="OLK379" s="1280"/>
      <c r="OLL379" s="1280"/>
      <c r="OLM379" s="1280"/>
      <c r="OLN379" s="1280"/>
      <c r="OLO379" s="1280"/>
      <c r="OLP379" s="1280"/>
      <c r="OLQ379" s="1280"/>
      <c r="OLR379" s="1280"/>
      <c r="OLS379" s="1280"/>
      <c r="OLT379" s="1280"/>
      <c r="OLU379" s="1280"/>
      <c r="OLV379" s="1280"/>
      <c r="OLW379" s="1280"/>
      <c r="OLX379" s="1280"/>
      <c r="OLY379" s="1280"/>
      <c r="OLZ379" s="1280"/>
      <c r="OMA379" s="1280"/>
      <c r="OMB379" s="1280"/>
      <c r="OMC379" s="1280"/>
      <c r="OMD379" s="1280"/>
      <c r="OME379" s="1280"/>
      <c r="OMF379" s="1280"/>
      <c r="OMG379" s="1280"/>
      <c r="OMH379" s="1280"/>
      <c r="OMI379" s="1280"/>
      <c r="OMJ379" s="1280"/>
      <c r="OMK379" s="1280"/>
      <c r="OML379" s="1280"/>
      <c r="OMM379" s="1280"/>
      <c r="OMN379" s="1280"/>
      <c r="OMO379" s="1280"/>
      <c r="OMP379" s="1280"/>
      <c r="OMQ379" s="1280"/>
      <c r="OMR379" s="1280"/>
      <c r="OMS379" s="1280"/>
      <c r="OMT379" s="1280"/>
      <c r="OMU379" s="1280"/>
      <c r="OMV379" s="1280"/>
      <c r="OMW379" s="1280"/>
      <c r="OMX379" s="1280"/>
      <c r="OMY379" s="1280"/>
      <c r="OMZ379" s="1280"/>
      <c r="ONA379" s="1280"/>
      <c r="ONB379" s="1280"/>
      <c r="ONC379" s="1280"/>
      <c r="OND379" s="1280"/>
      <c r="ONE379" s="1280"/>
      <c r="ONF379" s="1280"/>
      <c r="ONG379" s="1280"/>
      <c r="ONH379" s="1280"/>
      <c r="ONI379" s="1280"/>
      <c r="ONJ379" s="1280"/>
      <c r="ONK379" s="1280"/>
      <c r="ONL379" s="1280"/>
      <c r="ONM379" s="1280"/>
      <c r="ONN379" s="1280"/>
      <c r="ONO379" s="1280"/>
      <c r="ONP379" s="1280"/>
      <c r="ONQ379" s="1280"/>
      <c r="ONR379" s="1280"/>
      <c r="ONS379" s="1280"/>
      <c r="ONT379" s="1280"/>
      <c r="ONU379" s="1280"/>
      <c r="ONV379" s="1280"/>
      <c r="ONW379" s="1280"/>
      <c r="ONX379" s="1280"/>
      <c r="ONY379" s="1280"/>
      <c r="ONZ379" s="1280"/>
      <c r="OOA379" s="1280"/>
      <c r="OOB379" s="1280"/>
      <c r="OOC379" s="1280"/>
      <c r="OOD379" s="1280"/>
      <c r="OOE379" s="1280"/>
      <c r="OOF379" s="1280"/>
      <c r="OOG379" s="1280"/>
      <c r="OOH379" s="1280"/>
      <c r="OOI379" s="1280"/>
      <c r="OOJ379" s="1280"/>
      <c r="OOK379" s="1280"/>
      <c r="OOL379" s="1280"/>
      <c r="OOM379" s="1280"/>
      <c r="OON379" s="1280"/>
      <c r="OOO379" s="1280"/>
      <c r="OOP379" s="1280"/>
      <c r="OOQ379" s="1280"/>
      <c r="OOR379" s="1280"/>
      <c r="OOS379" s="1280"/>
      <c r="OOT379" s="1280"/>
      <c r="OOU379" s="1280"/>
      <c r="OOV379" s="1280"/>
      <c r="OOW379" s="1280"/>
      <c r="OOX379" s="1280"/>
      <c r="OOY379" s="1280"/>
      <c r="OOZ379" s="1280"/>
      <c r="OPA379" s="1280"/>
      <c r="OPB379" s="1280"/>
      <c r="OPC379" s="1280"/>
      <c r="OPD379" s="1280"/>
      <c r="OPE379" s="1280"/>
      <c r="OPF379" s="1280"/>
      <c r="OPG379" s="1280"/>
      <c r="OPH379" s="1280"/>
      <c r="OPI379" s="1280"/>
      <c r="OPJ379" s="1280"/>
      <c r="OPK379" s="1280"/>
      <c r="OPL379" s="1280"/>
      <c r="OPM379" s="1280"/>
      <c r="OPN379" s="1280"/>
      <c r="OPO379" s="1280"/>
      <c r="OPP379" s="1280"/>
      <c r="OPQ379" s="1280"/>
      <c r="OPR379" s="1280"/>
      <c r="OPS379" s="1280"/>
      <c r="OPT379" s="1280"/>
      <c r="OPU379" s="1280"/>
      <c r="OPV379" s="1280"/>
      <c r="OPW379" s="1280"/>
      <c r="OPX379" s="1280"/>
      <c r="OPY379" s="1280"/>
      <c r="OPZ379" s="1280"/>
      <c r="OQA379" s="1280"/>
      <c r="OQB379" s="1280"/>
      <c r="OQC379" s="1280"/>
      <c r="OQD379" s="1280"/>
      <c r="OQE379" s="1280"/>
      <c r="OQF379" s="1280"/>
      <c r="OQG379" s="1280"/>
      <c r="OQH379" s="1280"/>
      <c r="OQI379" s="1280"/>
      <c r="OQJ379" s="1280"/>
      <c r="OQK379" s="1280"/>
      <c r="OQL379" s="1280"/>
      <c r="OQM379" s="1280"/>
      <c r="OQN379" s="1280"/>
      <c r="OQO379" s="1280"/>
      <c r="OQP379" s="1280"/>
      <c r="OQQ379" s="1280"/>
      <c r="OQR379" s="1280"/>
      <c r="OQS379" s="1280"/>
      <c r="OQT379" s="1280"/>
      <c r="OQU379" s="1280"/>
      <c r="OQV379" s="1280"/>
      <c r="OQW379" s="1280"/>
      <c r="OQX379" s="1280"/>
      <c r="OQY379" s="1280"/>
      <c r="OQZ379" s="1280"/>
      <c r="ORA379" s="1280"/>
      <c r="ORB379" s="1280"/>
      <c r="ORC379" s="1280"/>
      <c r="ORD379" s="1280"/>
      <c r="ORE379" s="1280"/>
      <c r="ORF379" s="1280"/>
      <c r="ORG379" s="1280"/>
      <c r="ORH379" s="1280"/>
      <c r="ORI379" s="1280"/>
      <c r="ORJ379" s="1280"/>
      <c r="ORK379" s="1280"/>
      <c r="ORL379" s="1280"/>
      <c r="ORM379" s="1280"/>
      <c r="ORN379" s="1280"/>
      <c r="ORO379" s="1280"/>
      <c r="ORP379" s="1280"/>
      <c r="ORQ379" s="1280"/>
      <c r="ORR379" s="1280"/>
      <c r="ORS379" s="1280"/>
      <c r="ORT379" s="1280"/>
      <c r="ORU379" s="1280"/>
      <c r="ORV379" s="1280"/>
      <c r="ORW379" s="1280"/>
      <c r="ORX379" s="1280"/>
      <c r="ORY379" s="1280"/>
      <c r="ORZ379" s="1280"/>
      <c r="OSA379" s="1280"/>
      <c r="OSB379" s="1280"/>
      <c r="OSC379" s="1280"/>
      <c r="OSD379" s="1280"/>
      <c r="OSE379" s="1280"/>
      <c r="OSF379" s="1280"/>
      <c r="OSG379" s="1280"/>
      <c r="OSH379" s="1280"/>
      <c r="OSI379" s="1280"/>
      <c r="OSJ379" s="1280"/>
      <c r="OSK379" s="1280"/>
      <c r="OSL379" s="1280"/>
      <c r="OSM379" s="1280"/>
      <c r="OSN379" s="1280"/>
      <c r="OSO379" s="1280"/>
      <c r="OSP379" s="1280"/>
      <c r="OSQ379" s="1280"/>
      <c r="OSR379" s="1280"/>
      <c r="OSS379" s="1280"/>
      <c r="OST379" s="1280"/>
      <c r="OSU379" s="1280"/>
      <c r="OSV379" s="1280"/>
      <c r="OSW379" s="1280"/>
      <c r="OSX379" s="1280"/>
      <c r="OSY379" s="1280"/>
      <c r="OSZ379" s="1280"/>
      <c r="OTA379" s="1280"/>
      <c r="OTB379" s="1280"/>
      <c r="OTC379" s="1280"/>
      <c r="OTD379" s="1280"/>
      <c r="OTE379" s="1280"/>
      <c r="OTF379" s="1280"/>
      <c r="OTG379" s="1280"/>
      <c r="OTH379" s="1280"/>
      <c r="OTI379" s="1280"/>
      <c r="OTJ379" s="1280"/>
      <c r="OTK379" s="1280"/>
      <c r="OTL379" s="1280"/>
      <c r="OTM379" s="1280"/>
      <c r="OTN379" s="1280"/>
      <c r="OTO379" s="1280"/>
      <c r="OTP379" s="1280"/>
      <c r="OTQ379" s="1280"/>
      <c r="OTR379" s="1280"/>
      <c r="OTS379" s="1280"/>
      <c r="OTT379" s="1280"/>
      <c r="OTU379" s="1280"/>
      <c r="OTV379" s="1280"/>
      <c r="OTW379" s="1280"/>
      <c r="OTX379" s="1280"/>
      <c r="OTY379" s="1280"/>
      <c r="OTZ379" s="1280"/>
      <c r="OUA379" s="1280"/>
      <c r="OUB379" s="1280"/>
      <c r="OUC379" s="1280"/>
      <c r="OUD379" s="1280"/>
      <c r="OUE379" s="1280"/>
      <c r="OUF379" s="1280"/>
      <c r="OUG379" s="1280"/>
      <c r="OUH379" s="1280"/>
      <c r="OUI379" s="1280"/>
      <c r="OUJ379" s="1280"/>
      <c r="OUK379" s="1280"/>
      <c r="OUL379" s="1280"/>
      <c r="OUM379" s="1280"/>
      <c r="OUN379" s="1280"/>
      <c r="OUO379" s="1280"/>
      <c r="OUP379" s="1280"/>
      <c r="OUQ379" s="1280"/>
      <c r="OUR379" s="1280"/>
      <c r="OUS379" s="1280"/>
      <c r="OUT379" s="1280"/>
      <c r="OUU379" s="1280"/>
      <c r="OUV379" s="1280"/>
      <c r="OUW379" s="1280"/>
      <c r="OUX379" s="1280"/>
      <c r="OUY379" s="1280"/>
      <c r="OUZ379" s="1280"/>
      <c r="OVA379" s="1280"/>
      <c r="OVB379" s="1280"/>
      <c r="OVC379" s="1280"/>
      <c r="OVD379" s="1280"/>
      <c r="OVE379" s="1280"/>
      <c r="OVF379" s="1280"/>
      <c r="OVG379" s="1280"/>
      <c r="OVH379" s="1280"/>
      <c r="OVI379" s="1280"/>
      <c r="OVJ379" s="1280"/>
      <c r="OVK379" s="1280"/>
      <c r="OVL379" s="1280"/>
      <c r="OVM379" s="1280"/>
      <c r="OVN379" s="1280"/>
      <c r="OVO379" s="1280"/>
      <c r="OVP379" s="1280"/>
      <c r="OVQ379" s="1280"/>
      <c r="OVR379" s="1280"/>
      <c r="OVS379" s="1280"/>
      <c r="OVT379" s="1280"/>
      <c r="OVU379" s="1280"/>
      <c r="OVV379" s="1280"/>
      <c r="OVW379" s="1280"/>
      <c r="OVX379" s="1280"/>
      <c r="OVY379" s="1280"/>
      <c r="OVZ379" s="1280"/>
      <c r="OWA379" s="1280"/>
      <c r="OWB379" s="1280"/>
      <c r="OWC379" s="1280"/>
      <c r="OWD379" s="1280"/>
      <c r="OWE379" s="1280"/>
      <c r="OWF379" s="1280"/>
      <c r="OWG379" s="1280"/>
      <c r="OWH379" s="1280"/>
      <c r="OWI379" s="1280"/>
      <c r="OWJ379" s="1280"/>
      <c r="OWK379" s="1280"/>
      <c r="OWL379" s="1280"/>
      <c r="OWM379" s="1280"/>
      <c r="OWN379" s="1280"/>
      <c r="OWO379" s="1280"/>
      <c r="OWP379" s="1280"/>
      <c r="OWQ379" s="1280"/>
      <c r="OWR379" s="1280"/>
      <c r="OWS379" s="1280"/>
      <c r="OWT379" s="1280"/>
      <c r="OWU379" s="1280"/>
      <c r="OWV379" s="1280"/>
      <c r="OWW379" s="1280"/>
      <c r="OWX379" s="1280"/>
      <c r="OWY379" s="1280"/>
      <c r="OWZ379" s="1280"/>
      <c r="OXA379" s="1280"/>
      <c r="OXB379" s="1280"/>
      <c r="OXC379" s="1280"/>
      <c r="OXD379" s="1280"/>
      <c r="OXE379" s="1280"/>
      <c r="OXF379" s="1280"/>
      <c r="OXG379" s="1280"/>
      <c r="OXH379" s="1280"/>
      <c r="OXI379" s="1280"/>
      <c r="OXJ379" s="1280"/>
      <c r="OXK379" s="1280"/>
      <c r="OXL379" s="1280"/>
      <c r="OXM379" s="1280"/>
      <c r="OXN379" s="1280"/>
      <c r="OXO379" s="1280"/>
      <c r="OXP379" s="1280"/>
      <c r="OXQ379" s="1280"/>
      <c r="OXR379" s="1280"/>
      <c r="OXS379" s="1280"/>
      <c r="OXT379" s="1280"/>
      <c r="OXU379" s="1280"/>
      <c r="OXV379" s="1280"/>
      <c r="OXW379" s="1280"/>
      <c r="OXX379" s="1280"/>
      <c r="OXY379" s="1280"/>
      <c r="OXZ379" s="1280"/>
      <c r="OYA379" s="1280"/>
      <c r="OYB379" s="1280"/>
      <c r="OYC379" s="1280"/>
      <c r="OYD379" s="1280"/>
      <c r="OYE379" s="1280"/>
      <c r="OYF379" s="1280"/>
      <c r="OYG379" s="1280"/>
      <c r="OYH379" s="1280"/>
      <c r="OYI379" s="1280"/>
      <c r="OYJ379" s="1280"/>
      <c r="OYK379" s="1280"/>
      <c r="OYL379" s="1280"/>
      <c r="OYM379" s="1280"/>
      <c r="OYN379" s="1280"/>
      <c r="OYO379" s="1280"/>
      <c r="OYP379" s="1280"/>
      <c r="OYQ379" s="1280"/>
      <c r="OYR379" s="1280"/>
      <c r="OYS379" s="1280"/>
      <c r="OYT379" s="1280"/>
      <c r="OYU379" s="1280"/>
      <c r="OYV379" s="1280"/>
      <c r="OYW379" s="1280"/>
      <c r="OYX379" s="1280"/>
      <c r="OYY379" s="1280"/>
      <c r="OYZ379" s="1280"/>
      <c r="OZA379" s="1280"/>
      <c r="OZB379" s="1280"/>
      <c r="OZC379" s="1280"/>
      <c r="OZD379" s="1280"/>
      <c r="OZE379" s="1280"/>
      <c r="OZF379" s="1280"/>
      <c r="OZG379" s="1280"/>
      <c r="OZH379" s="1280"/>
      <c r="OZI379" s="1280"/>
      <c r="OZJ379" s="1280"/>
      <c r="OZK379" s="1280"/>
      <c r="OZL379" s="1280"/>
      <c r="OZM379" s="1280"/>
      <c r="OZN379" s="1280"/>
      <c r="OZO379" s="1280"/>
      <c r="OZP379" s="1280"/>
      <c r="OZQ379" s="1280"/>
      <c r="OZR379" s="1280"/>
      <c r="OZS379" s="1280"/>
      <c r="OZT379" s="1280"/>
      <c r="OZU379" s="1280"/>
      <c r="OZV379" s="1280"/>
      <c r="OZW379" s="1280"/>
      <c r="OZX379" s="1280"/>
      <c r="OZY379" s="1280"/>
      <c r="OZZ379" s="1280"/>
      <c r="PAA379" s="1280"/>
      <c r="PAB379" s="1280"/>
      <c r="PAC379" s="1280"/>
      <c r="PAD379" s="1280"/>
      <c r="PAE379" s="1280"/>
      <c r="PAF379" s="1280"/>
      <c r="PAG379" s="1280"/>
      <c r="PAH379" s="1280"/>
      <c r="PAI379" s="1280"/>
      <c r="PAJ379" s="1280"/>
      <c r="PAK379" s="1280"/>
      <c r="PAL379" s="1280"/>
      <c r="PAM379" s="1280"/>
      <c r="PAN379" s="1280"/>
      <c r="PAO379" s="1280"/>
      <c r="PAP379" s="1280"/>
      <c r="PAQ379" s="1280"/>
      <c r="PAR379" s="1280"/>
      <c r="PAS379" s="1280"/>
      <c r="PAT379" s="1280"/>
      <c r="PAU379" s="1280"/>
      <c r="PAV379" s="1280"/>
      <c r="PAW379" s="1280"/>
      <c r="PAX379" s="1280"/>
      <c r="PAY379" s="1280"/>
      <c r="PAZ379" s="1280"/>
      <c r="PBA379" s="1280"/>
      <c r="PBB379" s="1280"/>
      <c r="PBC379" s="1280"/>
      <c r="PBD379" s="1280"/>
      <c r="PBE379" s="1280"/>
      <c r="PBF379" s="1280"/>
      <c r="PBG379" s="1280"/>
      <c r="PBH379" s="1280"/>
      <c r="PBI379" s="1280"/>
      <c r="PBJ379" s="1280"/>
      <c r="PBK379" s="1280"/>
      <c r="PBL379" s="1280"/>
      <c r="PBM379" s="1280"/>
      <c r="PBN379" s="1280"/>
      <c r="PBO379" s="1280"/>
      <c r="PBP379" s="1280"/>
      <c r="PBQ379" s="1280"/>
      <c r="PBR379" s="1280"/>
      <c r="PBS379" s="1280"/>
      <c r="PBT379" s="1280"/>
      <c r="PBU379" s="1280"/>
      <c r="PBV379" s="1280"/>
      <c r="PBW379" s="1280"/>
      <c r="PBX379" s="1280"/>
      <c r="PBY379" s="1280"/>
      <c r="PBZ379" s="1280"/>
      <c r="PCA379" s="1280"/>
      <c r="PCB379" s="1280"/>
      <c r="PCC379" s="1280"/>
      <c r="PCD379" s="1280"/>
      <c r="PCE379" s="1280"/>
      <c r="PCF379" s="1280"/>
      <c r="PCG379" s="1280"/>
      <c r="PCH379" s="1280"/>
      <c r="PCI379" s="1280"/>
      <c r="PCJ379" s="1280"/>
      <c r="PCK379" s="1280"/>
      <c r="PCL379" s="1280"/>
      <c r="PCM379" s="1280"/>
      <c r="PCN379" s="1280"/>
      <c r="PCO379" s="1280"/>
      <c r="PCP379" s="1280"/>
      <c r="PCQ379" s="1280"/>
      <c r="PCR379" s="1280"/>
      <c r="PCS379" s="1280"/>
      <c r="PCT379" s="1280"/>
      <c r="PCU379" s="1280"/>
      <c r="PCV379" s="1280"/>
      <c r="PCW379" s="1280"/>
      <c r="PCX379" s="1280"/>
      <c r="PCY379" s="1280"/>
      <c r="PCZ379" s="1280"/>
      <c r="PDA379" s="1280"/>
      <c r="PDB379" s="1280"/>
      <c r="PDC379" s="1280"/>
      <c r="PDD379" s="1280"/>
      <c r="PDE379" s="1280"/>
      <c r="PDF379" s="1280"/>
      <c r="PDG379" s="1280"/>
      <c r="PDH379" s="1280"/>
      <c r="PDI379" s="1280"/>
      <c r="PDJ379" s="1280"/>
      <c r="PDK379" s="1280"/>
      <c r="PDL379" s="1280"/>
      <c r="PDM379" s="1280"/>
      <c r="PDN379" s="1280"/>
      <c r="PDO379" s="1280"/>
      <c r="PDP379" s="1280"/>
      <c r="PDQ379" s="1280"/>
      <c r="PDR379" s="1280"/>
      <c r="PDS379" s="1280"/>
      <c r="PDT379" s="1280"/>
      <c r="PDU379" s="1280"/>
      <c r="PDV379" s="1280"/>
      <c r="PDW379" s="1280"/>
      <c r="PDX379" s="1280"/>
      <c r="PDY379" s="1280"/>
      <c r="PDZ379" s="1280"/>
      <c r="PEA379" s="1280"/>
      <c r="PEB379" s="1280"/>
      <c r="PEC379" s="1280"/>
      <c r="PED379" s="1280"/>
      <c r="PEE379" s="1280"/>
      <c r="PEF379" s="1280"/>
      <c r="PEG379" s="1280"/>
      <c r="PEH379" s="1280"/>
      <c r="PEI379" s="1280"/>
      <c r="PEJ379" s="1280"/>
      <c r="PEK379" s="1280"/>
      <c r="PEL379" s="1280"/>
      <c r="PEM379" s="1280"/>
      <c r="PEN379" s="1280"/>
      <c r="PEO379" s="1280"/>
      <c r="PEP379" s="1280"/>
      <c r="PEQ379" s="1280"/>
      <c r="PER379" s="1280"/>
      <c r="PES379" s="1280"/>
      <c r="PET379" s="1280"/>
      <c r="PEU379" s="1280"/>
      <c r="PEV379" s="1280"/>
      <c r="PEW379" s="1280"/>
      <c r="PEX379" s="1280"/>
      <c r="PEY379" s="1280"/>
      <c r="PEZ379" s="1280"/>
      <c r="PFA379" s="1280"/>
      <c r="PFB379" s="1280"/>
      <c r="PFC379" s="1280"/>
      <c r="PFD379" s="1280"/>
      <c r="PFE379" s="1280"/>
      <c r="PFF379" s="1280"/>
      <c r="PFG379" s="1280"/>
      <c r="PFH379" s="1280"/>
      <c r="PFI379" s="1280"/>
      <c r="PFJ379" s="1280"/>
      <c r="PFK379" s="1280"/>
      <c r="PFL379" s="1280"/>
      <c r="PFM379" s="1280"/>
      <c r="PFN379" s="1280"/>
      <c r="PFO379" s="1280"/>
      <c r="PFP379" s="1280"/>
      <c r="PFQ379" s="1280"/>
      <c r="PFR379" s="1280"/>
      <c r="PFS379" s="1280"/>
      <c r="PFT379" s="1280"/>
      <c r="PFU379" s="1280"/>
      <c r="PFV379" s="1280"/>
      <c r="PFW379" s="1280"/>
      <c r="PFX379" s="1280"/>
      <c r="PFY379" s="1280"/>
      <c r="PFZ379" s="1280"/>
      <c r="PGA379" s="1280"/>
      <c r="PGB379" s="1280"/>
      <c r="PGC379" s="1280"/>
      <c r="PGD379" s="1280"/>
      <c r="PGE379" s="1280"/>
      <c r="PGF379" s="1280"/>
      <c r="PGG379" s="1280"/>
      <c r="PGH379" s="1280"/>
      <c r="PGI379" s="1280"/>
      <c r="PGJ379" s="1280"/>
      <c r="PGK379" s="1280"/>
      <c r="PGL379" s="1280"/>
      <c r="PGM379" s="1280"/>
      <c r="PGN379" s="1280"/>
      <c r="PGO379" s="1280"/>
      <c r="PGP379" s="1280"/>
      <c r="PGQ379" s="1280"/>
      <c r="PGR379" s="1280"/>
      <c r="PGS379" s="1280"/>
      <c r="PGT379" s="1280"/>
      <c r="PGU379" s="1280"/>
      <c r="PGV379" s="1280"/>
      <c r="PGW379" s="1280"/>
      <c r="PGX379" s="1280"/>
      <c r="PGY379" s="1280"/>
      <c r="PGZ379" s="1280"/>
      <c r="PHA379" s="1280"/>
      <c r="PHB379" s="1280"/>
      <c r="PHC379" s="1280"/>
      <c r="PHD379" s="1280"/>
      <c r="PHE379" s="1280"/>
      <c r="PHF379" s="1280"/>
      <c r="PHG379" s="1280"/>
      <c r="PHH379" s="1280"/>
      <c r="PHI379" s="1280"/>
      <c r="PHJ379" s="1280"/>
      <c r="PHK379" s="1280"/>
      <c r="PHL379" s="1280"/>
      <c r="PHM379" s="1280"/>
      <c r="PHN379" s="1280"/>
      <c r="PHO379" s="1280"/>
      <c r="PHP379" s="1280"/>
      <c r="PHQ379" s="1280"/>
      <c r="PHR379" s="1280"/>
      <c r="PHS379" s="1280"/>
      <c r="PHT379" s="1280"/>
      <c r="PHU379" s="1280"/>
      <c r="PHV379" s="1280"/>
      <c r="PHW379" s="1280"/>
      <c r="PHX379" s="1280"/>
      <c r="PHY379" s="1280"/>
      <c r="PHZ379" s="1280"/>
      <c r="PIA379" s="1280"/>
      <c r="PIB379" s="1280"/>
      <c r="PIC379" s="1280"/>
      <c r="PID379" s="1280"/>
      <c r="PIE379" s="1280"/>
      <c r="PIF379" s="1280"/>
      <c r="PIG379" s="1280"/>
      <c r="PIH379" s="1280"/>
      <c r="PII379" s="1280"/>
      <c r="PIJ379" s="1280"/>
      <c r="PIK379" s="1280"/>
      <c r="PIL379" s="1280"/>
      <c r="PIM379" s="1280"/>
      <c r="PIN379" s="1280"/>
      <c r="PIO379" s="1280"/>
      <c r="PIP379" s="1280"/>
      <c r="PIQ379" s="1280"/>
      <c r="PIR379" s="1280"/>
      <c r="PIS379" s="1280"/>
      <c r="PIT379" s="1280"/>
      <c r="PIU379" s="1280"/>
      <c r="PIV379" s="1280"/>
      <c r="PIW379" s="1280"/>
      <c r="PIX379" s="1280"/>
      <c r="PIY379" s="1280"/>
      <c r="PIZ379" s="1280"/>
      <c r="PJA379" s="1280"/>
      <c r="PJB379" s="1280"/>
      <c r="PJC379" s="1280"/>
      <c r="PJD379" s="1280"/>
      <c r="PJE379" s="1280"/>
      <c r="PJF379" s="1280"/>
      <c r="PJG379" s="1280"/>
      <c r="PJH379" s="1280"/>
      <c r="PJI379" s="1280"/>
      <c r="PJJ379" s="1280"/>
      <c r="PJK379" s="1280"/>
      <c r="PJL379" s="1280"/>
      <c r="PJM379" s="1280"/>
      <c r="PJN379" s="1280"/>
      <c r="PJO379" s="1280"/>
      <c r="PJP379" s="1280"/>
      <c r="PJQ379" s="1280"/>
      <c r="PJR379" s="1280"/>
      <c r="PJS379" s="1280"/>
      <c r="PJT379" s="1280"/>
      <c r="PJU379" s="1280"/>
      <c r="PJV379" s="1280"/>
      <c r="PJW379" s="1280"/>
      <c r="PJX379" s="1280"/>
      <c r="PJY379" s="1280"/>
      <c r="PJZ379" s="1280"/>
      <c r="PKA379" s="1280"/>
      <c r="PKB379" s="1280"/>
      <c r="PKC379" s="1280"/>
      <c r="PKD379" s="1280"/>
      <c r="PKE379" s="1280"/>
      <c r="PKF379" s="1280"/>
      <c r="PKG379" s="1280"/>
      <c r="PKH379" s="1280"/>
      <c r="PKI379" s="1280"/>
      <c r="PKJ379" s="1280"/>
      <c r="PKK379" s="1280"/>
      <c r="PKL379" s="1280"/>
      <c r="PKM379" s="1280"/>
      <c r="PKN379" s="1280"/>
      <c r="PKO379" s="1280"/>
      <c r="PKP379" s="1280"/>
      <c r="PKQ379" s="1280"/>
      <c r="PKR379" s="1280"/>
      <c r="PKS379" s="1280"/>
      <c r="PKT379" s="1280"/>
      <c r="PKU379" s="1280"/>
      <c r="PKV379" s="1280"/>
      <c r="PKW379" s="1280"/>
      <c r="PKX379" s="1280"/>
      <c r="PKY379" s="1280"/>
      <c r="PKZ379" s="1280"/>
      <c r="PLA379" s="1280"/>
      <c r="PLB379" s="1280"/>
      <c r="PLC379" s="1280"/>
      <c r="PLD379" s="1280"/>
      <c r="PLE379" s="1280"/>
      <c r="PLF379" s="1280"/>
      <c r="PLG379" s="1280"/>
      <c r="PLH379" s="1280"/>
      <c r="PLI379" s="1280"/>
      <c r="PLJ379" s="1280"/>
      <c r="PLK379" s="1280"/>
      <c r="PLL379" s="1280"/>
      <c r="PLM379" s="1280"/>
      <c r="PLN379" s="1280"/>
      <c r="PLO379" s="1280"/>
      <c r="PLP379" s="1280"/>
      <c r="PLQ379" s="1280"/>
      <c r="PLR379" s="1280"/>
      <c r="PLS379" s="1280"/>
      <c r="PLT379" s="1280"/>
      <c r="PLU379" s="1280"/>
      <c r="PLV379" s="1280"/>
      <c r="PLW379" s="1280"/>
      <c r="PLX379" s="1280"/>
      <c r="PLY379" s="1280"/>
      <c r="PLZ379" s="1280"/>
      <c r="PMA379" s="1280"/>
      <c r="PMB379" s="1280"/>
      <c r="PMC379" s="1280"/>
      <c r="PMD379" s="1280"/>
      <c r="PME379" s="1280"/>
      <c r="PMF379" s="1280"/>
      <c r="PMG379" s="1280"/>
      <c r="PMH379" s="1280"/>
      <c r="PMI379" s="1280"/>
      <c r="PMJ379" s="1280"/>
      <c r="PMK379" s="1280"/>
      <c r="PML379" s="1280"/>
      <c r="PMM379" s="1280"/>
      <c r="PMN379" s="1280"/>
      <c r="PMO379" s="1280"/>
      <c r="PMP379" s="1280"/>
      <c r="PMQ379" s="1280"/>
      <c r="PMR379" s="1280"/>
      <c r="PMS379" s="1280"/>
      <c r="PMT379" s="1280"/>
      <c r="PMU379" s="1280"/>
      <c r="PMV379" s="1280"/>
      <c r="PMW379" s="1280"/>
      <c r="PMX379" s="1280"/>
      <c r="PMY379" s="1280"/>
      <c r="PMZ379" s="1280"/>
      <c r="PNA379" s="1280"/>
      <c r="PNB379" s="1280"/>
      <c r="PNC379" s="1280"/>
      <c r="PND379" s="1280"/>
      <c r="PNE379" s="1280"/>
      <c r="PNF379" s="1280"/>
      <c r="PNG379" s="1280"/>
      <c r="PNH379" s="1280"/>
      <c r="PNI379" s="1280"/>
      <c r="PNJ379" s="1280"/>
      <c r="PNK379" s="1280"/>
      <c r="PNL379" s="1280"/>
      <c r="PNM379" s="1280"/>
      <c r="PNN379" s="1280"/>
      <c r="PNO379" s="1280"/>
      <c r="PNP379" s="1280"/>
      <c r="PNQ379" s="1280"/>
      <c r="PNR379" s="1280"/>
      <c r="PNS379" s="1280"/>
      <c r="PNT379" s="1280"/>
      <c r="PNU379" s="1280"/>
      <c r="PNV379" s="1280"/>
      <c r="PNW379" s="1280"/>
      <c r="PNX379" s="1280"/>
      <c r="PNY379" s="1280"/>
      <c r="PNZ379" s="1280"/>
      <c r="POA379" s="1280"/>
      <c r="POB379" s="1280"/>
      <c r="POC379" s="1280"/>
      <c r="POD379" s="1280"/>
      <c r="POE379" s="1280"/>
      <c r="POF379" s="1280"/>
      <c r="POG379" s="1280"/>
      <c r="POH379" s="1280"/>
      <c r="POI379" s="1280"/>
      <c r="POJ379" s="1280"/>
      <c r="POK379" s="1280"/>
      <c r="POL379" s="1280"/>
      <c r="POM379" s="1280"/>
      <c r="PON379" s="1280"/>
      <c r="POO379" s="1280"/>
      <c r="POP379" s="1280"/>
      <c r="POQ379" s="1280"/>
      <c r="POR379" s="1280"/>
      <c r="POS379" s="1280"/>
      <c r="POT379" s="1280"/>
      <c r="POU379" s="1280"/>
      <c r="POV379" s="1280"/>
      <c r="POW379" s="1280"/>
      <c r="POX379" s="1280"/>
      <c r="POY379" s="1280"/>
      <c r="POZ379" s="1280"/>
      <c r="PPA379" s="1280"/>
      <c r="PPB379" s="1280"/>
      <c r="PPC379" s="1280"/>
      <c r="PPD379" s="1280"/>
      <c r="PPE379" s="1280"/>
      <c r="PPF379" s="1280"/>
      <c r="PPG379" s="1280"/>
      <c r="PPH379" s="1280"/>
      <c r="PPI379" s="1280"/>
      <c r="PPJ379" s="1280"/>
      <c r="PPK379" s="1280"/>
      <c r="PPL379" s="1280"/>
      <c r="PPM379" s="1280"/>
      <c r="PPN379" s="1280"/>
      <c r="PPO379" s="1280"/>
      <c r="PPP379" s="1280"/>
      <c r="PPQ379" s="1280"/>
      <c r="PPR379" s="1280"/>
      <c r="PPS379" s="1280"/>
      <c r="PPT379" s="1280"/>
      <c r="PPU379" s="1280"/>
      <c r="PPV379" s="1280"/>
      <c r="PPW379" s="1280"/>
      <c r="PPX379" s="1280"/>
      <c r="PPY379" s="1280"/>
      <c r="PPZ379" s="1280"/>
      <c r="PQA379" s="1280"/>
      <c r="PQB379" s="1280"/>
      <c r="PQC379" s="1280"/>
      <c r="PQD379" s="1280"/>
      <c r="PQE379" s="1280"/>
      <c r="PQF379" s="1280"/>
      <c r="PQG379" s="1280"/>
      <c r="PQH379" s="1280"/>
      <c r="PQI379" s="1280"/>
      <c r="PQJ379" s="1280"/>
      <c r="PQK379" s="1280"/>
      <c r="PQL379" s="1280"/>
      <c r="PQM379" s="1280"/>
      <c r="PQN379" s="1280"/>
      <c r="PQO379" s="1280"/>
      <c r="PQP379" s="1280"/>
      <c r="PQQ379" s="1280"/>
      <c r="PQR379" s="1280"/>
      <c r="PQS379" s="1280"/>
      <c r="PQT379" s="1280"/>
      <c r="PQU379" s="1280"/>
      <c r="PQV379" s="1280"/>
      <c r="PQW379" s="1280"/>
      <c r="PQX379" s="1280"/>
      <c r="PQY379" s="1280"/>
      <c r="PQZ379" s="1280"/>
      <c r="PRA379" s="1280"/>
      <c r="PRB379" s="1280"/>
      <c r="PRC379" s="1280"/>
      <c r="PRD379" s="1280"/>
      <c r="PRE379" s="1280"/>
      <c r="PRF379" s="1280"/>
      <c r="PRG379" s="1280"/>
      <c r="PRH379" s="1280"/>
      <c r="PRI379" s="1280"/>
      <c r="PRJ379" s="1280"/>
      <c r="PRK379" s="1280"/>
      <c r="PRL379" s="1280"/>
      <c r="PRM379" s="1280"/>
      <c r="PRN379" s="1280"/>
      <c r="PRO379" s="1280"/>
      <c r="PRP379" s="1280"/>
      <c r="PRQ379" s="1280"/>
      <c r="PRR379" s="1280"/>
      <c r="PRS379" s="1280"/>
      <c r="PRT379" s="1280"/>
      <c r="PRU379" s="1280"/>
      <c r="PRV379" s="1280"/>
      <c r="PRW379" s="1280"/>
      <c r="PRX379" s="1280"/>
      <c r="PRY379" s="1280"/>
      <c r="PRZ379" s="1280"/>
      <c r="PSA379" s="1280"/>
      <c r="PSB379" s="1280"/>
      <c r="PSC379" s="1280"/>
      <c r="PSD379" s="1280"/>
      <c r="PSE379" s="1280"/>
      <c r="PSF379" s="1280"/>
      <c r="PSG379" s="1280"/>
      <c r="PSH379" s="1280"/>
      <c r="PSI379" s="1280"/>
      <c r="PSJ379" s="1280"/>
      <c r="PSK379" s="1280"/>
      <c r="PSL379" s="1280"/>
      <c r="PSM379" s="1280"/>
      <c r="PSN379" s="1280"/>
      <c r="PSO379" s="1280"/>
      <c r="PSP379" s="1280"/>
      <c r="PSQ379" s="1280"/>
      <c r="PSR379" s="1280"/>
      <c r="PSS379" s="1280"/>
      <c r="PST379" s="1280"/>
      <c r="PSU379" s="1280"/>
      <c r="PSV379" s="1280"/>
      <c r="PSW379" s="1280"/>
      <c r="PSX379" s="1280"/>
      <c r="PSY379" s="1280"/>
      <c r="PSZ379" s="1280"/>
      <c r="PTA379" s="1280"/>
      <c r="PTB379" s="1280"/>
      <c r="PTC379" s="1280"/>
      <c r="PTD379" s="1280"/>
      <c r="PTE379" s="1280"/>
      <c r="PTF379" s="1280"/>
      <c r="PTG379" s="1280"/>
      <c r="PTH379" s="1280"/>
      <c r="PTI379" s="1280"/>
      <c r="PTJ379" s="1280"/>
      <c r="PTK379" s="1280"/>
      <c r="PTL379" s="1280"/>
      <c r="PTM379" s="1280"/>
      <c r="PTN379" s="1280"/>
      <c r="PTO379" s="1280"/>
      <c r="PTP379" s="1280"/>
      <c r="PTQ379" s="1280"/>
      <c r="PTR379" s="1280"/>
      <c r="PTS379" s="1280"/>
      <c r="PTT379" s="1280"/>
      <c r="PTU379" s="1280"/>
      <c r="PTV379" s="1280"/>
      <c r="PTW379" s="1280"/>
      <c r="PTX379" s="1280"/>
      <c r="PTY379" s="1280"/>
      <c r="PTZ379" s="1280"/>
      <c r="PUA379" s="1280"/>
      <c r="PUB379" s="1280"/>
      <c r="PUC379" s="1280"/>
      <c r="PUD379" s="1280"/>
      <c r="PUE379" s="1280"/>
      <c r="PUF379" s="1280"/>
      <c r="PUG379" s="1280"/>
      <c r="PUH379" s="1280"/>
      <c r="PUI379" s="1280"/>
      <c r="PUJ379" s="1280"/>
      <c r="PUK379" s="1280"/>
      <c r="PUL379" s="1280"/>
      <c r="PUM379" s="1280"/>
      <c r="PUN379" s="1280"/>
      <c r="PUO379" s="1280"/>
      <c r="PUP379" s="1280"/>
      <c r="PUQ379" s="1280"/>
      <c r="PUR379" s="1280"/>
      <c r="PUS379" s="1280"/>
      <c r="PUT379" s="1280"/>
      <c r="PUU379" s="1280"/>
      <c r="PUV379" s="1280"/>
      <c r="PUW379" s="1280"/>
      <c r="PUX379" s="1280"/>
      <c r="PUY379" s="1280"/>
      <c r="PUZ379" s="1280"/>
      <c r="PVA379" s="1280"/>
      <c r="PVB379" s="1280"/>
      <c r="PVC379" s="1280"/>
      <c r="PVD379" s="1280"/>
      <c r="PVE379" s="1280"/>
      <c r="PVF379" s="1280"/>
      <c r="PVG379" s="1280"/>
      <c r="PVH379" s="1280"/>
      <c r="PVI379" s="1280"/>
      <c r="PVJ379" s="1280"/>
      <c r="PVK379" s="1280"/>
      <c r="PVL379" s="1280"/>
      <c r="PVM379" s="1280"/>
      <c r="PVN379" s="1280"/>
      <c r="PVO379" s="1280"/>
      <c r="PVP379" s="1280"/>
      <c r="PVQ379" s="1280"/>
      <c r="PVR379" s="1280"/>
      <c r="PVS379" s="1280"/>
      <c r="PVT379" s="1280"/>
      <c r="PVU379" s="1280"/>
      <c r="PVV379" s="1280"/>
      <c r="PVW379" s="1280"/>
      <c r="PVX379" s="1280"/>
      <c r="PVY379" s="1280"/>
      <c r="PVZ379" s="1280"/>
      <c r="PWA379" s="1280"/>
      <c r="PWB379" s="1280"/>
      <c r="PWC379" s="1280"/>
      <c r="PWD379" s="1280"/>
      <c r="PWE379" s="1280"/>
      <c r="PWF379" s="1280"/>
      <c r="PWG379" s="1280"/>
      <c r="PWH379" s="1280"/>
      <c r="PWI379" s="1280"/>
      <c r="PWJ379" s="1280"/>
      <c r="PWK379" s="1280"/>
      <c r="PWL379" s="1280"/>
      <c r="PWM379" s="1280"/>
      <c r="PWN379" s="1280"/>
      <c r="PWO379" s="1280"/>
      <c r="PWP379" s="1280"/>
      <c r="PWQ379" s="1280"/>
      <c r="PWR379" s="1280"/>
      <c r="PWS379" s="1280"/>
      <c r="PWT379" s="1280"/>
      <c r="PWU379" s="1280"/>
      <c r="PWV379" s="1280"/>
      <c r="PWW379" s="1280"/>
      <c r="PWX379" s="1280"/>
      <c r="PWY379" s="1280"/>
      <c r="PWZ379" s="1280"/>
      <c r="PXA379" s="1280"/>
      <c r="PXB379" s="1280"/>
      <c r="PXC379" s="1280"/>
      <c r="PXD379" s="1280"/>
      <c r="PXE379" s="1280"/>
      <c r="PXF379" s="1280"/>
      <c r="PXG379" s="1280"/>
      <c r="PXH379" s="1280"/>
      <c r="PXI379" s="1280"/>
      <c r="PXJ379" s="1280"/>
      <c r="PXK379" s="1280"/>
      <c r="PXL379" s="1280"/>
      <c r="PXM379" s="1280"/>
      <c r="PXN379" s="1280"/>
      <c r="PXO379" s="1280"/>
      <c r="PXP379" s="1280"/>
      <c r="PXQ379" s="1280"/>
      <c r="PXR379" s="1280"/>
      <c r="PXS379" s="1280"/>
      <c r="PXT379" s="1280"/>
      <c r="PXU379" s="1280"/>
      <c r="PXV379" s="1280"/>
      <c r="PXW379" s="1280"/>
      <c r="PXX379" s="1280"/>
      <c r="PXY379" s="1280"/>
      <c r="PXZ379" s="1280"/>
      <c r="PYA379" s="1280"/>
      <c r="PYB379" s="1280"/>
      <c r="PYC379" s="1280"/>
      <c r="PYD379" s="1280"/>
      <c r="PYE379" s="1280"/>
      <c r="PYF379" s="1280"/>
      <c r="PYG379" s="1280"/>
      <c r="PYH379" s="1280"/>
      <c r="PYI379" s="1280"/>
      <c r="PYJ379" s="1280"/>
      <c r="PYK379" s="1280"/>
      <c r="PYL379" s="1280"/>
      <c r="PYM379" s="1280"/>
      <c r="PYN379" s="1280"/>
      <c r="PYO379" s="1280"/>
      <c r="PYP379" s="1280"/>
      <c r="PYQ379" s="1280"/>
      <c r="PYR379" s="1280"/>
      <c r="PYS379" s="1280"/>
      <c r="PYT379" s="1280"/>
      <c r="PYU379" s="1280"/>
      <c r="PYV379" s="1280"/>
      <c r="PYW379" s="1280"/>
      <c r="PYX379" s="1280"/>
      <c r="PYY379" s="1280"/>
      <c r="PYZ379" s="1280"/>
      <c r="PZA379" s="1280"/>
      <c r="PZB379" s="1280"/>
      <c r="PZC379" s="1280"/>
      <c r="PZD379" s="1280"/>
      <c r="PZE379" s="1280"/>
      <c r="PZF379" s="1280"/>
      <c r="PZG379" s="1280"/>
      <c r="PZH379" s="1280"/>
      <c r="PZI379" s="1280"/>
      <c r="PZJ379" s="1280"/>
      <c r="PZK379" s="1280"/>
      <c r="PZL379" s="1280"/>
      <c r="PZM379" s="1280"/>
      <c r="PZN379" s="1280"/>
      <c r="PZO379" s="1280"/>
      <c r="PZP379" s="1280"/>
      <c r="PZQ379" s="1280"/>
      <c r="PZR379" s="1280"/>
      <c r="PZS379" s="1280"/>
      <c r="PZT379" s="1280"/>
      <c r="PZU379" s="1280"/>
      <c r="PZV379" s="1280"/>
      <c r="PZW379" s="1280"/>
      <c r="PZX379" s="1280"/>
      <c r="PZY379" s="1280"/>
      <c r="PZZ379" s="1280"/>
      <c r="QAA379" s="1280"/>
      <c r="QAB379" s="1280"/>
      <c r="QAC379" s="1280"/>
      <c r="QAD379" s="1280"/>
      <c r="QAE379" s="1280"/>
      <c r="QAF379" s="1280"/>
      <c r="QAG379" s="1280"/>
      <c r="QAH379" s="1280"/>
      <c r="QAI379" s="1280"/>
      <c r="QAJ379" s="1280"/>
      <c r="QAK379" s="1280"/>
      <c r="QAL379" s="1280"/>
      <c r="QAM379" s="1280"/>
      <c r="QAN379" s="1280"/>
      <c r="QAO379" s="1280"/>
      <c r="QAP379" s="1280"/>
      <c r="QAQ379" s="1280"/>
      <c r="QAR379" s="1280"/>
      <c r="QAS379" s="1280"/>
      <c r="QAT379" s="1280"/>
      <c r="QAU379" s="1280"/>
      <c r="QAV379" s="1280"/>
      <c r="QAW379" s="1280"/>
      <c r="QAX379" s="1280"/>
      <c r="QAY379" s="1280"/>
      <c r="QAZ379" s="1280"/>
      <c r="QBA379" s="1280"/>
      <c r="QBB379" s="1280"/>
      <c r="QBC379" s="1280"/>
      <c r="QBD379" s="1280"/>
      <c r="QBE379" s="1280"/>
      <c r="QBF379" s="1280"/>
      <c r="QBG379" s="1280"/>
      <c r="QBH379" s="1280"/>
      <c r="QBI379" s="1280"/>
      <c r="QBJ379" s="1280"/>
      <c r="QBK379" s="1280"/>
      <c r="QBL379" s="1280"/>
      <c r="QBM379" s="1280"/>
      <c r="QBN379" s="1280"/>
      <c r="QBO379" s="1280"/>
      <c r="QBP379" s="1280"/>
      <c r="QBQ379" s="1280"/>
      <c r="QBR379" s="1280"/>
      <c r="QBS379" s="1280"/>
      <c r="QBT379" s="1280"/>
      <c r="QBU379" s="1280"/>
      <c r="QBV379" s="1280"/>
      <c r="QBW379" s="1280"/>
      <c r="QBX379" s="1280"/>
      <c r="QBY379" s="1280"/>
      <c r="QBZ379" s="1280"/>
      <c r="QCA379" s="1280"/>
      <c r="QCB379" s="1280"/>
      <c r="QCC379" s="1280"/>
      <c r="QCD379" s="1280"/>
      <c r="QCE379" s="1280"/>
      <c r="QCF379" s="1280"/>
      <c r="QCG379" s="1280"/>
      <c r="QCH379" s="1280"/>
      <c r="QCI379" s="1280"/>
      <c r="QCJ379" s="1280"/>
      <c r="QCK379" s="1280"/>
      <c r="QCL379" s="1280"/>
      <c r="QCM379" s="1280"/>
      <c r="QCN379" s="1280"/>
      <c r="QCO379" s="1280"/>
      <c r="QCP379" s="1280"/>
      <c r="QCQ379" s="1280"/>
      <c r="QCR379" s="1280"/>
      <c r="QCS379" s="1280"/>
      <c r="QCT379" s="1280"/>
      <c r="QCU379" s="1280"/>
      <c r="QCV379" s="1280"/>
      <c r="QCW379" s="1280"/>
      <c r="QCX379" s="1280"/>
      <c r="QCY379" s="1280"/>
      <c r="QCZ379" s="1280"/>
      <c r="QDA379" s="1280"/>
      <c r="QDB379" s="1280"/>
      <c r="QDC379" s="1280"/>
      <c r="QDD379" s="1280"/>
      <c r="QDE379" s="1280"/>
      <c r="QDF379" s="1280"/>
      <c r="QDG379" s="1280"/>
      <c r="QDH379" s="1280"/>
      <c r="QDI379" s="1280"/>
      <c r="QDJ379" s="1280"/>
      <c r="QDK379" s="1280"/>
      <c r="QDL379" s="1280"/>
      <c r="QDM379" s="1280"/>
      <c r="QDN379" s="1280"/>
      <c r="QDO379" s="1280"/>
      <c r="QDP379" s="1280"/>
      <c r="QDQ379" s="1280"/>
      <c r="QDR379" s="1280"/>
      <c r="QDS379" s="1280"/>
      <c r="QDT379" s="1280"/>
      <c r="QDU379" s="1280"/>
      <c r="QDV379" s="1280"/>
      <c r="QDW379" s="1280"/>
      <c r="QDX379" s="1280"/>
      <c r="QDY379" s="1280"/>
      <c r="QDZ379" s="1280"/>
      <c r="QEA379" s="1280"/>
      <c r="QEB379" s="1280"/>
      <c r="QEC379" s="1280"/>
      <c r="QED379" s="1280"/>
      <c r="QEE379" s="1280"/>
      <c r="QEF379" s="1280"/>
      <c r="QEG379" s="1280"/>
      <c r="QEH379" s="1280"/>
      <c r="QEI379" s="1280"/>
      <c r="QEJ379" s="1280"/>
      <c r="QEK379" s="1280"/>
      <c r="QEL379" s="1280"/>
      <c r="QEM379" s="1280"/>
      <c r="QEN379" s="1280"/>
      <c r="QEO379" s="1280"/>
      <c r="QEP379" s="1280"/>
      <c r="QEQ379" s="1280"/>
      <c r="QER379" s="1280"/>
      <c r="QES379" s="1280"/>
      <c r="QET379" s="1280"/>
      <c r="QEU379" s="1280"/>
      <c r="QEV379" s="1280"/>
      <c r="QEW379" s="1280"/>
      <c r="QEX379" s="1280"/>
      <c r="QEY379" s="1280"/>
      <c r="QEZ379" s="1280"/>
      <c r="QFA379" s="1280"/>
      <c r="QFB379" s="1280"/>
      <c r="QFC379" s="1280"/>
      <c r="QFD379" s="1280"/>
      <c r="QFE379" s="1280"/>
      <c r="QFF379" s="1280"/>
      <c r="QFG379" s="1280"/>
      <c r="QFH379" s="1280"/>
      <c r="QFI379" s="1280"/>
      <c r="QFJ379" s="1280"/>
      <c r="QFK379" s="1280"/>
      <c r="QFL379" s="1280"/>
      <c r="QFM379" s="1280"/>
      <c r="QFN379" s="1280"/>
      <c r="QFO379" s="1280"/>
      <c r="QFP379" s="1280"/>
      <c r="QFQ379" s="1280"/>
      <c r="QFR379" s="1280"/>
      <c r="QFS379" s="1280"/>
      <c r="QFT379" s="1280"/>
      <c r="QFU379" s="1280"/>
      <c r="QFV379" s="1280"/>
      <c r="QFW379" s="1280"/>
      <c r="QFX379" s="1280"/>
      <c r="QFY379" s="1280"/>
      <c r="QFZ379" s="1280"/>
      <c r="QGA379" s="1280"/>
      <c r="QGB379" s="1280"/>
      <c r="QGC379" s="1280"/>
      <c r="QGD379" s="1280"/>
      <c r="QGE379" s="1280"/>
      <c r="QGF379" s="1280"/>
      <c r="QGG379" s="1280"/>
      <c r="QGH379" s="1280"/>
      <c r="QGI379" s="1280"/>
      <c r="QGJ379" s="1280"/>
      <c r="QGK379" s="1280"/>
      <c r="QGL379" s="1280"/>
      <c r="QGM379" s="1280"/>
      <c r="QGN379" s="1280"/>
      <c r="QGO379" s="1280"/>
      <c r="QGP379" s="1280"/>
      <c r="QGQ379" s="1280"/>
      <c r="QGR379" s="1280"/>
      <c r="QGS379" s="1280"/>
      <c r="QGT379" s="1280"/>
      <c r="QGU379" s="1280"/>
      <c r="QGV379" s="1280"/>
      <c r="QGW379" s="1280"/>
      <c r="QGX379" s="1280"/>
      <c r="QGY379" s="1280"/>
      <c r="QGZ379" s="1280"/>
      <c r="QHA379" s="1280"/>
      <c r="QHB379" s="1280"/>
      <c r="QHC379" s="1280"/>
      <c r="QHD379" s="1280"/>
      <c r="QHE379" s="1280"/>
      <c r="QHF379" s="1280"/>
      <c r="QHG379" s="1280"/>
      <c r="QHH379" s="1280"/>
      <c r="QHI379" s="1280"/>
      <c r="QHJ379" s="1280"/>
      <c r="QHK379" s="1280"/>
      <c r="QHL379" s="1280"/>
      <c r="QHM379" s="1280"/>
      <c r="QHN379" s="1280"/>
      <c r="QHO379" s="1280"/>
      <c r="QHP379" s="1280"/>
      <c r="QHQ379" s="1280"/>
      <c r="QHR379" s="1280"/>
      <c r="QHS379" s="1280"/>
      <c r="QHT379" s="1280"/>
      <c r="QHU379" s="1280"/>
      <c r="QHV379" s="1280"/>
      <c r="QHW379" s="1280"/>
      <c r="QHX379" s="1280"/>
      <c r="QHY379" s="1280"/>
      <c r="QHZ379" s="1280"/>
      <c r="QIA379" s="1280"/>
      <c r="QIB379" s="1280"/>
      <c r="QIC379" s="1280"/>
      <c r="QID379" s="1280"/>
      <c r="QIE379" s="1280"/>
      <c r="QIF379" s="1280"/>
      <c r="QIG379" s="1280"/>
      <c r="QIH379" s="1280"/>
      <c r="QII379" s="1280"/>
      <c r="QIJ379" s="1280"/>
      <c r="QIK379" s="1280"/>
      <c r="QIL379" s="1280"/>
      <c r="QIM379" s="1280"/>
      <c r="QIN379" s="1280"/>
      <c r="QIO379" s="1280"/>
      <c r="QIP379" s="1280"/>
      <c r="QIQ379" s="1280"/>
      <c r="QIR379" s="1280"/>
      <c r="QIS379" s="1280"/>
      <c r="QIT379" s="1280"/>
      <c r="QIU379" s="1280"/>
      <c r="QIV379" s="1280"/>
      <c r="QIW379" s="1280"/>
      <c r="QIX379" s="1280"/>
      <c r="QIY379" s="1280"/>
      <c r="QIZ379" s="1280"/>
      <c r="QJA379" s="1280"/>
      <c r="QJB379" s="1280"/>
      <c r="QJC379" s="1280"/>
      <c r="QJD379" s="1280"/>
      <c r="QJE379" s="1280"/>
      <c r="QJF379" s="1280"/>
      <c r="QJG379" s="1280"/>
      <c r="QJH379" s="1280"/>
      <c r="QJI379" s="1280"/>
      <c r="QJJ379" s="1280"/>
      <c r="QJK379" s="1280"/>
      <c r="QJL379" s="1280"/>
      <c r="QJM379" s="1280"/>
      <c r="QJN379" s="1280"/>
      <c r="QJO379" s="1280"/>
      <c r="QJP379" s="1280"/>
      <c r="QJQ379" s="1280"/>
      <c r="QJR379" s="1280"/>
      <c r="QJS379" s="1280"/>
      <c r="QJT379" s="1280"/>
      <c r="QJU379" s="1280"/>
      <c r="QJV379" s="1280"/>
      <c r="QJW379" s="1280"/>
      <c r="QJX379" s="1280"/>
      <c r="QJY379" s="1280"/>
      <c r="QJZ379" s="1280"/>
      <c r="QKA379" s="1280"/>
      <c r="QKB379" s="1280"/>
      <c r="QKC379" s="1280"/>
      <c r="QKD379" s="1280"/>
      <c r="QKE379" s="1280"/>
      <c r="QKF379" s="1280"/>
      <c r="QKG379" s="1280"/>
      <c r="QKH379" s="1280"/>
      <c r="QKI379" s="1280"/>
      <c r="QKJ379" s="1280"/>
      <c r="QKK379" s="1280"/>
      <c r="QKL379" s="1280"/>
      <c r="QKM379" s="1280"/>
      <c r="QKN379" s="1280"/>
      <c r="QKO379" s="1280"/>
      <c r="QKP379" s="1280"/>
      <c r="QKQ379" s="1280"/>
      <c r="QKR379" s="1280"/>
      <c r="QKS379" s="1280"/>
      <c r="QKT379" s="1280"/>
      <c r="QKU379" s="1280"/>
      <c r="QKV379" s="1280"/>
      <c r="QKW379" s="1280"/>
      <c r="QKX379" s="1280"/>
      <c r="QKY379" s="1280"/>
      <c r="QKZ379" s="1280"/>
      <c r="QLA379" s="1280"/>
      <c r="QLB379" s="1280"/>
      <c r="QLC379" s="1280"/>
      <c r="QLD379" s="1280"/>
      <c r="QLE379" s="1280"/>
      <c r="QLF379" s="1280"/>
      <c r="QLG379" s="1280"/>
      <c r="QLH379" s="1280"/>
      <c r="QLI379" s="1280"/>
      <c r="QLJ379" s="1280"/>
      <c r="QLK379" s="1280"/>
      <c r="QLL379" s="1280"/>
      <c r="QLM379" s="1280"/>
      <c r="QLN379" s="1280"/>
      <c r="QLO379" s="1280"/>
      <c r="QLP379" s="1280"/>
      <c r="QLQ379" s="1280"/>
      <c r="QLR379" s="1280"/>
      <c r="QLS379" s="1280"/>
      <c r="QLT379" s="1280"/>
      <c r="QLU379" s="1280"/>
      <c r="QLV379" s="1280"/>
      <c r="QLW379" s="1280"/>
      <c r="QLX379" s="1280"/>
      <c r="QLY379" s="1280"/>
      <c r="QLZ379" s="1280"/>
      <c r="QMA379" s="1280"/>
      <c r="QMB379" s="1280"/>
      <c r="QMC379" s="1280"/>
      <c r="QMD379" s="1280"/>
      <c r="QME379" s="1280"/>
      <c r="QMF379" s="1280"/>
      <c r="QMG379" s="1280"/>
      <c r="QMH379" s="1280"/>
      <c r="QMI379" s="1280"/>
      <c r="QMJ379" s="1280"/>
      <c r="QMK379" s="1280"/>
      <c r="QML379" s="1280"/>
      <c r="QMM379" s="1280"/>
      <c r="QMN379" s="1280"/>
      <c r="QMO379" s="1280"/>
      <c r="QMP379" s="1280"/>
      <c r="QMQ379" s="1280"/>
      <c r="QMR379" s="1280"/>
      <c r="QMS379" s="1280"/>
      <c r="QMT379" s="1280"/>
      <c r="QMU379" s="1280"/>
      <c r="QMV379" s="1280"/>
      <c r="QMW379" s="1280"/>
      <c r="QMX379" s="1280"/>
      <c r="QMY379" s="1280"/>
      <c r="QMZ379" s="1280"/>
      <c r="QNA379" s="1280"/>
      <c r="QNB379" s="1280"/>
      <c r="QNC379" s="1280"/>
      <c r="QND379" s="1280"/>
      <c r="QNE379" s="1280"/>
      <c r="QNF379" s="1280"/>
      <c r="QNG379" s="1280"/>
      <c r="QNH379" s="1280"/>
      <c r="QNI379" s="1280"/>
      <c r="QNJ379" s="1280"/>
      <c r="QNK379" s="1280"/>
      <c r="QNL379" s="1280"/>
      <c r="QNM379" s="1280"/>
      <c r="QNN379" s="1280"/>
      <c r="QNO379" s="1280"/>
      <c r="QNP379" s="1280"/>
      <c r="QNQ379" s="1280"/>
      <c r="QNR379" s="1280"/>
      <c r="QNS379" s="1280"/>
      <c r="QNT379" s="1280"/>
      <c r="QNU379" s="1280"/>
      <c r="QNV379" s="1280"/>
      <c r="QNW379" s="1280"/>
      <c r="QNX379" s="1280"/>
      <c r="QNY379" s="1280"/>
      <c r="QNZ379" s="1280"/>
      <c r="QOA379" s="1280"/>
      <c r="QOB379" s="1280"/>
      <c r="QOC379" s="1280"/>
      <c r="QOD379" s="1280"/>
      <c r="QOE379" s="1280"/>
      <c r="QOF379" s="1280"/>
      <c r="QOG379" s="1280"/>
      <c r="QOH379" s="1280"/>
      <c r="QOI379" s="1280"/>
      <c r="QOJ379" s="1280"/>
      <c r="QOK379" s="1280"/>
      <c r="QOL379" s="1280"/>
      <c r="QOM379" s="1280"/>
      <c r="QON379" s="1280"/>
      <c r="QOO379" s="1280"/>
      <c r="QOP379" s="1280"/>
      <c r="QOQ379" s="1280"/>
      <c r="QOR379" s="1280"/>
      <c r="QOS379" s="1280"/>
      <c r="QOT379" s="1280"/>
      <c r="QOU379" s="1280"/>
      <c r="QOV379" s="1280"/>
      <c r="QOW379" s="1280"/>
      <c r="QOX379" s="1280"/>
      <c r="QOY379" s="1280"/>
      <c r="QOZ379" s="1280"/>
      <c r="QPA379" s="1280"/>
      <c r="QPB379" s="1280"/>
      <c r="QPC379" s="1280"/>
      <c r="QPD379" s="1280"/>
      <c r="QPE379" s="1280"/>
      <c r="QPF379" s="1280"/>
      <c r="QPG379" s="1280"/>
      <c r="QPH379" s="1280"/>
      <c r="QPI379" s="1280"/>
      <c r="QPJ379" s="1280"/>
      <c r="QPK379" s="1280"/>
      <c r="QPL379" s="1280"/>
      <c r="QPM379" s="1280"/>
      <c r="QPN379" s="1280"/>
      <c r="QPO379" s="1280"/>
      <c r="QPP379" s="1280"/>
      <c r="QPQ379" s="1280"/>
      <c r="QPR379" s="1280"/>
      <c r="QPS379" s="1280"/>
      <c r="QPT379" s="1280"/>
      <c r="QPU379" s="1280"/>
      <c r="QPV379" s="1280"/>
      <c r="QPW379" s="1280"/>
      <c r="QPX379" s="1280"/>
      <c r="QPY379" s="1280"/>
      <c r="QPZ379" s="1280"/>
      <c r="QQA379" s="1280"/>
      <c r="QQB379" s="1280"/>
      <c r="QQC379" s="1280"/>
      <c r="QQD379" s="1280"/>
      <c r="QQE379" s="1280"/>
      <c r="QQF379" s="1280"/>
      <c r="QQG379" s="1280"/>
      <c r="QQH379" s="1280"/>
      <c r="QQI379" s="1280"/>
      <c r="QQJ379" s="1280"/>
      <c r="QQK379" s="1280"/>
      <c r="QQL379" s="1280"/>
      <c r="QQM379" s="1280"/>
      <c r="QQN379" s="1280"/>
      <c r="QQO379" s="1280"/>
      <c r="QQP379" s="1280"/>
      <c r="QQQ379" s="1280"/>
      <c r="QQR379" s="1280"/>
      <c r="QQS379" s="1280"/>
      <c r="QQT379" s="1280"/>
      <c r="QQU379" s="1280"/>
      <c r="QQV379" s="1280"/>
      <c r="QQW379" s="1280"/>
      <c r="QQX379" s="1280"/>
      <c r="QQY379" s="1280"/>
      <c r="QQZ379" s="1280"/>
      <c r="QRA379" s="1280"/>
      <c r="QRB379" s="1280"/>
      <c r="QRC379" s="1280"/>
      <c r="QRD379" s="1280"/>
      <c r="QRE379" s="1280"/>
      <c r="QRF379" s="1280"/>
      <c r="QRG379" s="1280"/>
      <c r="QRH379" s="1280"/>
      <c r="QRI379" s="1280"/>
      <c r="QRJ379" s="1280"/>
      <c r="QRK379" s="1280"/>
      <c r="QRL379" s="1280"/>
      <c r="QRM379" s="1280"/>
      <c r="QRN379" s="1280"/>
      <c r="QRO379" s="1280"/>
      <c r="QRP379" s="1280"/>
      <c r="QRQ379" s="1280"/>
      <c r="QRR379" s="1280"/>
      <c r="QRS379" s="1280"/>
      <c r="QRT379" s="1280"/>
      <c r="QRU379" s="1280"/>
      <c r="QRV379" s="1280"/>
      <c r="QRW379" s="1280"/>
      <c r="QRX379" s="1280"/>
      <c r="QRY379" s="1280"/>
      <c r="QRZ379" s="1280"/>
      <c r="QSA379" s="1280"/>
      <c r="QSB379" s="1280"/>
      <c r="QSC379" s="1280"/>
      <c r="QSD379" s="1280"/>
      <c r="QSE379" s="1280"/>
      <c r="QSF379" s="1280"/>
      <c r="QSG379" s="1280"/>
      <c r="QSH379" s="1280"/>
      <c r="QSI379" s="1280"/>
      <c r="QSJ379" s="1280"/>
      <c r="QSK379" s="1280"/>
      <c r="QSL379" s="1280"/>
      <c r="QSM379" s="1280"/>
      <c r="QSN379" s="1280"/>
      <c r="QSO379" s="1280"/>
      <c r="QSP379" s="1280"/>
      <c r="QSQ379" s="1280"/>
      <c r="QSR379" s="1280"/>
      <c r="QSS379" s="1280"/>
      <c r="QST379" s="1280"/>
      <c r="QSU379" s="1280"/>
      <c r="QSV379" s="1280"/>
      <c r="QSW379" s="1280"/>
      <c r="QSX379" s="1280"/>
      <c r="QSY379" s="1280"/>
      <c r="QSZ379" s="1280"/>
      <c r="QTA379" s="1280"/>
      <c r="QTB379" s="1280"/>
      <c r="QTC379" s="1280"/>
      <c r="QTD379" s="1280"/>
      <c r="QTE379" s="1280"/>
      <c r="QTF379" s="1280"/>
      <c r="QTG379" s="1280"/>
      <c r="QTH379" s="1280"/>
      <c r="QTI379" s="1280"/>
      <c r="QTJ379" s="1280"/>
      <c r="QTK379" s="1280"/>
      <c r="QTL379" s="1280"/>
      <c r="QTM379" s="1280"/>
      <c r="QTN379" s="1280"/>
      <c r="QTO379" s="1280"/>
      <c r="QTP379" s="1280"/>
      <c r="QTQ379" s="1280"/>
      <c r="QTR379" s="1280"/>
      <c r="QTS379" s="1280"/>
      <c r="QTT379" s="1280"/>
      <c r="QTU379" s="1280"/>
      <c r="QTV379" s="1280"/>
      <c r="QTW379" s="1280"/>
      <c r="QTX379" s="1280"/>
      <c r="QTY379" s="1280"/>
      <c r="QTZ379" s="1280"/>
      <c r="QUA379" s="1280"/>
      <c r="QUB379" s="1280"/>
      <c r="QUC379" s="1280"/>
      <c r="QUD379" s="1280"/>
      <c r="QUE379" s="1280"/>
      <c r="QUF379" s="1280"/>
      <c r="QUG379" s="1280"/>
      <c r="QUH379" s="1280"/>
      <c r="QUI379" s="1280"/>
      <c r="QUJ379" s="1280"/>
      <c r="QUK379" s="1280"/>
      <c r="QUL379" s="1280"/>
      <c r="QUM379" s="1280"/>
      <c r="QUN379" s="1280"/>
      <c r="QUO379" s="1280"/>
      <c r="QUP379" s="1280"/>
      <c r="QUQ379" s="1280"/>
      <c r="QUR379" s="1280"/>
      <c r="QUS379" s="1280"/>
      <c r="QUT379" s="1280"/>
      <c r="QUU379" s="1280"/>
      <c r="QUV379" s="1280"/>
      <c r="QUW379" s="1280"/>
      <c r="QUX379" s="1280"/>
      <c r="QUY379" s="1280"/>
      <c r="QUZ379" s="1280"/>
      <c r="QVA379" s="1280"/>
      <c r="QVB379" s="1280"/>
      <c r="QVC379" s="1280"/>
      <c r="QVD379" s="1280"/>
      <c r="QVE379" s="1280"/>
      <c r="QVF379" s="1280"/>
      <c r="QVG379" s="1280"/>
      <c r="QVH379" s="1280"/>
      <c r="QVI379" s="1280"/>
      <c r="QVJ379" s="1280"/>
      <c r="QVK379" s="1280"/>
      <c r="QVL379" s="1280"/>
      <c r="QVM379" s="1280"/>
      <c r="QVN379" s="1280"/>
      <c r="QVO379" s="1280"/>
      <c r="QVP379" s="1280"/>
      <c r="QVQ379" s="1280"/>
      <c r="QVR379" s="1280"/>
      <c r="QVS379" s="1280"/>
      <c r="QVT379" s="1280"/>
      <c r="QVU379" s="1280"/>
      <c r="QVV379" s="1280"/>
      <c r="QVW379" s="1280"/>
      <c r="QVX379" s="1280"/>
      <c r="QVY379" s="1280"/>
      <c r="QVZ379" s="1280"/>
      <c r="QWA379" s="1280"/>
      <c r="QWB379" s="1280"/>
      <c r="QWC379" s="1280"/>
      <c r="QWD379" s="1280"/>
      <c r="QWE379" s="1280"/>
      <c r="QWF379" s="1280"/>
      <c r="QWG379" s="1280"/>
      <c r="QWH379" s="1280"/>
      <c r="QWI379" s="1280"/>
      <c r="QWJ379" s="1280"/>
      <c r="QWK379" s="1280"/>
      <c r="QWL379" s="1280"/>
      <c r="QWM379" s="1280"/>
      <c r="QWN379" s="1280"/>
      <c r="QWO379" s="1280"/>
      <c r="QWP379" s="1280"/>
      <c r="QWQ379" s="1280"/>
      <c r="QWR379" s="1280"/>
      <c r="QWS379" s="1280"/>
      <c r="QWT379" s="1280"/>
      <c r="QWU379" s="1280"/>
      <c r="QWV379" s="1280"/>
      <c r="QWW379" s="1280"/>
      <c r="QWX379" s="1280"/>
      <c r="QWY379" s="1280"/>
      <c r="QWZ379" s="1280"/>
      <c r="QXA379" s="1280"/>
      <c r="QXB379" s="1280"/>
      <c r="QXC379" s="1280"/>
      <c r="QXD379" s="1280"/>
      <c r="QXE379" s="1280"/>
      <c r="QXF379" s="1280"/>
      <c r="QXG379" s="1280"/>
      <c r="QXH379" s="1280"/>
      <c r="QXI379" s="1280"/>
      <c r="QXJ379" s="1280"/>
      <c r="QXK379" s="1280"/>
      <c r="QXL379" s="1280"/>
      <c r="QXM379" s="1280"/>
      <c r="QXN379" s="1280"/>
      <c r="QXO379" s="1280"/>
      <c r="QXP379" s="1280"/>
      <c r="QXQ379" s="1280"/>
      <c r="QXR379" s="1280"/>
      <c r="QXS379" s="1280"/>
      <c r="QXT379" s="1280"/>
      <c r="QXU379" s="1280"/>
      <c r="QXV379" s="1280"/>
      <c r="QXW379" s="1280"/>
      <c r="QXX379" s="1280"/>
      <c r="QXY379" s="1280"/>
      <c r="QXZ379" s="1280"/>
      <c r="QYA379" s="1280"/>
      <c r="QYB379" s="1280"/>
      <c r="QYC379" s="1280"/>
      <c r="QYD379" s="1280"/>
      <c r="QYE379" s="1280"/>
      <c r="QYF379" s="1280"/>
      <c r="QYG379" s="1280"/>
      <c r="QYH379" s="1280"/>
      <c r="QYI379" s="1280"/>
      <c r="QYJ379" s="1280"/>
      <c r="QYK379" s="1280"/>
      <c r="QYL379" s="1280"/>
      <c r="QYM379" s="1280"/>
      <c r="QYN379" s="1280"/>
      <c r="QYO379" s="1280"/>
      <c r="QYP379" s="1280"/>
      <c r="QYQ379" s="1280"/>
      <c r="QYR379" s="1280"/>
      <c r="QYS379" s="1280"/>
      <c r="QYT379" s="1280"/>
      <c r="QYU379" s="1280"/>
      <c r="QYV379" s="1280"/>
      <c r="QYW379" s="1280"/>
      <c r="QYX379" s="1280"/>
      <c r="QYY379" s="1280"/>
      <c r="QYZ379" s="1280"/>
      <c r="QZA379" s="1280"/>
      <c r="QZB379" s="1280"/>
      <c r="QZC379" s="1280"/>
      <c r="QZD379" s="1280"/>
      <c r="QZE379" s="1280"/>
      <c r="QZF379" s="1280"/>
      <c r="QZG379" s="1280"/>
      <c r="QZH379" s="1280"/>
      <c r="QZI379" s="1280"/>
      <c r="QZJ379" s="1280"/>
      <c r="QZK379" s="1280"/>
      <c r="QZL379" s="1280"/>
      <c r="QZM379" s="1280"/>
      <c r="QZN379" s="1280"/>
      <c r="QZO379" s="1280"/>
      <c r="QZP379" s="1280"/>
      <c r="QZQ379" s="1280"/>
      <c r="QZR379" s="1280"/>
      <c r="QZS379" s="1280"/>
      <c r="QZT379" s="1280"/>
      <c r="QZU379" s="1280"/>
      <c r="QZV379" s="1280"/>
      <c r="QZW379" s="1280"/>
      <c r="QZX379" s="1280"/>
      <c r="QZY379" s="1280"/>
      <c r="QZZ379" s="1280"/>
      <c r="RAA379" s="1280"/>
      <c r="RAB379" s="1280"/>
      <c r="RAC379" s="1280"/>
      <c r="RAD379" s="1280"/>
      <c r="RAE379" s="1280"/>
      <c r="RAF379" s="1280"/>
      <c r="RAG379" s="1280"/>
      <c r="RAH379" s="1280"/>
      <c r="RAI379" s="1280"/>
      <c r="RAJ379" s="1280"/>
      <c r="RAK379" s="1280"/>
      <c r="RAL379" s="1280"/>
      <c r="RAM379" s="1280"/>
      <c r="RAN379" s="1280"/>
      <c r="RAO379" s="1280"/>
      <c r="RAP379" s="1280"/>
      <c r="RAQ379" s="1280"/>
      <c r="RAR379" s="1280"/>
      <c r="RAS379" s="1280"/>
      <c r="RAT379" s="1280"/>
      <c r="RAU379" s="1280"/>
      <c r="RAV379" s="1280"/>
      <c r="RAW379" s="1280"/>
      <c r="RAX379" s="1280"/>
      <c r="RAY379" s="1280"/>
      <c r="RAZ379" s="1280"/>
      <c r="RBA379" s="1280"/>
      <c r="RBB379" s="1280"/>
      <c r="RBC379" s="1280"/>
      <c r="RBD379" s="1280"/>
      <c r="RBE379" s="1280"/>
      <c r="RBF379" s="1280"/>
      <c r="RBG379" s="1280"/>
      <c r="RBH379" s="1280"/>
      <c r="RBI379" s="1280"/>
      <c r="RBJ379" s="1280"/>
      <c r="RBK379" s="1280"/>
      <c r="RBL379" s="1280"/>
      <c r="RBM379" s="1280"/>
      <c r="RBN379" s="1280"/>
      <c r="RBO379" s="1280"/>
      <c r="RBP379" s="1280"/>
      <c r="RBQ379" s="1280"/>
      <c r="RBR379" s="1280"/>
      <c r="RBS379" s="1280"/>
      <c r="RBT379" s="1280"/>
      <c r="RBU379" s="1280"/>
      <c r="RBV379" s="1280"/>
      <c r="RBW379" s="1280"/>
      <c r="RBX379" s="1280"/>
      <c r="RBY379" s="1280"/>
      <c r="RBZ379" s="1280"/>
      <c r="RCA379" s="1280"/>
      <c r="RCB379" s="1280"/>
      <c r="RCC379" s="1280"/>
      <c r="RCD379" s="1280"/>
      <c r="RCE379" s="1280"/>
      <c r="RCF379" s="1280"/>
      <c r="RCG379" s="1280"/>
      <c r="RCH379" s="1280"/>
      <c r="RCI379" s="1280"/>
      <c r="RCJ379" s="1280"/>
      <c r="RCK379" s="1280"/>
      <c r="RCL379" s="1280"/>
      <c r="RCM379" s="1280"/>
      <c r="RCN379" s="1280"/>
      <c r="RCO379" s="1280"/>
      <c r="RCP379" s="1280"/>
      <c r="RCQ379" s="1280"/>
      <c r="RCR379" s="1280"/>
      <c r="RCS379" s="1280"/>
      <c r="RCT379" s="1280"/>
      <c r="RCU379" s="1280"/>
      <c r="RCV379" s="1280"/>
      <c r="RCW379" s="1280"/>
      <c r="RCX379" s="1280"/>
      <c r="RCY379" s="1280"/>
      <c r="RCZ379" s="1280"/>
      <c r="RDA379" s="1280"/>
      <c r="RDB379" s="1280"/>
      <c r="RDC379" s="1280"/>
      <c r="RDD379" s="1280"/>
      <c r="RDE379" s="1280"/>
      <c r="RDF379" s="1280"/>
      <c r="RDG379" s="1280"/>
      <c r="RDH379" s="1280"/>
      <c r="RDI379" s="1280"/>
      <c r="RDJ379" s="1280"/>
      <c r="RDK379" s="1280"/>
      <c r="RDL379" s="1280"/>
      <c r="RDM379" s="1280"/>
      <c r="RDN379" s="1280"/>
      <c r="RDO379" s="1280"/>
      <c r="RDP379" s="1280"/>
      <c r="RDQ379" s="1280"/>
      <c r="RDR379" s="1280"/>
      <c r="RDS379" s="1280"/>
      <c r="RDT379" s="1280"/>
      <c r="RDU379" s="1280"/>
      <c r="RDV379" s="1280"/>
      <c r="RDW379" s="1280"/>
      <c r="RDX379" s="1280"/>
      <c r="RDY379" s="1280"/>
      <c r="RDZ379" s="1280"/>
      <c r="REA379" s="1280"/>
      <c r="REB379" s="1280"/>
      <c r="REC379" s="1280"/>
      <c r="RED379" s="1280"/>
      <c r="REE379" s="1280"/>
      <c r="REF379" s="1280"/>
      <c r="REG379" s="1280"/>
      <c r="REH379" s="1280"/>
      <c r="REI379" s="1280"/>
      <c r="REJ379" s="1280"/>
      <c r="REK379" s="1280"/>
      <c r="REL379" s="1280"/>
      <c r="REM379" s="1280"/>
      <c r="REN379" s="1280"/>
      <c r="REO379" s="1280"/>
      <c r="REP379" s="1280"/>
      <c r="REQ379" s="1280"/>
      <c r="RER379" s="1280"/>
      <c r="RES379" s="1280"/>
      <c r="RET379" s="1280"/>
      <c r="REU379" s="1280"/>
      <c r="REV379" s="1280"/>
      <c r="REW379" s="1280"/>
      <c r="REX379" s="1280"/>
      <c r="REY379" s="1280"/>
      <c r="REZ379" s="1280"/>
      <c r="RFA379" s="1280"/>
      <c r="RFB379" s="1280"/>
      <c r="RFC379" s="1280"/>
      <c r="RFD379" s="1280"/>
      <c r="RFE379" s="1280"/>
      <c r="RFF379" s="1280"/>
      <c r="RFG379" s="1280"/>
      <c r="RFH379" s="1280"/>
      <c r="RFI379" s="1280"/>
      <c r="RFJ379" s="1280"/>
      <c r="RFK379" s="1280"/>
      <c r="RFL379" s="1280"/>
      <c r="RFM379" s="1280"/>
      <c r="RFN379" s="1280"/>
      <c r="RFO379" s="1280"/>
      <c r="RFP379" s="1280"/>
      <c r="RFQ379" s="1280"/>
      <c r="RFR379" s="1280"/>
      <c r="RFS379" s="1280"/>
      <c r="RFT379" s="1280"/>
      <c r="RFU379" s="1280"/>
      <c r="RFV379" s="1280"/>
      <c r="RFW379" s="1280"/>
      <c r="RFX379" s="1280"/>
      <c r="RFY379" s="1280"/>
      <c r="RFZ379" s="1280"/>
      <c r="RGA379" s="1280"/>
      <c r="RGB379" s="1280"/>
      <c r="RGC379" s="1280"/>
      <c r="RGD379" s="1280"/>
      <c r="RGE379" s="1280"/>
      <c r="RGF379" s="1280"/>
      <c r="RGG379" s="1280"/>
      <c r="RGH379" s="1280"/>
      <c r="RGI379" s="1280"/>
      <c r="RGJ379" s="1280"/>
      <c r="RGK379" s="1280"/>
      <c r="RGL379" s="1280"/>
      <c r="RGM379" s="1280"/>
      <c r="RGN379" s="1280"/>
      <c r="RGO379" s="1280"/>
      <c r="RGP379" s="1280"/>
      <c r="RGQ379" s="1280"/>
      <c r="RGR379" s="1280"/>
      <c r="RGS379" s="1280"/>
      <c r="RGT379" s="1280"/>
      <c r="RGU379" s="1280"/>
      <c r="RGV379" s="1280"/>
      <c r="RGW379" s="1280"/>
      <c r="RGX379" s="1280"/>
      <c r="RGY379" s="1280"/>
      <c r="RGZ379" s="1280"/>
      <c r="RHA379" s="1280"/>
      <c r="RHB379" s="1280"/>
      <c r="RHC379" s="1280"/>
      <c r="RHD379" s="1280"/>
      <c r="RHE379" s="1280"/>
      <c r="RHF379" s="1280"/>
      <c r="RHG379" s="1280"/>
      <c r="RHH379" s="1280"/>
      <c r="RHI379" s="1280"/>
      <c r="RHJ379" s="1280"/>
      <c r="RHK379" s="1280"/>
      <c r="RHL379" s="1280"/>
      <c r="RHM379" s="1280"/>
      <c r="RHN379" s="1280"/>
      <c r="RHO379" s="1280"/>
      <c r="RHP379" s="1280"/>
      <c r="RHQ379" s="1280"/>
      <c r="RHR379" s="1280"/>
      <c r="RHS379" s="1280"/>
      <c r="RHT379" s="1280"/>
      <c r="RHU379" s="1280"/>
      <c r="RHV379" s="1280"/>
      <c r="RHW379" s="1280"/>
      <c r="RHX379" s="1280"/>
      <c r="RHY379" s="1280"/>
      <c r="RHZ379" s="1280"/>
      <c r="RIA379" s="1280"/>
      <c r="RIB379" s="1280"/>
      <c r="RIC379" s="1280"/>
      <c r="RID379" s="1280"/>
      <c r="RIE379" s="1280"/>
      <c r="RIF379" s="1280"/>
      <c r="RIG379" s="1280"/>
      <c r="RIH379" s="1280"/>
      <c r="RII379" s="1280"/>
      <c r="RIJ379" s="1280"/>
      <c r="RIK379" s="1280"/>
      <c r="RIL379" s="1280"/>
      <c r="RIM379" s="1280"/>
      <c r="RIN379" s="1280"/>
      <c r="RIO379" s="1280"/>
      <c r="RIP379" s="1280"/>
      <c r="RIQ379" s="1280"/>
      <c r="RIR379" s="1280"/>
      <c r="RIS379" s="1280"/>
      <c r="RIT379" s="1280"/>
      <c r="RIU379" s="1280"/>
      <c r="RIV379" s="1280"/>
      <c r="RIW379" s="1280"/>
      <c r="RIX379" s="1280"/>
      <c r="RIY379" s="1280"/>
      <c r="RIZ379" s="1280"/>
      <c r="RJA379" s="1280"/>
      <c r="RJB379" s="1280"/>
      <c r="RJC379" s="1280"/>
      <c r="RJD379" s="1280"/>
      <c r="RJE379" s="1280"/>
      <c r="RJF379" s="1280"/>
      <c r="RJG379" s="1280"/>
      <c r="RJH379" s="1280"/>
      <c r="RJI379" s="1280"/>
      <c r="RJJ379" s="1280"/>
      <c r="RJK379" s="1280"/>
      <c r="RJL379" s="1280"/>
      <c r="RJM379" s="1280"/>
      <c r="RJN379" s="1280"/>
      <c r="RJO379" s="1280"/>
      <c r="RJP379" s="1280"/>
      <c r="RJQ379" s="1280"/>
      <c r="RJR379" s="1280"/>
      <c r="RJS379" s="1280"/>
      <c r="RJT379" s="1280"/>
      <c r="RJU379" s="1280"/>
      <c r="RJV379" s="1280"/>
      <c r="RJW379" s="1280"/>
      <c r="RJX379" s="1280"/>
      <c r="RJY379" s="1280"/>
      <c r="RJZ379" s="1280"/>
      <c r="RKA379" s="1280"/>
      <c r="RKB379" s="1280"/>
      <c r="RKC379" s="1280"/>
      <c r="RKD379" s="1280"/>
      <c r="RKE379" s="1280"/>
      <c r="RKF379" s="1280"/>
      <c r="RKG379" s="1280"/>
      <c r="RKH379" s="1280"/>
      <c r="RKI379" s="1280"/>
      <c r="RKJ379" s="1280"/>
      <c r="RKK379" s="1280"/>
      <c r="RKL379" s="1280"/>
      <c r="RKM379" s="1280"/>
      <c r="RKN379" s="1280"/>
      <c r="RKO379" s="1280"/>
      <c r="RKP379" s="1280"/>
      <c r="RKQ379" s="1280"/>
      <c r="RKR379" s="1280"/>
      <c r="RKS379" s="1280"/>
      <c r="RKT379" s="1280"/>
      <c r="RKU379" s="1280"/>
      <c r="RKV379" s="1280"/>
      <c r="RKW379" s="1280"/>
      <c r="RKX379" s="1280"/>
      <c r="RKY379" s="1280"/>
      <c r="RKZ379" s="1280"/>
      <c r="RLA379" s="1280"/>
      <c r="RLB379" s="1280"/>
      <c r="RLC379" s="1280"/>
      <c r="RLD379" s="1280"/>
      <c r="RLE379" s="1280"/>
      <c r="RLF379" s="1280"/>
      <c r="RLG379" s="1280"/>
      <c r="RLH379" s="1280"/>
      <c r="RLI379" s="1280"/>
      <c r="RLJ379" s="1280"/>
      <c r="RLK379" s="1280"/>
      <c r="RLL379" s="1280"/>
      <c r="RLM379" s="1280"/>
      <c r="RLN379" s="1280"/>
      <c r="RLO379" s="1280"/>
      <c r="RLP379" s="1280"/>
      <c r="RLQ379" s="1280"/>
      <c r="RLR379" s="1280"/>
      <c r="RLS379" s="1280"/>
      <c r="RLT379" s="1280"/>
      <c r="RLU379" s="1280"/>
      <c r="RLV379" s="1280"/>
      <c r="RLW379" s="1280"/>
      <c r="RLX379" s="1280"/>
      <c r="RLY379" s="1280"/>
      <c r="RLZ379" s="1280"/>
      <c r="RMA379" s="1280"/>
      <c r="RMB379" s="1280"/>
      <c r="RMC379" s="1280"/>
      <c r="RMD379" s="1280"/>
      <c r="RME379" s="1280"/>
      <c r="RMF379" s="1280"/>
      <c r="RMG379" s="1280"/>
      <c r="RMH379" s="1280"/>
      <c r="RMI379" s="1280"/>
      <c r="RMJ379" s="1280"/>
      <c r="RMK379" s="1280"/>
      <c r="RML379" s="1280"/>
      <c r="RMM379" s="1280"/>
      <c r="RMN379" s="1280"/>
      <c r="RMO379" s="1280"/>
      <c r="RMP379" s="1280"/>
      <c r="RMQ379" s="1280"/>
      <c r="RMR379" s="1280"/>
      <c r="RMS379" s="1280"/>
      <c r="RMT379" s="1280"/>
      <c r="RMU379" s="1280"/>
      <c r="RMV379" s="1280"/>
      <c r="RMW379" s="1280"/>
      <c r="RMX379" s="1280"/>
      <c r="RMY379" s="1280"/>
      <c r="RMZ379" s="1280"/>
      <c r="RNA379" s="1280"/>
      <c r="RNB379" s="1280"/>
      <c r="RNC379" s="1280"/>
      <c r="RND379" s="1280"/>
      <c r="RNE379" s="1280"/>
      <c r="RNF379" s="1280"/>
      <c r="RNG379" s="1280"/>
      <c r="RNH379" s="1280"/>
      <c r="RNI379" s="1280"/>
      <c r="RNJ379" s="1280"/>
      <c r="RNK379" s="1280"/>
      <c r="RNL379" s="1280"/>
      <c r="RNM379" s="1280"/>
      <c r="RNN379" s="1280"/>
      <c r="RNO379" s="1280"/>
      <c r="RNP379" s="1280"/>
      <c r="RNQ379" s="1280"/>
      <c r="RNR379" s="1280"/>
      <c r="RNS379" s="1280"/>
      <c r="RNT379" s="1280"/>
      <c r="RNU379" s="1280"/>
      <c r="RNV379" s="1280"/>
      <c r="RNW379" s="1280"/>
      <c r="RNX379" s="1280"/>
      <c r="RNY379" s="1280"/>
      <c r="RNZ379" s="1280"/>
      <c r="ROA379" s="1280"/>
      <c r="ROB379" s="1280"/>
      <c r="ROC379" s="1280"/>
      <c r="ROD379" s="1280"/>
      <c r="ROE379" s="1280"/>
      <c r="ROF379" s="1280"/>
      <c r="ROG379" s="1280"/>
      <c r="ROH379" s="1280"/>
      <c r="ROI379" s="1280"/>
      <c r="ROJ379" s="1280"/>
      <c r="ROK379" s="1280"/>
      <c r="ROL379" s="1280"/>
      <c r="ROM379" s="1280"/>
      <c r="RON379" s="1280"/>
      <c r="ROO379" s="1280"/>
      <c r="ROP379" s="1280"/>
      <c r="ROQ379" s="1280"/>
      <c r="ROR379" s="1280"/>
      <c r="ROS379" s="1280"/>
      <c r="ROT379" s="1280"/>
      <c r="ROU379" s="1280"/>
      <c r="ROV379" s="1280"/>
      <c r="ROW379" s="1280"/>
      <c r="ROX379" s="1280"/>
      <c r="ROY379" s="1280"/>
      <c r="ROZ379" s="1280"/>
      <c r="RPA379" s="1280"/>
      <c r="RPB379" s="1280"/>
      <c r="RPC379" s="1280"/>
      <c r="RPD379" s="1280"/>
      <c r="RPE379" s="1280"/>
      <c r="RPF379" s="1280"/>
      <c r="RPG379" s="1280"/>
      <c r="RPH379" s="1280"/>
      <c r="RPI379" s="1280"/>
      <c r="RPJ379" s="1280"/>
      <c r="RPK379" s="1280"/>
      <c r="RPL379" s="1280"/>
      <c r="RPM379" s="1280"/>
      <c r="RPN379" s="1280"/>
      <c r="RPO379" s="1280"/>
      <c r="RPP379" s="1280"/>
      <c r="RPQ379" s="1280"/>
      <c r="RPR379" s="1280"/>
      <c r="RPS379" s="1280"/>
      <c r="RPT379" s="1280"/>
      <c r="RPU379" s="1280"/>
      <c r="RPV379" s="1280"/>
      <c r="RPW379" s="1280"/>
      <c r="RPX379" s="1280"/>
      <c r="RPY379" s="1280"/>
      <c r="RPZ379" s="1280"/>
      <c r="RQA379" s="1280"/>
      <c r="RQB379" s="1280"/>
      <c r="RQC379" s="1280"/>
      <c r="RQD379" s="1280"/>
      <c r="RQE379" s="1280"/>
      <c r="RQF379" s="1280"/>
      <c r="RQG379" s="1280"/>
      <c r="RQH379" s="1280"/>
      <c r="RQI379" s="1280"/>
      <c r="RQJ379" s="1280"/>
      <c r="RQK379" s="1280"/>
      <c r="RQL379" s="1280"/>
      <c r="RQM379" s="1280"/>
      <c r="RQN379" s="1280"/>
      <c r="RQO379" s="1280"/>
      <c r="RQP379" s="1280"/>
      <c r="RQQ379" s="1280"/>
      <c r="RQR379" s="1280"/>
      <c r="RQS379" s="1280"/>
      <c r="RQT379" s="1280"/>
      <c r="RQU379" s="1280"/>
      <c r="RQV379" s="1280"/>
      <c r="RQW379" s="1280"/>
      <c r="RQX379" s="1280"/>
      <c r="RQY379" s="1280"/>
      <c r="RQZ379" s="1280"/>
      <c r="RRA379" s="1280"/>
      <c r="RRB379" s="1280"/>
      <c r="RRC379" s="1280"/>
      <c r="RRD379" s="1280"/>
      <c r="RRE379" s="1280"/>
      <c r="RRF379" s="1280"/>
      <c r="RRG379" s="1280"/>
      <c r="RRH379" s="1280"/>
      <c r="RRI379" s="1280"/>
      <c r="RRJ379" s="1280"/>
      <c r="RRK379" s="1280"/>
      <c r="RRL379" s="1280"/>
      <c r="RRM379" s="1280"/>
      <c r="RRN379" s="1280"/>
      <c r="RRO379" s="1280"/>
      <c r="RRP379" s="1280"/>
      <c r="RRQ379" s="1280"/>
      <c r="RRR379" s="1280"/>
      <c r="RRS379" s="1280"/>
      <c r="RRT379" s="1280"/>
      <c r="RRU379" s="1280"/>
      <c r="RRV379" s="1280"/>
      <c r="RRW379" s="1280"/>
      <c r="RRX379" s="1280"/>
      <c r="RRY379" s="1280"/>
      <c r="RRZ379" s="1280"/>
      <c r="RSA379" s="1280"/>
      <c r="RSB379" s="1280"/>
      <c r="RSC379" s="1280"/>
      <c r="RSD379" s="1280"/>
      <c r="RSE379" s="1280"/>
      <c r="RSF379" s="1280"/>
      <c r="RSG379" s="1280"/>
      <c r="RSH379" s="1280"/>
      <c r="RSI379" s="1280"/>
      <c r="RSJ379" s="1280"/>
      <c r="RSK379" s="1280"/>
      <c r="RSL379" s="1280"/>
      <c r="RSM379" s="1280"/>
      <c r="RSN379" s="1280"/>
      <c r="RSO379" s="1280"/>
      <c r="RSP379" s="1280"/>
      <c r="RSQ379" s="1280"/>
      <c r="RSR379" s="1280"/>
      <c r="RSS379" s="1280"/>
      <c r="RST379" s="1280"/>
      <c r="RSU379" s="1280"/>
      <c r="RSV379" s="1280"/>
      <c r="RSW379" s="1280"/>
      <c r="RSX379" s="1280"/>
      <c r="RSY379" s="1280"/>
      <c r="RSZ379" s="1280"/>
      <c r="RTA379" s="1280"/>
      <c r="RTB379" s="1280"/>
      <c r="RTC379" s="1280"/>
      <c r="RTD379" s="1280"/>
      <c r="RTE379" s="1280"/>
      <c r="RTF379" s="1280"/>
      <c r="RTG379" s="1280"/>
      <c r="RTH379" s="1280"/>
      <c r="RTI379" s="1280"/>
      <c r="RTJ379" s="1280"/>
      <c r="RTK379" s="1280"/>
      <c r="RTL379" s="1280"/>
      <c r="RTM379" s="1280"/>
      <c r="RTN379" s="1280"/>
      <c r="RTO379" s="1280"/>
      <c r="RTP379" s="1280"/>
      <c r="RTQ379" s="1280"/>
      <c r="RTR379" s="1280"/>
      <c r="RTS379" s="1280"/>
      <c r="RTT379" s="1280"/>
      <c r="RTU379" s="1280"/>
      <c r="RTV379" s="1280"/>
      <c r="RTW379" s="1280"/>
      <c r="RTX379" s="1280"/>
      <c r="RTY379" s="1280"/>
      <c r="RTZ379" s="1280"/>
      <c r="RUA379" s="1280"/>
      <c r="RUB379" s="1280"/>
      <c r="RUC379" s="1280"/>
      <c r="RUD379" s="1280"/>
      <c r="RUE379" s="1280"/>
      <c r="RUF379" s="1280"/>
      <c r="RUG379" s="1280"/>
      <c r="RUH379" s="1280"/>
      <c r="RUI379" s="1280"/>
      <c r="RUJ379" s="1280"/>
      <c r="RUK379" s="1280"/>
      <c r="RUL379" s="1280"/>
      <c r="RUM379" s="1280"/>
      <c r="RUN379" s="1280"/>
      <c r="RUO379" s="1280"/>
      <c r="RUP379" s="1280"/>
      <c r="RUQ379" s="1280"/>
      <c r="RUR379" s="1280"/>
      <c r="RUS379" s="1280"/>
      <c r="RUT379" s="1280"/>
      <c r="RUU379" s="1280"/>
      <c r="RUV379" s="1280"/>
      <c r="RUW379" s="1280"/>
      <c r="RUX379" s="1280"/>
      <c r="RUY379" s="1280"/>
      <c r="RUZ379" s="1280"/>
      <c r="RVA379" s="1280"/>
      <c r="RVB379" s="1280"/>
      <c r="RVC379" s="1280"/>
      <c r="RVD379" s="1280"/>
      <c r="RVE379" s="1280"/>
      <c r="RVF379" s="1280"/>
      <c r="RVG379" s="1280"/>
      <c r="RVH379" s="1280"/>
      <c r="RVI379" s="1280"/>
      <c r="RVJ379" s="1280"/>
      <c r="RVK379" s="1280"/>
      <c r="RVL379" s="1280"/>
      <c r="RVM379" s="1280"/>
      <c r="RVN379" s="1280"/>
      <c r="RVO379" s="1280"/>
      <c r="RVP379" s="1280"/>
      <c r="RVQ379" s="1280"/>
      <c r="RVR379" s="1280"/>
      <c r="RVS379" s="1280"/>
      <c r="RVT379" s="1280"/>
      <c r="RVU379" s="1280"/>
      <c r="RVV379" s="1280"/>
      <c r="RVW379" s="1280"/>
      <c r="RVX379" s="1280"/>
      <c r="RVY379" s="1280"/>
      <c r="RVZ379" s="1280"/>
      <c r="RWA379" s="1280"/>
      <c r="RWB379" s="1280"/>
      <c r="RWC379" s="1280"/>
      <c r="RWD379" s="1280"/>
      <c r="RWE379" s="1280"/>
      <c r="RWF379" s="1280"/>
      <c r="RWG379" s="1280"/>
      <c r="RWH379" s="1280"/>
      <c r="RWI379" s="1280"/>
      <c r="RWJ379" s="1280"/>
      <c r="RWK379" s="1280"/>
      <c r="RWL379" s="1280"/>
      <c r="RWM379" s="1280"/>
      <c r="RWN379" s="1280"/>
      <c r="RWO379" s="1280"/>
      <c r="RWP379" s="1280"/>
      <c r="RWQ379" s="1280"/>
      <c r="RWR379" s="1280"/>
      <c r="RWS379" s="1280"/>
      <c r="RWT379" s="1280"/>
      <c r="RWU379" s="1280"/>
      <c r="RWV379" s="1280"/>
      <c r="RWW379" s="1280"/>
      <c r="RWX379" s="1280"/>
      <c r="RWY379" s="1280"/>
      <c r="RWZ379" s="1280"/>
      <c r="RXA379" s="1280"/>
      <c r="RXB379" s="1280"/>
      <c r="RXC379" s="1280"/>
      <c r="RXD379" s="1280"/>
      <c r="RXE379" s="1280"/>
      <c r="RXF379" s="1280"/>
      <c r="RXG379" s="1280"/>
      <c r="RXH379" s="1280"/>
      <c r="RXI379" s="1280"/>
      <c r="RXJ379" s="1280"/>
      <c r="RXK379" s="1280"/>
      <c r="RXL379" s="1280"/>
      <c r="RXM379" s="1280"/>
      <c r="RXN379" s="1280"/>
      <c r="RXO379" s="1280"/>
      <c r="RXP379" s="1280"/>
      <c r="RXQ379" s="1280"/>
      <c r="RXR379" s="1280"/>
      <c r="RXS379" s="1280"/>
      <c r="RXT379" s="1280"/>
      <c r="RXU379" s="1280"/>
      <c r="RXV379" s="1280"/>
      <c r="RXW379" s="1280"/>
      <c r="RXX379" s="1280"/>
      <c r="RXY379" s="1280"/>
      <c r="RXZ379" s="1280"/>
      <c r="RYA379" s="1280"/>
      <c r="RYB379" s="1280"/>
      <c r="RYC379" s="1280"/>
      <c r="RYD379" s="1280"/>
      <c r="RYE379" s="1280"/>
      <c r="RYF379" s="1280"/>
      <c r="RYG379" s="1280"/>
      <c r="RYH379" s="1280"/>
      <c r="RYI379" s="1280"/>
      <c r="RYJ379" s="1280"/>
      <c r="RYK379" s="1280"/>
      <c r="RYL379" s="1280"/>
      <c r="RYM379" s="1280"/>
      <c r="RYN379" s="1280"/>
      <c r="RYO379" s="1280"/>
      <c r="RYP379" s="1280"/>
      <c r="RYQ379" s="1280"/>
      <c r="RYR379" s="1280"/>
      <c r="RYS379" s="1280"/>
      <c r="RYT379" s="1280"/>
      <c r="RYU379" s="1280"/>
      <c r="RYV379" s="1280"/>
      <c r="RYW379" s="1280"/>
      <c r="RYX379" s="1280"/>
      <c r="RYY379" s="1280"/>
      <c r="RYZ379" s="1280"/>
      <c r="RZA379" s="1280"/>
      <c r="RZB379" s="1280"/>
      <c r="RZC379" s="1280"/>
      <c r="RZD379" s="1280"/>
      <c r="RZE379" s="1280"/>
      <c r="RZF379" s="1280"/>
      <c r="RZG379" s="1280"/>
      <c r="RZH379" s="1280"/>
      <c r="RZI379" s="1280"/>
      <c r="RZJ379" s="1280"/>
      <c r="RZK379" s="1280"/>
      <c r="RZL379" s="1280"/>
      <c r="RZM379" s="1280"/>
      <c r="RZN379" s="1280"/>
      <c r="RZO379" s="1280"/>
      <c r="RZP379" s="1280"/>
      <c r="RZQ379" s="1280"/>
      <c r="RZR379" s="1280"/>
      <c r="RZS379" s="1280"/>
      <c r="RZT379" s="1280"/>
      <c r="RZU379" s="1280"/>
      <c r="RZV379" s="1280"/>
      <c r="RZW379" s="1280"/>
      <c r="RZX379" s="1280"/>
      <c r="RZY379" s="1280"/>
      <c r="RZZ379" s="1280"/>
      <c r="SAA379" s="1280"/>
      <c r="SAB379" s="1280"/>
      <c r="SAC379" s="1280"/>
      <c r="SAD379" s="1280"/>
      <c r="SAE379" s="1280"/>
      <c r="SAF379" s="1280"/>
      <c r="SAG379" s="1280"/>
      <c r="SAH379" s="1280"/>
      <c r="SAI379" s="1280"/>
      <c r="SAJ379" s="1280"/>
      <c r="SAK379" s="1280"/>
      <c r="SAL379" s="1280"/>
      <c r="SAM379" s="1280"/>
      <c r="SAN379" s="1280"/>
      <c r="SAO379" s="1280"/>
      <c r="SAP379" s="1280"/>
      <c r="SAQ379" s="1280"/>
      <c r="SAR379" s="1280"/>
      <c r="SAS379" s="1280"/>
      <c r="SAT379" s="1280"/>
      <c r="SAU379" s="1280"/>
      <c r="SAV379" s="1280"/>
      <c r="SAW379" s="1280"/>
      <c r="SAX379" s="1280"/>
      <c r="SAY379" s="1280"/>
      <c r="SAZ379" s="1280"/>
      <c r="SBA379" s="1280"/>
      <c r="SBB379" s="1280"/>
      <c r="SBC379" s="1280"/>
      <c r="SBD379" s="1280"/>
      <c r="SBE379" s="1280"/>
      <c r="SBF379" s="1280"/>
      <c r="SBG379" s="1280"/>
      <c r="SBH379" s="1280"/>
      <c r="SBI379" s="1280"/>
      <c r="SBJ379" s="1280"/>
      <c r="SBK379" s="1280"/>
      <c r="SBL379" s="1280"/>
      <c r="SBM379" s="1280"/>
      <c r="SBN379" s="1280"/>
      <c r="SBO379" s="1280"/>
      <c r="SBP379" s="1280"/>
      <c r="SBQ379" s="1280"/>
      <c r="SBR379" s="1280"/>
      <c r="SBS379" s="1280"/>
      <c r="SBT379" s="1280"/>
      <c r="SBU379" s="1280"/>
      <c r="SBV379" s="1280"/>
      <c r="SBW379" s="1280"/>
      <c r="SBX379" s="1280"/>
      <c r="SBY379" s="1280"/>
      <c r="SBZ379" s="1280"/>
      <c r="SCA379" s="1280"/>
      <c r="SCB379" s="1280"/>
      <c r="SCC379" s="1280"/>
      <c r="SCD379" s="1280"/>
      <c r="SCE379" s="1280"/>
      <c r="SCF379" s="1280"/>
      <c r="SCG379" s="1280"/>
      <c r="SCH379" s="1280"/>
      <c r="SCI379" s="1280"/>
      <c r="SCJ379" s="1280"/>
      <c r="SCK379" s="1280"/>
      <c r="SCL379" s="1280"/>
      <c r="SCM379" s="1280"/>
      <c r="SCN379" s="1280"/>
      <c r="SCO379" s="1280"/>
      <c r="SCP379" s="1280"/>
      <c r="SCQ379" s="1280"/>
      <c r="SCR379" s="1280"/>
      <c r="SCS379" s="1280"/>
      <c r="SCT379" s="1280"/>
      <c r="SCU379" s="1280"/>
      <c r="SCV379" s="1280"/>
      <c r="SCW379" s="1280"/>
      <c r="SCX379" s="1280"/>
      <c r="SCY379" s="1280"/>
      <c r="SCZ379" s="1280"/>
      <c r="SDA379" s="1280"/>
      <c r="SDB379" s="1280"/>
      <c r="SDC379" s="1280"/>
      <c r="SDD379" s="1280"/>
      <c r="SDE379" s="1280"/>
      <c r="SDF379" s="1280"/>
      <c r="SDG379" s="1280"/>
      <c r="SDH379" s="1280"/>
      <c r="SDI379" s="1280"/>
      <c r="SDJ379" s="1280"/>
      <c r="SDK379" s="1280"/>
      <c r="SDL379" s="1280"/>
      <c r="SDM379" s="1280"/>
      <c r="SDN379" s="1280"/>
      <c r="SDO379" s="1280"/>
      <c r="SDP379" s="1280"/>
      <c r="SDQ379" s="1280"/>
      <c r="SDR379" s="1280"/>
      <c r="SDS379" s="1280"/>
      <c r="SDT379" s="1280"/>
      <c r="SDU379" s="1280"/>
      <c r="SDV379" s="1280"/>
      <c r="SDW379" s="1280"/>
      <c r="SDX379" s="1280"/>
      <c r="SDY379" s="1280"/>
      <c r="SDZ379" s="1280"/>
      <c r="SEA379" s="1280"/>
      <c r="SEB379" s="1280"/>
      <c r="SEC379" s="1280"/>
      <c r="SED379" s="1280"/>
      <c r="SEE379" s="1280"/>
      <c r="SEF379" s="1280"/>
      <c r="SEG379" s="1280"/>
      <c r="SEH379" s="1280"/>
      <c r="SEI379" s="1280"/>
      <c r="SEJ379" s="1280"/>
      <c r="SEK379" s="1280"/>
      <c r="SEL379" s="1280"/>
      <c r="SEM379" s="1280"/>
      <c r="SEN379" s="1280"/>
      <c r="SEO379" s="1280"/>
      <c r="SEP379" s="1280"/>
      <c r="SEQ379" s="1280"/>
      <c r="SER379" s="1280"/>
      <c r="SES379" s="1280"/>
      <c r="SET379" s="1280"/>
      <c r="SEU379" s="1280"/>
      <c r="SEV379" s="1280"/>
      <c r="SEW379" s="1280"/>
      <c r="SEX379" s="1280"/>
      <c r="SEY379" s="1280"/>
      <c r="SEZ379" s="1280"/>
      <c r="SFA379" s="1280"/>
      <c r="SFB379" s="1280"/>
      <c r="SFC379" s="1280"/>
      <c r="SFD379" s="1280"/>
      <c r="SFE379" s="1280"/>
      <c r="SFF379" s="1280"/>
      <c r="SFG379" s="1280"/>
      <c r="SFH379" s="1280"/>
      <c r="SFI379" s="1280"/>
      <c r="SFJ379" s="1280"/>
      <c r="SFK379" s="1280"/>
      <c r="SFL379" s="1280"/>
      <c r="SFM379" s="1280"/>
      <c r="SFN379" s="1280"/>
      <c r="SFO379" s="1280"/>
      <c r="SFP379" s="1280"/>
      <c r="SFQ379" s="1280"/>
      <c r="SFR379" s="1280"/>
      <c r="SFS379" s="1280"/>
      <c r="SFT379" s="1280"/>
      <c r="SFU379" s="1280"/>
      <c r="SFV379" s="1280"/>
      <c r="SFW379" s="1280"/>
      <c r="SFX379" s="1280"/>
      <c r="SFY379" s="1280"/>
      <c r="SFZ379" s="1280"/>
      <c r="SGA379" s="1280"/>
      <c r="SGB379" s="1280"/>
      <c r="SGC379" s="1280"/>
      <c r="SGD379" s="1280"/>
      <c r="SGE379" s="1280"/>
      <c r="SGF379" s="1280"/>
      <c r="SGG379" s="1280"/>
      <c r="SGH379" s="1280"/>
      <c r="SGI379" s="1280"/>
      <c r="SGJ379" s="1280"/>
      <c r="SGK379" s="1280"/>
      <c r="SGL379" s="1280"/>
      <c r="SGM379" s="1280"/>
      <c r="SGN379" s="1280"/>
      <c r="SGO379" s="1280"/>
      <c r="SGP379" s="1280"/>
      <c r="SGQ379" s="1280"/>
      <c r="SGR379" s="1280"/>
      <c r="SGS379" s="1280"/>
      <c r="SGT379" s="1280"/>
      <c r="SGU379" s="1280"/>
      <c r="SGV379" s="1280"/>
      <c r="SGW379" s="1280"/>
      <c r="SGX379" s="1280"/>
      <c r="SGY379" s="1280"/>
      <c r="SGZ379" s="1280"/>
      <c r="SHA379" s="1280"/>
      <c r="SHB379" s="1280"/>
      <c r="SHC379" s="1280"/>
      <c r="SHD379" s="1280"/>
      <c r="SHE379" s="1280"/>
      <c r="SHF379" s="1280"/>
      <c r="SHG379" s="1280"/>
      <c r="SHH379" s="1280"/>
      <c r="SHI379" s="1280"/>
      <c r="SHJ379" s="1280"/>
      <c r="SHK379" s="1280"/>
      <c r="SHL379" s="1280"/>
      <c r="SHM379" s="1280"/>
      <c r="SHN379" s="1280"/>
      <c r="SHO379" s="1280"/>
      <c r="SHP379" s="1280"/>
      <c r="SHQ379" s="1280"/>
      <c r="SHR379" s="1280"/>
      <c r="SHS379" s="1280"/>
      <c r="SHT379" s="1280"/>
      <c r="SHU379" s="1280"/>
      <c r="SHV379" s="1280"/>
      <c r="SHW379" s="1280"/>
      <c r="SHX379" s="1280"/>
      <c r="SHY379" s="1280"/>
      <c r="SHZ379" s="1280"/>
      <c r="SIA379" s="1280"/>
      <c r="SIB379" s="1280"/>
      <c r="SIC379" s="1280"/>
      <c r="SID379" s="1280"/>
      <c r="SIE379" s="1280"/>
      <c r="SIF379" s="1280"/>
      <c r="SIG379" s="1280"/>
      <c r="SIH379" s="1280"/>
      <c r="SII379" s="1280"/>
      <c r="SIJ379" s="1280"/>
      <c r="SIK379" s="1280"/>
      <c r="SIL379" s="1280"/>
      <c r="SIM379" s="1280"/>
      <c r="SIN379" s="1280"/>
      <c r="SIO379" s="1280"/>
      <c r="SIP379" s="1280"/>
      <c r="SIQ379" s="1280"/>
      <c r="SIR379" s="1280"/>
      <c r="SIS379" s="1280"/>
      <c r="SIT379" s="1280"/>
      <c r="SIU379" s="1280"/>
      <c r="SIV379" s="1280"/>
      <c r="SIW379" s="1280"/>
      <c r="SIX379" s="1280"/>
      <c r="SIY379" s="1280"/>
      <c r="SIZ379" s="1280"/>
      <c r="SJA379" s="1280"/>
      <c r="SJB379" s="1280"/>
      <c r="SJC379" s="1280"/>
      <c r="SJD379" s="1280"/>
      <c r="SJE379" s="1280"/>
      <c r="SJF379" s="1280"/>
      <c r="SJG379" s="1280"/>
      <c r="SJH379" s="1280"/>
      <c r="SJI379" s="1280"/>
      <c r="SJJ379" s="1280"/>
      <c r="SJK379" s="1280"/>
      <c r="SJL379" s="1280"/>
      <c r="SJM379" s="1280"/>
      <c r="SJN379" s="1280"/>
      <c r="SJO379" s="1280"/>
      <c r="SJP379" s="1280"/>
      <c r="SJQ379" s="1280"/>
      <c r="SJR379" s="1280"/>
      <c r="SJS379" s="1280"/>
      <c r="SJT379" s="1280"/>
      <c r="SJU379" s="1280"/>
      <c r="SJV379" s="1280"/>
      <c r="SJW379" s="1280"/>
      <c r="SJX379" s="1280"/>
      <c r="SJY379" s="1280"/>
      <c r="SJZ379" s="1280"/>
      <c r="SKA379" s="1280"/>
      <c r="SKB379" s="1280"/>
      <c r="SKC379" s="1280"/>
      <c r="SKD379" s="1280"/>
      <c r="SKE379" s="1280"/>
      <c r="SKF379" s="1280"/>
      <c r="SKG379" s="1280"/>
      <c r="SKH379" s="1280"/>
      <c r="SKI379" s="1280"/>
      <c r="SKJ379" s="1280"/>
      <c r="SKK379" s="1280"/>
      <c r="SKL379" s="1280"/>
      <c r="SKM379" s="1280"/>
      <c r="SKN379" s="1280"/>
      <c r="SKO379" s="1280"/>
      <c r="SKP379" s="1280"/>
      <c r="SKQ379" s="1280"/>
      <c r="SKR379" s="1280"/>
      <c r="SKS379" s="1280"/>
      <c r="SKT379" s="1280"/>
      <c r="SKU379" s="1280"/>
      <c r="SKV379" s="1280"/>
      <c r="SKW379" s="1280"/>
      <c r="SKX379" s="1280"/>
      <c r="SKY379" s="1280"/>
      <c r="SKZ379" s="1280"/>
      <c r="SLA379" s="1280"/>
      <c r="SLB379" s="1280"/>
      <c r="SLC379" s="1280"/>
      <c r="SLD379" s="1280"/>
      <c r="SLE379" s="1280"/>
      <c r="SLF379" s="1280"/>
      <c r="SLG379" s="1280"/>
      <c r="SLH379" s="1280"/>
      <c r="SLI379" s="1280"/>
      <c r="SLJ379" s="1280"/>
      <c r="SLK379" s="1280"/>
      <c r="SLL379" s="1280"/>
      <c r="SLM379" s="1280"/>
      <c r="SLN379" s="1280"/>
      <c r="SLO379" s="1280"/>
      <c r="SLP379" s="1280"/>
      <c r="SLQ379" s="1280"/>
      <c r="SLR379" s="1280"/>
      <c r="SLS379" s="1280"/>
      <c r="SLT379" s="1280"/>
      <c r="SLU379" s="1280"/>
      <c r="SLV379" s="1280"/>
      <c r="SLW379" s="1280"/>
      <c r="SLX379" s="1280"/>
      <c r="SLY379" s="1280"/>
      <c r="SLZ379" s="1280"/>
      <c r="SMA379" s="1280"/>
      <c r="SMB379" s="1280"/>
      <c r="SMC379" s="1280"/>
      <c r="SMD379" s="1280"/>
      <c r="SME379" s="1280"/>
      <c r="SMF379" s="1280"/>
      <c r="SMG379" s="1280"/>
      <c r="SMH379" s="1280"/>
      <c r="SMI379" s="1280"/>
      <c r="SMJ379" s="1280"/>
      <c r="SMK379" s="1280"/>
      <c r="SML379" s="1280"/>
      <c r="SMM379" s="1280"/>
      <c r="SMN379" s="1280"/>
      <c r="SMO379" s="1280"/>
      <c r="SMP379" s="1280"/>
      <c r="SMQ379" s="1280"/>
      <c r="SMR379" s="1280"/>
      <c r="SMS379" s="1280"/>
      <c r="SMT379" s="1280"/>
      <c r="SMU379" s="1280"/>
      <c r="SMV379" s="1280"/>
      <c r="SMW379" s="1280"/>
      <c r="SMX379" s="1280"/>
      <c r="SMY379" s="1280"/>
      <c r="SMZ379" s="1280"/>
      <c r="SNA379" s="1280"/>
      <c r="SNB379" s="1280"/>
      <c r="SNC379" s="1280"/>
      <c r="SND379" s="1280"/>
      <c r="SNE379" s="1280"/>
      <c r="SNF379" s="1280"/>
      <c r="SNG379" s="1280"/>
      <c r="SNH379" s="1280"/>
      <c r="SNI379" s="1280"/>
      <c r="SNJ379" s="1280"/>
      <c r="SNK379" s="1280"/>
      <c r="SNL379" s="1280"/>
      <c r="SNM379" s="1280"/>
      <c r="SNN379" s="1280"/>
      <c r="SNO379" s="1280"/>
      <c r="SNP379" s="1280"/>
      <c r="SNQ379" s="1280"/>
      <c r="SNR379" s="1280"/>
      <c r="SNS379" s="1280"/>
      <c r="SNT379" s="1280"/>
      <c r="SNU379" s="1280"/>
      <c r="SNV379" s="1280"/>
      <c r="SNW379" s="1280"/>
      <c r="SNX379" s="1280"/>
      <c r="SNY379" s="1280"/>
      <c r="SNZ379" s="1280"/>
      <c r="SOA379" s="1280"/>
      <c r="SOB379" s="1280"/>
      <c r="SOC379" s="1280"/>
      <c r="SOD379" s="1280"/>
      <c r="SOE379" s="1280"/>
      <c r="SOF379" s="1280"/>
      <c r="SOG379" s="1280"/>
      <c r="SOH379" s="1280"/>
      <c r="SOI379" s="1280"/>
      <c r="SOJ379" s="1280"/>
      <c r="SOK379" s="1280"/>
      <c r="SOL379" s="1280"/>
      <c r="SOM379" s="1280"/>
      <c r="SON379" s="1280"/>
      <c r="SOO379" s="1280"/>
      <c r="SOP379" s="1280"/>
      <c r="SOQ379" s="1280"/>
      <c r="SOR379" s="1280"/>
      <c r="SOS379" s="1280"/>
      <c r="SOT379" s="1280"/>
      <c r="SOU379" s="1280"/>
      <c r="SOV379" s="1280"/>
      <c r="SOW379" s="1280"/>
      <c r="SOX379" s="1280"/>
      <c r="SOY379" s="1280"/>
      <c r="SOZ379" s="1280"/>
      <c r="SPA379" s="1280"/>
      <c r="SPB379" s="1280"/>
      <c r="SPC379" s="1280"/>
      <c r="SPD379" s="1280"/>
      <c r="SPE379" s="1280"/>
      <c r="SPF379" s="1280"/>
      <c r="SPG379" s="1280"/>
      <c r="SPH379" s="1280"/>
      <c r="SPI379" s="1280"/>
      <c r="SPJ379" s="1280"/>
      <c r="SPK379" s="1280"/>
      <c r="SPL379" s="1280"/>
      <c r="SPM379" s="1280"/>
      <c r="SPN379" s="1280"/>
      <c r="SPO379" s="1280"/>
      <c r="SPP379" s="1280"/>
      <c r="SPQ379" s="1280"/>
      <c r="SPR379" s="1280"/>
      <c r="SPS379" s="1280"/>
      <c r="SPT379" s="1280"/>
      <c r="SPU379" s="1280"/>
      <c r="SPV379" s="1280"/>
      <c r="SPW379" s="1280"/>
      <c r="SPX379" s="1280"/>
      <c r="SPY379" s="1280"/>
      <c r="SPZ379" s="1280"/>
      <c r="SQA379" s="1280"/>
      <c r="SQB379" s="1280"/>
      <c r="SQC379" s="1280"/>
      <c r="SQD379" s="1280"/>
      <c r="SQE379" s="1280"/>
      <c r="SQF379" s="1280"/>
      <c r="SQG379" s="1280"/>
      <c r="SQH379" s="1280"/>
      <c r="SQI379" s="1280"/>
      <c r="SQJ379" s="1280"/>
      <c r="SQK379" s="1280"/>
      <c r="SQL379" s="1280"/>
      <c r="SQM379" s="1280"/>
      <c r="SQN379" s="1280"/>
      <c r="SQO379" s="1280"/>
      <c r="SQP379" s="1280"/>
      <c r="SQQ379" s="1280"/>
      <c r="SQR379" s="1280"/>
      <c r="SQS379" s="1280"/>
      <c r="SQT379" s="1280"/>
      <c r="SQU379" s="1280"/>
      <c r="SQV379" s="1280"/>
      <c r="SQW379" s="1280"/>
      <c r="SQX379" s="1280"/>
      <c r="SQY379" s="1280"/>
      <c r="SQZ379" s="1280"/>
      <c r="SRA379" s="1280"/>
      <c r="SRB379" s="1280"/>
      <c r="SRC379" s="1280"/>
      <c r="SRD379" s="1280"/>
      <c r="SRE379" s="1280"/>
      <c r="SRF379" s="1280"/>
      <c r="SRG379" s="1280"/>
      <c r="SRH379" s="1280"/>
      <c r="SRI379" s="1280"/>
      <c r="SRJ379" s="1280"/>
      <c r="SRK379" s="1280"/>
      <c r="SRL379" s="1280"/>
      <c r="SRM379" s="1280"/>
      <c r="SRN379" s="1280"/>
      <c r="SRO379" s="1280"/>
      <c r="SRP379" s="1280"/>
      <c r="SRQ379" s="1280"/>
      <c r="SRR379" s="1280"/>
      <c r="SRS379" s="1280"/>
      <c r="SRT379" s="1280"/>
      <c r="SRU379" s="1280"/>
      <c r="SRV379" s="1280"/>
      <c r="SRW379" s="1280"/>
      <c r="SRX379" s="1280"/>
      <c r="SRY379" s="1280"/>
      <c r="SRZ379" s="1280"/>
      <c r="SSA379" s="1280"/>
      <c r="SSB379" s="1280"/>
      <c r="SSC379" s="1280"/>
      <c r="SSD379" s="1280"/>
      <c r="SSE379" s="1280"/>
      <c r="SSF379" s="1280"/>
      <c r="SSG379" s="1280"/>
      <c r="SSH379" s="1280"/>
      <c r="SSI379" s="1280"/>
      <c r="SSJ379" s="1280"/>
      <c r="SSK379" s="1280"/>
      <c r="SSL379" s="1280"/>
      <c r="SSM379" s="1280"/>
      <c r="SSN379" s="1280"/>
      <c r="SSO379" s="1280"/>
      <c r="SSP379" s="1280"/>
      <c r="SSQ379" s="1280"/>
      <c r="SSR379" s="1280"/>
      <c r="SSS379" s="1280"/>
      <c r="SST379" s="1280"/>
      <c r="SSU379" s="1280"/>
      <c r="SSV379" s="1280"/>
      <c r="SSW379" s="1280"/>
      <c r="SSX379" s="1280"/>
      <c r="SSY379" s="1280"/>
      <c r="SSZ379" s="1280"/>
      <c r="STA379" s="1280"/>
      <c r="STB379" s="1280"/>
      <c r="STC379" s="1280"/>
      <c r="STD379" s="1280"/>
      <c r="STE379" s="1280"/>
      <c r="STF379" s="1280"/>
      <c r="STG379" s="1280"/>
      <c r="STH379" s="1280"/>
      <c r="STI379" s="1280"/>
      <c r="STJ379" s="1280"/>
      <c r="STK379" s="1280"/>
      <c r="STL379" s="1280"/>
      <c r="STM379" s="1280"/>
      <c r="STN379" s="1280"/>
      <c r="STO379" s="1280"/>
      <c r="STP379" s="1280"/>
      <c r="STQ379" s="1280"/>
      <c r="STR379" s="1280"/>
      <c r="STS379" s="1280"/>
      <c r="STT379" s="1280"/>
      <c r="STU379" s="1280"/>
      <c r="STV379" s="1280"/>
      <c r="STW379" s="1280"/>
      <c r="STX379" s="1280"/>
      <c r="STY379" s="1280"/>
      <c r="STZ379" s="1280"/>
      <c r="SUA379" s="1280"/>
      <c r="SUB379" s="1280"/>
      <c r="SUC379" s="1280"/>
      <c r="SUD379" s="1280"/>
      <c r="SUE379" s="1280"/>
      <c r="SUF379" s="1280"/>
      <c r="SUG379" s="1280"/>
      <c r="SUH379" s="1280"/>
      <c r="SUI379" s="1280"/>
      <c r="SUJ379" s="1280"/>
      <c r="SUK379" s="1280"/>
      <c r="SUL379" s="1280"/>
      <c r="SUM379" s="1280"/>
      <c r="SUN379" s="1280"/>
      <c r="SUO379" s="1280"/>
      <c r="SUP379" s="1280"/>
      <c r="SUQ379" s="1280"/>
      <c r="SUR379" s="1280"/>
      <c r="SUS379" s="1280"/>
      <c r="SUT379" s="1280"/>
      <c r="SUU379" s="1280"/>
      <c r="SUV379" s="1280"/>
      <c r="SUW379" s="1280"/>
      <c r="SUX379" s="1280"/>
      <c r="SUY379" s="1280"/>
      <c r="SUZ379" s="1280"/>
      <c r="SVA379" s="1280"/>
      <c r="SVB379" s="1280"/>
      <c r="SVC379" s="1280"/>
      <c r="SVD379" s="1280"/>
      <c r="SVE379" s="1280"/>
      <c r="SVF379" s="1280"/>
      <c r="SVG379" s="1280"/>
      <c r="SVH379" s="1280"/>
      <c r="SVI379" s="1280"/>
      <c r="SVJ379" s="1280"/>
      <c r="SVK379" s="1280"/>
      <c r="SVL379" s="1280"/>
      <c r="SVM379" s="1280"/>
      <c r="SVN379" s="1280"/>
      <c r="SVO379" s="1280"/>
      <c r="SVP379" s="1280"/>
      <c r="SVQ379" s="1280"/>
      <c r="SVR379" s="1280"/>
      <c r="SVS379" s="1280"/>
      <c r="SVT379" s="1280"/>
      <c r="SVU379" s="1280"/>
      <c r="SVV379" s="1280"/>
      <c r="SVW379" s="1280"/>
      <c r="SVX379" s="1280"/>
      <c r="SVY379" s="1280"/>
      <c r="SVZ379" s="1280"/>
      <c r="SWA379" s="1280"/>
      <c r="SWB379" s="1280"/>
      <c r="SWC379" s="1280"/>
      <c r="SWD379" s="1280"/>
      <c r="SWE379" s="1280"/>
      <c r="SWF379" s="1280"/>
      <c r="SWG379" s="1280"/>
      <c r="SWH379" s="1280"/>
      <c r="SWI379" s="1280"/>
      <c r="SWJ379" s="1280"/>
      <c r="SWK379" s="1280"/>
      <c r="SWL379" s="1280"/>
      <c r="SWM379" s="1280"/>
      <c r="SWN379" s="1280"/>
      <c r="SWO379" s="1280"/>
      <c r="SWP379" s="1280"/>
      <c r="SWQ379" s="1280"/>
      <c r="SWR379" s="1280"/>
      <c r="SWS379" s="1280"/>
      <c r="SWT379" s="1280"/>
      <c r="SWU379" s="1280"/>
      <c r="SWV379" s="1280"/>
      <c r="SWW379" s="1280"/>
      <c r="SWX379" s="1280"/>
      <c r="SWY379" s="1280"/>
      <c r="SWZ379" s="1280"/>
      <c r="SXA379" s="1280"/>
      <c r="SXB379" s="1280"/>
      <c r="SXC379" s="1280"/>
      <c r="SXD379" s="1280"/>
      <c r="SXE379" s="1280"/>
      <c r="SXF379" s="1280"/>
      <c r="SXG379" s="1280"/>
      <c r="SXH379" s="1280"/>
      <c r="SXI379" s="1280"/>
      <c r="SXJ379" s="1280"/>
      <c r="SXK379" s="1280"/>
      <c r="SXL379" s="1280"/>
      <c r="SXM379" s="1280"/>
      <c r="SXN379" s="1280"/>
      <c r="SXO379" s="1280"/>
      <c r="SXP379" s="1280"/>
      <c r="SXQ379" s="1280"/>
      <c r="SXR379" s="1280"/>
      <c r="SXS379" s="1280"/>
      <c r="SXT379" s="1280"/>
      <c r="SXU379" s="1280"/>
      <c r="SXV379" s="1280"/>
      <c r="SXW379" s="1280"/>
      <c r="SXX379" s="1280"/>
      <c r="SXY379" s="1280"/>
      <c r="SXZ379" s="1280"/>
      <c r="SYA379" s="1280"/>
      <c r="SYB379" s="1280"/>
      <c r="SYC379" s="1280"/>
      <c r="SYD379" s="1280"/>
      <c r="SYE379" s="1280"/>
      <c r="SYF379" s="1280"/>
      <c r="SYG379" s="1280"/>
      <c r="SYH379" s="1280"/>
      <c r="SYI379" s="1280"/>
      <c r="SYJ379" s="1280"/>
      <c r="SYK379" s="1280"/>
      <c r="SYL379" s="1280"/>
      <c r="SYM379" s="1280"/>
      <c r="SYN379" s="1280"/>
      <c r="SYO379" s="1280"/>
      <c r="SYP379" s="1280"/>
      <c r="SYQ379" s="1280"/>
      <c r="SYR379" s="1280"/>
      <c r="SYS379" s="1280"/>
      <c r="SYT379" s="1280"/>
      <c r="SYU379" s="1280"/>
      <c r="SYV379" s="1280"/>
      <c r="SYW379" s="1280"/>
      <c r="SYX379" s="1280"/>
      <c r="SYY379" s="1280"/>
      <c r="SYZ379" s="1280"/>
      <c r="SZA379" s="1280"/>
      <c r="SZB379" s="1280"/>
      <c r="SZC379" s="1280"/>
      <c r="SZD379" s="1280"/>
      <c r="SZE379" s="1280"/>
      <c r="SZF379" s="1280"/>
      <c r="SZG379" s="1280"/>
      <c r="SZH379" s="1280"/>
      <c r="SZI379" s="1280"/>
      <c r="SZJ379" s="1280"/>
      <c r="SZK379" s="1280"/>
      <c r="SZL379" s="1280"/>
      <c r="SZM379" s="1280"/>
      <c r="SZN379" s="1280"/>
      <c r="SZO379" s="1280"/>
      <c r="SZP379" s="1280"/>
      <c r="SZQ379" s="1280"/>
      <c r="SZR379" s="1280"/>
      <c r="SZS379" s="1280"/>
      <c r="SZT379" s="1280"/>
      <c r="SZU379" s="1280"/>
      <c r="SZV379" s="1280"/>
      <c r="SZW379" s="1280"/>
      <c r="SZX379" s="1280"/>
      <c r="SZY379" s="1280"/>
      <c r="SZZ379" s="1280"/>
      <c r="TAA379" s="1280"/>
      <c r="TAB379" s="1280"/>
      <c r="TAC379" s="1280"/>
      <c r="TAD379" s="1280"/>
      <c r="TAE379" s="1280"/>
      <c r="TAF379" s="1280"/>
      <c r="TAG379" s="1280"/>
      <c r="TAH379" s="1280"/>
      <c r="TAI379" s="1280"/>
      <c r="TAJ379" s="1280"/>
      <c r="TAK379" s="1280"/>
      <c r="TAL379" s="1280"/>
      <c r="TAM379" s="1280"/>
      <c r="TAN379" s="1280"/>
      <c r="TAO379" s="1280"/>
      <c r="TAP379" s="1280"/>
      <c r="TAQ379" s="1280"/>
      <c r="TAR379" s="1280"/>
      <c r="TAS379" s="1280"/>
      <c r="TAT379" s="1280"/>
      <c r="TAU379" s="1280"/>
      <c r="TAV379" s="1280"/>
      <c r="TAW379" s="1280"/>
      <c r="TAX379" s="1280"/>
      <c r="TAY379" s="1280"/>
      <c r="TAZ379" s="1280"/>
      <c r="TBA379" s="1280"/>
      <c r="TBB379" s="1280"/>
      <c r="TBC379" s="1280"/>
      <c r="TBD379" s="1280"/>
      <c r="TBE379" s="1280"/>
      <c r="TBF379" s="1280"/>
      <c r="TBG379" s="1280"/>
      <c r="TBH379" s="1280"/>
      <c r="TBI379" s="1280"/>
      <c r="TBJ379" s="1280"/>
      <c r="TBK379" s="1280"/>
      <c r="TBL379" s="1280"/>
      <c r="TBM379" s="1280"/>
      <c r="TBN379" s="1280"/>
      <c r="TBO379" s="1280"/>
      <c r="TBP379" s="1280"/>
      <c r="TBQ379" s="1280"/>
      <c r="TBR379" s="1280"/>
      <c r="TBS379" s="1280"/>
      <c r="TBT379" s="1280"/>
      <c r="TBU379" s="1280"/>
      <c r="TBV379" s="1280"/>
      <c r="TBW379" s="1280"/>
      <c r="TBX379" s="1280"/>
      <c r="TBY379" s="1280"/>
      <c r="TBZ379" s="1280"/>
      <c r="TCA379" s="1280"/>
      <c r="TCB379" s="1280"/>
      <c r="TCC379" s="1280"/>
      <c r="TCD379" s="1280"/>
      <c r="TCE379" s="1280"/>
      <c r="TCF379" s="1280"/>
      <c r="TCG379" s="1280"/>
      <c r="TCH379" s="1280"/>
      <c r="TCI379" s="1280"/>
      <c r="TCJ379" s="1280"/>
      <c r="TCK379" s="1280"/>
      <c r="TCL379" s="1280"/>
      <c r="TCM379" s="1280"/>
      <c r="TCN379" s="1280"/>
      <c r="TCO379" s="1280"/>
      <c r="TCP379" s="1280"/>
      <c r="TCQ379" s="1280"/>
      <c r="TCR379" s="1280"/>
      <c r="TCS379" s="1280"/>
      <c r="TCT379" s="1280"/>
      <c r="TCU379" s="1280"/>
      <c r="TCV379" s="1280"/>
      <c r="TCW379" s="1280"/>
      <c r="TCX379" s="1280"/>
      <c r="TCY379" s="1280"/>
      <c r="TCZ379" s="1280"/>
      <c r="TDA379" s="1280"/>
      <c r="TDB379" s="1280"/>
      <c r="TDC379" s="1280"/>
      <c r="TDD379" s="1280"/>
      <c r="TDE379" s="1280"/>
      <c r="TDF379" s="1280"/>
      <c r="TDG379" s="1280"/>
      <c r="TDH379" s="1280"/>
      <c r="TDI379" s="1280"/>
      <c r="TDJ379" s="1280"/>
      <c r="TDK379" s="1280"/>
      <c r="TDL379" s="1280"/>
      <c r="TDM379" s="1280"/>
      <c r="TDN379" s="1280"/>
      <c r="TDO379" s="1280"/>
      <c r="TDP379" s="1280"/>
      <c r="TDQ379" s="1280"/>
      <c r="TDR379" s="1280"/>
      <c r="TDS379" s="1280"/>
      <c r="TDT379" s="1280"/>
      <c r="TDU379" s="1280"/>
      <c r="TDV379" s="1280"/>
      <c r="TDW379" s="1280"/>
      <c r="TDX379" s="1280"/>
      <c r="TDY379" s="1280"/>
      <c r="TDZ379" s="1280"/>
      <c r="TEA379" s="1280"/>
      <c r="TEB379" s="1280"/>
      <c r="TEC379" s="1280"/>
      <c r="TED379" s="1280"/>
      <c r="TEE379" s="1280"/>
      <c r="TEF379" s="1280"/>
      <c r="TEG379" s="1280"/>
      <c r="TEH379" s="1280"/>
      <c r="TEI379" s="1280"/>
      <c r="TEJ379" s="1280"/>
      <c r="TEK379" s="1280"/>
      <c r="TEL379" s="1280"/>
      <c r="TEM379" s="1280"/>
      <c r="TEN379" s="1280"/>
      <c r="TEO379" s="1280"/>
      <c r="TEP379" s="1280"/>
      <c r="TEQ379" s="1280"/>
      <c r="TER379" s="1280"/>
      <c r="TES379" s="1280"/>
      <c r="TET379" s="1280"/>
      <c r="TEU379" s="1280"/>
      <c r="TEV379" s="1280"/>
      <c r="TEW379" s="1280"/>
      <c r="TEX379" s="1280"/>
      <c r="TEY379" s="1280"/>
      <c r="TEZ379" s="1280"/>
      <c r="TFA379" s="1280"/>
      <c r="TFB379" s="1280"/>
      <c r="TFC379" s="1280"/>
      <c r="TFD379" s="1280"/>
      <c r="TFE379" s="1280"/>
      <c r="TFF379" s="1280"/>
      <c r="TFG379" s="1280"/>
      <c r="TFH379" s="1280"/>
      <c r="TFI379" s="1280"/>
      <c r="TFJ379" s="1280"/>
      <c r="TFK379" s="1280"/>
      <c r="TFL379" s="1280"/>
      <c r="TFM379" s="1280"/>
      <c r="TFN379" s="1280"/>
      <c r="TFO379" s="1280"/>
      <c r="TFP379" s="1280"/>
      <c r="TFQ379" s="1280"/>
      <c r="TFR379" s="1280"/>
      <c r="TFS379" s="1280"/>
      <c r="TFT379" s="1280"/>
      <c r="TFU379" s="1280"/>
      <c r="TFV379" s="1280"/>
      <c r="TFW379" s="1280"/>
      <c r="TFX379" s="1280"/>
      <c r="TFY379" s="1280"/>
      <c r="TFZ379" s="1280"/>
      <c r="TGA379" s="1280"/>
      <c r="TGB379" s="1280"/>
      <c r="TGC379" s="1280"/>
      <c r="TGD379" s="1280"/>
      <c r="TGE379" s="1280"/>
      <c r="TGF379" s="1280"/>
      <c r="TGG379" s="1280"/>
      <c r="TGH379" s="1280"/>
      <c r="TGI379" s="1280"/>
      <c r="TGJ379" s="1280"/>
      <c r="TGK379" s="1280"/>
      <c r="TGL379" s="1280"/>
      <c r="TGM379" s="1280"/>
      <c r="TGN379" s="1280"/>
      <c r="TGO379" s="1280"/>
      <c r="TGP379" s="1280"/>
      <c r="TGQ379" s="1280"/>
      <c r="TGR379" s="1280"/>
      <c r="TGS379" s="1280"/>
      <c r="TGT379" s="1280"/>
      <c r="TGU379" s="1280"/>
      <c r="TGV379" s="1280"/>
      <c r="TGW379" s="1280"/>
      <c r="TGX379" s="1280"/>
      <c r="TGY379" s="1280"/>
      <c r="TGZ379" s="1280"/>
      <c r="THA379" s="1280"/>
      <c r="THB379" s="1280"/>
      <c r="THC379" s="1280"/>
      <c r="THD379" s="1280"/>
      <c r="THE379" s="1280"/>
      <c r="THF379" s="1280"/>
      <c r="THG379" s="1280"/>
      <c r="THH379" s="1280"/>
      <c r="THI379" s="1280"/>
      <c r="THJ379" s="1280"/>
      <c r="THK379" s="1280"/>
      <c r="THL379" s="1280"/>
      <c r="THM379" s="1280"/>
      <c r="THN379" s="1280"/>
      <c r="THO379" s="1280"/>
      <c r="THP379" s="1280"/>
      <c r="THQ379" s="1280"/>
      <c r="THR379" s="1280"/>
      <c r="THS379" s="1280"/>
      <c r="THT379" s="1280"/>
      <c r="THU379" s="1280"/>
      <c r="THV379" s="1280"/>
      <c r="THW379" s="1280"/>
      <c r="THX379" s="1280"/>
      <c r="THY379" s="1280"/>
      <c r="THZ379" s="1280"/>
      <c r="TIA379" s="1280"/>
      <c r="TIB379" s="1280"/>
      <c r="TIC379" s="1280"/>
      <c r="TID379" s="1280"/>
      <c r="TIE379" s="1280"/>
      <c r="TIF379" s="1280"/>
      <c r="TIG379" s="1280"/>
      <c r="TIH379" s="1280"/>
      <c r="TII379" s="1280"/>
      <c r="TIJ379" s="1280"/>
      <c r="TIK379" s="1280"/>
      <c r="TIL379" s="1280"/>
      <c r="TIM379" s="1280"/>
      <c r="TIN379" s="1280"/>
      <c r="TIO379" s="1280"/>
      <c r="TIP379" s="1280"/>
      <c r="TIQ379" s="1280"/>
      <c r="TIR379" s="1280"/>
      <c r="TIS379" s="1280"/>
      <c r="TIT379" s="1280"/>
      <c r="TIU379" s="1280"/>
      <c r="TIV379" s="1280"/>
      <c r="TIW379" s="1280"/>
      <c r="TIX379" s="1280"/>
      <c r="TIY379" s="1280"/>
      <c r="TIZ379" s="1280"/>
      <c r="TJA379" s="1280"/>
      <c r="TJB379" s="1280"/>
      <c r="TJC379" s="1280"/>
      <c r="TJD379" s="1280"/>
      <c r="TJE379" s="1280"/>
      <c r="TJF379" s="1280"/>
      <c r="TJG379" s="1280"/>
      <c r="TJH379" s="1280"/>
      <c r="TJI379" s="1280"/>
      <c r="TJJ379" s="1280"/>
      <c r="TJK379" s="1280"/>
      <c r="TJL379" s="1280"/>
      <c r="TJM379" s="1280"/>
      <c r="TJN379" s="1280"/>
      <c r="TJO379" s="1280"/>
      <c r="TJP379" s="1280"/>
      <c r="TJQ379" s="1280"/>
      <c r="TJR379" s="1280"/>
      <c r="TJS379" s="1280"/>
      <c r="TJT379" s="1280"/>
      <c r="TJU379" s="1280"/>
      <c r="TJV379" s="1280"/>
      <c r="TJW379" s="1280"/>
      <c r="TJX379" s="1280"/>
      <c r="TJY379" s="1280"/>
      <c r="TJZ379" s="1280"/>
      <c r="TKA379" s="1280"/>
      <c r="TKB379" s="1280"/>
      <c r="TKC379" s="1280"/>
      <c r="TKD379" s="1280"/>
      <c r="TKE379" s="1280"/>
      <c r="TKF379" s="1280"/>
      <c r="TKG379" s="1280"/>
      <c r="TKH379" s="1280"/>
      <c r="TKI379" s="1280"/>
      <c r="TKJ379" s="1280"/>
      <c r="TKK379" s="1280"/>
      <c r="TKL379" s="1280"/>
      <c r="TKM379" s="1280"/>
      <c r="TKN379" s="1280"/>
      <c r="TKO379" s="1280"/>
      <c r="TKP379" s="1280"/>
      <c r="TKQ379" s="1280"/>
      <c r="TKR379" s="1280"/>
      <c r="TKS379" s="1280"/>
      <c r="TKT379" s="1280"/>
      <c r="TKU379" s="1280"/>
      <c r="TKV379" s="1280"/>
      <c r="TKW379" s="1280"/>
      <c r="TKX379" s="1280"/>
      <c r="TKY379" s="1280"/>
      <c r="TKZ379" s="1280"/>
      <c r="TLA379" s="1280"/>
      <c r="TLB379" s="1280"/>
      <c r="TLC379" s="1280"/>
      <c r="TLD379" s="1280"/>
      <c r="TLE379" s="1280"/>
      <c r="TLF379" s="1280"/>
      <c r="TLG379" s="1280"/>
      <c r="TLH379" s="1280"/>
      <c r="TLI379" s="1280"/>
      <c r="TLJ379" s="1280"/>
      <c r="TLK379" s="1280"/>
      <c r="TLL379" s="1280"/>
      <c r="TLM379" s="1280"/>
      <c r="TLN379" s="1280"/>
      <c r="TLO379" s="1280"/>
      <c r="TLP379" s="1280"/>
      <c r="TLQ379" s="1280"/>
      <c r="TLR379" s="1280"/>
      <c r="TLS379" s="1280"/>
      <c r="TLT379" s="1280"/>
      <c r="TLU379" s="1280"/>
      <c r="TLV379" s="1280"/>
      <c r="TLW379" s="1280"/>
      <c r="TLX379" s="1280"/>
      <c r="TLY379" s="1280"/>
      <c r="TLZ379" s="1280"/>
      <c r="TMA379" s="1280"/>
      <c r="TMB379" s="1280"/>
      <c r="TMC379" s="1280"/>
      <c r="TMD379" s="1280"/>
      <c r="TME379" s="1280"/>
      <c r="TMF379" s="1280"/>
      <c r="TMG379" s="1280"/>
      <c r="TMH379" s="1280"/>
      <c r="TMI379" s="1280"/>
      <c r="TMJ379" s="1280"/>
      <c r="TMK379" s="1280"/>
      <c r="TML379" s="1280"/>
      <c r="TMM379" s="1280"/>
      <c r="TMN379" s="1280"/>
      <c r="TMO379" s="1280"/>
      <c r="TMP379" s="1280"/>
      <c r="TMQ379" s="1280"/>
      <c r="TMR379" s="1280"/>
      <c r="TMS379" s="1280"/>
      <c r="TMT379" s="1280"/>
      <c r="TMU379" s="1280"/>
      <c r="TMV379" s="1280"/>
      <c r="TMW379" s="1280"/>
      <c r="TMX379" s="1280"/>
      <c r="TMY379" s="1280"/>
      <c r="TMZ379" s="1280"/>
      <c r="TNA379" s="1280"/>
      <c r="TNB379" s="1280"/>
      <c r="TNC379" s="1280"/>
      <c r="TND379" s="1280"/>
      <c r="TNE379" s="1280"/>
      <c r="TNF379" s="1280"/>
      <c r="TNG379" s="1280"/>
      <c r="TNH379" s="1280"/>
      <c r="TNI379" s="1280"/>
      <c r="TNJ379" s="1280"/>
      <c r="TNK379" s="1280"/>
      <c r="TNL379" s="1280"/>
      <c r="TNM379" s="1280"/>
      <c r="TNN379" s="1280"/>
      <c r="TNO379" s="1280"/>
      <c r="TNP379" s="1280"/>
      <c r="TNQ379" s="1280"/>
      <c r="TNR379" s="1280"/>
      <c r="TNS379" s="1280"/>
      <c r="TNT379" s="1280"/>
      <c r="TNU379" s="1280"/>
      <c r="TNV379" s="1280"/>
      <c r="TNW379" s="1280"/>
      <c r="TNX379" s="1280"/>
      <c r="TNY379" s="1280"/>
      <c r="TNZ379" s="1280"/>
      <c r="TOA379" s="1280"/>
      <c r="TOB379" s="1280"/>
      <c r="TOC379" s="1280"/>
      <c r="TOD379" s="1280"/>
      <c r="TOE379" s="1280"/>
      <c r="TOF379" s="1280"/>
      <c r="TOG379" s="1280"/>
      <c r="TOH379" s="1280"/>
      <c r="TOI379" s="1280"/>
      <c r="TOJ379" s="1280"/>
      <c r="TOK379" s="1280"/>
      <c r="TOL379" s="1280"/>
      <c r="TOM379" s="1280"/>
      <c r="TON379" s="1280"/>
      <c r="TOO379" s="1280"/>
      <c r="TOP379" s="1280"/>
      <c r="TOQ379" s="1280"/>
      <c r="TOR379" s="1280"/>
      <c r="TOS379" s="1280"/>
      <c r="TOT379" s="1280"/>
      <c r="TOU379" s="1280"/>
      <c r="TOV379" s="1280"/>
      <c r="TOW379" s="1280"/>
      <c r="TOX379" s="1280"/>
      <c r="TOY379" s="1280"/>
      <c r="TOZ379" s="1280"/>
      <c r="TPA379" s="1280"/>
      <c r="TPB379" s="1280"/>
      <c r="TPC379" s="1280"/>
      <c r="TPD379" s="1280"/>
      <c r="TPE379" s="1280"/>
      <c r="TPF379" s="1280"/>
      <c r="TPG379" s="1280"/>
      <c r="TPH379" s="1280"/>
      <c r="TPI379" s="1280"/>
      <c r="TPJ379" s="1280"/>
      <c r="TPK379" s="1280"/>
      <c r="TPL379" s="1280"/>
      <c r="TPM379" s="1280"/>
      <c r="TPN379" s="1280"/>
      <c r="TPO379" s="1280"/>
      <c r="TPP379" s="1280"/>
      <c r="TPQ379" s="1280"/>
      <c r="TPR379" s="1280"/>
      <c r="TPS379" s="1280"/>
      <c r="TPT379" s="1280"/>
      <c r="TPU379" s="1280"/>
      <c r="TPV379" s="1280"/>
      <c r="TPW379" s="1280"/>
      <c r="TPX379" s="1280"/>
      <c r="TPY379" s="1280"/>
      <c r="TPZ379" s="1280"/>
      <c r="TQA379" s="1280"/>
      <c r="TQB379" s="1280"/>
      <c r="TQC379" s="1280"/>
      <c r="TQD379" s="1280"/>
      <c r="TQE379" s="1280"/>
      <c r="TQF379" s="1280"/>
      <c r="TQG379" s="1280"/>
      <c r="TQH379" s="1280"/>
      <c r="TQI379" s="1280"/>
      <c r="TQJ379" s="1280"/>
      <c r="TQK379" s="1280"/>
      <c r="TQL379" s="1280"/>
      <c r="TQM379" s="1280"/>
      <c r="TQN379" s="1280"/>
      <c r="TQO379" s="1280"/>
      <c r="TQP379" s="1280"/>
      <c r="TQQ379" s="1280"/>
      <c r="TQR379" s="1280"/>
      <c r="TQS379" s="1280"/>
      <c r="TQT379" s="1280"/>
      <c r="TQU379" s="1280"/>
      <c r="TQV379" s="1280"/>
      <c r="TQW379" s="1280"/>
      <c r="TQX379" s="1280"/>
      <c r="TQY379" s="1280"/>
      <c r="TQZ379" s="1280"/>
      <c r="TRA379" s="1280"/>
      <c r="TRB379" s="1280"/>
      <c r="TRC379" s="1280"/>
      <c r="TRD379" s="1280"/>
      <c r="TRE379" s="1280"/>
      <c r="TRF379" s="1280"/>
      <c r="TRG379" s="1280"/>
      <c r="TRH379" s="1280"/>
      <c r="TRI379" s="1280"/>
      <c r="TRJ379" s="1280"/>
      <c r="TRK379" s="1280"/>
      <c r="TRL379" s="1280"/>
      <c r="TRM379" s="1280"/>
      <c r="TRN379" s="1280"/>
      <c r="TRO379" s="1280"/>
      <c r="TRP379" s="1280"/>
      <c r="TRQ379" s="1280"/>
      <c r="TRR379" s="1280"/>
      <c r="TRS379" s="1280"/>
      <c r="TRT379" s="1280"/>
      <c r="TRU379" s="1280"/>
      <c r="TRV379" s="1280"/>
      <c r="TRW379" s="1280"/>
      <c r="TRX379" s="1280"/>
      <c r="TRY379" s="1280"/>
      <c r="TRZ379" s="1280"/>
      <c r="TSA379" s="1280"/>
      <c r="TSB379" s="1280"/>
      <c r="TSC379" s="1280"/>
      <c r="TSD379" s="1280"/>
      <c r="TSE379" s="1280"/>
      <c r="TSF379" s="1280"/>
      <c r="TSG379" s="1280"/>
      <c r="TSH379" s="1280"/>
      <c r="TSI379" s="1280"/>
      <c r="TSJ379" s="1280"/>
      <c r="TSK379" s="1280"/>
      <c r="TSL379" s="1280"/>
      <c r="TSM379" s="1280"/>
      <c r="TSN379" s="1280"/>
      <c r="TSO379" s="1280"/>
      <c r="TSP379" s="1280"/>
      <c r="TSQ379" s="1280"/>
      <c r="TSR379" s="1280"/>
      <c r="TSS379" s="1280"/>
      <c r="TST379" s="1280"/>
      <c r="TSU379" s="1280"/>
      <c r="TSV379" s="1280"/>
      <c r="TSW379" s="1280"/>
      <c r="TSX379" s="1280"/>
      <c r="TSY379" s="1280"/>
      <c r="TSZ379" s="1280"/>
      <c r="TTA379" s="1280"/>
      <c r="TTB379" s="1280"/>
      <c r="TTC379" s="1280"/>
      <c r="TTD379" s="1280"/>
      <c r="TTE379" s="1280"/>
      <c r="TTF379" s="1280"/>
      <c r="TTG379" s="1280"/>
      <c r="TTH379" s="1280"/>
      <c r="TTI379" s="1280"/>
      <c r="TTJ379" s="1280"/>
      <c r="TTK379" s="1280"/>
      <c r="TTL379" s="1280"/>
      <c r="TTM379" s="1280"/>
      <c r="TTN379" s="1280"/>
      <c r="TTO379" s="1280"/>
      <c r="TTP379" s="1280"/>
      <c r="TTQ379" s="1280"/>
      <c r="TTR379" s="1280"/>
      <c r="TTS379" s="1280"/>
      <c r="TTT379" s="1280"/>
      <c r="TTU379" s="1280"/>
      <c r="TTV379" s="1280"/>
      <c r="TTW379" s="1280"/>
      <c r="TTX379" s="1280"/>
      <c r="TTY379" s="1280"/>
      <c r="TTZ379" s="1280"/>
      <c r="TUA379" s="1280"/>
      <c r="TUB379" s="1280"/>
      <c r="TUC379" s="1280"/>
      <c r="TUD379" s="1280"/>
      <c r="TUE379" s="1280"/>
      <c r="TUF379" s="1280"/>
      <c r="TUG379" s="1280"/>
      <c r="TUH379" s="1280"/>
      <c r="TUI379" s="1280"/>
      <c r="TUJ379" s="1280"/>
      <c r="TUK379" s="1280"/>
      <c r="TUL379" s="1280"/>
      <c r="TUM379" s="1280"/>
      <c r="TUN379" s="1280"/>
      <c r="TUO379" s="1280"/>
      <c r="TUP379" s="1280"/>
      <c r="TUQ379" s="1280"/>
      <c r="TUR379" s="1280"/>
      <c r="TUS379" s="1280"/>
      <c r="TUT379" s="1280"/>
      <c r="TUU379" s="1280"/>
      <c r="TUV379" s="1280"/>
      <c r="TUW379" s="1280"/>
      <c r="TUX379" s="1280"/>
      <c r="TUY379" s="1280"/>
      <c r="TUZ379" s="1280"/>
      <c r="TVA379" s="1280"/>
      <c r="TVB379" s="1280"/>
      <c r="TVC379" s="1280"/>
      <c r="TVD379" s="1280"/>
      <c r="TVE379" s="1280"/>
      <c r="TVF379" s="1280"/>
      <c r="TVG379" s="1280"/>
      <c r="TVH379" s="1280"/>
      <c r="TVI379" s="1280"/>
      <c r="TVJ379" s="1280"/>
      <c r="TVK379" s="1280"/>
      <c r="TVL379" s="1280"/>
      <c r="TVM379" s="1280"/>
      <c r="TVN379" s="1280"/>
      <c r="TVO379" s="1280"/>
      <c r="TVP379" s="1280"/>
      <c r="TVQ379" s="1280"/>
      <c r="TVR379" s="1280"/>
      <c r="TVS379" s="1280"/>
      <c r="TVT379" s="1280"/>
      <c r="TVU379" s="1280"/>
      <c r="TVV379" s="1280"/>
      <c r="TVW379" s="1280"/>
      <c r="TVX379" s="1280"/>
      <c r="TVY379" s="1280"/>
      <c r="TVZ379" s="1280"/>
      <c r="TWA379" s="1280"/>
      <c r="TWB379" s="1280"/>
      <c r="TWC379" s="1280"/>
      <c r="TWD379" s="1280"/>
      <c r="TWE379" s="1280"/>
      <c r="TWF379" s="1280"/>
      <c r="TWG379" s="1280"/>
      <c r="TWH379" s="1280"/>
      <c r="TWI379" s="1280"/>
      <c r="TWJ379" s="1280"/>
      <c r="TWK379" s="1280"/>
      <c r="TWL379" s="1280"/>
      <c r="TWM379" s="1280"/>
      <c r="TWN379" s="1280"/>
      <c r="TWO379" s="1280"/>
      <c r="TWP379" s="1280"/>
      <c r="TWQ379" s="1280"/>
      <c r="TWR379" s="1280"/>
      <c r="TWS379" s="1280"/>
      <c r="TWT379" s="1280"/>
      <c r="TWU379" s="1280"/>
      <c r="TWV379" s="1280"/>
      <c r="TWW379" s="1280"/>
      <c r="TWX379" s="1280"/>
      <c r="TWY379" s="1280"/>
      <c r="TWZ379" s="1280"/>
      <c r="TXA379" s="1280"/>
      <c r="TXB379" s="1280"/>
      <c r="TXC379" s="1280"/>
      <c r="TXD379" s="1280"/>
      <c r="TXE379" s="1280"/>
      <c r="TXF379" s="1280"/>
      <c r="TXG379" s="1280"/>
      <c r="TXH379" s="1280"/>
      <c r="TXI379" s="1280"/>
      <c r="TXJ379" s="1280"/>
      <c r="TXK379" s="1280"/>
      <c r="TXL379" s="1280"/>
      <c r="TXM379" s="1280"/>
      <c r="TXN379" s="1280"/>
      <c r="TXO379" s="1280"/>
      <c r="TXP379" s="1280"/>
      <c r="TXQ379" s="1280"/>
      <c r="TXR379" s="1280"/>
      <c r="TXS379" s="1280"/>
      <c r="TXT379" s="1280"/>
      <c r="TXU379" s="1280"/>
      <c r="TXV379" s="1280"/>
      <c r="TXW379" s="1280"/>
      <c r="TXX379" s="1280"/>
      <c r="TXY379" s="1280"/>
      <c r="TXZ379" s="1280"/>
      <c r="TYA379" s="1280"/>
      <c r="TYB379" s="1280"/>
      <c r="TYC379" s="1280"/>
      <c r="TYD379" s="1280"/>
      <c r="TYE379" s="1280"/>
      <c r="TYF379" s="1280"/>
      <c r="TYG379" s="1280"/>
      <c r="TYH379" s="1280"/>
      <c r="TYI379" s="1280"/>
      <c r="TYJ379" s="1280"/>
      <c r="TYK379" s="1280"/>
      <c r="TYL379" s="1280"/>
      <c r="TYM379" s="1280"/>
      <c r="TYN379" s="1280"/>
      <c r="TYO379" s="1280"/>
      <c r="TYP379" s="1280"/>
      <c r="TYQ379" s="1280"/>
      <c r="TYR379" s="1280"/>
      <c r="TYS379" s="1280"/>
      <c r="TYT379" s="1280"/>
      <c r="TYU379" s="1280"/>
      <c r="TYV379" s="1280"/>
      <c r="TYW379" s="1280"/>
      <c r="TYX379" s="1280"/>
      <c r="TYY379" s="1280"/>
      <c r="TYZ379" s="1280"/>
      <c r="TZA379" s="1280"/>
      <c r="TZB379" s="1280"/>
      <c r="TZC379" s="1280"/>
      <c r="TZD379" s="1280"/>
      <c r="TZE379" s="1280"/>
      <c r="TZF379" s="1280"/>
      <c r="TZG379" s="1280"/>
      <c r="TZH379" s="1280"/>
      <c r="TZI379" s="1280"/>
      <c r="TZJ379" s="1280"/>
      <c r="TZK379" s="1280"/>
      <c r="TZL379" s="1280"/>
      <c r="TZM379" s="1280"/>
      <c r="TZN379" s="1280"/>
      <c r="TZO379" s="1280"/>
      <c r="TZP379" s="1280"/>
      <c r="TZQ379" s="1280"/>
      <c r="TZR379" s="1280"/>
      <c r="TZS379" s="1280"/>
      <c r="TZT379" s="1280"/>
      <c r="TZU379" s="1280"/>
      <c r="TZV379" s="1280"/>
      <c r="TZW379" s="1280"/>
      <c r="TZX379" s="1280"/>
      <c r="TZY379" s="1280"/>
      <c r="TZZ379" s="1280"/>
      <c r="UAA379" s="1280"/>
      <c r="UAB379" s="1280"/>
      <c r="UAC379" s="1280"/>
      <c r="UAD379" s="1280"/>
      <c r="UAE379" s="1280"/>
      <c r="UAF379" s="1280"/>
      <c r="UAG379" s="1280"/>
      <c r="UAH379" s="1280"/>
      <c r="UAI379" s="1280"/>
      <c r="UAJ379" s="1280"/>
      <c r="UAK379" s="1280"/>
      <c r="UAL379" s="1280"/>
      <c r="UAM379" s="1280"/>
      <c r="UAN379" s="1280"/>
      <c r="UAO379" s="1280"/>
      <c r="UAP379" s="1280"/>
      <c r="UAQ379" s="1280"/>
      <c r="UAR379" s="1280"/>
      <c r="UAS379" s="1280"/>
      <c r="UAT379" s="1280"/>
      <c r="UAU379" s="1280"/>
      <c r="UAV379" s="1280"/>
      <c r="UAW379" s="1280"/>
      <c r="UAX379" s="1280"/>
      <c r="UAY379" s="1280"/>
      <c r="UAZ379" s="1280"/>
      <c r="UBA379" s="1280"/>
      <c r="UBB379" s="1280"/>
      <c r="UBC379" s="1280"/>
      <c r="UBD379" s="1280"/>
      <c r="UBE379" s="1280"/>
      <c r="UBF379" s="1280"/>
      <c r="UBG379" s="1280"/>
      <c r="UBH379" s="1280"/>
      <c r="UBI379" s="1280"/>
      <c r="UBJ379" s="1280"/>
      <c r="UBK379" s="1280"/>
      <c r="UBL379" s="1280"/>
      <c r="UBM379" s="1280"/>
      <c r="UBN379" s="1280"/>
      <c r="UBO379" s="1280"/>
      <c r="UBP379" s="1280"/>
      <c r="UBQ379" s="1280"/>
      <c r="UBR379" s="1280"/>
      <c r="UBS379" s="1280"/>
      <c r="UBT379" s="1280"/>
      <c r="UBU379" s="1280"/>
      <c r="UBV379" s="1280"/>
      <c r="UBW379" s="1280"/>
      <c r="UBX379" s="1280"/>
      <c r="UBY379" s="1280"/>
      <c r="UBZ379" s="1280"/>
      <c r="UCA379" s="1280"/>
      <c r="UCB379" s="1280"/>
      <c r="UCC379" s="1280"/>
      <c r="UCD379" s="1280"/>
      <c r="UCE379" s="1280"/>
      <c r="UCF379" s="1280"/>
      <c r="UCG379" s="1280"/>
      <c r="UCH379" s="1280"/>
      <c r="UCI379" s="1280"/>
      <c r="UCJ379" s="1280"/>
      <c r="UCK379" s="1280"/>
      <c r="UCL379" s="1280"/>
      <c r="UCM379" s="1280"/>
      <c r="UCN379" s="1280"/>
      <c r="UCO379" s="1280"/>
      <c r="UCP379" s="1280"/>
      <c r="UCQ379" s="1280"/>
      <c r="UCR379" s="1280"/>
      <c r="UCS379" s="1280"/>
      <c r="UCT379" s="1280"/>
      <c r="UCU379" s="1280"/>
      <c r="UCV379" s="1280"/>
      <c r="UCW379" s="1280"/>
      <c r="UCX379" s="1280"/>
      <c r="UCY379" s="1280"/>
      <c r="UCZ379" s="1280"/>
      <c r="UDA379" s="1280"/>
      <c r="UDB379" s="1280"/>
      <c r="UDC379" s="1280"/>
      <c r="UDD379" s="1280"/>
      <c r="UDE379" s="1280"/>
      <c r="UDF379" s="1280"/>
      <c r="UDG379" s="1280"/>
      <c r="UDH379" s="1280"/>
      <c r="UDI379" s="1280"/>
      <c r="UDJ379" s="1280"/>
      <c r="UDK379" s="1280"/>
      <c r="UDL379" s="1280"/>
      <c r="UDM379" s="1280"/>
      <c r="UDN379" s="1280"/>
      <c r="UDO379" s="1280"/>
      <c r="UDP379" s="1280"/>
      <c r="UDQ379" s="1280"/>
      <c r="UDR379" s="1280"/>
      <c r="UDS379" s="1280"/>
      <c r="UDT379" s="1280"/>
      <c r="UDU379" s="1280"/>
      <c r="UDV379" s="1280"/>
      <c r="UDW379" s="1280"/>
      <c r="UDX379" s="1280"/>
      <c r="UDY379" s="1280"/>
      <c r="UDZ379" s="1280"/>
      <c r="UEA379" s="1280"/>
      <c r="UEB379" s="1280"/>
      <c r="UEC379" s="1280"/>
      <c r="UED379" s="1280"/>
      <c r="UEE379" s="1280"/>
      <c r="UEF379" s="1280"/>
      <c r="UEG379" s="1280"/>
      <c r="UEH379" s="1280"/>
      <c r="UEI379" s="1280"/>
      <c r="UEJ379" s="1280"/>
      <c r="UEK379" s="1280"/>
      <c r="UEL379" s="1280"/>
      <c r="UEM379" s="1280"/>
      <c r="UEN379" s="1280"/>
      <c r="UEO379" s="1280"/>
      <c r="UEP379" s="1280"/>
      <c r="UEQ379" s="1280"/>
      <c r="UER379" s="1280"/>
      <c r="UES379" s="1280"/>
      <c r="UET379" s="1280"/>
      <c r="UEU379" s="1280"/>
      <c r="UEV379" s="1280"/>
      <c r="UEW379" s="1280"/>
      <c r="UEX379" s="1280"/>
      <c r="UEY379" s="1280"/>
      <c r="UEZ379" s="1280"/>
      <c r="UFA379" s="1280"/>
      <c r="UFB379" s="1280"/>
      <c r="UFC379" s="1280"/>
      <c r="UFD379" s="1280"/>
      <c r="UFE379" s="1280"/>
      <c r="UFF379" s="1280"/>
      <c r="UFG379" s="1280"/>
      <c r="UFH379" s="1280"/>
      <c r="UFI379" s="1280"/>
      <c r="UFJ379" s="1280"/>
      <c r="UFK379" s="1280"/>
      <c r="UFL379" s="1280"/>
      <c r="UFM379" s="1280"/>
      <c r="UFN379" s="1280"/>
      <c r="UFO379" s="1280"/>
      <c r="UFP379" s="1280"/>
      <c r="UFQ379" s="1280"/>
      <c r="UFR379" s="1280"/>
      <c r="UFS379" s="1280"/>
      <c r="UFT379" s="1280"/>
      <c r="UFU379" s="1280"/>
      <c r="UFV379" s="1280"/>
      <c r="UFW379" s="1280"/>
      <c r="UFX379" s="1280"/>
      <c r="UFY379" s="1280"/>
      <c r="UFZ379" s="1280"/>
      <c r="UGA379" s="1280"/>
      <c r="UGB379" s="1280"/>
      <c r="UGC379" s="1280"/>
      <c r="UGD379" s="1280"/>
      <c r="UGE379" s="1280"/>
      <c r="UGF379" s="1280"/>
      <c r="UGG379" s="1280"/>
      <c r="UGH379" s="1280"/>
      <c r="UGI379" s="1280"/>
      <c r="UGJ379" s="1280"/>
      <c r="UGK379" s="1280"/>
      <c r="UGL379" s="1280"/>
      <c r="UGM379" s="1280"/>
      <c r="UGN379" s="1280"/>
      <c r="UGO379" s="1280"/>
      <c r="UGP379" s="1280"/>
      <c r="UGQ379" s="1280"/>
      <c r="UGR379" s="1280"/>
      <c r="UGS379" s="1280"/>
      <c r="UGT379" s="1280"/>
      <c r="UGU379" s="1280"/>
      <c r="UGV379" s="1280"/>
      <c r="UGW379" s="1280"/>
      <c r="UGX379" s="1280"/>
      <c r="UGY379" s="1280"/>
      <c r="UGZ379" s="1280"/>
      <c r="UHA379" s="1280"/>
      <c r="UHB379" s="1280"/>
      <c r="UHC379" s="1280"/>
      <c r="UHD379" s="1280"/>
      <c r="UHE379" s="1280"/>
      <c r="UHF379" s="1280"/>
      <c r="UHG379" s="1280"/>
      <c r="UHH379" s="1280"/>
      <c r="UHI379" s="1280"/>
      <c r="UHJ379" s="1280"/>
      <c r="UHK379" s="1280"/>
      <c r="UHL379" s="1280"/>
      <c r="UHM379" s="1280"/>
      <c r="UHN379" s="1280"/>
      <c r="UHO379" s="1280"/>
      <c r="UHP379" s="1280"/>
      <c r="UHQ379" s="1280"/>
      <c r="UHR379" s="1280"/>
      <c r="UHS379" s="1280"/>
      <c r="UHT379" s="1280"/>
      <c r="UHU379" s="1280"/>
      <c r="UHV379" s="1280"/>
      <c r="UHW379" s="1280"/>
      <c r="UHX379" s="1280"/>
      <c r="UHY379" s="1280"/>
      <c r="UHZ379" s="1280"/>
      <c r="UIA379" s="1280"/>
      <c r="UIB379" s="1280"/>
      <c r="UIC379" s="1280"/>
      <c r="UID379" s="1280"/>
      <c r="UIE379" s="1280"/>
      <c r="UIF379" s="1280"/>
      <c r="UIG379" s="1280"/>
      <c r="UIH379" s="1280"/>
      <c r="UII379" s="1280"/>
      <c r="UIJ379" s="1280"/>
      <c r="UIK379" s="1280"/>
      <c r="UIL379" s="1280"/>
      <c r="UIM379" s="1280"/>
      <c r="UIN379" s="1280"/>
      <c r="UIO379" s="1280"/>
      <c r="UIP379" s="1280"/>
      <c r="UIQ379" s="1280"/>
      <c r="UIR379" s="1280"/>
      <c r="UIS379" s="1280"/>
      <c r="UIT379" s="1280"/>
      <c r="UIU379" s="1280"/>
      <c r="UIV379" s="1280"/>
      <c r="UIW379" s="1280"/>
      <c r="UIX379" s="1280"/>
      <c r="UIY379" s="1280"/>
      <c r="UIZ379" s="1280"/>
      <c r="UJA379" s="1280"/>
      <c r="UJB379" s="1280"/>
      <c r="UJC379" s="1280"/>
      <c r="UJD379" s="1280"/>
      <c r="UJE379" s="1280"/>
      <c r="UJF379" s="1280"/>
      <c r="UJG379" s="1280"/>
      <c r="UJH379" s="1280"/>
      <c r="UJI379" s="1280"/>
      <c r="UJJ379" s="1280"/>
      <c r="UJK379" s="1280"/>
      <c r="UJL379" s="1280"/>
      <c r="UJM379" s="1280"/>
      <c r="UJN379" s="1280"/>
      <c r="UJO379" s="1280"/>
      <c r="UJP379" s="1280"/>
      <c r="UJQ379" s="1280"/>
      <c r="UJR379" s="1280"/>
      <c r="UJS379" s="1280"/>
      <c r="UJT379" s="1280"/>
      <c r="UJU379" s="1280"/>
      <c r="UJV379" s="1280"/>
      <c r="UJW379" s="1280"/>
      <c r="UJX379" s="1280"/>
      <c r="UJY379" s="1280"/>
      <c r="UJZ379" s="1280"/>
      <c r="UKA379" s="1280"/>
      <c r="UKB379" s="1280"/>
      <c r="UKC379" s="1280"/>
      <c r="UKD379" s="1280"/>
      <c r="UKE379" s="1280"/>
      <c r="UKF379" s="1280"/>
      <c r="UKG379" s="1280"/>
      <c r="UKH379" s="1280"/>
      <c r="UKI379" s="1280"/>
      <c r="UKJ379" s="1280"/>
      <c r="UKK379" s="1280"/>
      <c r="UKL379" s="1280"/>
      <c r="UKM379" s="1280"/>
      <c r="UKN379" s="1280"/>
      <c r="UKO379" s="1280"/>
      <c r="UKP379" s="1280"/>
      <c r="UKQ379" s="1280"/>
      <c r="UKR379" s="1280"/>
      <c r="UKS379" s="1280"/>
      <c r="UKT379" s="1280"/>
      <c r="UKU379" s="1280"/>
      <c r="UKV379" s="1280"/>
      <c r="UKW379" s="1280"/>
      <c r="UKX379" s="1280"/>
      <c r="UKY379" s="1280"/>
      <c r="UKZ379" s="1280"/>
      <c r="ULA379" s="1280"/>
      <c r="ULB379" s="1280"/>
      <c r="ULC379" s="1280"/>
      <c r="ULD379" s="1280"/>
      <c r="ULE379" s="1280"/>
      <c r="ULF379" s="1280"/>
      <c r="ULG379" s="1280"/>
      <c r="ULH379" s="1280"/>
      <c r="ULI379" s="1280"/>
      <c r="ULJ379" s="1280"/>
      <c r="ULK379" s="1280"/>
      <c r="ULL379" s="1280"/>
      <c r="ULM379" s="1280"/>
      <c r="ULN379" s="1280"/>
      <c r="ULO379" s="1280"/>
      <c r="ULP379" s="1280"/>
      <c r="ULQ379" s="1280"/>
      <c r="ULR379" s="1280"/>
      <c r="ULS379" s="1280"/>
      <c r="ULT379" s="1280"/>
      <c r="ULU379" s="1280"/>
      <c r="ULV379" s="1280"/>
      <c r="ULW379" s="1280"/>
      <c r="ULX379" s="1280"/>
      <c r="ULY379" s="1280"/>
      <c r="ULZ379" s="1280"/>
      <c r="UMA379" s="1280"/>
      <c r="UMB379" s="1280"/>
      <c r="UMC379" s="1280"/>
      <c r="UMD379" s="1280"/>
      <c r="UME379" s="1280"/>
      <c r="UMF379" s="1280"/>
      <c r="UMG379" s="1280"/>
      <c r="UMH379" s="1280"/>
      <c r="UMI379" s="1280"/>
      <c r="UMJ379" s="1280"/>
      <c r="UMK379" s="1280"/>
      <c r="UML379" s="1280"/>
      <c r="UMM379" s="1280"/>
      <c r="UMN379" s="1280"/>
      <c r="UMO379" s="1280"/>
      <c r="UMP379" s="1280"/>
      <c r="UMQ379" s="1280"/>
      <c r="UMR379" s="1280"/>
      <c r="UMS379" s="1280"/>
      <c r="UMT379" s="1280"/>
      <c r="UMU379" s="1280"/>
      <c r="UMV379" s="1280"/>
      <c r="UMW379" s="1280"/>
      <c r="UMX379" s="1280"/>
      <c r="UMY379" s="1280"/>
      <c r="UMZ379" s="1280"/>
      <c r="UNA379" s="1280"/>
      <c r="UNB379" s="1280"/>
      <c r="UNC379" s="1280"/>
      <c r="UND379" s="1280"/>
      <c r="UNE379" s="1280"/>
      <c r="UNF379" s="1280"/>
      <c r="UNG379" s="1280"/>
      <c r="UNH379" s="1280"/>
      <c r="UNI379" s="1280"/>
      <c r="UNJ379" s="1280"/>
      <c r="UNK379" s="1280"/>
      <c r="UNL379" s="1280"/>
      <c r="UNM379" s="1280"/>
      <c r="UNN379" s="1280"/>
      <c r="UNO379" s="1280"/>
      <c r="UNP379" s="1280"/>
      <c r="UNQ379" s="1280"/>
      <c r="UNR379" s="1280"/>
      <c r="UNS379" s="1280"/>
      <c r="UNT379" s="1280"/>
      <c r="UNU379" s="1280"/>
      <c r="UNV379" s="1280"/>
      <c r="UNW379" s="1280"/>
      <c r="UNX379" s="1280"/>
      <c r="UNY379" s="1280"/>
      <c r="UNZ379" s="1280"/>
      <c r="UOA379" s="1280"/>
      <c r="UOB379" s="1280"/>
      <c r="UOC379" s="1280"/>
      <c r="UOD379" s="1280"/>
      <c r="UOE379" s="1280"/>
      <c r="UOF379" s="1280"/>
      <c r="UOG379" s="1280"/>
      <c r="UOH379" s="1280"/>
      <c r="UOI379" s="1280"/>
      <c r="UOJ379" s="1280"/>
      <c r="UOK379" s="1280"/>
      <c r="UOL379" s="1280"/>
      <c r="UOM379" s="1280"/>
      <c r="UON379" s="1280"/>
      <c r="UOO379" s="1280"/>
      <c r="UOP379" s="1280"/>
      <c r="UOQ379" s="1280"/>
      <c r="UOR379" s="1280"/>
      <c r="UOS379" s="1280"/>
      <c r="UOT379" s="1280"/>
      <c r="UOU379" s="1280"/>
      <c r="UOV379" s="1280"/>
      <c r="UOW379" s="1280"/>
      <c r="UOX379" s="1280"/>
      <c r="UOY379" s="1280"/>
      <c r="UOZ379" s="1280"/>
      <c r="UPA379" s="1280"/>
      <c r="UPB379" s="1280"/>
      <c r="UPC379" s="1280"/>
      <c r="UPD379" s="1280"/>
      <c r="UPE379" s="1280"/>
      <c r="UPF379" s="1280"/>
      <c r="UPG379" s="1280"/>
      <c r="UPH379" s="1280"/>
      <c r="UPI379" s="1280"/>
      <c r="UPJ379" s="1280"/>
      <c r="UPK379" s="1280"/>
      <c r="UPL379" s="1280"/>
      <c r="UPM379" s="1280"/>
      <c r="UPN379" s="1280"/>
      <c r="UPO379" s="1280"/>
      <c r="UPP379" s="1280"/>
      <c r="UPQ379" s="1280"/>
      <c r="UPR379" s="1280"/>
      <c r="UPS379" s="1280"/>
      <c r="UPT379" s="1280"/>
      <c r="UPU379" s="1280"/>
      <c r="UPV379" s="1280"/>
      <c r="UPW379" s="1280"/>
      <c r="UPX379" s="1280"/>
      <c r="UPY379" s="1280"/>
      <c r="UPZ379" s="1280"/>
      <c r="UQA379" s="1280"/>
      <c r="UQB379" s="1280"/>
      <c r="UQC379" s="1280"/>
      <c r="UQD379" s="1280"/>
      <c r="UQE379" s="1280"/>
      <c r="UQF379" s="1280"/>
      <c r="UQG379" s="1280"/>
      <c r="UQH379" s="1280"/>
      <c r="UQI379" s="1280"/>
      <c r="UQJ379" s="1280"/>
      <c r="UQK379" s="1280"/>
      <c r="UQL379" s="1280"/>
      <c r="UQM379" s="1280"/>
      <c r="UQN379" s="1280"/>
      <c r="UQO379" s="1280"/>
      <c r="UQP379" s="1280"/>
      <c r="UQQ379" s="1280"/>
      <c r="UQR379" s="1280"/>
      <c r="UQS379" s="1280"/>
      <c r="UQT379" s="1280"/>
      <c r="UQU379" s="1280"/>
      <c r="UQV379" s="1280"/>
      <c r="UQW379" s="1280"/>
      <c r="UQX379" s="1280"/>
      <c r="UQY379" s="1280"/>
      <c r="UQZ379" s="1280"/>
      <c r="URA379" s="1280"/>
      <c r="URB379" s="1280"/>
      <c r="URC379" s="1280"/>
      <c r="URD379" s="1280"/>
      <c r="URE379" s="1280"/>
      <c r="URF379" s="1280"/>
      <c r="URG379" s="1280"/>
      <c r="URH379" s="1280"/>
      <c r="URI379" s="1280"/>
      <c r="URJ379" s="1280"/>
      <c r="URK379" s="1280"/>
      <c r="URL379" s="1280"/>
      <c r="URM379" s="1280"/>
      <c r="URN379" s="1280"/>
      <c r="URO379" s="1280"/>
      <c r="URP379" s="1280"/>
      <c r="URQ379" s="1280"/>
      <c r="URR379" s="1280"/>
      <c r="URS379" s="1280"/>
      <c r="URT379" s="1280"/>
      <c r="URU379" s="1280"/>
      <c r="URV379" s="1280"/>
      <c r="URW379" s="1280"/>
      <c r="URX379" s="1280"/>
      <c r="URY379" s="1280"/>
      <c r="URZ379" s="1280"/>
      <c r="USA379" s="1280"/>
      <c r="USB379" s="1280"/>
      <c r="USC379" s="1280"/>
      <c r="USD379" s="1280"/>
      <c r="USE379" s="1280"/>
      <c r="USF379" s="1280"/>
      <c r="USG379" s="1280"/>
      <c r="USH379" s="1280"/>
      <c r="USI379" s="1280"/>
      <c r="USJ379" s="1280"/>
      <c r="USK379" s="1280"/>
      <c r="USL379" s="1280"/>
      <c r="USM379" s="1280"/>
      <c r="USN379" s="1280"/>
      <c r="USO379" s="1280"/>
      <c r="USP379" s="1280"/>
      <c r="USQ379" s="1280"/>
      <c r="USR379" s="1280"/>
      <c r="USS379" s="1280"/>
      <c r="UST379" s="1280"/>
      <c r="USU379" s="1280"/>
      <c r="USV379" s="1280"/>
      <c r="USW379" s="1280"/>
      <c r="USX379" s="1280"/>
      <c r="USY379" s="1280"/>
      <c r="USZ379" s="1280"/>
      <c r="UTA379" s="1280"/>
      <c r="UTB379" s="1280"/>
      <c r="UTC379" s="1280"/>
      <c r="UTD379" s="1280"/>
      <c r="UTE379" s="1280"/>
      <c r="UTF379" s="1280"/>
      <c r="UTG379" s="1280"/>
      <c r="UTH379" s="1280"/>
      <c r="UTI379" s="1280"/>
      <c r="UTJ379" s="1280"/>
      <c r="UTK379" s="1280"/>
      <c r="UTL379" s="1280"/>
      <c r="UTM379" s="1280"/>
      <c r="UTN379" s="1280"/>
      <c r="UTO379" s="1280"/>
      <c r="UTP379" s="1280"/>
      <c r="UTQ379" s="1280"/>
      <c r="UTR379" s="1280"/>
      <c r="UTS379" s="1280"/>
      <c r="UTT379" s="1280"/>
      <c r="UTU379" s="1280"/>
      <c r="UTV379" s="1280"/>
      <c r="UTW379" s="1280"/>
      <c r="UTX379" s="1280"/>
      <c r="UTY379" s="1280"/>
      <c r="UTZ379" s="1280"/>
      <c r="UUA379" s="1280"/>
      <c r="UUB379" s="1280"/>
      <c r="UUC379" s="1280"/>
      <c r="UUD379" s="1280"/>
      <c r="UUE379" s="1280"/>
      <c r="UUF379" s="1280"/>
      <c r="UUG379" s="1280"/>
      <c r="UUH379" s="1280"/>
      <c r="UUI379" s="1280"/>
      <c r="UUJ379" s="1280"/>
      <c r="UUK379" s="1280"/>
      <c r="UUL379" s="1280"/>
      <c r="UUM379" s="1280"/>
      <c r="UUN379" s="1280"/>
      <c r="UUO379" s="1280"/>
      <c r="UUP379" s="1280"/>
      <c r="UUQ379" s="1280"/>
      <c r="UUR379" s="1280"/>
      <c r="UUS379" s="1280"/>
      <c r="UUT379" s="1280"/>
      <c r="UUU379" s="1280"/>
      <c r="UUV379" s="1280"/>
      <c r="UUW379" s="1280"/>
      <c r="UUX379" s="1280"/>
      <c r="UUY379" s="1280"/>
      <c r="UUZ379" s="1280"/>
      <c r="UVA379" s="1280"/>
      <c r="UVB379" s="1280"/>
      <c r="UVC379" s="1280"/>
      <c r="UVD379" s="1280"/>
      <c r="UVE379" s="1280"/>
      <c r="UVF379" s="1280"/>
      <c r="UVG379" s="1280"/>
      <c r="UVH379" s="1280"/>
      <c r="UVI379" s="1280"/>
      <c r="UVJ379" s="1280"/>
      <c r="UVK379" s="1280"/>
      <c r="UVL379" s="1280"/>
      <c r="UVM379" s="1280"/>
      <c r="UVN379" s="1280"/>
      <c r="UVO379" s="1280"/>
      <c r="UVP379" s="1280"/>
      <c r="UVQ379" s="1280"/>
      <c r="UVR379" s="1280"/>
      <c r="UVS379" s="1280"/>
      <c r="UVT379" s="1280"/>
      <c r="UVU379" s="1280"/>
      <c r="UVV379" s="1280"/>
      <c r="UVW379" s="1280"/>
      <c r="UVX379" s="1280"/>
      <c r="UVY379" s="1280"/>
      <c r="UVZ379" s="1280"/>
      <c r="UWA379" s="1280"/>
      <c r="UWB379" s="1280"/>
      <c r="UWC379" s="1280"/>
      <c r="UWD379" s="1280"/>
      <c r="UWE379" s="1280"/>
      <c r="UWF379" s="1280"/>
      <c r="UWG379" s="1280"/>
      <c r="UWH379" s="1280"/>
      <c r="UWI379" s="1280"/>
      <c r="UWJ379" s="1280"/>
      <c r="UWK379" s="1280"/>
      <c r="UWL379" s="1280"/>
      <c r="UWM379" s="1280"/>
      <c r="UWN379" s="1280"/>
      <c r="UWO379" s="1280"/>
      <c r="UWP379" s="1280"/>
      <c r="UWQ379" s="1280"/>
      <c r="UWR379" s="1280"/>
      <c r="UWS379" s="1280"/>
      <c r="UWT379" s="1280"/>
      <c r="UWU379" s="1280"/>
      <c r="UWV379" s="1280"/>
      <c r="UWW379" s="1280"/>
      <c r="UWX379" s="1280"/>
      <c r="UWY379" s="1280"/>
      <c r="UWZ379" s="1280"/>
      <c r="UXA379" s="1280"/>
      <c r="UXB379" s="1280"/>
      <c r="UXC379" s="1280"/>
      <c r="UXD379" s="1280"/>
      <c r="UXE379" s="1280"/>
      <c r="UXF379" s="1280"/>
      <c r="UXG379" s="1280"/>
      <c r="UXH379" s="1280"/>
      <c r="UXI379" s="1280"/>
      <c r="UXJ379" s="1280"/>
      <c r="UXK379" s="1280"/>
      <c r="UXL379" s="1280"/>
      <c r="UXM379" s="1280"/>
      <c r="UXN379" s="1280"/>
      <c r="UXO379" s="1280"/>
      <c r="UXP379" s="1280"/>
      <c r="UXQ379" s="1280"/>
      <c r="UXR379" s="1280"/>
      <c r="UXS379" s="1280"/>
      <c r="UXT379" s="1280"/>
      <c r="UXU379" s="1280"/>
      <c r="UXV379" s="1280"/>
      <c r="UXW379" s="1280"/>
      <c r="UXX379" s="1280"/>
      <c r="UXY379" s="1280"/>
      <c r="UXZ379" s="1280"/>
      <c r="UYA379" s="1280"/>
      <c r="UYB379" s="1280"/>
      <c r="UYC379" s="1280"/>
      <c r="UYD379" s="1280"/>
      <c r="UYE379" s="1280"/>
      <c r="UYF379" s="1280"/>
      <c r="UYG379" s="1280"/>
      <c r="UYH379" s="1280"/>
      <c r="UYI379" s="1280"/>
      <c r="UYJ379" s="1280"/>
      <c r="UYK379" s="1280"/>
      <c r="UYL379" s="1280"/>
      <c r="UYM379" s="1280"/>
      <c r="UYN379" s="1280"/>
      <c r="UYO379" s="1280"/>
      <c r="UYP379" s="1280"/>
      <c r="UYQ379" s="1280"/>
      <c r="UYR379" s="1280"/>
      <c r="UYS379" s="1280"/>
      <c r="UYT379" s="1280"/>
      <c r="UYU379" s="1280"/>
      <c r="UYV379" s="1280"/>
      <c r="UYW379" s="1280"/>
      <c r="UYX379" s="1280"/>
      <c r="UYY379" s="1280"/>
      <c r="UYZ379" s="1280"/>
      <c r="UZA379" s="1280"/>
      <c r="UZB379" s="1280"/>
      <c r="UZC379" s="1280"/>
      <c r="UZD379" s="1280"/>
      <c r="UZE379" s="1280"/>
      <c r="UZF379" s="1280"/>
      <c r="UZG379" s="1280"/>
      <c r="UZH379" s="1280"/>
      <c r="UZI379" s="1280"/>
      <c r="UZJ379" s="1280"/>
      <c r="UZK379" s="1280"/>
      <c r="UZL379" s="1280"/>
      <c r="UZM379" s="1280"/>
      <c r="UZN379" s="1280"/>
      <c r="UZO379" s="1280"/>
      <c r="UZP379" s="1280"/>
      <c r="UZQ379" s="1280"/>
      <c r="UZR379" s="1280"/>
      <c r="UZS379" s="1280"/>
      <c r="UZT379" s="1280"/>
      <c r="UZU379" s="1280"/>
      <c r="UZV379" s="1280"/>
      <c r="UZW379" s="1280"/>
      <c r="UZX379" s="1280"/>
      <c r="UZY379" s="1280"/>
      <c r="UZZ379" s="1280"/>
      <c r="VAA379" s="1280"/>
      <c r="VAB379" s="1280"/>
      <c r="VAC379" s="1280"/>
      <c r="VAD379" s="1280"/>
      <c r="VAE379" s="1280"/>
      <c r="VAF379" s="1280"/>
      <c r="VAG379" s="1280"/>
      <c r="VAH379" s="1280"/>
      <c r="VAI379" s="1280"/>
      <c r="VAJ379" s="1280"/>
      <c r="VAK379" s="1280"/>
      <c r="VAL379" s="1280"/>
      <c r="VAM379" s="1280"/>
      <c r="VAN379" s="1280"/>
      <c r="VAO379" s="1280"/>
      <c r="VAP379" s="1280"/>
      <c r="VAQ379" s="1280"/>
      <c r="VAR379" s="1280"/>
      <c r="VAS379" s="1280"/>
      <c r="VAT379" s="1280"/>
      <c r="VAU379" s="1280"/>
      <c r="VAV379" s="1280"/>
      <c r="VAW379" s="1280"/>
      <c r="VAX379" s="1280"/>
      <c r="VAY379" s="1280"/>
      <c r="VAZ379" s="1280"/>
      <c r="VBA379" s="1280"/>
      <c r="VBB379" s="1280"/>
      <c r="VBC379" s="1280"/>
      <c r="VBD379" s="1280"/>
      <c r="VBE379" s="1280"/>
      <c r="VBF379" s="1280"/>
      <c r="VBG379" s="1280"/>
      <c r="VBH379" s="1280"/>
      <c r="VBI379" s="1280"/>
      <c r="VBJ379" s="1280"/>
      <c r="VBK379" s="1280"/>
      <c r="VBL379" s="1280"/>
      <c r="VBM379" s="1280"/>
      <c r="VBN379" s="1280"/>
      <c r="VBO379" s="1280"/>
      <c r="VBP379" s="1280"/>
      <c r="VBQ379" s="1280"/>
      <c r="VBR379" s="1280"/>
      <c r="VBS379" s="1280"/>
      <c r="VBT379" s="1280"/>
      <c r="VBU379" s="1280"/>
      <c r="VBV379" s="1280"/>
      <c r="VBW379" s="1280"/>
      <c r="VBX379" s="1280"/>
      <c r="VBY379" s="1280"/>
      <c r="VBZ379" s="1280"/>
      <c r="VCA379" s="1280"/>
      <c r="VCB379" s="1280"/>
      <c r="VCC379" s="1280"/>
      <c r="VCD379" s="1280"/>
      <c r="VCE379" s="1280"/>
      <c r="VCF379" s="1280"/>
      <c r="VCG379" s="1280"/>
      <c r="VCH379" s="1280"/>
      <c r="VCI379" s="1280"/>
      <c r="VCJ379" s="1280"/>
      <c r="VCK379" s="1280"/>
      <c r="VCL379" s="1280"/>
      <c r="VCM379" s="1280"/>
      <c r="VCN379" s="1280"/>
      <c r="VCO379" s="1280"/>
      <c r="VCP379" s="1280"/>
      <c r="VCQ379" s="1280"/>
      <c r="VCR379" s="1280"/>
      <c r="VCS379" s="1280"/>
      <c r="VCT379" s="1280"/>
      <c r="VCU379" s="1280"/>
      <c r="VCV379" s="1280"/>
      <c r="VCW379" s="1280"/>
      <c r="VCX379" s="1280"/>
      <c r="VCY379" s="1280"/>
      <c r="VCZ379" s="1280"/>
      <c r="VDA379" s="1280"/>
      <c r="VDB379" s="1280"/>
      <c r="VDC379" s="1280"/>
      <c r="VDD379" s="1280"/>
      <c r="VDE379" s="1280"/>
      <c r="VDF379" s="1280"/>
      <c r="VDG379" s="1280"/>
      <c r="VDH379" s="1280"/>
      <c r="VDI379" s="1280"/>
      <c r="VDJ379" s="1280"/>
      <c r="VDK379" s="1280"/>
      <c r="VDL379" s="1280"/>
      <c r="VDM379" s="1280"/>
      <c r="VDN379" s="1280"/>
      <c r="VDO379" s="1280"/>
      <c r="VDP379" s="1280"/>
      <c r="VDQ379" s="1280"/>
      <c r="VDR379" s="1280"/>
      <c r="VDS379" s="1280"/>
      <c r="VDT379" s="1280"/>
      <c r="VDU379" s="1280"/>
      <c r="VDV379" s="1280"/>
      <c r="VDW379" s="1280"/>
      <c r="VDX379" s="1280"/>
      <c r="VDY379" s="1280"/>
      <c r="VDZ379" s="1280"/>
      <c r="VEA379" s="1280"/>
      <c r="VEB379" s="1280"/>
      <c r="VEC379" s="1280"/>
      <c r="VED379" s="1280"/>
      <c r="VEE379" s="1280"/>
      <c r="VEF379" s="1280"/>
      <c r="VEG379" s="1280"/>
      <c r="VEH379" s="1280"/>
      <c r="VEI379" s="1280"/>
      <c r="VEJ379" s="1280"/>
      <c r="VEK379" s="1280"/>
      <c r="VEL379" s="1280"/>
      <c r="VEM379" s="1280"/>
      <c r="VEN379" s="1280"/>
      <c r="VEO379" s="1280"/>
      <c r="VEP379" s="1280"/>
      <c r="VEQ379" s="1280"/>
      <c r="VER379" s="1280"/>
      <c r="VES379" s="1280"/>
      <c r="VET379" s="1280"/>
      <c r="VEU379" s="1280"/>
      <c r="VEV379" s="1280"/>
      <c r="VEW379" s="1280"/>
      <c r="VEX379" s="1280"/>
      <c r="VEY379" s="1280"/>
      <c r="VEZ379" s="1280"/>
      <c r="VFA379" s="1280"/>
      <c r="VFB379" s="1280"/>
      <c r="VFC379" s="1280"/>
      <c r="VFD379" s="1280"/>
      <c r="VFE379" s="1280"/>
      <c r="VFF379" s="1280"/>
      <c r="VFG379" s="1280"/>
      <c r="VFH379" s="1280"/>
      <c r="VFI379" s="1280"/>
      <c r="VFJ379" s="1280"/>
      <c r="VFK379" s="1280"/>
      <c r="VFL379" s="1280"/>
      <c r="VFM379" s="1280"/>
      <c r="VFN379" s="1280"/>
      <c r="VFO379" s="1280"/>
      <c r="VFP379" s="1280"/>
      <c r="VFQ379" s="1280"/>
      <c r="VFR379" s="1280"/>
      <c r="VFS379" s="1280"/>
      <c r="VFT379" s="1280"/>
      <c r="VFU379" s="1280"/>
      <c r="VFV379" s="1280"/>
      <c r="VFW379" s="1280"/>
      <c r="VFX379" s="1280"/>
      <c r="VFY379" s="1280"/>
      <c r="VFZ379" s="1280"/>
      <c r="VGA379" s="1280"/>
      <c r="VGB379" s="1280"/>
      <c r="VGC379" s="1280"/>
      <c r="VGD379" s="1280"/>
      <c r="VGE379" s="1280"/>
      <c r="VGF379" s="1280"/>
      <c r="VGG379" s="1280"/>
      <c r="VGH379" s="1280"/>
      <c r="VGI379" s="1280"/>
      <c r="VGJ379" s="1280"/>
      <c r="VGK379" s="1280"/>
      <c r="VGL379" s="1280"/>
      <c r="VGM379" s="1280"/>
      <c r="VGN379" s="1280"/>
      <c r="VGO379" s="1280"/>
      <c r="VGP379" s="1280"/>
      <c r="VGQ379" s="1280"/>
      <c r="VGR379" s="1280"/>
      <c r="VGS379" s="1280"/>
      <c r="VGT379" s="1280"/>
      <c r="VGU379" s="1280"/>
      <c r="VGV379" s="1280"/>
      <c r="VGW379" s="1280"/>
      <c r="VGX379" s="1280"/>
      <c r="VGY379" s="1280"/>
      <c r="VGZ379" s="1280"/>
      <c r="VHA379" s="1280"/>
      <c r="VHB379" s="1280"/>
      <c r="VHC379" s="1280"/>
      <c r="VHD379" s="1280"/>
      <c r="VHE379" s="1280"/>
      <c r="VHF379" s="1280"/>
      <c r="VHG379" s="1280"/>
      <c r="VHH379" s="1280"/>
      <c r="VHI379" s="1280"/>
      <c r="VHJ379" s="1280"/>
      <c r="VHK379" s="1280"/>
      <c r="VHL379" s="1280"/>
      <c r="VHM379" s="1280"/>
      <c r="VHN379" s="1280"/>
      <c r="VHO379" s="1280"/>
      <c r="VHP379" s="1280"/>
      <c r="VHQ379" s="1280"/>
      <c r="VHR379" s="1280"/>
      <c r="VHS379" s="1280"/>
      <c r="VHT379" s="1280"/>
      <c r="VHU379" s="1280"/>
      <c r="VHV379" s="1280"/>
      <c r="VHW379" s="1280"/>
      <c r="VHX379" s="1280"/>
      <c r="VHY379" s="1280"/>
      <c r="VHZ379" s="1280"/>
      <c r="VIA379" s="1280"/>
      <c r="VIB379" s="1280"/>
      <c r="VIC379" s="1280"/>
      <c r="VID379" s="1280"/>
      <c r="VIE379" s="1280"/>
      <c r="VIF379" s="1280"/>
      <c r="VIG379" s="1280"/>
      <c r="VIH379" s="1280"/>
      <c r="VII379" s="1280"/>
      <c r="VIJ379" s="1280"/>
      <c r="VIK379" s="1280"/>
      <c r="VIL379" s="1280"/>
      <c r="VIM379" s="1280"/>
      <c r="VIN379" s="1280"/>
      <c r="VIO379" s="1280"/>
      <c r="VIP379" s="1280"/>
      <c r="VIQ379" s="1280"/>
      <c r="VIR379" s="1280"/>
      <c r="VIS379" s="1280"/>
      <c r="VIT379" s="1280"/>
      <c r="VIU379" s="1280"/>
      <c r="VIV379" s="1280"/>
      <c r="VIW379" s="1280"/>
      <c r="VIX379" s="1280"/>
      <c r="VIY379" s="1280"/>
      <c r="VIZ379" s="1280"/>
      <c r="VJA379" s="1280"/>
      <c r="VJB379" s="1280"/>
      <c r="VJC379" s="1280"/>
      <c r="VJD379" s="1280"/>
      <c r="VJE379" s="1280"/>
      <c r="VJF379" s="1280"/>
      <c r="VJG379" s="1280"/>
      <c r="VJH379" s="1280"/>
      <c r="VJI379" s="1280"/>
      <c r="VJJ379" s="1280"/>
      <c r="VJK379" s="1280"/>
      <c r="VJL379" s="1280"/>
      <c r="VJM379" s="1280"/>
      <c r="VJN379" s="1280"/>
      <c r="VJO379" s="1280"/>
      <c r="VJP379" s="1280"/>
      <c r="VJQ379" s="1280"/>
      <c r="VJR379" s="1280"/>
      <c r="VJS379" s="1280"/>
      <c r="VJT379" s="1280"/>
      <c r="VJU379" s="1280"/>
      <c r="VJV379" s="1280"/>
      <c r="VJW379" s="1280"/>
      <c r="VJX379" s="1280"/>
      <c r="VJY379" s="1280"/>
      <c r="VJZ379" s="1280"/>
      <c r="VKA379" s="1280"/>
      <c r="VKB379" s="1280"/>
      <c r="VKC379" s="1280"/>
      <c r="VKD379" s="1280"/>
      <c r="VKE379" s="1280"/>
      <c r="VKF379" s="1280"/>
      <c r="VKG379" s="1280"/>
      <c r="VKH379" s="1280"/>
      <c r="VKI379" s="1280"/>
      <c r="VKJ379" s="1280"/>
      <c r="VKK379" s="1280"/>
      <c r="VKL379" s="1280"/>
      <c r="VKM379" s="1280"/>
      <c r="VKN379" s="1280"/>
      <c r="VKO379" s="1280"/>
      <c r="VKP379" s="1280"/>
      <c r="VKQ379" s="1280"/>
      <c r="VKR379" s="1280"/>
      <c r="VKS379" s="1280"/>
      <c r="VKT379" s="1280"/>
      <c r="VKU379" s="1280"/>
      <c r="VKV379" s="1280"/>
      <c r="VKW379" s="1280"/>
      <c r="VKX379" s="1280"/>
      <c r="VKY379" s="1280"/>
      <c r="VKZ379" s="1280"/>
      <c r="VLA379" s="1280"/>
      <c r="VLB379" s="1280"/>
      <c r="VLC379" s="1280"/>
      <c r="VLD379" s="1280"/>
      <c r="VLE379" s="1280"/>
      <c r="VLF379" s="1280"/>
      <c r="VLG379" s="1280"/>
      <c r="VLH379" s="1280"/>
      <c r="VLI379" s="1280"/>
      <c r="VLJ379" s="1280"/>
      <c r="VLK379" s="1280"/>
      <c r="VLL379" s="1280"/>
      <c r="VLM379" s="1280"/>
      <c r="VLN379" s="1280"/>
      <c r="VLO379" s="1280"/>
      <c r="VLP379" s="1280"/>
      <c r="VLQ379" s="1280"/>
      <c r="VLR379" s="1280"/>
      <c r="VLS379" s="1280"/>
      <c r="VLT379" s="1280"/>
      <c r="VLU379" s="1280"/>
      <c r="VLV379" s="1280"/>
      <c r="VLW379" s="1280"/>
      <c r="VLX379" s="1280"/>
      <c r="VLY379" s="1280"/>
      <c r="VLZ379" s="1280"/>
      <c r="VMA379" s="1280"/>
      <c r="VMB379" s="1280"/>
      <c r="VMC379" s="1280"/>
      <c r="VMD379" s="1280"/>
      <c r="VME379" s="1280"/>
      <c r="VMF379" s="1280"/>
      <c r="VMG379" s="1280"/>
      <c r="VMH379" s="1280"/>
      <c r="VMI379" s="1280"/>
      <c r="VMJ379" s="1280"/>
      <c r="VMK379" s="1280"/>
      <c r="VML379" s="1280"/>
      <c r="VMM379" s="1280"/>
      <c r="VMN379" s="1280"/>
      <c r="VMO379" s="1280"/>
      <c r="VMP379" s="1280"/>
      <c r="VMQ379" s="1280"/>
      <c r="VMR379" s="1280"/>
      <c r="VMS379" s="1280"/>
      <c r="VMT379" s="1280"/>
      <c r="VMU379" s="1280"/>
      <c r="VMV379" s="1280"/>
      <c r="VMW379" s="1280"/>
      <c r="VMX379" s="1280"/>
      <c r="VMY379" s="1280"/>
      <c r="VMZ379" s="1280"/>
      <c r="VNA379" s="1280"/>
      <c r="VNB379" s="1280"/>
      <c r="VNC379" s="1280"/>
      <c r="VND379" s="1280"/>
      <c r="VNE379" s="1280"/>
      <c r="VNF379" s="1280"/>
      <c r="VNG379" s="1280"/>
      <c r="VNH379" s="1280"/>
      <c r="VNI379" s="1280"/>
      <c r="VNJ379" s="1280"/>
      <c r="VNK379" s="1280"/>
      <c r="VNL379" s="1280"/>
      <c r="VNM379" s="1280"/>
      <c r="VNN379" s="1280"/>
      <c r="VNO379" s="1280"/>
      <c r="VNP379" s="1280"/>
      <c r="VNQ379" s="1280"/>
      <c r="VNR379" s="1280"/>
      <c r="VNS379" s="1280"/>
      <c r="VNT379" s="1280"/>
      <c r="VNU379" s="1280"/>
      <c r="VNV379" s="1280"/>
      <c r="VNW379" s="1280"/>
      <c r="VNX379" s="1280"/>
      <c r="VNY379" s="1280"/>
      <c r="VNZ379" s="1280"/>
      <c r="VOA379" s="1280"/>
      <c r="VOB379" s="1280"/>
      <c r="VOC379" s="1280"/>
      <c r="VOD379" s="1280"/>
      <c r="VOE379" s="1280"/>
      <c r="VOF379" s="1280"/>
      <c r="VOG379" s="1280"/>
      <c r="VOH379" s="1280"/>
      <c r="VOI379" s="1280"/>
      <c r="VOJ379" s="1280"/>
      <c r="VOK379" s="1280"/>
      <c r="VOL379" s="1280"/>
      <c r="VOM379" s="1280"/>
      <c r="VON379" s="1280"/>
      <c r="VOO379" s="1280"/>
      <c r="VOP379" s="1280"/>
      <c r="VOQ379" s="1280"/>
      <c r="VOR379" s="1280"/>
      <c r="VOS379" s="1280"/>
      <c r="VOT379" s="1280"/>
      <c r="VOU379" s="1280"/>
      <c r="VOV379" s="1280"/>
      <c r="VOW379" s="1280"/>
      <c r="VOX379" s="1280"/>
      <c r="VOY379" s="1280"/>
      <c r="VOZ379" s="1280"/>
      <c r="VPA379" s="1280"/>
      <c r="VPB379" s="1280"/>
      <c r="VPC379" s="1280"/>
      <c r="VPD379" s="1280"/>
      <c r="VPE379" s="1280"/>
      <c r="VPF379" s="1280"/>
      <c r="VPG379" s="1280"/>
      <c r="VPH379" s="1280"/>
      <c r="VPI379" s="1280"/>
      <c r="VPJ379" s="1280"/>
      <c r="VPK379" s="1280"/>
      <c r="VPL379" s="1280"/>
      <c r="VPM379" s="1280"/>
      <c r="VPN379" s="1280"/>
      <c r="VPO379" s="1280"/>
      <c r="VPP379" s="1280"/>
      <c r="VPQ379" s="1280"/>
      <c r="VPR379" s="1280"/>
      <c r="VPS379" s="1280"/>
      <c r="VPT379" s="1280"/>
      <c r="VPU379" s="1280"/>
      <c r="VPV379" s="1280"/>
      <c r="VPW379" s="1280"/>
      <c r="VPX379" s="1280"/>
      <c r="VPY379" s="1280"/>
      <c r="VPZ379" s="1280"/>
      <c r="VQA379" s="1280"/>
      <c r="VQB379" s="1280"/>
      <c r="VQC379" s="1280"/>
      <c r="VQD379" s="1280"/>
      <c r="VQE379" s="1280"/>
      <c r="VQF379" s="1280"/>
      <c r="VQG379" s="1280"/>
      <c r="VQH379" s="1280"/>
      <c r="VQI379" s="1280"/>
      <c r="VQJ379" s="1280"/>
      <c r="VQK379" s="1280"/>
      <c r="VQL379" s="1280"/>
      <c r="VQM379" s="1280"/>
      <c r="VQN379" s="1280"/>
      <c r="VQO379" s="1280"/>
      <c r="VQP379" s="1280"/>
      <c r="VQQ379" s="1280"/>
      <c r="VQR379" s="1280"/>
      <c r="VQS379" s="1280"/>
      <c r="VQT379" s="1280"/>
      <c r="VQU379" s="1280"/>
      <c r="VQV379" s="1280"/>
      <c r="VQW379" s="1280"/>
      <c r="VQX379" s="1280"/>
      <c r="VQY379" s="1280"/>
      <c r="VQZ379" s="1280"/>
      <c r="VRA379" s="1280"/>
      <c r="VRB379" s="1280"/>
      <c r="VRC379" s="1280"/>
      <c r="VRD379" s="1280"/>
      <c r="VRE379" s="1280"/>
      <c r="VRF379" s="1280"/>
      <c r="VRG379" s="1280"/>
      <c r="VRH379" s="1280"/>
      <c r="VRI379" s="1280"/>
      <c r="VRJ379" s="1280"/>
      <c r="VRK379" s="1280"/>
      <c r="VRL379" s="1280"/>
      <c r="VRM379" s="1280"/>
      <c r="VRN379" s="1280"/>
      <c r="VRO379" s="1280"/>
      <c r="VRP379" s="1280"/>
      <c r="VRQ379" s="1280"/>
      <c r="VRR379" s="1280"/>
      <c r="VRS379" s="1280"/>
      <c r="VRT379" s="1280"/>
      <c r="VRU379" s="1280"/>
      <c r="VRV379" s="1280"/>
      <c r="VRW379" s="1280"/>
      <c r="VRX379" s="1280"/>
      <c r="VRY379" s="1280"/>
      <c r="VRZ379" s="1280"/>
      <c r="VSA379" s="1280"/>
      <c r="VSB379" s="1280"/>
      <c r="VSC379" s="1280"/>
      <c r="VSD379" s="1280"/>
      <c r="VSE379" s="1280"/>
      <c r="VSF379" s="1280"/>
      <c r="VSG379" s="1280"/>
      <c r="VSH379" s="1280"/>
      <c r="VSI379" s="1280"/>
      <c r="VSJ379" s="1280"/>
      <c r="VSK379" s="1280"/>
      <c r="VSL379" s="1280"/>
      <c r="VSM379" s="1280"/>
      <c r="VSN379" s="1280"/>
      <c r="VSO379" s="1280"/>
      <c r="VSP379" s="1280"/>
      <c r="VSQ379" s="1280"/>
      <c r="VSR379" s="1280"/>
      <c r="VSS379" s="1280"/>
      <c r="VST379" s="1280"/>
      <c r="VSU379" s="1280"/>
      <c r="VSV379" s="1280"/>
      <c r="VSW379" s="1280"/>
      <c r="VSX379" s="1280"/>
      <c r="VSY379" s="1280"/>
      <c r="VSZ379" s="1280"/>
      <c r="VTA379" s="1280"/>
      <c r="VTB379" s="1280"/>
      <c r="VTC379" s="1280"/>
      <c r="VTD379" s="1280"/>
      <c r="VTE379" s="1280"/>
      <c r="VTF379" s="1280"/>
      <c r="VTG379" s="1280"/>
      <c r="VTH379" s="1280"/>
      <c r="VTI379" s="1280"/>
      <c r="VTJ379" s="1280"/>
      <c r="VTK379" s="1280"/>
      <c r="VTL379" s="1280"/>
      <c r="VTM379" s="1280"/>
      <c r="VTN379" s="1280"/>
      <c r="VTO379" s="1280"/>
      <c r="VTP379" s="1280"/>
      <c r="VTQ379" s="1280"/>
      <c r="VTR379" s="1280"/>
      <c r="VTS379" s="1280"/>
      <c r="VTT379" s="1280"/>
      <c r="VTU379" s="1280"/>
      <c r="VTV379" s="1280"/>
      <c r="VTW379" s="1280"/>
      <c r="VTX379" s="1280"/>
      <c r="VTY379" s="1280"/>
      <c r="VTZ379" s="1280"/>
      <c r="VUA379" s="1280"/>
      <c r="VUB379" s="1280"/>
      <c r="VUC379" s="1280"/>
      <c r="VUD379" s="1280"/>
      <c r="VUE379" s="1280"/>
      <c r="VUF379" s="1280"/>
      <c r="VUG379" s="1280"/>
      <c r="VUH379" s="1280"/>
      <c r="VUI379" s="1280"/>
      <c r="VUJ379" s="1280"/>
      <c r="VUK379" s="1280"/>
      <c r="VUL379" s="1280"/>
      <c r="VUM379" s="1280"/>
      <c r="VUN379" s="1280"/>
      <c r="VUO379" s="1280"/>
      <c r="VUP379" s="1280"/>
      <c r="VUQ379" s="1280"/>
      <c r="VUR379" s="1280"/>
      <c r="VUS379" s="1280"/>
      <c r="VUT379" s="1280"/>
      <c r="VUU379" s="1280"/>
      <c r="VUV379" s="1280"/>
      <c r="VUW379" s="1280"/>
      <c r="VUX379" s="1280"/>
      <c r="VUY379" s="1280"/>
      <c r="VUZ379" s="1280"/>
      <c r="VVA379" s="1280"/>
      <c r="VVB379" s="1280"/>
      <c r="VVC379" s="1280"/>
      <c r="VVD379" s="1280"/>
      <c r="VVE379" s="1280"/>
      <c r="VVF379" s="1280"/>
      <c r="VVG379" s="1280"/>
      <c r="VVH379" s="1280"/>
      <c r="VVI379" s="1280"/>
      <c r="VVJ379" s="1280"/>
      <c r="VVK379" s="1280"/>
      <c r="VVL379" s="1280"/>
      <c r="VVM379" s="1280"/>
      <c r="VVN379" s="1280"/>
      <c r="VVO379" s="1280"/>
      <c r="VVP379" s="1280"/>
      <c r="VVQ379" s="1280"/>
      <c r="VVR379" s="1280"/>
      <c r="VVS379" s="1280"/>
      <c r="VVT379" s="1280"/>
      <c r="VVU379" s="1280"/>
      <c r="VVV379" s="1280"/>
      <c r="VVW379" s="1280"/>
      <c r="VVX379" s="1280"/>
      <c r="VVY379" s="1280"/>
      <c r="VVZ379" s="1280"/>
      <c r="VWA379" s="1280"/>
      <c r="VWB379" s="1280"/>
      <c r="VWC379" s="1280"/>
      <c r="VWD379" s="1280"/>
      <c r="VWE379" s="1280"/>
      <c r="VWF379" s="1280"/>
      <c r="VWG379" s="1280"/>
      <c r="VWH379" s="1280"/>
      <c r="VWI379" s="1280"/>
      <c r="VWJ379" s="1280"/>
      <c r="VWK379" s="1280"/>
      <c r="VWL379" s="1280"/>
      <c r="VWM379" s="1280"/>
      <c r="VWN379" s="1280"/>
      <c r="VWO379" s="1280"/>
      <c r="VWP379" s="1280"/>
      <c r="VWQ379" s="1280"/>
      <c r="VWR379" s="1280"/>
      <c r="VWS379" s="1280"/>
      <c r="VWT379" s="1280"/>
      <c r="VWU379" s="1280"/>
      <c r="VWV379" s="1280"/>
      <c r="VWW379" s="1280"/>
      <c r="VWX379" s="1280"/>
      <c r="VWY379" s="1280"/>
      <c r="VWZ379" s="1280"/>
      <c r="VXA379" s="1280"/>
      <c r="VXB379" s="1280"/>
      <c r="VXC379" s="1280"/>
      <c r="VXD379" s="1280"/>
      <c r="VXE379" s="1280"/>
      <c r="VXF379" s="1280"/>
      <c r="VXG379" s="1280"/>
      <c r="VXH379" s="1280"/>
      <c r="VXI379" s="1280"/>
      <c r="VXJ379" s="1280"/>
      <c r="VXK379" s="1280"/>
      <c r="VXL379" s="1280"/>
      <c r="VXM379" s="1280"/>
      <c r="VXN379" s="1280"/>
      <c r="VXO379" s="1280"/>
      <c r="VXP379" s="1280"/>
      <c r="VXQ379" s="1280"/>
      <c r="VXR379" s="1280"/>
      <c r="VXS379" s="1280"/>
      <c r="VXT379" s="1280"/>
      <c r="VXU379" s="1280"/>
      <c r="VXV379" s="1280"/>
      <c r="VXW379" s="1280"/>
      <c r="VXX379" s="1280"/>
      <c r="VXY379" s="1280"/>
      <c r="VXZ379" s="1280"/>
      <c r="VYA379" s="1280"/>
      <c r="VYB379" s="1280"/>
      <c r="VYC379" s="1280"/>
      <c r="VYD379" s="1280"/>
      <c r="VYE379" s="1280"/>
      <c r="VYF379" s="1280"/>
      <c r="VYG379" s="1280"/>
      <c r="VYH379" s="1280"/>
      <c r="VYI379" s="1280"/>
      <c r="VYJ379" s="1280"/>
      <c r="VYK379" s="1280"/>
      <c r="VYL379" s="1280"/>
      <c r="VYM379" s="1280"/>
      <c r="VYN379" s="1280"/>
      <c r="VYO379" s="1280"/>
      <c r="VYP379" s="1280"/>
      <c r="VYQ379" s="1280"/>
      <c r="VYR379" s="1280"/>
      <c r="VYS379" s="1280"/>
      <c r="VYT379" s="1280"/>
      <c r="VYU379" s="1280"/>
      <c r="VYV379" s="1280"/>
      <c r="VYW379" s="1280"/>
      <c r="VYX379" s="1280"/>
      <c r="VYY379" s="1280"/>
      <c r="VYZ379" s="1280"/>
      <c r="VZA379" s="1280"/>
      <c r="VZB379" s="1280"/>
      <c r="VZC379" s="1280"/>
      <c r="VZD379" s="1280"/>
      <c r="VZE379" s="1280"/>
      <c r="VZF379" s="1280"/>
      <c r="VZG379" s="1280"/>
      <c r="VZH379" s="1280"/>
      <c r="VZI379" s="1280"/>
      <c r="VZJ379" s="1280"/>
      <c r="VZK379" s="1280"/>
      <c r="VZL379" s="1280"/>
      <c r="VZM379" s="1280"/>
      <c r="VZN379" s="1280"/>
      <c r="VZO379" s="1280"/>
      <c r="VZP379" s="1280"/>
      <c r="VZQ379" s="1280"/>
      <c r="VZR379" s="1280"/>
      <c r="VZS379" s="1280"/>
      <c r="VZT379" s="1280"/>
      <c r="VZU379" s="1280"/>
      <c r="VZV379" s="1280"/>
      <c r="VZW379" s="1280"/>
      <c r="VZX379" s="1280"/>
      <c r="VZY379" s="1280"/>
      <c r="VZZ379" s="1280"/>
      <c r="WAA379" s="1280"/>
      <c r="WAB379" s="1280"/>
      <c r="WAC379" s="1280"/>
      <c r="WAD379" s="1280"/>
      <c r="WAE379" s="1280"/>
      <c r="WAF379" s="1280"/>
      <c r="WAG379" s="1280"/>
      <c r="WAH379" s="1280"/>
      <c r="WAI379" s="1280"/>
      <c r="WAJ379" s="1280"/>
      <c r="WAK379" s="1280"/>
      <c r="WAL379" s="1280"/>
      <c r="WAM379" s="1280"/>
      <c r="WAN379" s="1280"/>
      <c r="WAO379" s="1280"/>
      <c r="WAP379" s="1280"/>
      <c r="WAQ379" s="1280"/>
      <c r="WAR379" s="1280"/>
      <c r="WAS379" s="1280"/>
      <c r="WAT379" s="1280"/>
      <c r="WAU379" s="1280"/>
      <c r="WAV379" s="1280"/>
      <c r="WAW379" s="1280"/>
      <c r="WAX379" s="1280"/>
      <c r="WAY379" s="1280"/>
      <c r="WAZ379" s="1280"/>
      <c r="WBA379" s="1280"/>
      <c r="WBB379" s="1280"/>
      <c r="WBC379" s="1280"/>
      <c r="WBD379" s="1280"/>
      <c r="WBE379" s="1280"/>
      <c r="WBF379" s="1280"/>
      <c r="WBG379" s="1280"/>
      <c r="WBH379" s="1280"/>
      <c r="WBI379" s="1280"/>
      <c r="WBJ379" s="1280"/>
      <c r="WBK379" s="1280"/>
      <c r="WBL379" s="1280"/>
      <c r="WBM379" s="1280"/>
      <c r="WBN379" s="1280"/>
      <c r="WBO379" s="1280"/>
      <c r="WBP379" s="1280"/>
      <c r="WBQ379" s="1280"/>
      <c r="WBR379" s="1280"/>
      <c r="WBS379" s="1280"/>
      <c r="WBT379" s="1280"/>
      <c r="WBU379" s="1280"/>
      <c r="WBV379" s="1280"/>
      <c r="WBW379" s="1280"/>
      <c r="WBX379" s="1280"/>
      <c r="WBY379" s="1280"/>
      <c r="WBZ379" s="1280"/>
      <c r="WCA379" s="1280"/>
      <c r="WCB379" s="1280"/>
      <c r="WCC379" s="1280"/>
      <c r="WCD379" s="1280"/>
      <c r="WCE379" s="1280"/>
      <c r="WCF379" s="1280"/>
      <c r="WCG379" s="1280"/>
      <c r="WCH379" s="1280"/>
      <c r="WCI379" s="1280"/>
      <c r="WCJ379" s="1280"/>
      <c r="WCK379" s="1280"/>
      <c r="WCL379" s="1280"/>
      <c r="WCM379" s="1280"/>
      <c r="WCN379" s="1280"/>
      <c r="WCO379" s="1280"/>
      <c r="WCP379" s="1280"/>
      <c r="WCQ379" s="1280"/>
      <c r="WCR379" s="1280"/>
      <c r="WCS379" s="1280"/>
      <c r="WCT379" s="1280"/>
      <c r="WCU379" s="1280"/>
      <c r="WCV379" s="1280"/>
      <c r="WCW379" s="1280"/>
      <c r="WCX379" s="1280"/>
      <c r="WCY379" s="1280"/>
      <c r="WCZ379" s="1280"/>
      <c r="WDA379" s="1280"/>
      <c r="WDB379" s="1280"/>
      <c r="WDC379" s="1280"/>
      <c r="WDD379" s="1280"/>
      <c r="WDE379" s="1280"/>
      <c r="WDF379" s="1280"/>
      <c r="WDG379" s="1280"/>
      <c r="WDH379" s="1280"/>
      <c r="WDI379" s="1280"/>
      <c r="WDJ379" s="1280"/>
      <c r="WDK379" s="1280"/>
      <c r="WDL379" s="1280"/>
      <c r="WDM379" s="1280"/>
      <c r="WDN379" s="1280"/>
      <c r="WDO379" s="1280"/>
      <c r="WDP379" s="1280"/>
      <c r="WDQ379" s="1280"/>
      <c r="WDR379" s="1280"/>
      <c r="WDS379" s="1280"/>
      <c r="WDT379" s="1280"/>
      <c r="WDU379" s="1280"/>
      <c r="WDV379" s="1280"/>
      <c r="WDW379" s="1280"/>
      <c r="WDX379" s="1280"/>
      <c r="WDY379" s="1280"/>
      <c r="WDZ379" s="1280"/>
      <c r="WEA379" s="1280"/>
      <c r="WEB379" s="1280"/>
      <c r="WEC379" s="1280"/>
      <c r="WED379" s="1280"/>
      <c r="WEE379" s="1280"/>
      <c r="WEF379" s="1280"/>
      <c r="WEG379" s="1280"/>
      <c r="WEH379" s="1280"/>
      <c r="WEI379" s="1280"/>
      <c r="WEJ379" s="1280"/>
      <c r="WEK379" s="1280"/>
      <c r="WEL379" s="1280"/>
      <c r="WEM379" s="1280"/>
      <c r="WEN379" s="1280"/>
      <c r="WEO379" s="1280"/>
      <c r="WEP379" s="1280"/>
      <c r="WEQ379" s="1280"/>
      <c r="WER379" s="1280"/>
      <c r="WES379" s="1280"/>
      <c r="WET379" s="1280"/>
      <c r="WEU379" s="1280"/>
      <c r="WEV379" s="1280"/>
      <c r="WEW379" s="1280"/>
      <c r="WEX379" s="1280"/>
      <c r="WEY379" s="1280"/>
      <c r="WEZ379" s="1280"/>
      <c r="WFA379" s="1280"/>
      <c r="WFB379" s="1280"/>
      <c r="WFC379" s="1280"/>
      <c r="WFD379" s="1280"/>
      <c r="WFE379" s="1280"/>
      <c r="WFF379" s="1280"/>
      <c r="WFG379" s="1280"/>
      <c r="WFH379" s="1280"/>
      <c r="WFI379" s="1280"/>
      <c r="WFJ379" s="1280"/>
      <c r="WFK379" s="1280"/>
      <c r="WFL379" s="1280"/>
      <c r="WFM379" s="1280"/>
      <c r="WFN379" s="1280"/>
      <c r="WFO379" s="1280"/>
      <c r="WFP379" s="1280"/>
      <c r="WFQ379" s="1280"/>
      <c r="WFR379" s="1280"/>
      <c r="WFS379" s="1280"/>
      <c r="WFT379" s="1280"/>
      <c r="WFU379" s="1280"/>
      <c r="WFV379" s="1280"/>
      <c r="WFW379" s="1280"/>
      <c r="WFX379" s="1280"/>
      <c r="WFY379" s="1280"/>
      <c r="WFZ379" s="1280"/>
      <c r="WGA379" s="1280"/>
      <c r="WGB379" s="1280"/>
      <c r="WGC379" s="1280"/>
      <c r="WGD379" s="1280"/>
      <c r="WGE379" s="1280"/>
      <c r="WGF379" s="1280"/>
      <c r="WGG379" s="1280"/>
      <c r="WGH379" s="1280"/>
      <c r="WGI379" s="1280"/>
      <c r="WGJ379" s="1280"/>
      <c r="WGK379" s="1280"/>
      <c r="WGL379" s="1280"/>
      <c r="WGM379" s="1280"/>
      <c r="WGN379" s="1280"/>
      <c r="WGO379" s="1280"/>
      <c r="WGP379" s="1280"/>
      <c r="WGQ379" s="1280"/>
      <c r="WGR379" s="1280"/>
      <c r="WGS379" s="1280"/>
      <c r="WGT379" s="1280"/>
      <c r="WGU379" s="1280"/>
      <c r="WGV379" s="1280"/>
      <c r="WGW379" s="1280"/>
      <c r="WGX379" s="1280"/>
      <c r="WGY379" s="1280"/>
      <c r="WGZ379" s="1280"/>
      <c r="WHA379" s="1280"/>
      <c r="WHB379" s="1280"/>
      <c r="WHC379" s="1280"/>
      <c r="WHD379" s="1280"/>
      <c r="WHE379" s="1280"/>
      <c r="WHF379" s="1280"/>
      <c r="WHG379" s="1280"/>
      <c r="WHH379" s="1280"/>
      <c r="WHI379" s="1280"/>
      <c r="WHJ379" s="1280"/>
      <c r="WHK379" s="1280"/>
      <c r="WHL379" s="1280"/>
      <c r="WHM379" s="1280"/>
      <c r="WHN379" s="1280"/>
      <c r="WHO379" s="1280"/>
      <c r="WHP379" s="1280"/>
      <c r="WHQ379" s="1280"/>
      <c r="WHR379" s="1280"/>
      <c r="WHS379" s="1280"/>
      <c r="WHT379" s="1280"/>
      <c r="WHU379" s="1280"/>
      <c r="WHV379" s="1280"/>
      <c r="WHW379" s="1280"/>
      <c r="WHX379" s="1280"/>
      <c r="WHY379" s="1280"/>
      <c r="WHZ379" s="1280"/>
      <c r="WIA379" s="1280"/>
      <c r="WIB379" s="1280"/>
      <c r="WIC379" s="1280"/>
      <c r="WID379" s="1280"/>
      <c r="WIE379" s="1280"/>
      <c r="WIF379" s="1280"/>
      <c r="WIG379" s="1280"/>
      <c r="WIH379" s="1280"/>
      <c r="WII379" s="1280"/>
      <c r="WIJ379" s="1280"/>
      <c r="WIK379" s="1280"/>
      <c r="WIL379" s="1280"/>
      <c r="WIM379" s="1280"/>
      <c r="WIN379" s="1280"/>
      <c r="WIO379" s="1280"/>
      <c r="WIP379" s="1280"/>
      <c r="WIQ379" s="1280"/>
      <c r="WIR379" s="1280"/>
      <c r="WIS379" s="1280"/>
      <c r="WIT379" s="1280"/>
      <c r="WIU379" s="1280"/>
      <c r="WIV379" s="1280"/>
      <c r="WIW379" s="1280"/>
      <c r="WIX379" s="1280"/>
      <c r="WIY379" s="1280"/>
      <c r="WIZ379" s="1280"/>
      <c r="WJA379" s="1280"/>
      <c r="WJB379" s="1280"/>
      <c r="WJC379" s="1280"/>
      <c r="WJD379" s="1280"/>
      <c r="WJE379" s="1280"/>
      <c r="WJF379" s="1280"/>
      <c r="WJG379" s="1280"/>
      <c r="WJH379" s="1280"/>
      <c r="WJI379" s="1280"/>
      <c r="WJJ379" s="1280"/>
      <c r="WJK379" s="1280"/>
      <c r="WJL379" s="1280"/>
      <c r="WJM379" s="1280"/>
      <c r="WJN379" s="1280"/>
      <c r="WJO379" s="1280"/>
      <c r="WJP379" s="1280"/>
      <c r="WJQ379" s="1280"/>
      <c r="WJR379" s="1280"/>
      <c r="WJS379" s="1280"/>
      <c r="WJT379" s="1280"/>
      <c r="WJU379" s="1280"/>
      <c r="WJV379" s="1280"/>
      <c r="WJW379" s="1280"/>
      <c r="WJX379" s="1280"/>
      <c r="WJY379" s="1280"/>
      <c r="WJZ379" s="1280"/>
      <c r="WKA379" s="1280"/>
      <c r="WKB379" s="1280"/>
      <c r="WKC379" s="1280"/>
      <c r="WKD379" s="1280"/>
      <c r="WKE379" s="1280"/>
      <c r="WKF379" s="1280"/>
      <c r="WKG379" s="1280"/>
      <c r="WKH379" s="1280"/>
      <c r="WKI379" s="1280"/>
      <c r="WKJ379" s="1280"/>
      <c r="WKK379" s="1280"/>
      <c r="WKL379" s="1280"/>
      <c r="WKM379" s="1280"/>
      <c r="WKN379" s="1280"/>
      <c r="WKO379" s="1280"/>
      <c r="WKP379" s="1280"/>
      <c r="WKQ379" s="1280"/>
      <c r="WKR379" s="1280"/>
      <c r="WKS379" s="1280"/>
      <c r="WKT379" s="1280"/>
      <c r="WKU379" s="1280"/>
      <c r="WKV379" s="1280"/>
      <c r="WKW379" s="1280"/>
      <c r="WKX379" s="1280"/>
      <c r="WKY379" s="1280"/>
      <c r="WKZ379" s="1280"/>
      <c r="WLA379" s="1280"/>
      <c r="WLB379" s="1280"/>
      <c r="WLC379" s="1280"/>
      <c r="WLD379" s="1280"/>
      <c r="WLE379" s="1280"/>
      <c r="WLF379" s="1280"/>
      <c r="WLG379" s="1280"/>
      <c r="WLH379" s="1280"/>
      <c r="WLI379" s="1280"/>
      <c r="WLJ379" s="1280"/>
      <c r="WLK379" s="1280"/>
      <c r="WLL379" s="1280"/>
      <c r="WLM379" s="1280"/>
      <c r="WLN379" s="1280"/>
      <c r="WLO379" s="1280"/>
      <c r="WLP379" s="1280"/>
      <c r="WLQ379" s="1280"/>
      <c r="WLR379" s="1280"/>
      <c r="WLS379" s="1280"/>
      <c r="WLT379" s="1280"/>
      <c r="WLU379" s="1280"/>
      <c r="WLV379" s="1280"/>
      <c r="WLW379" s="1280"/>
      <c r="WLX379" s="1280"/>
      <c r="WLY379" s="1280"/>
      <c r="WLZ379" s="1280"/>
      <c r="WMA379" s="1280"/>
      <c r="WMB379" s="1280"/>
      <c r="WMC379" s="1280"/>
      <c r="WMD379" s="1280"/>
      <c r="WME379" s="1280"/>
      <c r="WMF379" s="1280"/>
      <c r="WMG379" s="1280"/>
      <c r="WMH379" s="1280"/>
      <c r="WMI379" s="1280"/>
      <c r="WMJ379" s="1280"/>
      <c r="WMK379" s="1280"/>
      <c r="WML379" s="1280"/>
      <c r="WMM379" s="1280"/>
      <c r="WMN379" s="1280"/>
      <c r="WMO379" s="1280"/>
      <c r="WMP379" s="1280"/>
      <c r="WMQ379" s="1280"/>
      <c r="WMR379" s="1280"/>
      <c r="WMS379" s="1280"/>
      <c r="WMT379" s="1280"/>
      <c r="WMU379" s="1280"/>
      <c r="WMV379" s="1280"/>
      <c r="WMW379" s="1280"/>
      <c r="WMX379" s="1280"/>
      <c r="WMY379" s="1280"/>
      <c r="WMZ379" s="1280"/>
      <c r="WNA379" s="1280"/>
      <c r="WNB379" s="1280"/>
      <c r="WNC379" s="1280"/>
      <c r="WND379" s="1280"/>
      <c r="WNE379" s="1280"/>
      <c r="WNF379" s="1280"/>
      <c r="WNG379" s="1280"/>
      <c r="WNH379" s="1280"/>
      <c r="WNI379" s="1280"/>
      <c r="WNJ379" s="1280"/>
      <c r="WNK379" s="1280"/>
      <c r="WNL379" s="1280"/>
      <c r="WNM379" s="1280"/>
      <c r="WNN379" s="1280"/>
      <c r="WNO379" s="1280"/>
      <c r="WNP379" s="1280"/>
      <c r="WNQ379" s="1280"/>
      <c r="WNR379" s="1280"/>
      <c r="WNS379" s="1280"/>
      <c r="WNT379" s="1280"/>
      <c r="WNU379" s="1280"/>
      <c r="WNV379" s="1280"/>
      <c r="WNW379" s="1280"/>
      <c r="WNX379" s="1280"/>
      <c r="WNY379" s="1280"/>
      <c r="WNZ379" s="1280"/>
      <c r="WOA379" s="1280"/>
      <c r="WOB379" s="1280"/>
      <c r="WOC379" s="1280"/>
      <c r="WOD379" s="1280"/>
      <c r="WOE379" s="1280"/>
      <c r="WOF379" s="1280"/>
      <c r="WOG379" s="1280"/>
      <c r="WOH379" s="1280"/>
      <c r="WOI379" s="1280"/>
      <c r="WOJ379" s="1280"/>
      <c r="WOK379" s="1280"/>
      <c r="WOL379" s="1280"/>
      <c r="WOM379" s="1280"/>
      <c r="WON379" s="1280"/>
      <c r="WOO379" s="1280"/>
      <c r="WOP379" s="1280"/>
      <c r="WOQ379" s="1280"/>
      <c r="WOR379" s="1280"/>
      <c r="WOS379" s="1280"/>
      <c r="WOT379" s="1280"/>
      <c r="WOU379" s="1280"/>
      <c r="WOV379" s="1280"/>
      <c r="WOW379" s="1280"/>
      <c r="WOX379" s="1280"/>
      <c r="WOY379" s="1280"/>
      <c r="WOZ379" s="1280"/>
      <c r="WPA379" s="1280"/>
      <c r="WPB379" s="1280"/>
      <c r="WPC379" s="1280"/>
      <c r="WPD379" s="1280"/>
      <c r="WPE379" s="1280"/>
      <c r="WPF379" s="1280"/>
      <c r="WPG379" s="1280"/>
      <c r="WPH379" s="1280"/>
      <c r="WPI379" s="1280"/>
      <c r="WPJ379" s="1280"/>
      <c r="WPK379" s="1280"/>
      <c r="WPL379" s="1280"/>
      <c r="WPM379" s="1280"/>
      <c r="WPN379" s="1280"/>
      <c r="WPO379" s="1280"/>
      <c r="WPP379" s="1280"/>
      <c r="WPQ379" s="1280"/>
      <c r="WPR379" s="1280"/>
      <c r="WPS379" s="1280"/>
      <c r="WPT379" s="1280"/>
      <c r="WPU379" s="1280"/>
      <c r="WPV379" s="1280"/>
      <c r="WPW379" s="1280"/>
      <c r="WPX379" s="1280"/>
      <c r="WPY379" s="1280"/>
      <c r="WPZ379" s="1280"/>
      <c r="WQA379" s="1280"/>
      <c r="WQB379" s="1280"/>
      <c r="WQC379" s="1280"/>
      <c r="WQD379" s="1280"/>
      <c r="WQE379" s="1280"/>
      <c r="WQF379" s="1280"/>
      <c r="WQG379" s="1280"/>
      <c r="WQH379" s="1280"/>
      <c r="WQI379" s="1280"/>
      <c r="WQJ379" s="1280"/>
      <c r="WQK379" s="1280"/>
      <c r="WQL379" s="1280"/>
      <c r="WQM379" s="1280"/>
      <c r="WQN379" s="1280"/>
      <c r="WQO379" s="1280"/>
      <c r="WQP379" s="1280"/>
      <c r="WQQ379" s="1280"/>
      <c r="WQR379" s="1280"/>
      <c r="WQS379" s="1280"/>
      <c r="WQT379" s="1280"/>
      <c r="WQU379" s="1280"/>
      <c r="WQV379" s="1280"/>
      <c r="WQW379" s="1280"/>
      <c r="WQX379" s="1280"/>
      <c r="WQY379" s="1280"/>
      <c r="WQZ379" s="1280"/>
      <c r="WRA379" s="1280"/>
      <c r="WRB379" s="1280"/>
      <c r="WRC379" s="1280"/>
      <c r="WRD379" s="1280"/>
      <c r="WRE379" s="1280"/>
      <c r="WRF379" s="1280"/>
      <c r="WRG379" s="1280"/>
      <c r="WRH379" s="1280"/>
      <c r="WRI379" s="1280"/>
      <c r="WRJ379" s="1280"/>
      <c r="WRK379" s="1280"/>
      <c r="WRL379" s="1280"/>
      <c r="WRM379" s="1280"/>
      <c r="WRN379" s="1280"/>
      <c r="WRO379" s="1280"/>
      <c r="WRP379" s="1280"/>
      <c r="WRQ379" s="1280"/>
      <c r="WRR379" s="1280"/>
      <c r="WRS379" s="1280"/>
      <c r="WRT379" s="1280"/>
      <c r="WRU379" s="1280"/>
      <c r="WRV379" s="1280"/>
      <c r="WRW379" s="1280"/>
      <c r="WRX379" s="1280"/>
      <c r="WRY379" s="1280"/>
      <c r="WRZ379" s="1280"/>
      <c r="WSA379" s="1280"/>
      <c r="WSB379" s="1280"/>
      <c r="WSC379" s="1280"/>
      <c r="WSD379" s="1280"/>
      <c r="WSE379" s="1280"/>
      <c r="WSF379" s="1280"/>
      <c r="WSG379" s="1280"/>
      <c r="WSH379" s="1280"/>
      <c r="WSI379" s="1280"/>
      <c r="WSJ379" s="1280"/>
      <c r="WSK379" s="1280"/>
      <c r="WSL379" s="1280"/>
      <c r="WSM379" s="1280"/>
      <c r="WSN379" s="1280"/>
      <c r="WSO379" s="1280"/>
      <c r="WSP379" s="1280"/>
      <c r="WSQ379" s="1280"/>
      <c r="WSR379" s="1280"/>
      <c r="WSS379" s="1280"/>
      <c r="WST379" s="1280"/>
      <c r="WSU379" s="1280"/>
      <c r="WSV379" s="1280"/>
      <c r="WSW379" s="1280"/>
      <c r="WSX379" s="1280"/>
      <c r="WSY379" s="1280"/>
      <c r="WSZ379" s="1280"/>
      <c r="WTA379" s="1280"/>
      <c r="WTB379" s="1280"/>
      <c r="WTC379" s="1280"/>
      <c r="WTD379" s="1280"/>
      <c r="WTE379" s="1280"/>
      <c r="WTF379" s="1280"/>
      <c r="WTG379" s="1280"/>
      <c r="WTH379" s="1280"/>
      <c r="WTI379" s="1280"/>
      <c r="WTJ379" s="1280"/>
      <c r="WTK379" s="1280"/>
      <c r="WTL379" s="1280"/>
      <c r="WTM379" s="1280"/>
      <c r="WTN379" s="1280"/>
      <c r="WTO379" s="1280"/>
      <c r="WTP379" s="1280"/>
      <c r="WTQ379" s="1280"/>
      <c r="WTR379" s="1280"/>
      <c r="WTS379" s="1280"/>
      <c r="WTT379" s="1280"/>
      <c r="WTU379" s="1280"/>
      <c r="WTV379" s="1280"/>
      <c r="WTW379" s="1280"/>
      <c r="WTX379" s="1280"/>
      <c r="WTY379" s="1280"/>
      <c r="WTZ379" s="1280"/>
      <c r="WUA379" s="1280"/>
      <c r="WUB379" s="1280"/>
      <c r="WUC379" s="1280"/>
      <c r="WUD379" s="1280"/>
      <c r="WUE379" s="1280"/>
      <c r="WUF379" s="1280"/>
      <c r="WUG379" s="1280"/>
      <c r="WUH379" s="1280"/>
      <c r="WUI379" s="1280"/>
      <c r="WUJ379" s="1280"/>
      <c r="WUK379" s="1280"/>
      <c r="WUL379" s="1280"/>
      <c r="WUM379" s="1280"/>
      <c r="WUN379" s="1280"/>
      <c r="WUO379" s="1280"/>
      <c r="WUP379" s="1280"/>
      <c r="WUQ379" s="1280"/>
      <c r="WUR379" s="1280"/>
      <c r="WUS379" s="1280"/>
      <c r="WUT379" s="1280"/>
      <c r="WUU379" s="1280"/>
      <c r="WUV379" s="1280"/>
      <c r="WUW379" s="1280"/>
      <c r="WUX379" s="1280"/>
      <c r="WUY379" s="1280"/>
      <c r="WUZ379" s="1280"/>
      <c r="WVA379" s="1280"/>
      <c r="WVB379" s="1280"/>
      <c r="WVC379" s="1280"/>
      <c r="WVD379" s="1280"/>
      <c r="WVE379" s="1280"/>
      <c r="WVF379" s="1280"/>
      <c r="WVG379" s="1280"/>
      <c r="WVH379" s="1280"/>
      <c r="WVI379" s="1280"/>
      <c r="WVJ379" s="1280"/>
      <c r="WVK379" s="1280"/>
      <c r="WVL379" s="1280"/>
      <c r="WVM379" s="1280"/>
      <c r="WVN379" s="1280"/>
      <c r="WVO379" s="1280"/>
      <c r="WVP379" s="1280"/>
      <c r="WVQ379" s="1280"/>
      <c r="WVR379" s="1280"/>
      <c r="WVS379" s="1280"/>
      <c r="WVT379" s="1280"/>
      <c r="WVU379" s="1280"/>
      <c r="WVV379" s="1280"/>
      <c r="WVW379" s="1280"/>
      <c r="WVX379" s="1280"/>
      <c r="WVY379" s="1280"/>
      <c r="WVZ379" s="1280"/>
      <c r="WWA379" s="1280"/>
      <c r="WWB379" s="1280"/>
      <c r="WWC379" s="1280"/>
      <c r="WWD379" s="1280"/>
      <c r="WWE379" s="1280"/>
      <c r="WWF379" s="1280"/>
      <c r="WWG379" s="1280"/>
      <c r="WWH379" s="1280"/>
      <c r="WWI379" s="1280"/>
      <c r="WWJ379" s="1280"/>
      <c r="WWK379" s="1280"/>
      <c r="WWL379" s="1280"/>
      <c r="WWM379" s="1280"/>
      <c r="WWN379" s="1280"/>
      <c r="WWO379" s="1280"/>
      <c r="WWP379" s="1280"/>
      <c r="WWQ379" s="1280"/>
      <c r="WWR379" s="1280"/>
      <c r="WWS379" s="1280"/>
      <c r="WWT379" s="1280"/>
      <c r="WWU379" s="1280"/>
      <c r="WWV379" s="1280"/>
      <c r="WWW379" s="1280"/>
      <c r="WWX379" s="1280"/>
      <c r="WWY379" s="1280"/>
      <c r="WWZ379" s="1280"/>
      <c r="WXA379" s="1280"/>
      <c r="WXB379" s="1280"/>
      <c r="WXC379" s="1280"/>
      <c r="WXD379" s="1280"/>
      <c r="WXE379" s="1280"/>
      <c r="WXF379" s="1280"/>
      <c r="WXG379" s="1280"/>
      <c r="WXH379" s="1280"/>
      <c r="WXI379" s="1280"/>
      <c r="WXJ379" s="1280"/>
      <c r="WXK379" s="1280"/>
      <c r="WXL379" s="1280"/>
      <c r="WXM379" s="1280"/>
      <c r="WXN379" s="1280"/>
      <c r="WXO379" s="1280"/>
      <c r="WXP379" s="1280"/>
      <c r="WXQ379" s="1280"/>
      <c r="WXR379" s="1280"/>
      <c r="WXS379" s="1280"/>
      <c r="WXT379" s="1280"/>
      <c r="WXU379" s="1280"/>
      <c r="WXV379" s="1280"/>
      <c r="WXW379" s="1280"/>
      <c r="WXX379" s="1280"/>
      <c r="WXY379" s="1280"/>
      <c r="WXZ379" s="1280"/>
      <c r="WYA379" s="1280"/>
      <c r="WYB379" s="1280"/>
      <c r="WYC379" s="1280"/>
      <c r="WYD379" s="1280"/>
      <c r="WYE379" s="1280"/>
      <c r="WYF379" s="1280"/>
      <c r="WYG379" s="1280"/>
      <c r="WYH379" s="1280"/>
      <c r="WYI379" s="1280"/>
      <c r="WYJ379" s="1280"/>
      <c r="WYK379" s="1280"/>
      <c r="WYL379" s="1280"/>
      <c r="WYM379" s="1280"/>
      <c r="WYN379" s="1280"/>
      <c r="WYO379" s="1280"/>
      <c r="WYP379" s="1280"/>
      <c r="WYQ379" s="1280"/>
      <c r="WYR379" s="1280"/>
      <c r="WYS379" s="1280"/>
      <c r="WYT379" s="1280"/>
      <c r="WYU379" s="1280"/>
      <c r="WYV379" s="1280"/>
      <c r="WYW379" s="1280"/>
      <c r="WYX379" s="1280"/>
      <c r="WYY379" s="1280"/>
      <c r="WYZ379" s="1280"/>
      <c r="WZA379" s="1280"/>
      <c r="WZB379" s="1280"/>
      <c r="WZC379" s="1280"/>
      <c r="WZD379" s="1280"/>
      <c r="WZE379" s="1280"/>
      <c r="WZF379" s="1280"/>
      <c r="WZG379" s="1280"/>
      <c r="WZH379" s="1280"/>
      <c r="WZI379" s="1280"/>
      <c r="WZJ379" s="1280"/>
      <c r="WZK379" s="1280"/>
      <c r="WZL379" s="1280"/>
      <c r="WZM379" s="1280"/>
      <c r="WZN379" s="1280"/>
      <c r="WZO379" s="1280"/>
      <c r="WZP379" s="1280"/>
      <c r="WZQ379" s="1280"/>
      <c r="WZR379" s="1280"/>
      <c r="WZS379" s="1280"/>
      <c r="WZT379" s="1280"/>
      <c r="WZU379" s="1280"/>
      <c r="WZV379" s="1280"/>
      <c r="WZW379" s="1280"/>
      <c r="WZX379" s="1280"/>
      <c r="WZY379" s="1280"/>
      <c r="WZZ379" s="1280"/>
      <c r="XAA379" s="1280"/>
      <c r="XAB379" s="1280"/>
      <c r="XAC379" s="1280"/>
      <c r="XAD379" s="1280"/>
      <c r="XAE379" s="1280"/>
      <c r="XAF379" s="1280"/>
      <c r="XAG379" s="1280"/>
      <c r="XAH379" s="1280"/>
      <c r="XAI379" s="1280"/>
      <c r="XAJ379" s="1280"/>
      <c r="XAK379" s="1280"/>
      <c r="XAL379" s="1280"/>
      <c r="XAM379" s="1280"/>
      <c r="XAN379" s="1280"/>
      <c r="XAO379" s="1280"/>
      <c r="XAP379" s="1280"/>
      <c r="XAQ379" s="1280"/>
      <c r="XAR379" s="1280"/>
      <c r="XAS379" s="1280"/>
      <c r="XAT379" s="1280"/>
      <c r="XAU379" s="1280"/>
      <c r="XAV379" s="1280"/>
      <c r="XAW379" s="1280"/>
      <c r="XAX379" s="1280"/>
      <c r="XAY379" s="1280"/>
      <c r="XAZ379" s="1280"/>
      <c r="XBA379" s="1280"/>
      <c r="XBB379" s="1280"/>
      <c r="XBC379" s="1280"/>
      <c r="XBD379" s="1280"/>
      <c r="XBE379" s="1280"/>
      <c r="XBF379" s="1280"/>
      <c r="XBG379" s="1280"/>
      <c r="XBH379" s="1280"/>
      <c r="XBI379" s="1280"/>
      <c r="XBJ379" s="1280"/>
      <c r="XBK379" s="1280"/>
      <c r="XBL379" s="1280"/>
      <c r="XBM379" s="1280"/>
      <c r="XBN379" s="1280"/>
      <c r="XBO379" s="1280"/>
      <c r="XBP379" s="1280"/>
      <c r="XBQ379" s="1280"/>
      <c r="XBR379" s="1280"/>
      <c r="XBS379" s="1280"/>
      <c r="XBT379" s="1280"/>
      <c r="XBU379" s="1280"/>
      <c r="XBV379" s="1280"/>
      <c r="XBW379" s="1280"/>
      <c r="XBX379" s="1280"/>
      <c r="XBY379" s="1280"/>
      <c r="XBZ379" s="1280"/>
      <c r="XCA379" s="1280"/>
      <c r="XCB379" s="1280"/>
      <c r="XCC379" s="1280"/>
      <c r="XCD379" s="1280"/>
      <c r="XCE379" s="1280"/>
      <c r="XCF379" s="1280"/>
      <c r="XCG379" s="1280"/>
      <c r="XCH379" s="1280"/>
      <c r="XCI379" s="1280"/>
      <c r="XCJ379" s="1280"/>
      <c r="XCK379" s="1280"/>
      <c r="XCL379" s="1280"/>
      <c r="XCM379" s="1280"/>
      <c r="XCN379" s="1280"/>
      <c r="XCO379" s="1280"/>
      <c r="XCP379" s="1280"/>
      <c r="XCQ379" s="1280"/>
      <c r="XCR379" s="1280"/>
      <c r="XCS379" s="1280"/>
      <c r="XCT379" s="1280"/>
      <c r="XCU379" s="1280"/>
      <c r="XCV379" s="1280"/>
      <c r="XCW379" s="1280"/>
      <c r="XCX379" s="1280"/>
      <c r="XCY379" s="1280"/>
      <c r="XCZ379" s="1280"/>
      <c r="XDA379" s="1280"/>
      <c r="XDB379" s="1280"/>
      <c r="XDC379" s="1280"/>
      <c r="XDD379" s="1280"/>
      <c r="XDE379" s="1280"/>
      <c r="XDF379" s="1280"/>
      <c r="XDG379" s="1280"/>
      <c r="XDH379" s="1280"/>
      <c r="XDI379" s="1280"/>
      <c r="XDJ379" s="1280"/>
      <c r="XDK379" s="1280"/>
      <c r="XDL379" s="1280"/>
      <c r="XDM379" s="1280"/>
      <c r="XDN379" s="1280"/>
      <c r="XDO379" s="1280"/>
      <c r="XDP379" s="1280"/>
      <c r="XDQ379" s="1280"/>
      <c r="XDR379" s="1280"/>
      <c r="XDS379" s="1280"/>
      <c r="XDT379" s="1280"/>
      <c r="XDU379" s="1280"/>
      <c r="XDV379" s="1280"/>
      <c r="XDW379" s="1280"/>
      <c r="XDX379" s="1280"/>
      <c r="XDY379" s="1280"/>
      <c r="XDZ379" s="1280"/>
      <c r="XEA379" s="1280"/>
      <c r="XEB379" s="1280"/>
      <c r="XEC379" s="1280"/>
      <c r="XED379" s="1280"/>
      <c r="XEE379" s="1280"/>
      <c r="XEF379" s="1280"/>
      <c r="XEG379" s="1280"/>
      <c r="XEH379" s="1280"/>
      <c r="XEI379" s="1280"/>
      <c r="XEJ379" s="1280"/>
      <c r="XEK379" s="1280"/>
      <c r="XEL379" s="1280"/>
      <c r="XEM379" s="1280"/>
      <c r="XEN379" s="1280"/>
      <c r="XEO379" s="1280"/>
      <c r="XEP379" s="1280"/>
      <c r="XEQ379" s="1280"/>
      <c r="XER379" s="1280"/>
    </row>
    <row r="380" spans="1:16372" ht="19.5" customHeight="1" x14ac:dyDescent="0.2">
      <c r="A380" s="1280"/>
      <c r="B380" s="1286" t="s">
        <v>849</v>
      </c>
      <c r="C380" s="1287">
        <v>0</v>
      </c>
      <c r="D380" s="1287">
        <v>0</v>
      </c>
      <c r="E380" s="1288">
        <v>0</v>
      </c>
      <c r="F380" s="1281"/>
      <c r="G380" s="1285"/>
      <c r="H380" s="1280"/>
      <c r="I380" s="1281"/>
      <c r="J380" s="1281"/>
      <c r="K380" s="1280"/>
      <c r="L380" s="1280"/>
      <c r="M380" s="1280"/>
      <c r="N380" s="1280"/>
      <c r="O380" s="1280"/>
      <c r="P380" s="1280"/>
      <c r="Q380" s="1280"/>
      <c r="R380" s="1280"/>
      <c r="S380" s="1280"/>
      <c r="T380" s="1280"/>
      <c r="U380" s="1280"/>
      <c r="V380" s="1280"/>
      <c r="W380" s="1280"/>
      <c r="X380" s="1280"/>
      <c r="Y380" s="1280"/>
      <c r="Z380" s="1280"/>
      <c r="AA380" s="1280"/>
      <c r="AB380" s="1280"/>
      <c r="AC380" s="1280"/>
      <c r="AD380" s="1280"/>
      <c r="AE380" s="1280"/>
      <c r="AF380" s="1280"/>
      <c r="AG380" s="1280"/>
      <c r="AH380" s="1280"/>
      <c r="AI380" s="1280"/>
      <c r="AJ380" s="1280"/>
      <c r="AK380" s="1280"/>
      <c r="AL380" s="1280"/>
      <c r="AM380" s="1280"/>
      <c r="AN380" s="1280"/>
      <c r="AO380" s="1280"/>
      <c r="AP380" s="1280"/>
      <c r="AQ380" s="1280"/>
      <c r="AR380" s="1280"/>
      <c r="AS380" s="1280"/>
      <c r="AT380" s="1280"/>
      <c r="AU380" s="1280"/>
      <c r="AV380" s="1280"/>
      <c r="AW380" s="1280"/>
      <c r="AX380" s="1280"/>
      <c r="AY380" s="1280"/>
      <c r="AZ380" s="1280"/>
      <c r="BA380" s="1280"/>
      <c r="BB380" s="1280"/>
      <c r="BC380" s="1280"/>
      <c r="BD380" s="1280"/>
      <c r="BE380" s="1280"/>
      <c r="BF380" s="1280"/>
      <c r="BG380" s="1280"/>
      <c r="BH380" s="1280"/>
      <c r="BI380" s="1280"/>
      <c r="BJ380" s="1280"/>
      <c r="BK380" s="1280"/>
      <c r="BL380" s="1280"/>
      <c r="BM380" s="1280"/>
      <c r="BN380" s="1280"/>
      <c r="BO380" s="1280"/>
      <c r="BP380" s="1280"/>
      <c r="BQ380" s="1280"/>
      <c r="BR380" s="1280"/>
      <c r="BS380" s="1280"/>
      <c r="BT380" s="1280"/>
      <c r="BU380" s="1280"/>
      <c r="BV380" s="1280"/>
      <c r="BW380" s="1280"/>
      <c r="BX380" s="1280"/>
      <c r="BY380" s="1280"/>
      <c r="BZ380" s="1280"/>
      <c r="CA380" s="1280"/>
      <c r="CB380" s="1280"/>
      <c r="CC380" s="1280"/>
      <c r="CD380" s="1280"/>
      <c r="CE380" s="1280"/>
      <c r="CF380" s="1280"/>
      <c r="CG380" s="1280"/>
      <c r="CH380" s="1280"/>
      <c r="CI380" s="1280"/>
      <c r="CJ380" s="1280"/>
      <c r="CK380" s="1280"/>
      <c r="CL380" s="1280"/>
      <c r="CM380" s="1280"/>
      <c r="CN380" s="1280"/>
      <c r="CO380" s="1280"/>
      <c r="CP380" s="1280"/>
      <c r="CQ380" s="1280"/>
      <c r="CR380" s="1280"/>
      <c r="CS380" s="1280"/>
      <c r="CT380" s="1280"/>
      <c r="CU380" s="1280"/>
      <c r="CV380" s="1280"/>
      <c r="CW380" s="1280"/>
      <c r="CX380" s="1280"/>
      <c r="CY380" s="1280"/>
      <c r="CZ380" s="1280"/>
      <c r="DA380" s="1280"/>
      <c r="DB380" s="1280"/>
      <c r="DC380" s="1280"/>
      <c r="DD380" s="1280"/>
      <c r="DE380" s="1280"/>
      <c r="DF380" s="1280"/>
      <c r="DG380" s="1280"/>
      <c r="DH380" s="1280"/>
      <c r="DI380" s="1280"/>
      <c r="DJ380" s="1280"/>
      <c r="DK380" s="1280"/>
      <c r="DL380" s="1280"/>
      <c r="DM380" s="1280"/>
      <c r="DN380" s="1280"/>
      <c r="DO380" s="1280"/>
      <c r="DP380" s="1280"/>
      <c r="DQ380" s="1280"/>
      <c r="DR380" s="1280"/>
      <c r="DS380" s="1280"/>
      <c r="DT380" s="1280"/>
      <c r="DU380" s="1280"/>
      <c r="DV380" s="1280"/>
      <c r="DW380" s="1280"/>
      <c r="DX380" s="1280"/>
      <c r="DY380" s="1280"/>
      <c r="DZ380" s="1280"/>
      <c r="EA380" s="1280"/>
      <c r="EB380" s="1280"/>
      <c r="EC380" s="1280"/>
      <c r="ED380" s="1280"/>
      <c r="EE380" s="1280"/>
      <c r="EF380" s="1280"/>
      <c r="EG380" s="1280"/>
      <c r="EH380" s="1280"/>
      <c r="EI380" s="1280"/>
      <c r="EJ380" s="1280"/>
      <c r="EK380" s="1280"/>
      <c r="EL380" s="1280"/>
      <c r="EM380" s="1280"/>
      <c r="EN380" s="1280"/>
      <c r="EO380" s="1280"/>
      <c r="EP380" s="1280"/>
      <c r="EQ380" s="1280"/>
      <c r="ER380" s="1280"/>
      <c r="ES380" s="1280"/>
      <c r="ET380" s="1280"/>
      <c r="EU380" s="1280"/>
      <c r="EV380" s="1280"/>
      <c r="EW380" s="1280"/>
      <c r="EX380" s="1280"/>
      <c r="EY380" s="1280"/>
      <c r="EZ380" s="1280"/>
      <c r="FA380" s="1280"/>
      <c r="FB380" s="1280"/>
      <c r="FC380" s="1280"/>
      <c r="FD380" s="1280"/>
      <c r="FE380" s="1280"/>
      <c r="FF380" s="1280"/>
      <c r="FG380" s="1280"/>
      <c r="FH380" s="1280"/>
      <c r="FI380" s="1280"/>
      <c r="FJ380" s="1280"/>
      <c r="FK380" s="1280"/>
      <c r="FL380" s="1280"/>
      <c r="FM380" s="1280"/>
      <c r="FN380" s="1280"/>
      <c r="FO380" s="1280"/>
      <c r="FP380" s="1280"/>
      <c r="FQ380" s="1280"/>
      <c r="FR380" s="1280"/>
      <c r="FS380" s="1280"/>
      <c r="FT380" s="1280"/>
      <c r="FU380" s="1280"/>
      <c r="FV380" s="1280"/>
      <c r="FW380" s="1280"/>
      <c r="FX380" s="1280"/>
      <c r="FY380" s="1280"/>
      <c r="FZ380" s="1280"/>
      <c r="GA380" s="1280"/>
      <c r="GB380" s="1280"/>
      <c r="GC380" s="1280"/>
      <c r="GD380" s="1280"/>
      <c r="GE380" s="1280"/>
      <c r="GF380" s="1280"/>
      <c r="GG380" s="1280"/>
      <c r="GH380" s="1280"/>
      <c r="GI380" s="1280"/>
      <c r="GJ380" s="1280"/>
      <c r="GK380" s="1280"/>
      <c r="GL380" s="1280"/>
      <c r="GM380" s="1280"/>
      <c r="GN380" s="1280"/>
      <c r="GO380" s="1280"/>
      <c r="GP380" s="1280"/>
      <c r="GQ380" s="1280"/>
      <c r="GR380" s="1280"/>
      <c r="GS380" s="1280"/>
      <c r="GT380" s="1280"/>
      <c r="GU380" s="1280"/>
      <c r="GV380" s="1280"/>
      <c r="GW380" s="1280"/>
      <c r="GX380" s="1280"/>
      <c r="GY380" s="1280"/>
      <c r="GZ380" s="1280"/>
      <c r="HA380" s="1280"/>
      <c r="HB380" s="1280"/>
      <c r="HC380" s="1280"/>
      <c r="HD380" s="1280"/>
      <c r="HE380" s="1280"/>
      <c r="HF380" s="1280"/>
      <c r="HG380" s="1280"/>
      <c r="HH380" s="1280"/>
      <c r="HI380" s="1280"/>
      <c r="HJ380" s="1280"/>
      <c r="HK380" s="1280"/>
      <c r="HL380" s="1280"/>
      <c r="HM380" s="1280"/>
      <c r="HN380" s="1280"/>
      <c r="HO380" s="1280"/>
      <c r="HP380" s="1280"/>
      <c r="HQ380" s="1280"/>
      <c r="HR380" s="1280"/>
      <c r="HS380" s="1280"/>
      <c r="HT380" s="1280"/>
      <c r="HU380" s="1280"/>
      <c r="HV380" s="1280"/>
      <c r="HW380" s="1280"/>
      <c r="HX380" s="1280"/>
      <c r="HY380" s="1280"/>
      <c r="HZ380" s="1280"/>
      <c r="IA380" s="1280"/>
      <c r="IB380" s="1280"/>
      <c r="IC380" s="1280"/>
      <c r="ID380" s="1280"/>
      <c r="IE380" s="1280"/>
      <c r="IF380" s="1280"/>
      <c r="IG380" s="1280"/>
      <c r="IH380" s="1280"/>
      <c r="II380" s="1280"/>
      <c r="IJ380" s="1280"/>
      <c r="IK380" s="1280"/>
      <c r="IL380" s="1280"/>
      <c r="IM380" s="1280"/>
      <c r="IN380" s="1280"/>
      <c r="IO380" s="1280"/>
      <c r="IP380" s="1280"/>
      <c r="IQ380" s="1280"/>
      <c r="IR380" s="1280"/>
      <c r="IS380" s="1280"/>
      <c r="IT380" s="1280"/>
      <c r="IU380" s="1280"/>
      <c r="IV380" s="1280"/>
      <c r="IW380" s="1280"/>
      <c r="IX380" s="1280"/>
      <c r="IY380" s="1280"/>
      <c r="IZ380" s="1280"/>
      <c r="JA380" s="1280"/>
      <c r="JB380" s="1280"/>
      <c r="JC380" s="1280"/>
      <c r="JD380" s="1280"/>
      <c r="JE380" s="1280"/>
      <c r="JF380" s="1280"/>
      <c r="JG380" s="1280"/>
      <c r="JH380" s="1280"/>
      <c r="JI380" s="1280"/>
      <c r="JJ380" s="1280"/>
      <c r="JK380" s="1280"/>
      <c r="JL380" s="1280"/>
      <c r="JM380" s="1280"/>
      <c r="JN380" s="1280"/>
      <c r="JO380" s="1280"/>
      <c r="JP380" s="1280"/>
      <c r="JQ380" s="1280"/>
      <c r="JR380" s="1280"/>
      <c r="JS380" s="1280"/>
      <c r="JT380" s="1280"/>
      <c r="JU380" s="1280"/>
      <c r="JV380" s="1280"/>
      <c r="JW380" s="1280"/>
      <c r="JX380" s="1280"/>
      <c r="JY380" s="1280"/>
      <c r="JZ380" s="1280"/>
      <c r="KA380" s="1280"/>
      <c r="KB380" s="1280"/>
      <c r="KC380" s="1280"/>
      <c r="KD380" s="1280"/>
      <c r="KE380" s="1280"/>
      <c r="KF380" s="1280"/>
      <c r="KG380" s="1280"/>
      <c r="KH380" s="1280"/>
      <c r="KI380" s="1280"/>
      <c r="KJ380" s="1280"/>
      <c r="KK380" s="1280"/>
      <c r="KL380" s="1280"/>
      <c r="KM380" s="1280"/>
      <c r="KN380" s="1280"/>
      <c r="KO380" s="1280"/>
      <c r="KP380" s="1280"/>
      <c r="KQ380" s="1280"/>
      <c r="KR380" s="1280"/>
      <c r="KS380" s="1280"/>
      <c r="KT380" s="1280"/>
      <c r="KU380" s="1280"/>
      <c r="KV380" s="1280"/>
      <c r="KW380" s="1280"/>
      <c r="KX380" s="1280"/>
      <c r="KY380" s="1280"/>
      <c r="KZ380" s="1280"/>
      <c r="LA380" s="1280"/>
      <c r="LB380" s="1280"/>
      <c r="LC380" s="1280"/>
      <c r="LD380" s="1280"/>
      <c r="LE380" s="1280"/>
      <c r="LF380" s="1280"/>
      <c r="LG380" s="1280"/>
      <c r="LH380" s="1280"/>
      <c r="LI380" s="1280"/>
      <c r="LJ380" s="1280"/>
      <c r="LK380" s="1280"/>
      <c r="LL380" s="1280"/>
      <c r="LM380" s="1280"/>
      <c r="LN380" s="1280"/>
      <c r="LO380" s="1280"/>
      <c r="LP380" s="1280"/>
      <c r="LQ380" s="1280"/>
      <c r="LR380" s="1280"/>
      <c r="LS380" s="1280"/>
      <c r="LT380" s="1280"/>
      <c r="LU380" s="1280"/>
      <c r="LV380" s="1280"/>
      <c r="LW380" s="1280"/>
      <c r="LX380" s="1280"/>
      <c r="LY380" s="1280"/>
      <c r="LZ380" s="1280"/>
      <c r="MA380" s="1280"/>
      <c r="MB380" s="1280"/>
      <c r="MC380" s="1280"/>
      <c r="MD380" s="1280"/>
      <c r="ME380" s="1280"/>
      <c r="MF380" s="1280"/>
      <c r="MG380" s="1280"/>
      <c r="MH380" s="1280"/>
      <c r="MI380" s="1280"/>
      <c r="MJ380" s="1280"/>
      <c r="MK380" s="1280"/>
      <c r="ML380" s="1280"/>
      <c r="MM380" s="1280"/>
      <c r="MN380" s="1280"/>
      <c r="MO380" s="1280"/>
      <c r="MP380" s="1280"/>
      <c r="MQ380" s="1280"/>
      <c r="MR380" s="1280"/>
      <c r="MS380" s="1280"/>
      <c r="MT380" s="1280"/>
      <c r="MU380" s="1280"/>
      <c r="MV380" s="1280"/>
      <c r="MW380" s="1280"/>
      <c r="MX380" s="1280"/>
      <c r="MY380" s="1280"/>
      <c r="MZ380" s="1280"/>
      <c r="NA380" s="1280"/>
      <c r="NB380" s="1280"/>
      <c r="NC380" s="1280"/>
      <c r="ND380" s="1280"/>
      <c r="NE380" s="1280"/>
      <c r="NF380" s="1280"/>
      <c r="NG380" s="1280"/>
      <c r="NH380" s="1280"/>
      <c r="NI380" s="1280"/>
      <c r="NJ380" s="1280"/>
      <c r="NK380" s="1280"/>
      <c r="NL380" s="1280"/>
      <c r="NM380" s="1280"/>
      <c r="NN380" s="1280"/>
      <c r="NO380" s="1280"/>
      <c r="NP380" s="1280"/>
      <c r="NQ380" s="1280"/>
      <c r="NR380" s="1280"/>
      <c r="NS380" s="1280"/>
      <c r="NT380" s="1280"/>
      <c r="NU380" s="1280"/>
      <c r="NV380" s="1280"/>
      <c r="NW380" s="1280"/>
      <c r="NX380" s="1280"/>
      <c r="NY380" s="1280"/>
      <c r="NZ380" s="1280"/>
      <c r="OA380" s="1280"/>
      <c r="OB380" s="1280"/>
      <c r="OC380" s="1280"/>
      <c r="OD380" s="1280"/>
      <c r="OE380" s="1280"/>
      <c r="OF380" s="1280"/>
      <c r="OG380" s="1280"/>
      <c r="OH380" s="1280"/>
      <c r="OI380" s="1280"/>
      <c r="OJ380" s="1280"/>
      <c r="OK380" s="1280"/>
      <c r="OL380" s="1280"/>
      <c r="OM380" s="1280"/>
      <c r="ON380" s="1280"/>
      <c r="OO380" s="1280"/>
      <c r="OP380" s="1280"/>
      <c r="OQ380" s="1280"/>
      <c r="OR380" s="1280"/>
      <c r="OS380" s="1280"/>
      <c r="OT380" s="1280"/>
      <c r="OU380" s="1280"/>
      <c r="OV380" s="1280"/>
      <c r="OW380" s="1280"/>
      <c r="OX380" s="1280"/>
      <c r="OY380" s="1280"/>
      <c r="OZ380" s="1280"/>
      <c r="PA380" s="1280"/>
      <c r="PB380" s="1280"/>
      <c r="PC380" s="1280"/>
      <c r="PD380" s="1280"/>
      <c r="PE380" s="1280"/>
      <c r="PF380" s="1280"/>
      <c r="PG380" s="1280"/>
      <c r="PH380" s="1280"/>
      <c r="PI380" s="1280"/>
      <c r="PJ380" s="1280"/>
      <c r="PK380" s="1280"/>
      <c r="PL380" s="1280"/>
      <c r="PM380" s="1280"/>
      <c r="PN380" s="1280"/>
      <c r="PO380" s="1280"/>
      <c r="PP380" s="1280"/>
      <c r="PQ380" s="1280"/>
      <c r="PR380" s="1280"/>
      <c r="PS380" s="1280"/>
      <c r="PT380" s="1280"/>
      <c r="PU380" s="1280"/>
      <c r="PV380" s="1280"/>
      <c r="PW380" s="1280"/>
      <c r="PX380" s="1280"/>
      <c r="PY380" s="1280"/>
      <c r="PZ380" s="1280"/>
      <c r="QA380" s="1280"/>
      <c r="QB380" s="1280"/>
      <c r="QC380" s="1280"/>
      <c r="QD380" s="1280"/>
      <c r="QE380" s="1280"/>
      <c r="QF380" s="1280"/>
      <c r="QG380" s="1280"/>
      <c r="QH380" s="1280"/>
      <c r="QI380" s="1280"/>
      <c r="QJ380" s="1280"/>
      <c r="QK380" s="1280"/>
      <c r="QL380" s="1280"/>
      <c r="QM380" s="1280"/>
      <c r="QN380" s="1280"/>
      <c r="QO380" s="1280"/>
      <c r="QP380" s="1280"/>
      <c r="QQ380" s="1280"/>
      <c r="QR380" s="1280"/>
      <c r="QS380" s="1280"/>
      <c r="QT380" s="1280"/>
      <c r="QU380" s="1280"/>
      <c r="QV380" s="1280"/>
      <c r="QW380" s="1280"/>
      <c r="QX380" s="1280"/>
      <c r="QY380" s="1280"/>
      <c r="QZ380" s="1280"/>
      <c r="RA380" s="1280"/>
      <c r="RB380" s="1280"/>
      <c r="RC380" s="1280"/>
      <c r="RD380" s="1280"/>
      <c r="RE380" s="1280"/>
      <c r="RF380" s="1280"/>
      <c r="RG380" s="1280"/>
      <c r="RH380" s="1280"/>
      <c r="RI380" s="1280"/>
      <c r="RJ380" s="1280"/>
      <c r="RK380" s="1280"/>
      <c r="RL380" s="1280"/>
      <c r="RM380" s="1280"/>
      <c r="RN380" s="1280"/>
      <c r="RO380" s="1280"/>
      <c r="RP380" s="1280"/>
      <c r="RQ380" s="1280"/>
      <c r="RR380" s="1280"/>
      <c r="RS380" s="1280"/>
      <c r="RT380" s="1280"/>
      <c r="RU380" s="1280"/>
      <c r="RV380" s="1280"/>
      <c r="RW380" s="1280"/>
      <c r="RX380" s="1280"/>
      <c r="RY380" s="1280"/>
      <c r="RZ380" s="1280"/>
      <c r="SA380" s="1280"/>
      <c r="SB380" s="1280"/>
      <c r="SC380" s="1280"/>
      <c r="SD380" s="1280"/>
      <c r="SE380" s="1280"/>
      <c r="SF380" s="1280"/>
      <c r="SG380" s="1280"/>
      <c r="SH380" s="1280"/>
      <c r="SI380" s="1280"/>
      <c r="SJ380" s="1280"/>
      <c r="SK380" s="1280"/>
      <c r="SL380" s="1280"/>
      <c r="SM380" s="1280"/>
      <c r="SN380" s="1280"/>
      <c r="SO380" s="1280"/>
      <c r="SP380" s="1280"/>
      <c r="SQ380" s="1280"/>
      <c r="SR380" s="1280"/>
      <c r="SS380" s="1280"/>
      <c r="ST380" s="1280"/>
      <c r="SU380" s="1280"/>
      <c r="SV380" s="1280"/>
      <c r="SW380" s="1280"/>
      <c r="SX380" s="1280"/>
      <c r="SY380" s="1280"/>
      <c r="SZ380" s="1280"/>
      <c r="TA380" s="1280"/>
      <c r="TB380" s="1280"/>
      <c r="TC380" s="1280"/>
      <c r="TD380" s="1280"/>
      <c r="TE380" s="1280"/>
      <c r="TF380" s="1280"/>
      <c r="TG380" s="1280"/>
      <c r="TH380" s="1280"/>
      <c r="TI380" s="1280"/>
      <c r="TJ380" s="1280"/>
      <c r="TK380" s="1280"/>
      <c r="TL380" s="1280"/>
      <c r="TM380" s="1280"/>
      <c r="TN380" s="1280"/>
      <c r="TO380" s="1280"/>
      <c r="TP380" s="1280"/>
      <c r="TQ380" s="1280"/>
      <c r="TR380" s="1280"/>
      <c r="TS380" s="1280"/>
      <c r="TT380" s="1280"/>
      <c r="TU380" s="1280"/>
      <c r="TV380" s="1280"/>
      <c r="TW380" s="1280"/>
      <c r="TX380" s="1280"/>
      <c r="TY380" s="1280"/>
      <c r="TZ380" s="1280"/>
      <c r="UA380" s="1280"/>
      <c r="UB380" s="1280"/>
      <c r="UC380" s="1280"/>
      <c r="UD380" s="1280"/>
      <c r="UE380" s="1280"/>
      <c r="UF380" s="1280"/>
      <c r="UG380" s="1280"/>
      <c r="UH380" s="1280"/>
      <c r="UI380" s="1280"/>
      <c r="UJ380" s="1280"/>
      <c r="UK380" s="1280"/>
      <c r="UL380" s="1280"/>
      <c r="UM380" s="1280"/>
      <c r="UN380" s="1280"/>
      <c r="UO380" s="1280"/>
      <c r="UP380" s="1280"/>
      <c r="UQ380" s="1280"/>
      <c r="UR380" s="1280"/>
      <c r="US380" s="1280"/>
      <c r="UT380" s="1280"/>
      <c r="UU380" s="1280"/>
      <c r="UV380" s="1280"/>
      <c r="UW380" s="1280"/>
      <c r="UX380" s="1280"/>
      <c r="UY380" s="1280"/>
      <c r="UZ380" s="1280"/>
      <c r="VA380" s="1280"/>
      <c r="VB380" s="1280"/>
      <c r="VC380" s="1280"/>
      <c r="VD380" s="1280"/>
      <c r="VE380" s="1280"/>
      <c r="VF380" s="1280"/>
      <c r="VG380" s="1280"/>
      <c r="VH380" s="1280"/>
      <c r="VI380" s="1280"/>
      <c r="VJ380" s="1280"/>
      <c r="VK380" s="1280"/>
      <c r="VL380" s="1280"/>
      <c r="VM380" s="1280"/>
      <c r="VN380" s="1280"/>
      <c r="VO380" s="1280"/>
      <c r="VP380" s="1280"/>
      <c r="VQ380" s="1280"/>
      <c r="VR380" s="1280"/>
      <c r="VS380" s="1280"/>
      <c r="VT380" s="1280"/>
      <c r="VU380" s="1280"/>
      <c r="VV380" s="1280"/>
      <c r="VW380" s="1280"/>
      <c r="VX380" s="1280"/>
      <c r="VY380" s="1280"/>
      <c r="VZ380" s="1280"/>
      <c r="WA380" s="1280"/>
      <c r="WB380" s="1280"/>
      <c r="WC380" s="1280"/>
      <c r="WD380" s="1280"/>
      <c r="WE380" s="1280"/>
      <c r="WF380" s="1280"/>
      <c r="WG380" s="1280"/>
      <c r="WH380" s="1280"/>
      <c r="WI380" s="1280"/>
      <c r="WJ380" s="1280"/>
      <c r="WK380" s="1280"/>
      <c r="WL380" s="1280"/>
      <c r="WM380" s="1280"/>
      <c r="WN380" s="1280"/>
      <c r="WO380" s="1280"/>
      <c r="WP380" s="1280"/>
      <c r="WQ380" s="1280"/>
      <c r="WR380" s="1280"/>
      <c r="WS380" s="1280"/>
      <c r="WT380" s="1280"/>
      <c r="WU380" s="1280"/>
      <c r="WV380" s="1280"/>
      <c r="WW380" s="1280"/>
      <c r="WX380" s="1280"/>
      <c r="WY380" s="1280"/>
      <c r="WZ380" s="1280"/>
      <c r="XA380" s="1280"/>
      <c r="XB380" s="1280"/>
      <c r="XC380" s="1280"/>
      <c r="XD380" s="1280"/>
      <c r="XE380" s="1280"/>
      <c r="XF380" s="1280"/>
      <c r="XG380" s="1280"/>
      <c r="XH380" s="1280"/>
      <c r="XI380" s="1280"/>
      <c r="XJ380" s="1280"/>
      <c r="XK380" s="1280"/>
      <c r="XL380" s="1280"/>
      <c r="XM380" s="1280"/>
      <c r="XN380" s="1280"/>
      <c r="XO380" s="1280"/>
      <c r="XP380" s="1280"/>
      <c r="XQ380" s="1280"/>
      <c r="XR380" s="1280"/>
      <c r="XS380" s="1280"/>
      <c r="XT380" s="1280"/>
      <c r="XU380" s="1280"/>
      <c r="XV380" s="1280"/>
      <c r="XW380" s="1280"/>
      <c r="XX380" s="1280"/>
      <c r="XY380" s="1280"/>
      <c r="XZ380" s="1280"/>
      <c r="YA380" s="1280"/>
      <c r="YB380" s="1280"/>
      <c r="YC380" s="1280"/>
      <c r="YD380" s="1280"/>
      <c r="YE380" s="1280"/>
      <c r="YF380" s="1280"/>
      <c r="YG380" s="1280"/>
      <c r="YH380" s="1280"/>
      <c r="YI380" s="1280"/>
      <c r="YJ380" s="1280"/>
      <c r="YK380" s="1280"/>
      <c r="YL380" s="1280"/>
      <c r="YM380" s="1280"/>
      <c r="YN380" s="1280"/>
      <c r="YO380" s="1280"/>
      <c r="YP380" s="1280"/>
      <c r="YQ380" s="1280"/>
      <c r="YR380" s="1280"/>
      <c r="YS380" s="1280"/>
      <c r="YT380" s="1280"/>
      <c r="YU380" s="1280"/>
      <c r="YV380" s="1280"/>
      <c r="YW380" s="1280"/>
      <c r="YX380" s="1280"/>
      <c r="YY380" s="1280"/>
      <c r="YZ380" s="1280"/>
      <c r="ZA380" s="1280"/>
      <c r="ZB380" s="1280"/>
      <c r="ZC380" s="1280"/>
      <c r="ZD380" s="1280"/>
      <c r="ZE380" s="1280"/>
      <c r="ZF380" s="1280"/>
      <c r="ZG380" s="1280"/>
      <c r="ZH380" s="1280"/>
      <c r="ZI380" s="1280"/>
      <c r="ZJ380" s="1280"/>
      <c r="ZK380" s="1280"/>
      <c r="ZL380" s="1280"/>
      <c r="ZM380" s="1280"/>
      <c r="ZN380" s="1280"/>
      <c r="ZO380" s="1280"/>
      <c r="ZP380" s="1280"/>
      <c r="ZQ380" s="1280"/>
      <c r="ZR380" s="1280"/>
      <c r="ZS380" s="1280"/>
      <c r="ZT380" s="1280"/>
      <c r="ZU380" s="1280"/>
      <c r="ZV380" s="1280"/>
      <c r="ZW380" s="1280"/>
      <c r="ZX380" s="1280"/>
      <c r="ZY380" s="1280"/>
      <c r="ZZ380" s="1280"/>
      <c r="AAA380" s="1280"/>
      <c r="AAB380" s="1280"/>
      <c r="AAC380" s="1280"/>
      <c r="AAD380" s="1280"/>
      <c r="AAE380" s="1280"/>
      <c r="AAF380" s="1280"/>
      <c r="AAG380" s="1280"/>
      <c r="AAH380" s="1280"/>
      <c r="AAI380" s="1280"/>
      <c r="AAJ380" s="1280"/>
      <c r="AAK380" s="1280"/>
      <c r="AAL380" s="1280"/>
      <c r="AAM380" s="1280"/>
      <c r="AAN380" s="1280"/>
      <c r="AAO380" s="1280"/>
      <c r="AAP380" s="1280"/>
      <c r="AAQ380" s="1280"/>
      <c r="AAR380" s="1280"/>
      <c r="AAS380" s="1280"/>
      <c r="AAT380" s="1280"/>
      <c r="AAU380" s="1280"/>
      <c r="AAV380" s="1280"/>
      <c r="AAW380" s="1280"/>
      <c r="AAX380" s="1280"/>
      <c r="AAY380" s="1280"/>
      <c r="AAZ380" s="1280"/>
      <c r="ABA380" s="1280"/>
      <c r="ABB380" s="1280"/>
      <c r="ABC380" s="1280"/>
      <c r="ABD380" s="1280"/>
      <c r="ABE380" s="1280"/>
      <c r="ABF380" s="1280"/>
      <c r="ABG380" s="1280"/>
      <c r="ABH380" s="1280"/>
      <c r="ABI380" s="1280"/>
      <c r="ABJ380" s="1280"/>
      <c r="ABK380" s="1280"/>
      <c r="ABL380" s="1280"/>
      <c r="ABM380" s="1280"/>
      <c r="ABN380" s="1280"/>
      <c r="ABO380" s="1280"/>
      <c r="ABP380" s="1280"/>
      <c r="ABQ380" s="1280"/>
      <c r="ABR380" s="1280"/>
      <c r="ABS380" s="1280"/>
      <c r="ABT380" s="1280"/>
      <c r="ABU380" s="1280"/>
      <c r="ABV380" s="1280"/>
      <c r="ABW380" s="1280"/>
      <c r="ABX380" s="1280"/>
      <c r="ABY380" s="1280"/>
      <c r="ABZ380" s="1280"/>
      <c r="ACA380" s="1280"/>
      <c r="ACB380" s="1280"/>
      <c r="ACC380" s="1280"/>
      <c r="ACD380" s="1280"/>
      <c r="ACE380" s="1280"/>
      <c r="ACF380" s="1280"/>
      <c r="ACG380" s="1280"/>
      <c r="ACH380" s="1280"/>
      <c r="ACI380" s="1280"/>
      <c r="ACJ380" s="1280"/>
      <c r="ACK380" s="1280"/>
      <c r="ACL380" s="1280"/>
      <c r="ACM380" s="1280"/>
      <c r="ACN380" s="1280"/>
      <c r="ACO380" s="1280"/>
      <c r="ACP380" s="1280"/>
      <c r="ACQ380" s="1280"/>
      <c r="ACR380" s="1280"/>
      <c r="ACS380" s="1280"/>
      <c r="ACT380" s="1280"/>
      <c r="ACU380" s="1280"/>
      <c r="ACV380" s="1280"/>
      <c r="ACW380" s="1280"/>
      <c r="ACX380" s="1280"/>
      <c r="ACY380" s="1280"/>
      <c r="ACZ380" s="1280"/>
      <c r="ADA380" s="1280"/>
      <c r="ADB380" s="1280"/>
      <c r="ADC380" s="1280"/>
      <c r="ADD380" s="1280"/>
      <c r="ADE380" s="1280"/>
      <c r="ADF380" s="1280"/>
      <c r="ADG380" s="1280"/>
      <c r="ADH380" s="1280"/>
      <c r="ADI380" s="1280"/>
      <c r="ADJ380" s="1280"/>
      <c r="ADK380" s="1280"/>
      <c r="ADL380" s="1280"/>
      <c r="ADM380" s="1280"/>
      <c r="ADN380" s="1280"/>
      <c r="ADO380" s="1280"/>
      <c r="ADP380" s="1280"/>
      <c r="ADQ380" s="1280"/>
      <c r="ADR380" s="1280"/>
      <c r="ADS380" s="1280"/>
      <c r="ADT380" s="1280"/>
      <c r="ADU380" s="1280"/>
      <c r="ADV380" s="1280"/>
      <c r="ADW380" s="1280"/>
      <c r="ADX380" s="1280"/>
      <c r="ADY380" s="1280"/>
      <c r="ADZ380" s="1280"/>
      <c r="AEA380" s="1280"/>
      <c r="AEB380" s="1280"/>
      <c r="AEC380" s="1280"/>
      <c r="AED380" s="1280"/>
      <c r="AEE380" s="1280"/>
      <c r="AEF380" s="1280"/>
      <c r="AEG380" s="1280"/>
      <c r="AEH380" s="1280"/>
      <c r="AEI380" s="1280"/>
      <c r="AEJ380" s="1280"/>
      <c r="AEK380" s="1280"/>
      <c r="AEL380" s="1280"/>
      <c r="AEM380" s="1280"/>
      <c r="AEN380" s="1280"/>
      <c r="AEO380" s="1280"/>
      <c r="AEP380" s="1280"/>
      <c r="AEQ380" s="1280"/>
      <c r="AER380" s="1280"/>
      <c r="AES380" s="1280"/>
      <c r="AET380" s="1280"/>
      <c r="AEU380" s="1280"/>
      <c r="AEV380" s="1280"/>
      <c r="AEW380" s="1280"/>
      <c r="AEX380" s="1280"/>
      <c r="AEY380" s="1280"/>
      <c r="AEZ380" s="1280"/>
      <c r="AFA380" s="1280"/>
      <c r="AFB380" s="1280"/>
      <c r="AFC380" s="1280"/>
      <c r="AFD380" s="1280"/>
      <c r="AFE380" s="1280"/>
      <c r="AFF380" s="1280"/>
      <c r="AFG380" s="1280"/>
      <c r="AFH380" s="1280"/>
      <c r="AFI380" s="1280"/>
      <c r="AFJ380" s="1280"/>
      <c r="AFK380" s="1280"/>
      <c r="AFL380" s="1280"/>
      <c r="AFM380" s="1280"/>
      <c r="AFN380" s="1280"/>
      <c r="AFO380" s="1280"/>
      <c r="AFP380" s="1280"/>
      <c r="AFQ380" s="1280"/>
      <c r="AFR380" s="1280"/>
      <c r="AFS380" s="1280"/>
      <c r="AFT380" s="1280"/>
      <c r="AFU380" s="1280"/>
      <c r="AFV380" s="1280"/>
      <c r="AFW380" s="1280"/>
      <c r="AFX380" s="1280"/>
      <c r="AFY380" s="1280"/>
      <c r="AFZ380" s="1280"/>
      <c r="AGA380" s="1280"/>
      <c r="AGB380" s="1280"/>
      <c r="AGC380" s="1280"/>
      <c r="AGD380" s="1280"/>
      <c r="AGE380" s="1280"/>
      <c r="AGF380" s="1280"/>
      <c r="AGG380" s="1280"/>
      <c r="AGH380" s="1280"/>
      <c r="AGI380" s="1280"/>
      <c r="AGJ380" s="1280"/>
      <c r="AGK380" s="1280"/>
      <c r="AGL380" s="1280"/>
      <c r="AGM380" s="1280"/>
      <c r="AGN380" s="1280"/>
      <c r="AGO380" s="1280"/>
      <c r="AGP380" s="1280"/>
      <c r="AGQ380" s="1280"/>
      <c r="AGR380" s="1280"/>
      <c r="AGS380" s="1280"/>
      <c r="AGT380" s="1280"/>
      <c r="AGU380" s="1280"/>
      <c r="AGV380" s="1280"/>
      <c r="AGW380" s="1280"/>
      <c r="AGX380" s="1280"/>
      <c r="AGY380" s="1280"/>
      <c r="AGZ380" s="1280"/>
      <c r="AHA380" s="1280"/>
      <c r="AHB380" s="1280"/>
      <c r="AHC380" s="1280"/>
      <c r="AHD380" s="1280"/>
      <c r="AHE380" s="1280"/>
      <c r="AHF380" s="1280"/>
      <c r="AHG380" s="1280"/>
      <c r="AHH380" s="1280"/>
      <c r="AHI380" s="1280"/>
      <c r="AHJ380" s="1280"/>
      <c r="AHK380" s="1280"/>
      <c r="AHL380" s="1280"/>
      <c r="AHM380" s="1280"/>
      <c r="AHN380" s="1280"/>
      <c r="AHO380" s="1280"/>
      <c r="AHP380" s="1280"/>
      <c r="AHQ380" s="1280"/>
      <c r="AHR380" s="1280"/>
      <c r="AHS380" s="1280"/>
      <c r="AHT380" s="1280"/>
      <c r="AHU380" s="1280"/>
      <c r="AHV380" s="1280"/>
      <c r="AHW380" s="1280"/>
      <c r="AHX380" s="1280"/>
      <c r="AHY380" s="1280"/>
      <c r="AHZ380" s="1280"/>
      <c r="AIA380" s="1280"/>
      <c r="AIB380" s="1280"/>
      <c r="AIC380" s="1280"/>
      <c r="AID380" s="1280"/>
      <c r="AIE380" s="1280"/>
      <c r="AIF380" s="1280"/>
      <c r="AIG380" s="1280"/>
      <c r="AIH380" s="1280"/>
      <c r="AII380" s="1280"/>
      <c r="AIJ380" s="1280"/>
      <c r="AIK380" s="1280"/>
      <c r="AIL380" s="1280"/>
      <c r="AIM380" s="1280"/>
      <c r="AIN380" s="1280"/>
      <c r="AIO380" s="1280"/>
      <c r="AIP380" s="1280"/>
      <c r="AIQ380" s="1280"/>
      <c r="AIR380" s="1280"/>
      <c r="AIS380" s="1280"/>
      <c r="AIT380" s="1280"/>
      <c r="AIU380" s="1280"/>
      <c r="AIV380" s="1280"/>
      <c r="AIW380" s="1280"/>
      <c r="AIX380" s="1280"/>
      <c r="AIY380" s="1280"/>
      <c r="AIZ380" s="1280"/>
      <c r="AJA380" s="1280"/>
      <c r="AJB380" s="1280"/>
      <c r="AJC380" s="1280"/>
      <c r="AJD380" s="1280"/>
      <c r="AJE380" s="1280"/>
      <c r="AJF380" s="1280"/>
      <c r="AJG380" s="1280"/>
      <c r="AJH380" s="1280"/>
      <c r="AJI380" s="1280"/>
      <c r="AJJ380" s="1280"/>
      <c r="AJK380" s="1280"/>
      <c r="AJL380" s="1280"/>
      <c r="AJM380" s="1280"/>
      <c r="AJN380" s="1280"/>
      <c r="AJO380" s="1280"/>
      <c r="AJP380" s="1280"/>
      <c r="AJQ380" s="1280"/>
      <c r="AJR380" s="1280"/>
      <c r="AJS380" s="1280"/>
      <c r="AJT380" s="1280"/>
      <c r="AJU380" s="1280"/>
      <c r="AJV380" s="1280"/>
      <c r="AJW380" s="1280"/>
      <c r="AJX380" s="1280"/>
      <c r="AJY380" s="1280"/>
      <c r="AJZ380" s="1280"/>
      <c r="AKA380" s="1280"/>
      <c r="AKB380" s="1280"/>
      <c r="AKC380" s="1280"/>
      <c r="AKD380" s="1280"/>
      <c r="AKE380" s="1280"/>
      <c r="AKF380" s="1280"/>
      <c r="AKG380" s="1280"/>
      <c r="AKH380" s="1280"/>
      <c r="AKI380" s="1280"/>
      <c r="AKJ380" s="1280"/>
      <c r="AKK380" s="1280"/>
      <c r="AKL380" s="1280"/>
      <c r="AKM380" s="1280"/>
      <c r="AKN380" s="1280"/>
      <c r="AKO380" s="1280"/>
      <c r="AKP380" s="1280"/>
      <c r="AKQ380" s="1280"/>
      <c r="AKR380" s="1280"/>
      <c r="AKS380" s="1280"/>
      <c r="AKT380" s="1280"/>
      <c r="AKU380" s="1280"/>
      <c r="AKV380" s="1280"/>
      <c r="AKW380" s="1280"/>
      <c r="AKX380" s="1280"/>
      <c r="AKY380" s="1280"/>
      <c r="AKZ380" s="1280"/>
      <c r="ALA380" s="1280"/>
      <c r="ALB380" s="1280"/>
      <c r="ALC380" s="1280"/>
      <c r="ALD380" s="1280"/>
      <c r="ALE380" s="1280"/>
      <c r="ALF380" s="1280"/>
      <c r="ALG380" s="1280"/>
      <c r="ALH380" s="1280"/>
      <c r="ALI380" s="1280"/>
      <c r="ALJ380" s="1280"/>
      <c r="ALK380" s="1280"/>
      <c r="ALL380" s="1280"/>
      <c r="ALM380" s="1280"/>
      <c r="ALN380" s="1280"/>
      <c r="ALO380" s="1280"/>
      <c r="ALP380" s="1280"/>
      <c r="ALQ380" s="1280"/>
      <c r="ALR380" s="1280"/>
      <c r="ALS380" s="1280"/>
      <c r="ALT380" s="1280"/>
      <c r="ALU380" s="1280"/>
      <c r="ALV380" s="1280"/>
      <c r="ALW380" s="1280"/>
      <c r="ALX380" s="1280"/>
      <c r="ALY380" s="1280"/>
      <c r="ALZ380" s="1280"/>
      <c r="AMA380" s="1280"/>
      <c r="AMB380" s="1280"/>
      <c r="AMC380" s="1280"/>
      <c r="AMD380" s="1280"/>
      <c r="AME380" s="1280"/>
      <c r="AMF380" s="1280"/>
      <c r="AMG380" s="1280"/>
      <c r="AMH380" s="1280"/>
      <c r="AMI380" s="1280"/>
      <c r="AMJ380" s="1280"/>
      <c r="AMK380" s="1280"/>
      <c r="AML380" s="1280"/>
      <c r="AMM380" s="1280"/>
      <c r="AMN380" s="1280"/>
      <c r="AMO380" s="1280"/>
      <c r="AMP380" s="1280"/>
      <c r="AMQ380" s="1280"/>
      <c r="AMR380" s="1280"/>
      <c r="AMS380" s="1280"/>
      <c r="AMT380" s="1280"/>
      <c r="AMU380" s="1280"/>
      <c r="AMV380" s="1280"/>
      <c r="AMW380" s="1280"/>
      <c r="AMX380" s="1280"/>
      <c r="AMY380" s="1280"/>
      <c r="AMZ380" s="1280"/>
      <c r="ANA380" s="1280"/>
      <c r="ANB380" s="1280"/>
      <c r="ANC380" s="1280"/>
      <c r="AND380" s="1280"/>
      <c r="ANE380" s="1280"/>
      <c r="ANF380" s="1280"/>
      <c r="ANG380" s="1280"/>
      <c r="ANH380" s="1280"/>
      <c r="ANI380" s="1280"/>
      <c r="ANJ380" s="1280"/>
      <c r="ANK380" s="1280"/>
      <c r="ANL380" s="1280"/>
      <c r="ANM380" s="1280"/>
      <c r="ANN380" s="1280"/>
      <c r="ANO380" s="1280"/>
      <c r="ANP380" s="1280"/>
      <c r="ANQ380" s="1280"/>
      <c r="ANR380" s="1280"/>
      <c r="ANS380" s="1280"/>
      <c r="ANT380" s="1280"/>
      <c r="ANU380" s="1280"/>
      <c r="ANV380" s="1280"/>
      <c r="ANW380" s="1280"/>
      <c r="ANX380" s="1280"/>
      <c r="ANY380" s="1280"/>
      <c r="ANZ380" s="1280"/>
      <c r="AOA380" s="1280"/>
      <c r="AOB380" s="1280"/>
      <c r="AOC380" s="1280"/>
      <c r="AOD380" s="1280"/>
      <c r="AOE380" s="1280"/>
      <c r="AOF380" s="1280"/>
      <c r="AOG380" s="1280"/>
      <c r="AOH380" s="1280"/>
      <c r="AOI380" s="1280"/>
      <c r="AOJ380" s="1280"/>
      <c r="AOK380" s="1280"/>
      <c r="AOL380" s="1280"/>
      <c r="AOM380" s="1280"/>
      <c r="AON380" s="1280"/>
      <c r="AOO380" s="1280"/>
      <c r="AOP380" s="1280"/>
      <c r="AOQ380" s="1280"/>
      <c r="AOR380" s="1280"/>
      <c r="AOS380" s="1280"/>
      <c r="AOT380" s="1280"/>
      <c r="AOU380" s="1280"/>
      <c r="AOV380" s="1280"/>
      <c r="AOW380" s="1280"/>
      <c r="AOX380" s="1280"/>
      <c r="AOY380" s="1280"/>
      <c r="AOZ380" s="1280"/>
      <c r="APA380" s="1280"/>
      <c r="APB380" s="1280"/>
      <c r="APC380" s="1280"/>
      <c r="APD380" s="1280"/>
      <c r="APE380" s="1280"/>
      <c r="APF380" s="1280"/>
      <c r="APG380" s="1280"/>
      <c r="APH380" s="1280"/>
      <c r="API380" s="1280"/>
      <c r="APJ380" s="1280"/>
      <c r="APK380" s="1280"/>
      <c r="APL380" s="1280"/>
      <c r="APM380" s="1280"/>
      <c r="APN380" s="1280"/>
      <c r="APO380" s="1280"/>
      <c r="APP380" s="1280"/>
      <c r="APQ380" s="1280"/>
      <c r="APR380" s="1280"/>
      <c r="APS380" s="1280"/>
      <c r="APT380" s="1280"/>
      <c r="APU380" s="1280"/>
      <c r="APV380" s="1280"/>
      <c r="APW380" s="1280"/>
      <c r="APX380" s="1280"/>
      <c r="APY380" s="1280"/>
      <c r="APZ380" s="1280"/>
      <c r="AQA380" s="1280"/>
      <c r="AQB380" s="1280"/>
      <c r="AQC380" s="1280"/>
      <c r="AQD380" s="1280"/>
      <c r="AQE380" s="1280"/>
      <c r="AQF380" s="1280"/>
      <c r="AQG380" s="1280"/>
      <c r="AQH380" s="1280"/>
      <c r="AQI380" s="1280"/>
      <c r="AQJ380" s="1280"/>
      <c r="AQK380" s="1280"/>
      <c r="AQL380" s="1280"/>
      <c r="AQM380" s="1280"/>
      <c r="AQN380" s="1280"/>
      <c r="AQO380" s="1280"/>
      <c r="AQP380" s="1280"/>
      <c r="AQQ380" s="1280"/>
      <c r="AQR380" s="1280"/>
      <c r="AQS380" s="1280"/>
      <c r="AQT380" s="1280"/>
      <c r="AQU380" s="1280"/>
      <c r="AQV380" s="1280"/>
      <c r="AQW380" s="1280"/>
      <c r="AQX380" s="1280"/>
      <c r="AQY380" s="1280"/>
      <c r="AQZ380" s="1280"/>
      <c r="ARA380" s="1280"/>
      <c r="ARB380" s="1280"/>
      <c r="ARC380" s="1280"/>
      <c r="ARD380" s="1280"/>
      <c r="ARE380" s="1280"/>
      <c r="ARF380" s="1280"/>
      <c r="ARG380" s="1280"/>
      <c r="ARH380" s="1280"/>
      <c r="ARI380" s="1280"/>
      <c r="ARJ380" s="1280"/>
      <c r="ARK380" s="1280"/>
      <c r="ARL380" s="1280"/>
      <c r="ARM380" s="1280"/>
      <c r="ARN380" s="1280"/>
      <c r="ARO380" s="1280"/>
      <c r="ARP380" s="1280"/>
      <c r="ARQ380" s="1280"/>
      <c r="ARR380" s="1280"/>
      <c r="ARS380" s="1280"/>
      <c r="ART380" s="1280"/>
      <c r="ARU380" s="1280"/>
      <c r="ARV380" s="1280"/>
      <c r="ARW380" s="1280"/>
      <c r="ARX380" s="1280"/>
      <c r="ARY380" s="1280"/>
      <c r="ARZ380" s="1280"/>
      <c r="ASA380" s="1280"/>
      <c r="ASB380" s="1280"/>
      <c r="ASC380" s="1280"/>
      <c r="ASD380" s="1280"/>
      <c r="ASE380" s="1280"/>
      <c r="ASF380" s="1280"/>
      <c r="ASG380" s="1280"/>
      <c r="ASH380" s="1280"/>
      <c r="ASI380" s="1280"/>
      <c r="ASJ380" s="1280"/>
      <c r="ASK380" s="1280"/>
      <c r="ASL380" s="1280"/>
      <c r="ASM380" s="1280"/>
      <c r="ASN380" s="1280"/>
      <c r="ASO380" s="1280"/>
      <c r="ASP380" s="1280"/>
      <c r="ASQ380" s="1280"/>
      <c r="ASR380" s="1280"/>
      <c r="ASS380" s="1280"/>
      <c r="AST380" s="1280"/>
      <c r="ASU380" s="1280"/>
      <c r="ASV380" s="1280"/>
      <c r="ASW380" s="1280"/>
      <c r="ASX380" s="1280"/>
      <c r="ASY380" s="1280"/>
      <c r="ASZ380" s="1280"/>
      <c r="ATA380" s="1280"/>
      <c r="ATB380" s="1280"/>
      <c r="ATC380" s="1280"/>
      <c r="ATD380" s="1280"/>
      <c r="ATE380" s="1280"/>
      <c r="ATF380" s="1280"/>
      <c r="ATG380" s="1280"/>
      <c r="ATH380" s="1280"/>
      <c r="ATI380" s="1280"/>
      <c r="ATJ380" s="1280"/>
      <c r="ATK380" s="1280"/>
      <c r="ATL380" s="1280"/>
      <c r="ATM380" s="1280"/>
      <c r="ATN380" s="1280"/>
      <c r="ATO380" s="1280"/>
      <c r="ATP380" s="1280"/>
      <c r="ATQ380" s="1280"/>
      <c r="ATR380" s="1280"/>
      <c r="ATS380" s="1280"/>
      <c r="ATT380" s="1280"/>
      <c r="ATU380" s="1280"/>
      <c r="ATV380" s="1280"/>
      <c r="ATW380" s="1280"/>
      <c r="ATX380" s="1280"/>
      <c r="ATY380" s="1280"/>
      <c r="ATZ380" s="1280"/>
      <c r="AUA380" s="1280"/>
      <c r="AUB380" s="1280"/>
      <c r="AUC380" s="1280"/>
      <c r="AUD380" s="1280"/>
      <c r="AUE380" s="1280"/>
      <c r="AUF380" s="1280"/>
      <c r="AUG380" s="1280"/>
      <c r="AUH380" s="1280"/>
      <c r="AUI380" s="1280"/>
      <c r="AUJ380" s="1280"/>
      <c r="AUK380" s="1280"/>
      <c r="AUL380" s="1280"/>
      <c r="AUM380" s="1280"/>
      <c r="AUN380" s="1280"/>
      <c r="AUO380" s="1280"/>
      <c r="AUP380" s="1280"/>
      <c r="AUQ380" s="1280"/>
      <c r="AUR380" s="1280"/>
      <c r="AUS380" s="1280"/>
      <c r="AUT380" s="1280"/>
      <c r="AUU380" s="1280"/>
      <c r="AUV380" s="1280"/>
      <c r="AUW380" s="1280"/>
      <c r="AUX380" s="1280"/>
      <c r="AUY380" s="1280"/>
      <c r="AUZ380" s="1280"/>
      <c r="AVA380" s="1280"/>
      <c r="AVB380" s="1280"/>
      <c r="AVC380" s="1280"/>
      <c r="AVD380" s="1280"/>
      <c r="AVE380" s="1280"/>
      <c r="AVF380" s="1280"/>
      <c r="AVG380" s="1280"/>
      <c r="AVH380" s="1280"/>
      <c r="AVI380" s="1280"/>
      <c r="AVJ380" s="1280"/>
      <c r="AVK380" s="1280"/>
      <c r="AVL380" s="1280"/>
      <c r="AVM380" s="1280"/>
      <c r="AVN380" s="1280"/>
      <c r="AVO380" s="1280"/>
      <c r="AVP380" s="1280"/>
      <c r="AVQ380" s="1280"/>
      <c r="AVR380" s="1280"/>
      <c r="AVS380" s="1280"/>
      <c r="AVT380" s="1280"/>
      <c r="AVU380" s="1280"/>
      <c r="AVV380" s="1280"/>
      <c r="AVW380" s="1280"/>
      <c r="AVX380" s="1280"/>
      <c r="AVY380" s="1280"/>
      <c r="AVZ380" s="1280"/>
      <c r="AWA380" s="1280"/>
      <c r="AWB380" s="1280"/>
      <c r="AWC380" s="1280"/>
      <c r="AWD380" s="1280"/>
      <c r="AWE380" s="1280"/>
      <c r="AWF380" s="1280"/>
      <c r="AWG380" s="1280"/>
      <c r="AWH380" s="1280"/>
      <c r="AWI380" s="1280"/>
      <c r="AWJ380" s="1280"/>
      <c r="AWK380" s="1280"/>
      <c r="AWL380" s="1280"/>
      <c r="AWM380" s="1280"/>
      <c r="AWN380" s="1280"/>
      <c r="AWO380" s="1280"/>
      <c r="AWP380" s="1280"/>
      <c r="AWQ380" s="1280"/>
      <c r="AWR380" s="1280"/>
      <c r="AWS380" s="1280"/>
      <c r="AWT380" s="1280"/>
      <c r="AWU380" s="1280"/>
      <c r="AWV380" s="1280"/>
      <c r="AWW380" s="1280"/>
      <c r="AWX380" s="1280"/>
      <c r="AWY380" s="1280"/>
      <c r="AWZ380" s="1280"/>
      <c r="AXA380" s="1280"/>
      <c r="AXB380" s="1280"/>
      <c r="AXC380" s="1280"/>
      <c r="AXD380" s="1280"/>
      <c r="AXE380" s="1280"/>
      <c r="AXF380" s="1280"/>
      <c r="AXG380" s="1280"/>
      <c r="AXH380" s="1280"/>
      <c r="AXI380" s="1280"/>
      <c r="AXJ380" s="1280"/>
      <c r="AXK380" s="1280"/>
      <c r="AXL380" s="1280"/>
      <c r="AXM380" s="1280"/>
      <c r="AXN380" s="1280"/>
      <c r="AXO380" s="1280"/>
      <c r="AXP380" s="1280"/>
      <c r="AXQ380" s="1280"/>
      <c r="AXR380" s="1280"/>
      <c r="AXS380" s="1280"/>
      <c r="AXT380" s="1280"/>
      <c r="AXU380" s="1280"/>
      <c r="AXV380" s="1280"/>
      <c r="AXW380" s="1280"/>
      <c r="AXX380" s="1280"/>
      <c r="AXY380" s="1280"/>
      <c r="AXZ380" s="1280"/>
      <c r="AYA380" s="1280"/>
      <c r="AYB380" s="1280"/>
      <c r="AYC380" s="1280"/>
      <c r="AYD380" s="1280"/>
      <c r="AYE380" s="1280"/>
      <c r="AYF380" s="1280"/>
      <c r="AYG380" s="1280"/>
      <c r="AYH380" s="1280"/>
      <c r="AYI380" s="1280"/>
      <c r="AYJ380" s="1280"/>
      <c r="AYK380" s="1280"/>
      <c r="AYL380" s="1280"/>
      <c r="AYM380" s="1280"/>
      <c r="AYN380" s="1280"/>
      <c r="AYO380" s="1280"/>
      <c r="AYP380" s="1280"/>
      <c r="AYQ380" s="1280"/>
      <c r="AYR380" s="1280"/>
      <c r="AYS380" s="1280"/>
      <c r="AYT380" s="1280"/>
      <c r="AYU380" s="1280"/>
      <c r="AYV380" s="1280"/>
      <c r="AYW380" s="1280"/>
      <c r="AYX380" s="1280"/>
      <c r="AYY380" s="1280"/>
      <c r="AYZ380" s="1280"/>
      <c r="AZA380" s="1280"/>
      <c r="AZB380" s="1280"/>
      <c r="AZC380" s="1280"/>
      <c r="AZD380" s="1280"/>
      <c r="AZE380" s="1280"/>
      <c r="AZF380" s="1280"/>
      <c r="AZG380" s="1280"/>
      <c r="AZH380" s="1280"/>
      <c r="AZI380" s="1280"/>
      <c r="AZJ380" s="1280"/>
      <c r="AZK380" s="1280"/>
      <c r="AZL380" s="1280"/>
      <c r="AZM380" s="1280"/>
      <c r="AZN380" s="1280"/>
      <c r="AZO380" s="1280"/>
      <c r="AZP380" s="1280"/>
      <c r="AZQ380" s="1280"/>
      <c r="AZR380" s="1280"/>
      <c r="AZS380" s="1280"/>
      <c r="AZT380" s="1280"/>
      <c r="AZU380" s="1280"/>
      <c r="AZV380" s="1280"/>
      <c r="AZW380" s="1280"/>
      <c r="AZX380" s="1280"/>
      <c r="AZY380" s="1280"/>
      <c r="AZZ380" s="1280"/>
      <c r="BAA380" s="1280"/>
      <c r="BAB380" s="1280"/>
      <c r="BAC380" s="1280"/>
      <c r="BAD380" s="1280"/>
      <c r="BAE380" s="1280"/>
      <c r="BAF380" s="1280"/>
      <c r="BAG380" s="1280"/>
      <c r="BAH380" s="1280"/>
      <c r="BAI380" s="1280"/>
      <c r="BAJ380" s="1280"/>
      <c r="BAK380" s="1280"/>
      <c r="BAL380" s="1280"/>
      <c r="BAM380" s="1280"/>
      <c r="BAN380" s="1280"/>
      <c r="BAO380" s="1280"/>
      <c r="BAP380" s="1280"/>
      <c r="BAQ380" s="1280"/>
      <c r="BAR380" s="1280"/>
      <c r="BAS380" s="1280"/>
      <c r="BAT380" s="1280"/>
      <c r="BAU380" s="1280"/>
      <c r="BAV380" s="1280"/>
      <c r="BAW380" s="1280"/>
      <c r="BAX380" s="1280"/>
      <c r="BAY380" s="1280"/>
      <c r="BAZ380" s="1280"/>
      <c r="BBA380" s="1280"/>
      <c r="BBB380" s="1280"/>
      <c r="BBC380" s="1280"/>
      <c r="BBD380" s="1280"/>
      <c r="BBE380" s="1280"/>
      <c r="BBF380" s="1280"/>
      <c r="BBG380" s="1280"/>
      <c r="BBH380" s="1280"/>
      <c r="BBI380" s="1280"/>
      <c r="BBJ380" s="1280"/>
      <c r="BBK380" s="1280"/>
      <c r="BBL380" s="1280"/>
      <c r="BBM380" s="1280"/>
      <c r="BBN380" s="1280"/>
      <c r="BBO380" s="1280"/>
      <c r="BBP380" s="1280"/>
      <c r="BBQ380" s="1280"/>
      <c r="BBR380" s="1280"/>
      <c r="BBS380" s="1280"/>
      <c r="BBT380" s="1280"/>
      <c r="BBU380" s="1280"/>
      <c r="BBV380" s="1280"/>
      <c r="BBW380" s="1280"/>
      <c r="BBX380" s="1280"/>
      <c r="BBY380" s="1280"/>
      <c r="BBZ380" s="1280"/>
      <c r="BCA380" s="1280"/>
      <c r="BCB380" s="1280"/>
      <c r="BCC380" s="1280"/>
      <c r="BCD380" s="1280"/>
      <c r="BCE380" s="1280"/>
      <c r="BCF380" s="1280"/>
      <c r="BCG380" s="1280"/>
      <c r="BCH380" s="1280"/>
      <c r="BCI380" s="1280"/>
      <c r="BCJ380" s="1280"/>
      <c r="BCK380" s="1280"/>
      <c r="BCL380" s="1280"/>
      <c r="BCM380" s="1280"/>
      <c r="BCN380" s="1280"/>
      <c r="BCO380" s="1280"/>
      <c r="BCP380" s="1280"/>
      <c r="BCQ380" s="1280"/>
      <c r="BCR380" s="1280"/>
      <c r="BCS380" s="1280"/>
      <c r="BCT380" s="1280"/>
      <c r="BCU380" s="1280"/>
      <c r="BCV380" s="1280"/>
      <c r="BCW380" s="1280"/>
      <c r="BCX380" s="1280"/>
      <c r="BCY380" s="1280"/>
      <c r="BCZ380" s="1280"/>
      <c r="BDA380" s="1280"/>
      <c r="BDB380" s="1280"/>
      <c r="BDC380" s="1280"/>
      <c r="BDD380" s="1280"/>
      <c r="BDE380" s="1280"/>
      <c r="BDF380" s="1280"/>
      <c r="BDG380" s="1280"/>
      <c r="BDH380" s="1280"/>
      <c r="BDI380" s="1280"/>
      <c r="BDJ380" s="1280"/>
      <c r="BDK380" s="1280"/>
      <c r="BDL380" s="1280"/>
      <c r="BDM380" s="1280"/>
      <c r="BDN380" s="1280"/>
      <c r="BDO380" s="1280"/>
      <c r="BDP380" s="1280"/>
      <c r="BDQ380" s="1280"/>
      <c r="BDR380" s="1280"/>
      <c r="BDS380" s="1280"/>
      <c r="BDT380" s="1280"/>
      <c r="BDU380" s="1280"/>
      <c r="BDV380" s="1280"/>
      <c r="BDW380" s="1280"/>
      <c r="BDX380" s="1280"/>
      <c r="BDY380" s="1280"/>
      <c r="BDZ380" s="1280"/>
      <c r="BEA380" s="1280"/>
      <c r="BEB380" s="1280"/>
      <c r="BEC380" s="1280"/>
      <c r="BED380" s="1280"/>
      <c r="BEE380" s="1280"/>
      <c r="BEF380" s="1280"/>
      <c r="BEG380" s="1280"/>
      <c r="BEH380" s="1280"/>
      <c r="BEI380" s="1280"/>
      <c r="BEJ380" s="1280"/>
      <c r="BEK380" s="1280"/>
      <c r="BEL380" s="1280"/>
      <c r="BEM380" s="1280"/>
      <c r="BEN380" s="1280"/>
      <c r="BEO380" s="1280"/>
      <c r="BEP380" s="1280"/>
      <c r="BEQ380" s="1280"/>
      <c r="BER380" s="1280"/>
      <c r="BES380" s="1280"/>
      <c r="BET380" s="1280"/>
      <c r="BEU380" s="1280"/>
      <c r="BEV380" s="1280"/>
      <c r="BEW380" s="1280"/>
      <c r="BEX380" s="1280"/>
      <c r="BEY380" s="1280"/>
      <c r="BEZ380" s="1280"/>
      <c r="BFA380" s="1280"/>
      <c r="BFB380" s="1280"/>
      <c r="BFC380" s="1280"/>
      <c r="BFD380" s="1280"/>
      <c r="BFE380" s="1280"/>
      <c r="BFF380" s="1280"/>
      <c r="BFG380" s="1280"/>
      <c r="BFH380" s="1280"/>
      <c r="BFI380" s="1280"/>
      <c r="BFJ380" s="1280"/>
      <c r="BFK380" s="1280"/>
      <c r="BFL380" s="1280"/>
      <c r="BFM380" s="1280"/>
      <c r="BFN380" s="1280"/>
      <c r="BFO380" s="1280"/>
      <c r="BFP380" s="1280"/>
      <c r="BFQ380" s="1280"/>
      <c r="BFR380" s="1280"/>
      <c r="BFS380" s="1280"/>
      <c r="BFT380" s="1280"/>
      <c r="BFU380" s="1280"/>
      <c r="BFV380" s="1280"/>
      <c r="BFW380" s="1280"/>
      <c r="BFX380" s="1280"/>
      <c r="BFY380" s="1280"/>
      <c r="BFZ380" s="1280"/>
      <c r="BGA380" s="1280"/>
      <c r="BGB380" s="1280"/>
      <c r="BGC380" s="1280"/>
      <c r="BGD380" s="1280"/>
      <c r="BGE380" s="1280"/>
      <c r="BGF380" s="1280"/>
      <c r="BGG380" s="1280"/>
      <c r="BGH380" s="1280"/>
      <c r="BGI380" s="1280"/>
      <c r="BGJ380" s="1280"/>
      <c r="BGK380" s="1280"/>
      <c r="BGL380" s="1280"/>
      <c r="BGM380" s="1280"/>
      <c r="BGN380" s="1280"/>
      <c r="BGO380" s="1280"/>
      <c r="BGP380" s="1280"/>
      <c r="BGQ380" s="1280"/>
      <c r="BGR380" s="1280"/>
      <c r="BGS380" s="1280"/>
      <c r="BGT380" s="1280"/>
      <c r="BGU380" s="1280"/>
      <c r="BGV380" s="1280"/>
      <c r="BGW380" s="1280"/>
      <c r="BGX380" s="1280"/>
      <c r="BGY380" s="1280"/>
      <c r="BGZ380" s="1280"/>
      <c r="BHA380" s="1280"/>
      <c r="BHB380" s="1280"/>
      <c r="BHC380" s="1280"/>
      <c r="BHD380" s="1280"/>
      <c r="BHE380" s="1280"/>
      <c r="BHF380" s="1280"/>
      <c r="BHG380" s="1280"/>
      <c r="BHH380" s="1280"/>
      <c r="BHI380" s="1280"/>
      <c r="BHJ380" s="1280"/>
      <c r="BHK380" s="1280"/>
      <c r="BHL380" s="1280"/>
      <c r="BHM380" s="1280"/>
      <c r="BHN380" s="1280"/>
      <c r="BHO380" s="1280"/>
      <c r="BHP380" s="1280"/>
      <c r="BHQ380" s="1280"/>
      <c r="BHR380" s="1280"/>
      <c r="BHS380" s="1280"/>
      <c r="BHT380" s="1280"/>
      <c r="BHU380" s="1280"/>
      <c r="BHV380" s="1280"/>
      <c r="BHW380" s="1280"/>
      <c r="BHX380" s="1280"/>
      <c r="BHY380" s="1280"/>
      <c r="BHZ380" s="1280"/>
      <c r="BIA380" s="1280"/>
      <c r="BIB380" s="1280"/>
      <c r="BIC380" s="1280"/>
      <c r="BID380" s="1280"/>
      <c r="BIE380" s="1280"/>
      <c r="BIF380" s="1280"/>
      <c r="BIG380" s="1280"/>
      <c r="BIH380" s="1280"/>
      <c r="BII380" s="1280"/>
      <c r="BIJ380" s="1280"/>
      <c r="BIK380" s="1280"/>
      <c r="BIL380" s="1280"/>
      <c r="BIM380" s="1280"/>
      <c r="BIN380" s="1280"/>
      <c r="BIO380" s="1280"/>
      <c r="BIP380" s="1280"/>
      <c r="BIQ380" s="1280"/>
      <c r="BIR380" s="1280"/>
      <c r="BIS380" s="1280"/>
      <c r="BIT380" s="1280"/>
      <c r="BIU380" s="1280"/>
      <c r="BIV380" s="1280"/>
      <c r="BIW380" s="1280"/>
      <c r="BIX380" s="1280"/>
      <c r="BIY380" s="1280"/>
      <c r="BIZ380" s="1280"/>
      <c r="BJA380" s="1280"/>
      <c r="BJB380" s="1280"/>
      <c r="BJC380" s="1280"/>
      <c r="BJD380" s="1280"/>
      <c r="BJE380" s="1280"/>
      <c r="BJF380" s="1280"/>
      <c r="BJG380" s="1280"/>
      <c r="BJH380" s="1280"/>
      <c r="BJI380" s="1280"/>
      <c r="BJJ380" s="1280"/>
      <c r="BJK380" s="1280"/>
      <c r="BJL380" s="1280"/>
      <c r="BJM380" s="1280"/>
      <c r="BJN380" s="1280"/>
      <c r="BJO380" s="1280"/>
      <c r="BJP380" s="1280"/>
      <c r="BJQ380" s="1280"/>
      <c r="BJR380" s="1280"/>
      <c r="BJS380" s="1280"/>
      <c r="BJT380" s="1280"/>
      <c r="BJU380" s="1280"/>
      <c r="BJV380" s="1280"/>
      <c r="BJW380" s="1280"/>
      <c r="BJX380" s="1280"/>
      <c r="BJY380" s="1280"/>
      <c r="BJZ380" s="1280"/>
      <c r="BKA380" s="1280"/>
      <c r="BKB380" s="1280"/>
      <c r="BKC380" s="1280"/>
      <c r="BKD380" s="1280"/>
      <c r="BKE380" s="1280"/>
      <c r="BKF380" s="1280"/>
      <c r="BKG380" s="1280"/>
      <c r="BKH380" s="1280"/>
      <c r="BKI380" s="1280"/>
      <c r="BKJ380" s="1280"/>
      <c r="BKK380" s="1280"/>
      <c r="BKL380" s="1280"/>
      <c r="BKM380" s="1280"/>
      <c r="BKN380" s="1280"/>
      <c r="BKO380" s="1280"/>
      <c r="BKP380" s="1280"/>
      <c r="BKQ380" s="1280"/>
      <c r="BKR380" s="1280"/>
      <c r="BKS380" s="1280"/>
      <c r="BKT380" s="1280"/>
      <c r="BKU380" s="1280"/>
      <c r="BKV380" s="1280"/>
      <c r="BKW380" s="1280"/>
      <c r="BKX380" s="1280"/>
      <c r="BKY380" s="1280"/>
      <c r="BKZ380" s="1280"/>
      <c r="BLA380" s="1280"/>
      <c r="BLB380" s="1280"/>
      <c r="BLC380" s="1280"/>
      <c r="BLD380" s="1280"/>
      <c r="BLE380" s="1280"/>
      <c r="BLF380" s="1280"/>
      <c r="BLG380" s="1280"/>
      <c r="BLH380" s="1280"/>
      <c r="BLI380" s="1280"/>
      <c r="BLJ380" s="1280"/>
      <c r="BLK380" s="1280"/>
      <c r="BLL380" s="1280"/>
      <c r="BLM380" s="1280"/>
      <c r="BLN380" s="1280"/>
      <c r="BLO380" s="1280"/>
      <c r="BLP380" s="1280"/>
      <c r="BLQ380" s="1280"/>
      <c r="BLR380" s="1280"/>
      <c r="BLS380" s="1280"/>
      <c r="BLT380" s="1280"/>
      <c r="BLU380" s="1280"/>
      <c r="BLV380" s="1280"/>
      <c r="BLW380" s="1280"/>
      <c r="BLX380" s="1280"/>
      <c r="BLY380" s="1280"/>
      <c r="BLZ380" s="1280"/>
      <c r="BMA380" s="1280"/>
      <c r="BMB380" s="1280"/>
      <c r="BMC380" s="1280"/>
      <c r="BMD380" s="1280"/>
      <c r="BME380" s="1280"/>
      <c r="BMF380" s="1280"/>
      <c r="BMG380" s="1280"/>
      <c r="BMH380" s="1280"/>
      <c r="BMI380" s="1280"/>
      <c r="BMJ380" s="1280"/>
      <c r="BMK380" s="1280"/>
      <c r="BML380" s="1280"/>
      <c r="BMM380" s="1280"/>
      <c r="BMN380" s="1280"/>
      <c r="BMO380" s="1280"/>
      <c r="BMP380" s="1280"/>
      <c r="BMQ380" s="1280"/>
      <c r="BMR380" s="1280"/>
      <c r="BMS380" s="1280"/>
      <c r="BMT380" s="1280"/>
      <c r="BMU380" s="1280"/>
      <c r="BMV380" s="1280"/>
      <c r="BMW380" s="1280"/>
      <c r="BMX380" s="1280"/>
      <c r="BMY380" s="1280"/>
      <c r="BMZ380" s="1280"/>
      <c r="BNA380" s="1280"/>
      <c r="BNB380" s="1280"/>
      <c r="BNC380" s="1280"/>
      <c r="BND380" s="1280"/>
      <c r="BNE380" s="1280"/>
      <c r="BNF380" s="1280"/>
      <c r="BNG380" s="1280"/>
      <c r="BNH380" s="1280"/>
      <c r="BNI380" s="1280"/>
      <c r="BNJ380" s="1280"/>
      <c r="BNK380" s="1280"/>
      <c r="BNL380" s="1280"/>
      <c r="BNM380" s="1280"/>
      <c r="BNN380" s="1280"/>
      <c r="BNO380" s="1280"/>
      <c r="BNP380" s="1280"/>
      <c r="BNQ380" s="1280"/>
      <c r="BNR380" s="1280"/>
      <c r="BNS380" s="1280"/>
      <c r="BNT380" s="1280"/>
      <c r="BNU380" s="1280"/>
      <c r="BNV380" s="1280"/>
      <c r="BNW380" s="1280"/>
      <c r="BNX380" s="1280"/>
      <c r="BNY380" s="1280"/>
      <c r="BNZ380" s="1280"/>
      <c r="BOA380" s="1280"/>
      <c r="BOB380" s="1280"/>
      <c r="BOC380" s="1280"/>
      <c r="BOD380" s="1280"/>
      <c r="BOE380" s="1280"/>
      <c r="BOF380" s="1280"/>
      <c r="BOG380" s="1280"/>
      <c r="BOH380" s="1280"/>
      <c r="BOI380" s="1280"/>
      <c r="BOJ380" s="1280"/>
      <c r="BOK380" s="1280"/>
      <c r="BOL380" s="1280"/>
      <c r="BOM380" s="1280"/>
      <c r="BON380" s="1280"/>
      <c r="BOO380" s="1280"/>
      <c r="BOP380" s="1280"/>
      <c r="BOQ380" s="1280"/>
      <c r="BOR380" s="1280"/>
      <c r="BOS380" s="1280"/>
      <c r="BOT380" s="1280"/>
      <c r="BOU380" s="1280"/>
      <c r="BOV380" s="1280"/>
      <c r="BOW380" s="1280"/>
      <c r="BOX380" s="1280"/>
      <c r="BOY380" s="1280"/>
      <c r="BOZ380" s="1280"/>
      <c r="BPA380" s="1280"/>
      <c r="BPB380" s="1280"/>
      <c r="BPC380" s="1280"/>
      <c r="BPD380" s="1280"/>
      <c r="BPE380" s="1280"/>
      <c r="BPF380" s="1280"/>
      <c r="BPG380" s="1280"/>
      <c r="BPH380" s="1280"/>
      <c r="BPI380" s="1280"/>
      <c r="BPJ380" s="1280"/>
      <c r="BPK380" s="1280"/>
      <c r="BPL380" s="1280"/>
      <c r="BPM380" s="1280"/>
      <c r="BPN380" s="1280"/>
      <c r="BPO380" s="1280"/>
      <c r="BPP380" s="1280"/>
      <c r="BPQ380" s="1280"/>
      <c r="BPR380" s="1280"/>
      <c r="BPS380" s="1280"/>
      <c r="BPT380" s="1280"/>
      <c r="BPU380" s="1280"/>
      <c r="BPV380" s="1280"/>
      <c r="BPW380" s="1280"/>
      <c r="BPX380" s="1280"/>
      <c r="BPY380" s="1280"/>
      <c r="BPZ380" s="1280"/>
      <c r="BQA380" s="1280"/>
      <c r="BQB380" s="1280"/>
      <c r="BQC380" s="1280"/>
      <c r="BQD380" s="1280"/>
      <c r="BQE380" s="1280"/>
      <c r="BQF380" s="1280"/>
      <c r="BQG380" s="1280"/>
      <c r="BQH380" s="1280"/>
      <c r="BQI380" s="1280"/>
      <c r="BQJ380" s="1280"/>
      <c r="BQK380" s="1280"/>
      <c r="BQL380" s="1280"/>
      <c r="BQM380" s="1280"/>
      <c r="BQN380" s="1280"/>
      <c r="BQO380" s="1280"/>
      <c r="BQP380" s="1280"/>
      <c r="BQQ380" s="1280"/>
      <c r="BQR380" s="1280"/>
      <c r="BQS380" s="1280"/>
      <c r="BQT380" s="1280"/>
      <c r="BQU380" s="1280"/>
      <c r="BQV380" s="1280"/>
      <c r="BQW380" s="1280"/>
      <c r="BQX380" s="1280"/>
      <c r="BQY380" s="1280"/>
      <c r="BQZ380" s="1280"/>
      <c r="BRA380" s="1280"/>
      <c r="BRB380" s="1280"/>
      <c r="BRC380" s="1280"/>
      <c r="BRD380" s="1280"/>
      <c r="BRE380" s="1280"/>
      <c r="BRF380" s="1280"/>
      <c r="BRG380" s="1280"/>
      <c r="BRH380" s="1280"/>
      <c r="BRI380" s="1280"/>
      <c r="BRJ380" s="1280"/>
      <c r="BRK380" s="1280"/>
      <c r="BRL380" s="1280"/>
      <c r="BRM380" s="1280"/>
      <c r="BRN380" s="1280"/>
      <c r="BRO380" s="1280"/>
      <c r="BRP380" s="1280"/>
      <c r="BRQ380" s="1280"/>
      <c r="BRR380" s="1280"/>
      <c r="BRS380" s="1280"/>
      <c r="BRT380" s="1280"/>
      <c r="BRU380" s="1280"/>
      <c r="BRV380" s="1280"/>
      <c r="BRW380" s="1280"/>
      <c r="BRX380" s="1280"/>
      <c r="BRY380" s="1280"/>
      <c r="BRZ380" s="1280"/>
      <c r="BSA380" s="1280"/>
      <c r="BSB380" s="1280"/>
      <c r="BSC380" s="1280"/>
      <c r="BSD380" s="1280"/>
      <c r="BSE380" s="1280"/>
      <c r="BSF380" s="1280"/>
      <c r="BSG380" s="1280"/>
      <c r="BSH380" s="1280"/>
      <c r="BSI380" s="1280"/>
      <c r="BSJ380" s="1280"/>
      <c r="BSK380" s="1280"/>
      <c r="BSL380" s="1280"/>
      <c r="BSM380" s="1280"/>
      <c r="BSN380" s="1280"/>
      <c r="BSO380" s="1280"/>
      <c r="BSP380" s="1280"/>
      <c r="BSQ380" s="1280"/>
      <c r="BSR380" s="1280"/>
      <c r="BSS380" s="1280"/>
      <c r="BST380" s="1280"/>
      <c r="BSU380" s="1280"/>
      <c r="BSV380" s="1280"/>
      <c r="BSW380" s="1280"/>
      <c r="BSX380" s="1280"/>
      <c r="BSY380" s="1280"/>
      <c r="BSZ380" s="1280"/>
      <c r="BTA380" s="1280"/>
      <c r="BTB380" s="1280"/>
      <c r="BTC380" s="1280"/>
      <c r="BTD380" s="1280"/>
      <c r="BTE380" s="1280"/>
      <c r="BTF380" s="1280"/>
      <c r="BTG380" s="1280"/>
      <c r="BTH380" s="1280"/>
      <c r="BTI380" s="1280"/>
      <c r="BTJ380" s="1280"/>
      <c r="BTK380" s="1280"/>
      <c r="BTL380" s="1280"/>
      <c r="BTM380" s="1280"/>
      <c r="BTN380" s="1280"/>
      <c r="BTO380" s="1280"/>
      <c r="BTP380" s="1280"/>
      <c r="BTQ380" s="1280"/>
      <c r="BTR380" s="1280"/>
      <c r="BTS380" s="1280"/>
      <c r="BTT380" s="1280"/>
      <c r="BTU380" s="1280"/>
      <c r="BTV380" s="1280"/>
      <c r="BTW380" s="1280"/>
      <c r="BTX380" s="1280"/>
      <c r="BTY380" s="1280"/>
      <c r="BTZ380" s="1280"/>
      <c r="BUA380" s="1280"/>
      <c r="BUB380" s="1280"/>
      <c r="BUC380" s="1280"/>
      <c r="BUD380" s="1280"/>
      <c r="BUE380" s="1280"/>
      <c r="BUF380" s="1280"/>
      <c r="BUG380" s="1280"/>
      <c r="BUH380" s="1280"/>
      <c r="BUI380" s="1280"/>
      <c r="BUJ380" s="1280"/>
      <c r="BUK380" s="1280"/>
      <c r="BUL380" s="1280"/>
      <c r="BUM380" s="1280"/>
      <c r="BUN380" s="1280"/>
      <c r="BUO380" s="1280"/>
      <c r="BUP380" s="1280"/>
      <c r="BUQ380" s="1280"/>
      <c r="BUR380" s="1280"/>
      <c r="BUS380" s="1280"/>
      <c r="BUT380" s="1280"/>
      <c r="BUU380" s="1280"/>
      <c r="BUV380" s="1280"/>
      <c r="BUW380" s="1280"/>
      <c r="BUX380" s="1280"/>
      <c r="BUY380" s="1280"/>
      <c r="BUZ380" s="1280"/>
      <c r="BVA380" s="1280"/>
      <c r="BVB380" s="1280"/>
      <c r="BVC380" s="1280"/>
      <c r="BVD380" s="1280"/>
      <c r="BVE380" s="1280"/>
      <c r="BVF380" s="1280"/>
      <c r="BVG380" s="1280"/>
      <c r="BVH380" s="1280"/>
      <c r="BVI380" s="1280"/>
      <c r="BVJ380" s="1280"/>
      <c r="BVK380" s="1280"/>
      <c r="BVL380" s="1280"/>
      <c r="BVM380" s="1280"/>
      <c r="BVN380" s="1280"/>
      <c r="BVO380" s="1280"/>
      <c r="BVP380" s="1280"/>
      <c r="BVQ380" s="1280"/>
      <c r="BVR380" s="1280"/>
      <c r="BVS380" s="1280"/>
      <c r="BVT380" s="1280"/>
      <c r="BVU380" s="1280"/>
      <c r="BVV380" s="1280"/>
      <c r="BVW380" s="1280"/>
      <c r="BVX380" s="1280"/>
      <c r="BVY380" s="1280"/>
      <c r="BVZ380" s="1280"/>
      <c r="BWA380" s="1280"/>
      <c r="BWB380" s="1280"/>
      <c r="BWC380" s="1280"/>
      <c r="BWD380" s="1280"/>
      <c r="BWE380" s="1280"/>
      <c r="BWF380" s="1280"/>
      <c r="BWG380" s="1280"/>
      <c r="BWH380" s="1280"/>
      <c r="BWI380" s="1280"/>
      <c r="BWJ380" s="1280"/>
      <c r="BWK380" s="1280"/>
      <c r="BWL380" s="1280"/>
      <c r="BWM380" s="1280"/>
      <c r="BWN380" s="1280"/>
      <c r="BWO380" s="1280"/>
      <c r="BWP380" s="1280"/>
      <c r="BWQ380" s="1280"/>
      <c r="BWR380" s="1280"/>
      <c r="BWS380" s="1280"/>
      <c r="BWT380" s="1280"/>
      <c r="BWU380" s="1280"/>
      <c r="BWV380" s="1280"/>
      <c r="BWW380" s="1280"/>
      <c r="BWX380" s="1280"/>
      <c r="BWY380" s="1280"/>
      <c r="BWZ380" s="1280"/>
      <c r="BXA380" s="1280"/>
      <c r="BXB380" s="1280"/>
      <c r="BXC380" s="1280"/>
      <c r="BXD380" s="1280"/>
      <c r="BXE380" s="1280"/>
      <c r="BXF380" s="1280"/>
      <c r="BXG380" s="1280"/>
      <c r="BXH380" s="1280"/>
      <c r="BXI380" s="1280"/>
      <c r="BXJ380" s="1280"/>
      <c r="BXK380" s="1280"/>
      <c r="BXL380" s="1280"/>
      <c r="BXM380" s="1280"/>
      <c r="BXN380" s="1280"/>
      <c r="BXO380" s="1280"/>
      <c r="BXP380" s="1280"/>
      <c r="BXQ380" s="1280"/>
      <c r="BXR380" s="1280"/>
      <c r="BXS380" s="1280"/>
      <c r="BXT380" s="1280"/>
      <c r="BXU380" s="1280"/>
      <c r="BXV380" s="1280"/>
      <c r="BXW380" s="1280"/>
      <c r="BXX380" s="1280"/>
      <c r="BXY380" s="1280"/>
      <c r="BXZ380" s="1280"/>
      <c r="BYA380" s="1280"/>
      <c r="BYB380" s="1280"/>
      <c r="BYC380" s="1280"/>
      <c r="BYD380" s="1280"/>
      <c r="BYE380" s="1280"/>
      <c r="BYF380" s="1280"/>
      <c r="BYG380" s="1280"/>
      <c r="BYH380" s="1280"/>
      <c r="BYI380" s="1280"/>
      <c r="BYJ380" s="1280"/>
      <c r="BYK380" s="1280"/>
      <c r="BYL380" s="1280"/>
      <c r="BYM380" s="1280"/>
      <c r="BYN380" s="1280"/>
      <c r="BYO380" s="1280"/>
      <c r="BYP380" s="1280"/>
      <c r="BYQ380" s="1280"/>
      <c r="BYR380" s="1280"/>
      <c r="BYS380" s="1280"/>
      <c r="BYT380" s="1280"/>
      <c r="BYU380" s="1280"/>
      <c r="BYV380" s="1280"/>
      <c r="BYW380" s="1280"/>
      <c r="BYX380" s="1280"/>
      <c r="BYY380" s="1280"/>
      <c r="BYZ380" s="1280"/>
      <c r="BZA380" s="1280"/>
      <c r="BZB380" s="1280"/>
      <c r="BZC380" s="1280"/>
      <c r="BZD380" s="1280"/>
      <c r="BZE380" s="1280"/>
      <c r="BZF380" s="1280"/>
      <c r="BZG380" s="1280"/>
      <c r="BZH380" s="1280"/>
      <c r="BZI380" s="1280"/>
      <c r="BZJ380" s="1280"/>
      <c r="BZK380" s="1280"/>
      <c r="BZL380" s="1280"/>
      <c r="BZM380" s="1280"/>
      <c r="BZN380" s="1280"/>
      <c r="BZO380" s="1280"/>
      <c r="BZP380" s="1280"/>
      <c r="BZQ380" s="1280"/>
      <c r="BZR380" s="1280"/>
      <c r="BZS380" s="1280"/>
      <c r="BZT380" s="1280"/>
      <c r="BZU380" s="1280"/>
      <c r="BZV380" s="1280"/>
      <c r="BZW380" s="1280"/>
      <c r="BZX380" s="1280"/>
      <c r="BZY380" s="1280"/>
      <c r="BZZ380" s="1280"/>
      <c r="CAA380" s="1280"/>
      <c r="CAB380" s="1280"/>
      <c r="CAC380" s="1280"/>
      <c r="CAD380" s="1280"/>
      <c r="CAE380" s="1280"/>
      <c r="CAF380" s="1280"/>
      <c r="CAG380" s="1280"/>
      <c r="CAH380" s="1280"/>
      <c r="CAI380" s="1280"/>
      <c r="CAJ380" s="1280"/>
      <c r="CAK380" s="1280"/>
      <c r="CAL380" s="1280"/>
      <c r="CAM380" s="1280"/>
      <c r="CAN380" s="1280"/>
      <c r="CAO380" s="1280"/>
      <c r="CAP380" s="1280"/>
      <c r="CAQ380" s="1280"/>
      <c r="CAR380" s="1280"/>
      <c r="CAS380" s="1280"/>
      <c r="CAT380" s="1280"/>
      <c r="CAU380" s="1280"/>
      <c r="CAV380" s="1280"/>
      <c r="CAW380" s="1280"/>
      <c r="CAX380" s="1280"/>
      <c r="CAY380" s="1280"/>
      <c r="CAZ380" s="1280"/>
      <c r="CBA380" s="1280"/>
      <c r="CBB380" s="1280"/>
      <c r="CBC380" s="1280"/>
      <c r="CBD380" s="1280"/>
      <c r="CBE380" s="1280"/>
      <c r="CBF380" s="1280"/>
      <c r="CBG380" s="1280"/>
      <c r="CBH380" s="1280"/>
      <c r="CBI380" s="1280"/>
      <c r="CBJ380" s="1280"/>
      <c r="CBK380" s="1280"/>
      <c r="CBL380" s="1280"/>
      <c r="CBM380" s="1280"/>
      <c r="CBN380" s="1280"/>
      <c r="CBO380" s="1280"/>
      <c r="CBP380" s="1280"/>
      <c r="CBQ380" s="1280"/>
      <c r="CBR380" s="1280"/>
      <c r="CBS380" s="1280"/>
      <c r="CBT380" s="1280"/>
      <c r="CBU380" s="1280"/>
      <c r="CBV380" s="1280"/>
      <c r="CBW380" s="1280"/>
      <c r="CBX380" s="1280"/>
      <c r="CBY380" s="1280"/>
      <c r="CBZ380" s="1280"/>
      <c r="CCA380" s="1280"/>
      <c r="CCB380" s="1280"/>
      <c r="CCC380" s="1280"/>
      <c r="CCD380" s="1280"/>
      <c r="CCE380" s="1280"/>
      <c r="CCF380" s="1280"/>
      <c r="CCG380" s="1280"/>
      <c r="CCH380" s="1280"/>
      <c r="CCI380" s="1280"/>
      <c r="CCJ380" s="1280"/>
      <c r="CCK380" s="1280"/>
      <c r="CCL380" s="1280"/>
      <c r="CCM380" s="1280"/>
      <c r="CCN380" s="1280"/>
      <c r="CCO380" s="1280"/>
      <c r="CCP380" s="1280"/>
      <c r="CCQ380" s="1280"/>
      <c r="CCR380" s="1280"/>
      <c r="CCS380" s="1280"/>
      <c r="CCT380" s="1280"/>
      <c r="CCU380" s="1280"/>
      <c r="CCV380" s="1280"/>
      <c r="CCW380" s="1280"/>
      <c r="CCX380" s="1280"/>
      <c r="CCY380" s="1280"/>
      <c r="CCZ380" s="1280"/>
      <c r="CDA380" s="1280"/>
      <c r="CDB380" s="1280"/>
      <c r="CDC380" s="1280"/>
      <c r="CDD380" s="1280"/>
      <c r="CDE380" s="1280"/>
      <c r="CDF380" s="1280"/>
      <c r="CDG380" s="1280"/>
      <c r="CDH380" s="1280"/>
      <c r="CDI380" s="1280"/>
      <c r="CDJ380" s="1280"/>
      <c r="CDK380" s="1280"/>
      <c r="CDL380" s="1280"/>
      <c r="CDM380" s="1280"/>
      <c r="CDN380" s="1280"/>
      <c r="CDO380" s="1280"/>
      <c r="CDP380" s="1280"/>
      <c r="CDQ380" s="1280"/>
      <c r="CDR380" s="1280"/>
      <c r="CDS380" s="1280"/>
      <c r="CDT380" s="1280"/>
      <c r="CDU380" s="1280"/>
      <c r="CDV380" s="1280"/>
      <c r="CDW380" s="1280"/>
      <c r="CDX380" s="1280"/>
      <c r="CDY380" s="1280"/>
      <c r="CDZ380" s="1280"/>
      <c r="CEA380" s="1280"/>
      <c r="CEB380" s="1280"/>
      <c r="CEC380" s="1280"/>
      <c r="CED380" s="1280"/>
      <c r="CEE380" s="1280"/>
      <c r="CEF380" s="1280"/>
      <c r="CEG380" s="1280"/>
      <c r="CEH380" s="1280"/>
      <c r="CEI380" s="1280"/>
      <c r="CEJ380" s="1280"/>
      <c r="CEK380" s="1280"/>
      <c r="CEL380" s="1280"/>
      <c r="CEM380" s="1280"/>
      <c r="CEN380" s="1280"/>
      <c r="CEO380" s="1280"/>
      <c r="CEP380" s="1280"/>
      <c r="CEQ380" s="1280"/>
      <c r="CER380" s="1280"/>
      <c r="CES380" s="1280"/>
      <c r="CET380" s="1280"/>
      <c r="CEU380" s="1280"/>
      <c r="CEV380" s="1280"/>
      <c r="CEW380" s="1280"/>
      <c r="CEX380" s="1280"/>
      <c r="CEY380" s="1280"/>
      <c r="CEZ380" s="1280"/>
      <c r="CFA380" s="1280"/>
      <c r="CFB380" s="1280"/>
      <c r="CFC380" s="1280"/>
      <c r="CFD380" s="1280"/>
      <c r="CFE380" s="1280"/>
      <c r="CFF380" s="1280"/>
      <c r="CFG380" s="1280"/>
      <c r="CFH380" s="1280"/>
      <c r="CFI380" s="1280"/>
      <c r="CFJ380" s="1280"/>
      <c r="CFK380" s="1280"/>
      <c r="CFL380" s="1280"/>
      <c r="CFM380" s="1280"/>
      <c r="CFN380" s="1280"/>
      <c r="CFO380" s="1280"/>
      <c r="CFP380" s="1280"/>
      <c r="CFQ380" s="1280"/>
      <c r="CFR380" s="1280"/>
      <c r="CFS380" s="1280"/>
      <c r="CFT380" s="1280"/>
      <c r="CFU380" s="1280"/>
      <c r="CFV380" s="1280"/>
      <c r="CFW380" s="1280"/>
      <c r="CFX380" s="1280"/>
      <c r="CFY380" s="1280"/>
      <c r="CFZ380" s="1280"/>
      <c r="CGA380" s="1280"/>
      <c r="CGB380" s="1280"/>
      <c r="CGC380" s="1280"/>
      <c r="CGD380" s="1280"/>
      <c r="CGE380" s="1280"/>
      <c r="CGF380" s="1280"/>
      <c r="CGG380" s="1280"/>
      <c r="CGH380" s="1280"/>
      <c r="CGI380" s="1280"/>
      <c r="CGJ380" s="1280"/>
      <c r="CGK380" s="1280"/>
      <c r="CGL380" s="1280"/>
      <c r="CGM380" s="1280"/>
      <c r="CGN380" s="1280"/>
      <c r="CGO380" s="1280"/>
      <c r="CGP380" s="1280"/>
      <c r="CGQ380" s="1280"/>
      <c r="CGR380" s="1280"/>
      <c r="CGS380" s="1280"/>
      <c r="CGT380" s="1280"/>
      <c r="CGU380" s="1280"/>
      <c r="CGV380" s="1280"/>
      <c r="CGW380" s="1280"/>
      <c r="CGX380" s="1280"/>
      <c r="CGY380" s="1280"/>
      <c r="CGZ380" s="1280"/>
      <c r="CHA380" s="1280"/>
      <c r="CHB380" s="1280"/>
      <c r="CHC380" s="1280"/>
      <c r="CHD380" s="1280"/>
      <c r="CHE380" s="1280"/>
      <c r="CHF380" s="1280"/>
      <c r="CHG380" s="1280"/>
      <c r="CHH380" s="1280"/>
      <c r="CHI380" s="1280"/>
      <c r="CHJ380" s="1280"/>
      <c r="CHK380" s="1280"/>
      <c r="CHL380" s="1280"/>
      <c r="CHM380" s="1280"/>
      <c r="CHN380" s="1280"/>
      <c r="CHO380" s="1280"/>
      <c r="CHP380" s="1280"/>
      <c r="CHQ380" s="1280"/>
      <c r="CHR380" s="1280"/>
      <c r="CHS380" s="1280"/>
      <c r="CHT380" s="1280"/>
      <c r="CHU380" s="1280"/>
      <c r="CHV380" s="1280"/>
      <c r="CHW380" s="1280"/>
      <c r="CHX380" s="1280"/>
      <c r="CHY380" s="1280"/>
      <c r="CHZ380" s="1280"/>
      <c r="CIA380" s="1280"/>
      <c r="CIB380" s="1280"/>
      <c r="CIC380" s="1280"/>
      <c r="CID380" s="1280"/>
      <c r="CIE380" s="1280"/>
      <c r="CIF380" s="1280"/>
      <c r="CIG380" s="1280"/>
      <c r="CIH380" s="1280"/>
      <c r="CII380" s="1280"/>
      <c r="CIJ380" s="1280"/>
      <c r="CIK380" s="1280"/>
      <c r="CIL380" s="1280"/>
      <c r="CIM380" s="1280"/>
      <c r="CIN380" s="1280"/>
      <c r="CIO380" s="1280"/>
      <c r="CIP380" s="1280"/>
      <c r="CIQ380" s="1280"/>
      <c r="CIR380" s="1280"/>
      <c r="CIS380" s="1280"/>
      <c r="CIT380" s="1280"/>
      <c r="CIU380" s="1280"/>
      <c r="CIV380" s="1280"/>
      <c r="CIW380" s="1280"/>
      <c r="CIX380" s="1280"/>
      <c r="CIY380" s="1280"/>
      <c r="CIZ380" s="1280"/>
      <c r="CJA380" s="1280"/>
      <c r="CJB380" s="1280"/>
      <c r="CJC380" s="1280"/>
      <c r="CJD380" s="1280"/>
      <c r="CJE380" s="1280"/>
      <c r="CJF380" s="1280"/>
      <c r="CJG380" s="1280"/>
      <c r="CJH380" s="1280"/>
      <c r="CJI380" s="1280"/>
      <c r="CJJ380" s="1280"/>
      <c r="CJK380" s="1280"/>
      <c r="CJL380" s="1280"/>
      <c r="CJM380" s="1280"/>
      <c r="CJN380" s="1280"/>
      <c r="CJO380" s="1280"/>
      <c r="CJP380" s="1280"/>
      <c r="CJQ380" s="1280"/>
      <c r="CJR380" s="1280"/>
      <c r="CJS380" s="1280"/>
      <c r="CJT380" s="1280"/>
      <c r="CJU380" s="1280"/>
      <c r="CJV380" s="1280"/>
      <c r="CJW380" s="1280"/>
      <c r="CJX380" s="1280"/>
      <c r="CJY380" s="1280"/>
      <c r="CJZ380" s="1280"/>
      <c r="CKA380" s="1280"/>
      <c r="CKB380" s="1280"/>
      <c r="CKC380" s="1280"/>
      <c r="CKD380" s="1280"/>
      <c r="CKE380" s="1280"/>
      <c r="CKF380" s="1280"/>
      <c r="CKG380" s="1280"/>
      <c r="CKH380" s="1280"/>
      <c r="CKI380" s="1280"/>
      <c r="CKJ380" s="1280"/>
      <c r="CKK380" s="1280"/>
      <c r="CKL380" s="1280"/>
      <c r="CKM380" s="1280"/>
      <c r="CKN380" s="1280"/>
      <c r="CKO380" s="1280"/>
      <c r="CKP380" s="1280"/>
      <c r="CKQ380" s="1280"/>
      <c r="CKR380" s="1280"/>
      <c r="CKS380" s="1280"/>
      <c r="CKT380" s="1280"/>
      <c r="CKU380" s="1280"/>
      <c r="CKV380" s="1280"/>
      <c r="CKW380" s="1280"/>
      <c r="CKX380" s="1280"/>
      <c r="CKY380" s="1280"/>
      <c r="CKZ380" s="1280"/>
      <c r="CLA380" s="1280"/>
      <c r="CLB380" s="1280"/>
      <c r="CLC380" s="1280"/>
      <c r="CLD380" s="1280"/>
      <c r="CLE380" s="1280"/>
      <c r="CLF380" s="1280"/>
      <c r="CLG380" s="1280"/>
      <c r="CLH380" s="1280"/>
      <c r="CLI380" s="1280"/>
      <c r="CLJ380" s="1280"/>
      <c r="CLK380" s="1280"/>
      <c r="CLL380" s="1280"/>
      <c r="CLM380" s="1280"/>
      <c r="CLN380" s="1280"/>
      <c r="CLO380" s="1280"/>
      <c r="CLP380" s="1280"/>
      <c r="CLQ380" s="1280"/>
      <c r="CLR380" s="1280"/>
      <c r="CLS380" s="1280"/>
      <c r="CLT380" s="1280"/>
      <c r="CLU380" s="1280"/>
      <c r="CLV380" s="1280"/>
      <c r="CLW380" s="1280"/>
      <c r="CLX380" s="1280"/>
      <c r="CLY380" s="1280"/>
      <c r="CLZ380" s="1280"/>
      <c r="CMA380" s="1280"/>
      <c r="CMB380" s="1280"/>
      <c r="CMC380" s="1280"/>
      <c r="CMD380" s="1280"/>
      <c r="CME380" s="1280"/>
      <c r="CMF380" s="1280"/>
      <c r="CMG380" s="1280"/>
      <c r="CMH380" s="1280"/>
      <c r="CMI380" s="1280"/>
      <c r="CMJ380" s="1280"/>
      <c r="CMK380" s="1280"/>
      <c r="CML380" s="1280"/>
      <c r="CMM380" s="1280"/>
      <c r="CMN380" s="1280"/>
      <c r="CMO380" s="1280"/>
      <c r="CMP380" s="1280"/>
      <c r="CMQ380" s="1280"/>
      <c r="CMR380" s="1280"/>
      <c r="CMS380" s="1280"/>
      <c r="CMT380" s="1280"/>
      <c r="CMU380" s="1280"/>
      <c r="CMV380" s="1280"/>
      <c r="CMW380" s="1280"/>
      <c r="CMX380" s="1280"/>
      <c r="CMY380" s="1280"/>
      <c r="CMZ380" s="1280"/>
      <c r="CNA380" s="1280"/>
      <c r="CNB380" s="1280"/>
      <c r="CNC380" s="1280"/>
      <c r="CND380" s="1280"/>
      <c r="CNE380" s="1280"/>
      <c r="CNF380" s="1280"/>
      <c r="CNG380" s="1280"/>
      <c r="CNH380" s="1280"/>
      <c r="CNI380" s="1280"/>
      <c r="CNJ380" s="1280"/>
      <c r="CNK380" s="1280"/>
      <c r="CNL380" s="1280"/>
      <c r="CNM380" s="1280"/>
      <c r="CNN380" s="1280"/>
      <c r="CNO380" s="1280"/>
      <c r="CNP380" s="1280"/>
      <c r="CNQ380" s="1280"/>
      <c r="CNR380" s="1280"/>
      <c r="CNS380" s="1280"/>
      <c r="CNT380" s="1280"/>
      <c r="CNU380" s="1280"/>
      <c r="CNV380" s="1280"/>
      <c r="CNW380" s="1280"/>
      <c r="CNX380" s="1280"/>
      <c r="CNY380" s="1280"/>
      <c r="CNZ380" s="1280"/>
      <c r="COA380" s="1280"/>
      <c r="COB380" s="1280"/>
      <c r="COC380" s="1280"/>
      <c r="COD380" s="1280"/>
      <c r="COE380" s="1280"/>
      <c r="COF380" s="1280"/>
      <c r="COG380" s="1280"/>
      <c r="COH380" s="1280"/>
      <c r="COI380" s="1280"/>
      <c r="COJ380" s="1280"/>
      <c r="COK380" s="1280"/>
      <c r="COL380" s="1280"/>
      <c r="COM380" s="1280"/>
      <c r="CON380" s="1280"/>
      <c r="COO380" s="1280"/>
      <c r="COP380" s="1280"/>
      <c r="COQ380" s="1280"/>
      <c r="COR380" s="1280"/>
      <c r="COS380" s="1280"/>
      <c r="COT380" s="1280"/>
      <c r="COU380" s="1280"/>
      <c r="COV380" s="1280"/>
      <c r="COW380" s="1280"/>
      <c r="COX380" s="1280"/>
      <c r="COY380" s="1280"/>
      <c r="COZ380" s="1280"/>
      <c r="CPA380" s="1280"/>
      <c r="CPB380" s="1280"/>
      <c r="CPC380" s="1280"/>
      <c r="CPD380" s="1280"/>
      <c r="CPE380" s="1280"/>
      <c r="CPF380" s="1280"/>
      <c r="CPG380" s="1280"/>
      <c r="CPH380" s="1280"/>
      <c r="CPI380" s="1280"/>
      <c r="CPJ380" s="1280"/>
      <c r="CPK380" s="1280"/>
      <c r="CPL380" s="1280"/>
      <c r="CPM380" s="1280"/>
      <c r="CPN380" s="1280"/>
      <c r="CPO380" s="1280"/>
      <c r="CPP380" s="1280"/>
      <c r="CPQ380" s="1280"/>
      <c r="CPR380" s="1280"/>
      <c r="CPS380" s="1280"/>
      <c r="CPT380" s="1280"/>
      <c r="CPU380" s="1280"/>
      <c r="CPV380" s="1280"/>
      <c r="CPW380" s="1280"/>
      <c r="CPX380" s="1280"/>
      <c r="CPY380" s="1280"/>
      <c r="CPZ380" s="1280"/>
      <c r="CQA380" s="1280"/>
      <c r="CQB380" s="1280"/>
      <c r="CQC380" s="1280"/>
      <c r="CQD380" s="1280"/>
      <c r="CQE380" s="1280"/>
      <c r="CQF380" s="1280"/>
      <c r="CQG380" s="1280"/>
      <c r="CQH380" s="1280"/>
      <c r="CQI380" s="1280"/>
      <c r="CQJ380" s="1280"/>
      <c r="CQK380" s="1280"/>
      <c r="CQL380" s="1280"/>
      <c r="CQM380" s="1280"/>
      <c r="CQN380" s="1280"/>
      <c r="CQO380" s="1280"/>
      <c r="CQP380" s="1280"/>
      <c r="CQQ380" s="1280"/>
      <c r="CQR380" s="1280"/>
      <c r="CQS380" s="1280"/>
      <c r="CQT380" s="1280"/>
      <c r="CQU380" s="1280"/>
      <c r="CQV380" s="1280"/>
      <c r="CQW380" s="1280"/>
      <c r="CQX380" s="1280"/>
      <c r="CQY380" s="1280"/>
      <c r="CQZ380" s="1280"/>
      <c r="CRA380" s="1280"/>
      <c r="CRB380" s="1280"/>
      <c r="CRC380" s="1280"/>
      <c r="CRD380" s="1280"/>
      <c r="CRE380" s="1280"/>
      <c r="CRF380" s="1280"/>
      <c r="CRG380" s="1280"/>
      <c r="CRH380" s="1280"/>
      <c r="CRI380" s="1280"/>
      <c r="CRJ380" s="1280"/>
      <c r="CRK380" s="1280"/>
      <c r="CRL380" s="1280"/>
      <c r="CRM380" s="1280"/>
      <c r="CRN380" s="1280"/>
      <c r="CRO380" s="1280"/>
      <c r="CRP380" s="1280"/>
      <c r="CRQ380" s="1280"/>
      <c r="CRR380" s="1280"/>
      <c r="CRS380" s="1280"/>
      <c r="CRT380" s="1280"/>
      <c r="CRU380" s="1280"/>
      <c r="CRV380" s="1280"/>
      <c r="CRW380" s="1280"/>
      <c r="CRX380" s="1280"/>
      <c r="CRY380" s="1280"/>
      <c r="CRZ380" s="1280"/>
      <c r="CSA380" s="1280"/>
      <c r="CSB380" s="1280"/>
      <c r="CSC380" s="1280"/>
      <c r="CSD380" s="1280"/>
      <c r="CSE380" s="1280"/>
      <c r="CSF380" s="1280"/>
      <c r="CSG380" s="1280"/>
      <c r="CSH380" s="1280"/>
      <c r="CSI380" s="1280"/>
      <c r="CSJ380" s="1280"/>
      <c r="CSK380" s="1280"/>
      <c r="CSL380" s="1280"/>
      <c r="CSM380" s="1280"/>
      <c r="CSN380" s="1280"/>
      <c r="CSO380" s="1280"/>
      <c r="CSP380" s="1280"/>
      <c r="CSQ380" s="1280"/>
      <c r="CSR380" s="1280"/>
      <c r="CSS380" s="1280"/>
      <c r="CST380" s="1280"/>
      <c r="CSU380" s="1280"/>
      <c r="CSV380" s="1280"/>
      <c r="CSW380" s="1280"/>
      <c r="CSX380" s="1280"/>
      <c r="CSY380" s="1280"/>
      <c r="CSZ380" s="1280"/>
      <c r="CTA380" s="1280"/>
      <c r="CTB380" s="1280"/>
      <c r="CTC380" s="1280"/>
      <c r="CTD380" s="1280"/>
      <c r="CTE380" s="1280"/>
      <c r="CTF380" s="1280"/>
      <c r="CTG380" s="1280"/>
      <c r="CTH380" s="1280"/>
      <c r="CTI380" s="1280"/>
      <c r="CTJ380" s="1280"/>
      <c r="CTK380" s="1280"/>
      <c r="CTL380" s="1280"/>
      <c r="CTM380" s="1280"/>
      <c r="CTN380" s="1280"/>
      <c r="CTO380" s="1280"/>
      <c r="CTP380" s="1280"/>
      <c r="CTQ380" s="1280"/>
      <c r="CTR380" s="1280"/>
      <c r="CTS380" s="1280"/>
      <c r="CTT380" s="1280"/>
      <c r="CTU380" s="1280"/>
      <c r="CTV380" s="1280"/>
      <c r="CTW380" s="1280"/>
      <c r="CTX380" s="1280"/>
      <c r="CTY380" s="1280"/>
      <c r="CTZ380" s="1280"/>
      <c r="CUA380" s="1280"/>
      <c r="CUB380" s="1280"/>
      <c r="CUC380" s="1280"/>
      <c r="CUD380" s="1280"/>
      <c r="CUE380" s="1280"/>
      <c r="CUF380" s="1280"/>
      <c r="CUG380" s="1280"/>
      <c r="CUH380" s="1280"/>
      <c r="CUI380" s="1280"/>
      <c r="CUJ380" s="1280"/>
      <c r="CUK380" s="1280"/>
      <c r="CUL380" s="1280"/>
      <c r="CUM380" s="1280"/>
      <c r="CUN380" s="1280"/>
      <c r="CUO380" s="1280"/>
      <c r="CUP380" s="1280"/>
      <c r="CUQ380" s="1280"/>
      <c r="CUR380" s="1280"/>
      <c r="CUS380" s="1280"/>
      <c r="CUT380" s="1280"/>
      <c r="CUU380" s="1280"/>
      <c r="CUV380" s="1280"/>
      <c r="CUW380" s="1280"/>
      <c r="CUX380" s="1280"/>
      <c r="CUY380" s="1280"/>
      <c r="CUZ380" s="1280"/>
      <c r="CVA380" s="1280"/>
      <c r="CVB380" s="1280"/>
      <c r="CVC380" s="1280"/>
      <c r="CVD380" s="1280"/>
      <c r="CVE380" s="1280"/>
      <c r="CVF380" s="1280"/>
      <c r="CVG380" s="1280"/>
      <c r="CVH380" s="1280"/>
      <c r="CVI380" s="1280"/>
      <c r="CVJ380" s="1280"/>
      <c r="CVK380" s="1280"/>
      <c r="CVL380" s="1280"/>
      <c r="CVM380" s="1280"/>
      <c r="CVN380" s="1280"/>
      <c r="CVO380" s="1280"/>
      <c r="CVP380" s="1280"/>
      <c r="CVQ380" s="1280"/>
      <c r="CVR380" s="1280"/>
      <c r="CVS380" s="1280"/>
      <c r="CVT380" s="1280"/>
      <c r="CVU380" s="1280"/>
      <c r="CVV380" s="1280"/>
      <c r="CVW380" s="1280"/>
      <c r="CVX380" s="1280"/>
      <c r="CVY380" s="1280"/>
      <c r="CVZ380" s="1280"/>
      <c r="CWA380" s="1280"/>
      <c r="CWB380" s="1280"/>
      <c r="CWC380" s="1280"/>
      <c r="CWD380" s="1280"/>
      <c r="CWE380" s="1280"/>
      <c r="CWF380" s="1280"/>
      <c r="CWG380" s="1280"/>
      <c r="CWH380" s="1280"/>
      <c r="CWI380" s="1280"/>
      <c r="CWJ380" s="1280"/>
      <c r="CWK380" s="1280"/>
      <c r="CWL380" s="1280"/>
      <c r="CWM380" s="1280"/>
      <c r="CWN380" s="1280"/>
      <c r="CWO380" s="1280"/>
      <c r="CWP380" s="1280"/>
      <c r="CWQ380" s="1280"/>
      <c r="CWR380" s="1280"/>
      <c r="CWS380" s="1280"/>
      <c r="CWT380" s="1280"/>
      <c r="CWU380" s="1280"/>
      <c r="CWV380" s="1280"/>
      <c r="CWW380" s="1280"/>
      <c r="CWX380" s="1280"/>
      <c r="CWY380" s="1280"/>
      <c r="CWZ380" s="1280"/>
      <c r="CXA380" s="1280"/>
      <c r="CXB380" s="1280"/>
      <c r="CXC380" s="1280"/>
      <c r="CXD380" s="1280"/>
      <c r="CXE380" s="1280"/>
      <c r="CXF380" s="1280"/>
      <c r="CXG380" s="1280"/>
      <c r="CXH380" s="1280"/>
      <c r="CXI380" s="1280"/>
      <c r="CXJ380" s="1280"/>
      <c r="CXK380" s="1280"/>
      <c r="CXL380" s="1280"/>
      <c r="CXM380" s="1280"/>
      <c r="CXN380" s="1280"/>
      <c r="CXO380" s="1280"/>
      <c r="CXP380" s="1280"/>
      <c r="CXQ380" s="1280"/>
      <c r="CXR380" s="1280"/>
      <c r="CXS380" s="1280"/>
      <c r="CXT380" s="1280"/>
      <c r="CXU380" s="1280"/>
      <c r="CXV380" s="1280"/>
      <c r="CXW380" s="1280"/>
      <c r="CXX380" s="1280"/>
      <c r="CXY380" s="1280"/>
      <c r="CXZ380" s="1280"/>
      <c r="CYA380" s="1280"/>
      <c r="CYB380" s="1280"/>
      <c r="CYC380" s="1280"/>
      <c r="CYD380" s="1280"/>
      <c r="CYE380" s="1280"/>
      <c r="CYF380" s="1280"/>
      <c r="CYG380" s="1280"/>
      <c r="CYH380" s="1280"/>
      <c r="CYI380" s="1280"/>
      <c r="CYJ380" s="1280"/>
      <c r="CYK380" s="1280"/>
      <c r="CYL380" s="1280"/>
      <c r="CYM380" s="1280"/>
      <c r="CYN380" s="1280"/>
      <c r="CYO380" s="1280"/>
      <c r="CYP380" s="1280"/>
      <c r="CYQ380" s="1280"/>
      <c r="CYR380" s="1280"/>
      <c r="CYS380" s="1280"/>
      <c r="CYT380" s="1280"/>
      <c r="CYU380" s="1280"/>
      <c r="CYV380" s="1280"/>
      <c r="CYW380" s="1280"/>
      <c r="CYX380" s="1280"/>
      <c r="CYY380" s="1280"/>
      <c r="CYZ380" s="1280"/>
      <c r="CZA380" s="1280"/>
      <c r="CZB380" s="1280"/>
      <c r="CZC380" s="1280"/>
      <c r="CZD380" s="1280"/>
      <c r="CZE380" s="1280"/>
      <c r="CZF380" s="1280"/>
      <c r="CZG380" s="1280"/>
      <c r="CZH380" s="1280"/>
      <c r="CZI380" s="1280"/>
      <c r="CZJ380" s="1280"/>
      <c r="CZK380" s="1280"/>
      <c r="CZL380" s="1280"/>
      <c r="CZM380" s="1280"/>
      <c r="CZN380" s="1280"/>
      <c r="CZO380" s="1280"/>
      <c r="CZP380" s="1280"/>
      <c r="CZQ380" s="1280"/>
      <c r="CZR380" s="1280"/>
      <c r="CZS380" s="1280"/>
      <c r="CZT380" s="1280"/>
      <c r="CZU380" s="1280"/>
      <c r="CZV380" s="1280"/>
      <c r="CZW380" s="1280"/>
      <c r="CZX380" s="1280"/>
      <c r="CZY380" s="1280"/>
      <c r="CZZ380" s="1280"/>
      <c r="DAA380" s="1280"/>
      <c r="DAB380" s="1280"/>
      <c r="DAC380" s="1280"/>
      <c r="DAD380" s="1280"/>
      <c r="DAE380" s="1280"/>
      <c r="DAF380" s="1280"/>
      <c r="DAG380" s="1280"/>
      <c r="DAH380" s="1280"/>
      <c r="DAI380" s="1280"/>
      <c r="DAJ380" s="1280"/>
      <c r="DAK380" s="1280"/>
      <c r="DAL380" s="1280"/>
      <c r="DAM380" s="1280"/>
      <c r="DAN380" s="1280"/>
      <c r="DAO380" s="1280"/>
      <c r="DAP380" s="1280"/>
      <c r="DAQ380" s="1280"/>
      <c r="DAR380" s="1280"/>
      <c r="DAS380" s="1280"/>
      <c r="DAT380" s="1280"/>
      <c r="DAU380" s="1280"/>
      <c r="DAV380" s="1280"/>
      <c r="DAW380" s="1280"/>
      <c r="DAX380" s="1280"/>
      <c r="DAY380" s="1280"/>
      <c r="DAZ380" s="1280"/>
      <c r="DBA380" s="1280"/>
      <c r="DBB380" s="1280"/>
      <c r="DBC380" s="1280"/>
      <c r="DBD380" s="1280"/>
      <c r="DBE380" s="1280"/>
      <c r="DBF380" s="1280"/>
      <c r="DBG380" s="1280"/>
      <c r="DBH380" s="1280"/>
      <c r="DBI380" s="1280"/>
      <c r="DBJ380" s="1280"/>
      <c r="DBK380" s="1280"/>
      <c r="DBL380" s="1280"/>
      <c r="DBM380" s="1280"/>
      <c r="DBN380" s="1280"/>
      <c r="DBO380" s="1280"/>
      <c r="DBP380" s="1280"/>
      <c r="DBQ380" s="1280"/>
      <c r="DBR380" s="1280"/>
      <c r="DBS380" s="1280"/>
      <c r="DBT380" s="1280"/>
      <c r="DBU380" s="1280"/>
      <c r="DBV380" s="1280"/>
      <c r="DBW380" s="1280"/>
      <c r="DBX380" s="1280"/>
      <c r="DBY380" s="1280"/>
      <c r="DBZ380" s="1280"/>
      <c r="DCA380" s="1280"/>
      <c r="DCB380" s="1280"/>
      <c r="DCC380" s="1280"/>
      <c r="DCD380" s="1280"/>
      <c r="DCE380" s="1280"/>
      <c r="DCF380" s="1280"/>
      <c r="DCG380" s="1280"/>
      <c r="DCH380" s="1280"/>
      <c r="DCI380" s="1280"/>
      <c r="DCJ380" s="1280"/>
      <c r="DCK380" s="1280"/>
      <c r="DCL380" s="1280"/>
      <c r="DCM380" s="1280"/>
      <c r="DCN380" s="1280"/>
      <c r="DCO380" s="1280"/>
      <c r="DCP380" s="1280"/>
      <c r="DCQ380" s="1280"/>
      <c r="DCR380" s="1280"/>
      <c r="DCS380" s="1280"/>
      <c r="DCT380" s="1280"/>
      <c r="DCU380" s="1280"/>
      <c r="DCV380" s="1280"/>
      <c r="DCW380" s="1280"/>
      <c r="DCX380" s="1280"/>
      <c r="DCY380" s="1280"/>
      <c r="DCZ380" s="1280"/>
      <c r="DDA380" s="1280"/>
      <c r="DDB380" s="1280"/>
      <c r="DDC380" s="1280"/>
      <c r="DDD380" s="1280"/>
      <c r="DDE380" s="1280"/>
      <c r="DDF380" s="1280"/>
      <c r="DDG380" s="1280"/>
      <c r="DDH380" s="1280"/>
      <c r="DDI380" s="1280"/>
      <c r="DDJ380" s="1280"/>
      <c r="DDK380" s="1280"/>
      <c r="DDL380" s="1280"/>
      <c r="DDM380" s="1280"/>
      <c r="DDN380" s="1280"/>
      <c r="DDO380" s="1280"/>
      <c r="DDP380" s="1280"/>
      <c r="DDQ380" s="1280"/>
      <c r="DDR380" s="1280"/>
      <c r="DDS380" s="1280"/>
      <c r="DDT380" s="1280"/>
      <c r="DDU380" s="1280"/>
      <c r="DDV380" s="1280"/>
      <c r="DDW380" s="1280"/>
      <c r="DDX380" s="1280"/>
      <c r="DDY380" s="1280"/>
      <c r="DDZ380" s="1280"/>
      <c r="DEA380" s="1280"/>
      <c r="DEB380" s="1280"/>
      <c r="DEC380" s="1280"/>
      <c r="DED380" s="1280"/>
      <c r="DEE380" s="1280"/>
      <c r="DEF380" s="1280"/>
      <c r="DEG380" s="1280"/>
      <c r="DEH380" s="1280"/>
      <c r="DEI380" s="1280"/>
      <c r="DEJ380" s="1280"/>
      <c r="DEK380" s="1280"/>
      <c r="DEL380" s="1280"/>
      <c r="DEM380" s="1280"/>
      <c r="DEN380" s="1280"/>
      <c r="DEO380" s="1280"/>
      <c r="DEP380" s="1280"/>
      <c r="DEQ380" s="1280"/>
      <c r="DER380" s="1280"/>
      <c r="DES380" s="1280"/>
      <c r="DET380" s="1280"/>
      <c r="DEU380" s="1280"/>
      <c r="DEV380" s="1280"/>
      <c r="DEW380" s="1280"/>
      <c r="DEX380" s="1280"/>
      <c r="DEY380" s="1280"/>
      <c r="DEZ380" s="1280"/>
      <c r="DFA380" s="1280"/>
      <c r="DFB380" s="1280"/>
      <c r="DFC380" s="1280"/>
      <c r="DFD380" s="1280"/>
      <c r="DFE380" s="1280"/>
      <c r="DFF380" s="1280"/>
      <c r="DFG380" s="1280"/>
      <c r="DFH380" s="1280"/>
      <c r="DFI380" s="1280"/>
      <c r="DFJ380" s="1280"/>
      <c r="DFK380" s="1280"/>
      <c r="DFL380" s="1280"/>
      <c r="DFM380" s="1280"/>
      <c r="DFN380" s="1280"/>
      <c r="DFO380" s="1280"/>
      <c r="DFP380" s="1280"/>
      <c r="DFQ380" s="1280"/>
      <c r="DFR380" s="1280"/>
      <c r="DFS380" s="1280"/>
      <c r="DFT380" s="1280"/>
      <c r="DFU380" s="1280"/>
      <c r="DFV380" s="1280"/>
      <c r="DFW380" s="1280"/>
      <c r="DFX380" s="1280"/>
      <c r="DFY380" s="1280"/>
      <c r="DFZ380" s="1280"/>
      <c r="DGA380" s="1280"/>
      <c r="DGB380" s="1280"/>
      <c r="DGC380" s="1280"/>
      <c r="DGD380" s="1280"/>
      <c r="DGE380" s="1280"/>
      <c r="DGF380" s="1280"/>
      <c r="DGG380" s="1280"/>
      <c r="DGH380" s="1280"/>
      <c r="DGI380" s="1280"/>
      <c r="DGJ380" s="1280"/>
      <c r="DGK380" s="1280"/>
      <c r="DGL380" s="1280"/>
      <c r="DGM380" s="1280"/>
      <c r="DGN380" s="1280"/>
      <c r="DGO380" s="1280"/>
      <c r="DGP380" s="1280"/>
      <c r="DGQ380" s="1280"/>
      <c r="DGR380" s="1280"/>
      <c r="DGS380" s="1280"/>
      <c r="DGT380" s="1280"/>
      <c r="DGU380" s="1280"/>
      <c r="DGV380" s="1280"/>
      <c r="DGW380" s="1280"/>
      <c r="DGX380" s="1280"/>
      <c r="DGY380" s="1280"/>
      <c r="DGZ380" s="1280"/>
      <c r="DHA380" s="1280"/>
      <c r="DHB380" s="1280"/>
      <c r="DHC380" s="1280"/>
      <c r="DHD380" s="1280"/>
      <c r="DHE380" s="1280"/>
      <c r="DHF380" s="1280"/>
      <c r="DHG380" s="1280"/>
      <c r="DHH380" s="1280"/>
      <c r="DHI380" s="1280"/>
      <c r="DHJ380" s="1280"/>
      <c r="DHK380" s="1280"/>
      <c r="DHL380" s="1280"/>
      <c r="DHM380" s="1280"/>
      <c r="DHN380" s="1280"/>
      <c r="DHO380" s="1280"/>
      <c r="DHP380" s="1280"/>
      <c r="DHQ380" s="1280"/>
      <c r="DHR380" s="1280"/>
      <c r="DHS380" s="1280"/>
      <c r="DHT380" s="1280"/>
      <c r="DHU380" s="1280"/>
      <c r="DHV380" s="1280"/>
      <c r="DHW380" s="1280"/>
      <c r="DHX380" s="1280"/>
      <c r="DHY380" s="1280"/>
      <c r="DHZ380" s="1280"/>
      <c r="DIA380" s="1280"/>
      <c r="DIB380" s="1280"/>
      <c r="DIC380" s="1280"/>
      <c r="DID380" s="1280"/>
      <c r="DIE380" s="1280"/>
      <c r="DIF380" s="1280"/>
      <c r="DIG380" s="1280"/>
      <c r="DIH380" s="1280"/>
      <c r="DII380" s="1280"/>
      <c r="DIJ380" s="1280"/>
      <c r="DIK380" s="1280"/>
      <c r="DIL380" s="1280"/>
      <c r="DIM380" s="1280"/>
      <c r="DIN380" s="1280"/>
      <c r="DIO380" s="1280"/>
      <c r="DIP380" s="1280"/>
      <c r="DIQ380" s="1280"/>
      <c r="DIR380" s="1280"/>
      <c r="DIS380" s="1280"/>
      <c r="DIT380" s="1280"/>
      <c r="DIU380" s="1280"/>
      <c r="DIV380" s="1280"/>
      <c r="DIW380" s="1280"/>
      <c r="DIX380" s="1280"/>
      <c r="DIY380" s="1280"/>
      <c r="DIZ380" s="1280"/>
      <c r="DJA380" s="1280"/>
      <c r="DJB380" s="1280"/>
      <c r="DJC380" s="1280"/>
      <c r="DJD380" s="1280"/>
      <c r="DJE380" s="1280"/>
      <c r="DJF380" s="1280"/>
      <c r="DJG380" s="1280"/>
      <c r="DJH380" s="1280"/>
      <c r="DJI380" s="1280"/>
      <c r="DJJ380" s="1280"/>
      <c r="DJK380" s="1280"/>
      <c r="DJL380" s="1280"/>
      <c r="DJM380" s="1280"/>
      <c r="DJN380" s="1280"/>
      <c r="DJO380" s="1280"/>
      <c r="DJP380" s="1280"/>
      <c r="DJQ380" s="1280"/>
      <c r="DJR380" s="1280"/>
      <c r="DJS380" s="1280"/>
      <c r="DJT380" s="1280"/>
      <c r="DJU380" s="1280"/>
      <c r="DJV380" s="1280"/>
      <c r="DJW380" s="1280"/>
      <c r="DJX380" s="1280"/>
      <c r="DJY380" s="1280"/>
      <c r="DJZ380" s="1280"/>
      <c r="DKA380" s="1280"/>
      <c r="DKB380" s="1280"/>
      <c r="DKC380" s="1280"/>
      <c r="DKD380" s="1280"/>
      <c r="DKE380" s="1280"/>
      <c r="DKF380" s="1280"/>
      <c r="DKG380" s="1280"/>
      <c r="DKH380" s="1280"/>
      <c r="DKI380" s="1280"/>
      <c r="DKJ380" s="1280"/>
      <c r="DKK380" s="1280"/>
      <c r="DKL380" s="1280"/>
      <c r="DKM380" s="1280"/>
      <c r="DKN380" s="1280"/>
      <c r="DKO380" s="1280"/>
      <c r="DKP380" s="1280"/>
      <c r="DKQ380" s="1280"/>
      <c r="DKR380" s="1280"/>
      <c r="DKS380" s="1280"/>
      <c r="DKT380" s="1280"/>
      <c r="DKU380" s="1280"/>
      <c r="DKV380" s="1280"/>
      <c r="DKW380" s="1280"/>
      <c r="DKX380" s="1280"/>
      <c r="DKY380" s="1280"/>
      <c r="DKZ380" s="1280"/>
      <c r="DLA380" s="1280"/>
      <c r="DLB380" s="1280"/>
      <c r="DLC380" s="1280"/>
      <c r="DLD380" s="1280"/>
      <c r="DLE380" s="1280"/>
      <c r="DLF380" s="1280"/>
      <c r="DLG380" s="1280"/>
      <c r="DLH380" s="1280"/>
      <c r="DLI380" s="1280"/>
      <c r="DLJ380" s="1280"/>
      <c r="DLK380" s="1280"/>
      <c r="DLL380" s="1280"/>
      <c r="DLM380" s="1280"/>
      <c r="DLN380" s="1280"/>
      <c r="DLO380" s="1280"/>
      <c r="DLP380" s="1280"/>
      <c r="DLQ380" s="1280"/>
      <c r="DLR380" s="1280"/>
      <c r="DLS380" s="1280"/>
      <c r="DLT380" s="1280"/>
      <c r="DLU380" s="1280"/>
      <c r="DLV380" s="1280"/>
      <c r="DLW380" s="1280"/>
      <c r="DLX380" s="1280"/>
      <c r="DLY380" s="1280"/>
      <c r="DLZ380" s="1280"/>
      <c r="DMA380" s="1280"/>
      <c r="DMB380" s="1280"/>
      <c r="DMC380" s="1280"/>
      <c r="DMD380" s="1280"/>
      <c r="DME380" s="1280"/>
      <c r="DMF380" s="1280"/>
      <c r="DMG380" s="1280"/>
      <c r="DMH380" s="1280"/>
      <c r="DMI380" s="1280"/>
      <c r="DMJ380" s="1280"/>
      <c r="DMK380" s="1280"/>
      <c r="DML380" s="1280"/>
      <c r="DMM380" s="1280"/>
      <c r="DMN380" s="1280"/>
      <c r="DMO380" s="1280"/>
      <c r="DMP380" s="1280"/>
      <c r="DMQ380" s="1280"/>
      <c r="DMR380" s="1280"/>
      <c r="DMS380" s="1280"/>
      <c r="DMT380" s="1280"/>
      <c r="DMU380" s="1280"/>
      <c r="DMV380" s="1280"/>
      <c r="DMW380" s="1280"/>
      <c r="DMX380" s="1280"/>
      <c r="DMY380" s="1280"/>
      <c r="DMZ380" s="1280"/>
      <c r="DNA380" s="1280"/>
      <c r="DNB380" s="1280"/>
      <c r="DNC380" s="1280"/>
      <c r="DND380" s="1280"/>
      <c r="DNE380" s="1280"/>
      <c r="DNF380" s="1280"/>
      <c r="DNG380" s="1280"/>
      <c r="DNH380" s="1280"/>
      <c r="DNI380" s="1280"/>
      <c r="DNJ380" s="1280"/>
      <c r="DNK380" s="1280"/>
      <c r="DNL380" s="1280"/>
      <c r="DNM380" s="1280"/>
      <c r="DNN380" s="1280"/>
      <c r="DNO380" s="1280"/>
      <c r="DNP380" s="1280"/>
      <c r="DNQ380" s="1280"/>
      <c r="DNR380" s="1280"/>
      <c r="DNS380" s="1280"/>
      <c r="DNT380" s="1280"/>
      <c r="DNU380" s="1280"/>
      <c r="DNV380" s="1280"/>
      <c r="DNW380" s="1280"/>
      <c r="DNX380" s="1280"/>
      <c r="DNY380" s="1280"/>
      <c r="DNZ380" s="1280"/>
      <c r="DOA380" s="1280"/>
      <c r="DOB380" s="1280"/>
      <c r="DOC380" s="1280"/>
      <c r="DOD380" s="1280"/>
      <c r="DOE380" s="1280"/>
      <c r="DOF380" s="1280"/>
      <c r="DOG380" s="1280"/>
      <c r="DOH380" s="1280"/>
      <c r="DOI380" s="1280"/>
      <c r="DOJ380" s="1280"/>
      <c r="DOK380" s="1280"/>
      <c r="DOL380" s="1280"/>
      <c r="DOM380" s="1280"/>
      <c r="DON380" s="1280"/>
      <c r="DOO380" s="1280"/>
      <c r="DOP380" s="1280"/>
      <c r="DOQ380" s="1280"/>
      <c r="DOR380" s="1280"/>
      <c r="DOS380" s="1280"/>
      <c r="DOT380" s="1280"/>
      <c r="DOU380" s="1280"/>
      <c r="DOV380" s="1280"/>
      <c r="DOW380" s="1280"/>
      <c r="DOX380" s="1280"/>
      <c r="DOY380" s="1280"/>
      <c r="DOZ380" s="1280"/>
      <c r="DPA380" s="1280"/>
      <c r="DPB380" s="1280"/>
      <c r="DPC380" s="1280"/>
      <c r="DPD380" s="1280"/>
      <c r="DPE380" s="1280"/>
      <c r="DPF380" s="1280"/>
      <c r="DPG380" s="1280"/>
      <c r="DPH380" s="1280"/>
      <c r="DPI380" s="1280"/>
      <c r="DPJ380" s="1280"/>
      <c r="DPK380" s="1280"/>
      <c r="DPL380" s="1280"/>
      <c r="DPM380" s="1280"/>
      <c r="DPN380" s="1280"/>
      <c r="DPO380" s="1280"/>
      <c r="DPP380" s="1280"/>
      <c r="DPQ380" s="1280"/>
      <c r="DPR380" s="1280"/>
      <c r="DPS380" s="1280"/>
      <c r="DPT380" s="1280"/>
      <c r="DPU380" s="1280"/>
      <c r="DPV380" s="1280"/>
      <c r="DPW380" s="1280"/>
      <c r="DPX380" s="1280"/>
      <c r="DPY380" s="1280"/>
      <c r="DPZ380" s="1280"/>
      <c r="DQA380" s="1280"/>
      <c r="DQB380" s="1280"/>
      <c r="DQC380" s="1280"/>
      <c r="DQD380" s="1280"/>
      <c r="DQE380" s="1280"/>
      <c r="DQF380" s="1280"/>
      <c r="DQG380" s="1280"/>
      <c r="DQH380" s="1280"/>
      <c r="DQI380" s="1280"/>
      <c r="DQJ380" s="1280"/>
      <c r="DQK380" s="1280"/>
      <c r="DQL380" s="1280"/>
      <c r="DQM380" s="1280"/>
      <c r="DQN380" s="1280"/>
      <c r="DQO380" s="1280"/>
      <c r="DQP380" s="1280"/>
      <c r="DQQ380" s="1280"/>
      <c r="DQR380" s="1280"/>
      <c r="DQS380" s="1280"/>
      <c r="DQT380" s="1280"/>
      <c r="DQU380" s="1280"/>
      <c r="DQV380" s="1280"/>
      <c r="DQW380" s="1280"/>
      <c r="DQX380" s="1280"/>
      <c r="DQY380" s="1280"/>
      <c r="DQZ380" s="1280"/>
      <c r="DRA380" s="1280"/>
      <c r="DRB380" s="1280"/>
      <c r="DRC380" s="1280"/>
      <c r="DRD380" s="1280"/>
      <c r="DRE380" s="1280"/>
      <c r="DRF380" s="1280"/>
      <c r="DRG380" s="1280"/>
      <c r="DRH380" s="1280"/>
      <c r="DRI380" s="1280"/>
      <c r="DRJ380" s="1280"/>
      <c r="DRK380" s="1280"/>
      <c r="DRL380" s="1280"/>
      <c r="DRM380" s="1280"/>
      <c r="DRN380" s="1280"/>
      <c r="DRO380" s="1280"/>
      <c r="DRP380" s="1280"/>
      <c r="DRQ380" s="1280"/>
      <c r="DRR380" s="1280"/>
      <c r="DRS380" s="1280"/>
      <c r="DRT380" s="1280"/>
      <c r="DRU380" s="1280"/>
      <c r="DRV380" s="1280"/>
      <c r="DRW380" s="1280"/>
      <c r="DRX380" s="1280"/>
      <c r="DRY380" s="1280"/>
      <c r="DRZ380" s="1280"/>
      <c r="DSA380" s="1280"/>
      <c r="DSB380" s="1280"/>
      <c r="DSC380" s="1280"/>
      <c r="DSD380" s="1280"/>
      <c r="DSE380" s="1280"/>
      <c r="DSF380" s="1280"/>
      <c r="DSG380" s="1280"/>
      <c r="DSH380" s="1280"/>
      <c r="DSI380" s="1280"/>
      <c r="DSJ380" s="1280"/>
      <c r="DSK380" s="1280"/>
      <c r="DSL380" s="1280"/>
      <c r="DSM380" s="1280"/>
      <c r="DSN380" s="1280"/>
      <c r="DSO380" s="1280"/>
      <c r="DSP380" s="1280"/>
      <c r="DSQ380" s="1280"/>
      <c r="DSR380" s="1280"/>
      <c r="DSS380" s="1280"/>
      <c r="DST380" s="1280"/>
      <c r="DSU380" s="1280"/>
      <c r="DSV380" s="1280"/>
      <c r="DSW380" s="1280"/>
      <c r="DSX380" s="1280"/>
      <c r="DSY380" s="1280"/>
      <c r="DSZ380" s="1280"/>
      <c r="DTA380" s="1280"/>
      <c r="DTB380" s="1280"/>
      <c r="DTC380" s="1280"/>
      <c r="DTD380" s="1280"/>
      <c r="DTE380" s="1280"/>
      <c r="DTF380" s="1280"/>
      <c r="DTG380" s="1280"/>
      <c r="DTH380" s="1280"/>
      <c r="DTI380" s="1280"/>
      <c r="DTJ380" s="1280"/>
      <c r="DTK380" s="1280"/>
      <c r="DTL380" s="1280"/>
      <c r="DTM380" s="1280"/>
      <c r="DTN380" s="1280"/>
      <c r="DTO380" s="1280"/>
      <c r="DTP380" s="1280"/>
      <c r="DTQ380" s="1280"/>
      <c r="DTR380" s="1280"/>
      <c r="DTS380" s="1280"/>
      <c r="DTT380" s="1280"/>
      <c r="DTU380" s="1280"/>
      <c r="DTV380" s="1280"/>
      <c r="DTW380" s="1280"/>
      <c r="DTX380" s="1280"/>
      <c r="DTY380" s="1280"/>
      <c r="DTZ380" s="1280"/>
      <c r="DUA380" s="1280"/>
      <c r="DUB380" s="1280"/>
      <c r="DUC380" s="1280"/>
      <c r="DUD380" s="1280"/>
      <c r="DUE380" s="1280"/>
      <c r="DUF380" s="1280"/>
      <c r="DUG380" s="1280"/>
      <c r="DUH380" s="1280"/>
      <c r="DUI380" s="1280"/>
      <c r="DUJ380" s="1280"/>
      <c r="DUK380" s="1280"/>
      <c r="DUL380" s="1280"/>
      <c r="DUM380" s="1280"/>
      <c r="DUN380" s="1280"/>
      <c r="DUO380" s="1280"/>
      <c r="DUP380" s="1280"/>
      <c r="DUQ380" s="1280"/>
      <c r="DUR380" s="1280"/>
      <c r="DUS380" s="1280"/>
      <c r="DUT380" s="1280"/>
      <c r="DUU380" s="1280"/>
      <c r="DUV380" s="1280"/>
      <c r="DUW380" s="1280"/>
      <c r="DUX380" s="1280"/>
      <c r="DUY380" s="1280"/>
      <c r="DUZ380" s="1280"/>
      <c r="DVA380" s="1280"/>
      <c r="DVB380" s="1280"/>
      <c r="DVC380" s="1280"/>
      <c r="DVD380" s="1280"/>
      <c r="DVE380" s="1280"/>
      <c r="DVF380" s="1280"/>
      <c r="DVG380" s="1280"/>
      <c r="DVH380" s="1280"/>
      <c r="DVI380" s="1280"/>
      <c r="DVJ380" s="1280"/>
      <c r="DVK380" s="1280"/>
      <c r="DVL380" s="1280"/>
      <c r="DVM380" s="1280"/>
      <c r="DVN380" s="1280"/>
      <c r="DVO380" s="1280"/>
      <c r="DVP380" s="1280"/>
      <c r="DVQ380" s="1280"/>
      <c r="DVR380" s="1280"/>
      <c r="DVS380" s="1280"/>
      <c r="DVT380" s="1280"/>
      <c r="DVU380" s="1280"/>
      <c r="DVV380" s="1280"/>
      <c r="DVW380" s="1280"/>
      <c r="DVX380" s="1280"/>
      <c r="DVY380" s="1280"/>
      <c r="DVZ380" s="1280"/>
      <c r="DWA380" s="1280"/>
      <c r="DWB380" s="1280"/>
      <c r="DWC380" s="1280"/>
      <c r="DWD380" s="1280"/>
      <c r="DWE380" s="1280"/>
      <c r="DWF380" s="1280"/>
      <c r="DWG380" s="1280"/>
      <c r="DWH380" s="1280"/>
      <c r="DWI380" s="1280"/>
      <c r="DWJ380" s="1280"/>
      <c r="DWK380" s="1280"/>
      <c r="DWL380" s="1280"/>
      <c r="DWM380" s="1280"/>
      <c r="DWN380" s="1280"/>
      <c r="DWO380" s="1280"/>
      <c r="DWP380" s="1280"/>
      <c r="DWQ380" s="1280"/>
      <c r="DWR380" s="1280"/>
      <c r="DWS380" s="1280"/>
      <c r="DWT380" s="1280"/>
      <c r="DWU380" s="1280"/>
      <c r="DWV380" s="1280"/>
      <c r="DWW380" s="1280"/>
      <c r="DWX380" s="1280"/>
      <c r="DWY380" s="1280"/>
      <c r="DWZ380" s="1280"/>
      <c r="DXA380" s="1280"/>
      <c r="DXB380" s="1280"/>
      <c r="DXC380" s="1280"/>
      <c r="DXD380" s="1280"/>
      <c r="DXE380" s="1280"/>
      <c r="DXF380" s="1280"/>
      <c r="DXG380" s="1280"/>
      <c r="DXH380" s="1280"/>
      <c r="DXI380" s="1280"/>
      <c r="DXJ380" s="1280"/>
      <c r="DXK380" s="1280"/>
      <c r="DXL380" s="1280"/>
      <c r="DXM380" s="1280"/>
      <c r="DXN380" s="1280"/>
      <c r="DXO380" s="1280"/>
      <c r="DXP380" s="1280"/>
      <c r="DXQ380" s="1280"/>
      <c r="DXR380" s="1280"/>
      <c r="DXS380" s="1280"/>
      <c r="DXT380" s="1280"/>
      <c r="DXU380" s="1280"/>
      <c r="DXV380" s="1280"/>
      <c r="DXW380" s="1280"/>
      <c r="DXX380" s="1280"/>
      <c r="DXY380" s="1280"/>
      <c r="DXZ380" s="1280"/>
      <c r="DYA380" s="1280"/>
      <c r="DYB380" s="1280"/>
      <c r="DYC380" s="1280"/>
      <c r="DYD380" s="1280"/>
      <c r="DYE380" s="1280"/>
      <c r="DYF380" s="1280"/>
      <c r="DYG380" s="1280"/>
      <c r="DYH380" s="1280"/>
      <c r="DYI380" s="1280"/>
      <c r="DYJ380" s="1280"/>
      <c r="DYK380" s="1280"/>
      <c r="DYL380" s="1280"/>
      <c r="DYM380" s="1280"/>
      <c r="DYN380" s="1280"/>
      <c r="DYO380" s="1280"/>
      <c r="DYP380" s="1280"/>
      <c r="DYQ380" s="1280"/>
      <c r="DYR380" s="1280"/>
      <c r="DYS380" s="1280"/>
      <c r="DYT380" s="1280"/>
      <c r="DYU380" s="1280"/>
      <c r="DYV380" s="1280"/>
      <c r="DYW380" s="1280"/>
      <c r="DYX380" s="1280"/>
      <c r="DYY380" s="1280"/>
      <c r="DYZ380" s="1280"/>
      <c r="DZA380" s="1280"/>
      <c r="DZB380" s="1280"/>
      <c r="DZC380" s="1280"/>
      <c r="DZD380" s="1280"/>
      <c r="DZE380" s="1280"/>
      <c r="DZF380" s="1280"/>
      <c r="DZG380" s="1280"/>
      <c r="DZH380" s="1280"/>
      <c r="DZI380" s="1280"/>
      <c r="DZJ380" s="1280"/>
      <c r="DZK380" s="1280"/>
      <c r="DZL380" s="1280"/>
      <c r="DZM380" s="1280"/>
      <c r="DZN380" s="1280"/>
      <c r="DZO380" s="1280"/>
      <c r="DZP380" s="1280"/>
      <c r="DZQ380" s="1280"/>
      <c r="DZR380" s="1280"/>
      <c r="DZS380" s="1280"/>
      <c r="DZT380" s="1280"/>
      <c r="DZU380" s="1280"/>
      <c r="DZV380" s="1280"/>
      <c r="DZW380" s="1280"/>
      <c r="DZX380" s="1280"/>
      <c r="DZY380" s="1280"/>
      <c r="DZZ380" s="1280"/>
      <c r="EAA380" s="1280"/>
      <c r="EAB380" s="1280"/>
      <c r="EAC380" s="1280"/>
      <c r="EAD380" s="1280"/>
      <c r="EAE380" s="1280"/>
      <c r="EAF380" s="1280"/>
      <c r="EAG380" s="1280"/>
      <c r="EAH380" s="1280"/>
      <c r="EAI380" s="1280"/>
      <c r="EAJ380" s="1280"/>
      <c r="EAK380" s="1280"/>
      <c r="EAL380" s="1280"/>
      <c r="EAM380" s="1280"/>
      <c r="EAN380" s="1280"/>
      <c r="EAO380" s="1280"/>
      <c r="EAP380" s="1280"/>
      <c r="EAQ380" s="1280"/>
      <c r="EAR380" s="1280"/>
      <c r="EAS380" s="1280"/>
      <c r="EAT380" s="1280"/>
      <c r="EAU380" s="1280"/>
      <c r="EAV380" s="1280"/>
      <c r="EAW380" s="1280"/>
      <c r="EAX380" s="1280"/>
      <c r="EAY380" s="1280"/>
      <c r="EAZ380" s="1280"/>
      <c r="EBA380" s="1280"/>
      <c r="EBB380" s="1280"/>
      <c r="EBC380" s="1280"/>
      <c r="EBD380" s="1280"/>
      <c r="EBE380" s="1280"/>
      <c r="EBF380" s="1280"/>
      <c r="EBG380" s="1280"/>
      <c r="EBH380" s="1280"/>
      <c r="EBI380" s="1280"/>
      <c r="EBJ380" s="1280"/>
      <c r="EBK380" s="1280"/>
      <c r="EBL380" s="1280"/>
      <c r="EBM380" s="1280"/>
      <c r="EBN380" s="1280"/>
      <c r="EBO380" s="1280"/>
      <c r="EBP380" s="1280"/>
      <c r="EBQ380" s="1280"/>
      <c r="EBR380" s="1280"/>
      <c r="EBS380" s="1280"/>
      <c r="EBT380" s="1280"/>
      <c r="EBU380" s="1280"/>
      <c r="EBV380" s="1280"/>
      <c r="EBW380" s="1280"/>
      <c r="EBX380" s="1280"/>
      <c r="EBY380" s="1280"/>
      <c r="EBZ380" s="1280"/>
      <c r="ECA380" s="1280"/>
      <c r="ECB380" s="1280"/>
      <c r="ECC380" s="1280"/>
      <c r="ECD380" s="1280"/>
      <c r="ECE380" s="1280"/>
      <c r="ECF380" s="1280"/>
      <c r="ECG380" s="1280"/>
      <c r="ECH380" s="1280"/>
      <c r="ECI380" s="1280"/>
      <c r="ECJ380" s="1280"/>
      <c r="ECK380" s="1280"/>
      <c r="ECL380" s="1280"/>
      <c r="ECM380" s="1280"/>
      <c r="ECN380" s="1280"/>
      <c r="ECO380" s="1280"/>
      <c r="ECP380" s="1280"/>
      <c r="ECQ380" s="1280"/>
      <c r="ECR380" s="1280"/>
      <c r="ECS380" s="1280"/>
      <c r="ECT380" s="1280"/>
      <c r="ECU380" s="1280"/>
      <c r="ECV380" s="1280"/>
      <c r="ECW380" s="1280"/>
      <c r="ECX380" s="1280"/>
      <c r="ECY380" s="1280"/>
      <c r="ECZ380" s="1280"/>
      <c r="EDA380" s="1280"/>
      <c r="EDB380" s="1280"/>
      <c r="EDC380" s="1280"/>
      <c r="EDD380" s="1280"/>
      <c r="EDE380" s="1280"/>
      <c r="EDF380" s="1280"/>
      <c r="EDG380" s="1280"/>
      <c r="EDH380" s="1280"/>
      <c r="EDI380" s="1280"/>
      <c r="EDJ380" s="1280"/>
      <c r="EDK380" s="1280"/>
      <c r="EDL380" s="1280"/>
      <c r="EDM380" s="1280"/>
      <c r="EDN380" s="1280"/>
      <c r="EDO380" s="1280"/>
      <c r="EDP380" s="1280"/>
      <c r="EDQ380" s="1280"/>
      <c r="EDR380" s="1280"/>
      <c r="EDS380" s="1280"/>
      <c r="EDT380" s="1280"/>
      <c r="EDU380" s="1280"/>
      <c r="EDV380" s="1280"/>
      <c r="EDW380" s="1280"/>
      <c r="EDX380" s="1280"/>
      <c r="EDY380" s="1280"/>
      <c r="EDZ380" s="1280"/>
      <c r="EEA380" s="1280"/>
      <c r="EEB380" s="1280"/>
      <c r="EEC380" s="1280"/>
      <c r="EED380" s="1280"/>
      <c r="EEE380" s="1280"/>
      <c r="EEF380" s="1280"/>
      <c r="EEG380" s="1280"/>
      <c r="EEH380" s="1280"/>
      <c r="EEI380" s="1280"/>
      <c r="EEJ380" s="1280"/>
      <c r="EEK380" s="1280"/>
      <c r="EEL380" s="1280"/>
      <c r="EEM380" s="1280"/>
      <c r="EEN380" s="1280"/>
      <c r="EEO380" s="1280"/>
      <c r="EEP380" s="1280"/>
      <c r="EEQ380" s="1280"/>
      <c r="EER380" s="1280"/>
      <c r="EES380" s="1280"/>
      <c r="EET380" s="1280"/>
      <c r="EEU380" s="1280"/>
      <c r="EEV380" s="1280"/>
      <c r="EEW380" s="1280"/>
      <c r="EEX380" s="1280"/>
      <c r="EEY380" s="1280"/>
      <c r="EEZ380" s="1280"/>
      <c r="EFA380" s="1280"/>
      <c r="EFB380" s="1280"/>
      <c r="EFC380" s="1280"/>
      <c r="EFD380" s="1280"/>
      <c r="EFE380" s="1280"/>
      <c r="EFF380" s="1280"/>
      <c r="EFG380" s="1280"/>
      <c r="EFH380" s="1280"/>
      <c r="EFI380" s="1280"/>
      <c r="EFJ380" s="1280"/>
      <c r="EFK380" s="1280"/>
      <c r="EFL380" s="1280"/>
      <c r="EFM380" s="1280"/>
      <c r="EFN380" s="1280"/>
      <c r="EFO380" s="1280"/>
      <c r="EFP380" s="1280"/>
      <c r="EFQ380" s="1280"/>
      <c r="EFR380" s="1280"/>
      <c r="EFS380" s="1280"/>
      <c r="EFT380" s="1280"/>
      <c r="EFU380" s="1280"/>
      <c r="EFV380" s="1280"/>
      <c r="EFW380" s="1280"/>
      <c r="EFX380" s="1280"/>
      <c r="EFY380" s="1280"/>
      <c r="EFZ380" s="1280"/>
      <c r="EGA380" s="1280"/>
      <c r="EGB380" s="1280"/>
      <c r="EGC380" s="1280"/>
      <c r="EGD380" s="1280"/>
      <c r="EGE380" s="1280"/>
      <c r="EGF380" s="1280"/>
      <c r="EGG380" s="1280"/>
      <c r="EGH380" s="1280"/>
      <c r="EGI380" s="1280"/>
      <c r="EGJ380" s="1280"/>
      <c r="EGK380" s="1280"/>
      <c r="EGL380" s="1280"/>
      <c r="EGM380" s="1280"/>
      <c r="EGN380" s="1280"/>
      <c r="EGO380" s="1280"/>
      <c r="EGP380" s="1280"/>
      <c r="EGQ380" s="1280"/>
      <c r="EGR380" s="1280"/>
      <c r="EGS380" s="1280"/>
      <c r="EGT380" s="1280"/>
      <c r="EGU380" s="1280"/>
      <c r="EGV380" s="1280"/>
      <c r="EGW380" s="1280"/>
      <c r="EGX380" s="1280"/>
      <c r="EGY380" s="1280"/>
      <c r="EGZ380" s="1280"/>
      <c r="EHA380" s="1280"/>
      <c r="EHB380" s="1280"/>
      <c r="EHC380" s="1280"/>
      <c r="EHD380" s="1280"/>
      <c r="EHE380" s="1280"/>
      <c r="EHF380" s="1280"/>
      <c r="EHG380" s="1280"/>
      <c r="EHH380" s="1280"/>
      <c r="EHI380" s="1280"/>
      <c r="EHJ380" s="1280"/>
      <c r="EHK380" s="1280"/>
      <c r="EHL380" s="1280"/>
      <c r="EHM380" s="1280"/>
      <c r="EHN380" s="1280"/>
      <c r="EHO380" s="1280"/>
      <c r="EHP380" s="1280"/>
      <c r="EHQ380" s="1280"/>
      <c r="EHR380" s="1280"/>
      <c r="EHS380" s="1280"/>
      <c r="EHT380" s="1280"/>
      <c r="EHU380" s="1280"/>
      <c r="EHV380" s="1280"/>
      <c r="EHW380" s="1280"/>
      <c r="EHX380" s="1280"/>
      <c r="EHY380" s="1280"/>
      <c r="EHZ380" s="1280"/>
      <c r="EIA380" s="1280"/>
      <c r="EIB380" s="1280"/>
      <c r="EIC380" s="1280"/>
      <c r="EID380" s="1280"/>
      <c r="EIE380" s="1280"/>
      <c r="EIF380" s="1280"/>
      <c r="EIG380" s="1280"/>
      <c r="EIH380" s="1280"/>
      <c r="EII380" s="1280"/>
      <c r="EIJ380" s="1280"/>
      <c r="EIK380" s="1280"/>
      <c r="EIL380" s="1280"/>
      <c r="EIM380" s="1280"/>
      <c r="EIN380" s="1280"/>
      <c r="EIO380" s="1280"/>
      <c r="EIP380" s="1280"/>
      <c r="EIQ380" s="1280"/>
      <c r="EIR380" s="1280"/>
      <c r="EIS380" s="1280"/>
      <c r="EIT380" s="1280"/>
      <c r="EIU380" s="1280"/>
      <c r="EIV380" s="1280"/>
      <c r="EIW380" s="1280"/>
      <c r="EIX380" s="1280"/>
      <c r="EIY380" s="1280"/>
      <c r="EIZ380" s="1280"/>
      <c r="EJA380" s="1280"/>
      <c r="EJB380" s="1280"/>
      <c r="EJC380" s="1280"/>
      <c r="EJD380" s="1280"/>
      <c r="EJE380" s="1280"/>
      <c r="EJF380" s="1280"/>
      <c r="EJG380" s="1280"/>
      <c r="EJH380" s="1280"/>
      <c r="EJI380" s="1280"/>
      <c r="EJJ380" s="1280"/>
      <c r="EJK380" s="1280"/>
      <c r="EJL380" s="1280"/>
      <c r="EJM380" s="1280"/>
      <c r="EJN380" s="1280"/>
      <c r="EJO380" s="1280"/>
      <c r="EJP380" s="1280"/>
      <c r="EJQ380" s="1280"/>
      <c r="EJR380" s="1280"/>
      <c r="EJS380" s="1280"/>
      <c r="EJT380" s="1280"/>
      <c r="EJU380" s="1280"/>
      <c r="EJV380" s="1280"/>
      <c r="EJW380" s="1280"/>
      <c r="EJX380" s="1280"/>
      <c r="EJY380" s="1280"/>
      <c r="EJZ380" s="1280"/>
      <c r="EKA380" s="1280"/>
      <c r="EKB380" s="1280"/>
      <c r="EKC380" s="1280"/>
      <c r="EKD380" s="1280"/>
      <c r="EKE380" s="1280"/>
      <c r="EKF380" s="1280"/>
      <c r="EKG380" s="1280"/>
      <c r="EKH380" s="1280"/>
      <c r="EKI380" s="1280"/>
      <c r="EKJ380" s="1280"/>
      <c r="EKK380" s="1280"/>
      <c r="EKL380" s="1280"/>
      <c r="EKM380" s="1280"/>
      <c r="EKN380" s="1280"/>
      <c r="EKO380" s="1280"/>
      <c r="EKP380" s="1280"/>
      <c r="EKQ380" s="1280"/>
      <c r="EKR380" s="1280"/>
      <c r="EKS380" s="1280"/>
      <c r="EKT380" s="1280"/>
      <c r="EKU380" s="1280"/>
      <c r="EKV380" s="1280"/>
      <c r="EKW380" s="1280"/>
      <c r="EKX380" s="1280"/>
      <c r="EKY380" s="1280"/>
      <c r="EKZ380" s="1280"/>
      <c r="ELA380" s="1280"/>
      <c r="ELB380" s="1280"/>
      <c r="ELC380" s="1280"/>
      <c r="ELD380" s="1280"/>
      <c r="ELE380" s="1280"/>
      <c r="ELF380" s="1280"/>
      <c r="ELG380" s="1280"/>
      <c r="ELH380" s="1280"/>
      <c r="ELI380" s="1280"/>
      <c r="ELJ380" s="1280"/>
      <c r="ELK380" s="1280"/>
      <c r="ELL380" s="1280"/>
      <c r="ELM380" s="1280"/>
      <c r="ELN380" s="1280"/>
      <c r="ELO380" s="1280"/>
      <c r="ELP380" s="1280"/>
      <c r="ELQ380" s="1280"/>
      <c r="ELR380" s="1280"/>
      <c r="ELS380" s="1280"/>
      <c r="ELT380" s="1280"/>
      <c r="ELU380" s="1280"/>
      <c r="ELV380" s="1280"/>
      <c r="ELW380" s="1280"/>
      <c r="ELX380" s="1280"/>
      <c r="ELY380" s="1280"/>
      <c r="ELZ380" s="1280"/>
      <c r="EMA380" s="1280"/>
      <c r="EMB380" s="1280"/>
      <c r="EMC380" s="1280"/>
      <c r="EMD380" s="1280"/>
      <c r="EME380" s="1280"/>
      <c r="EMF380" s="1280"/>
      <c r="EMG380" s="1280"/>
      <c r="EMH380" s="1280"/>
      <c r="EMI380" s="1280"/>
      <c r="EMJ380" s="1280"/>
      <c r="EMK380" s="1280"/>
      <c r="EML380" s="1280"/>
      <c r="EMM380" s="1280"/>
      <c r="EMN380" s="1280"/>
      <c r="EMO380" s="1280"/>
      <c r="EMP380" s="1280"/>
      <c r="EMQ380" s="1280"/>
      <c r="EMR380" s="1280"/>
      <c r="EMS380" s="1280"/>
      <c r="EMT380" s="1280"/>
      <c r="EMU380" s="1280"/>
      <c r="EMV380" s="1280"/>
      <c r="EMW380" s="1280"/>
      <c r="EMX380" s="1280"/>
      <c r="EMY380" s="1280"/>
      <c r="EMZ380" s="1280"/>
      <c r="ENA380" s="1280"/>
      <c r="ENB380" s="1280"/>
      <c r="ENC380" s="1280"/>
      <c r="END380" s="1280"/>
      <c r="ENE380" s="1280"/>
      <c r="ENF380" s="1280"/>
      <c r="ENG380" s="1280"/>
      <c r="ENH380" s="1280"/>
      <c r="ENI380" s="1280"/>
      <c r="ENJ380" s="1280"/>
      <c r="ENK380" s="1280"/>
      <c r="ENL380" s="1280"/>
      <c r="ENM380" s="1280"/>
      <c r="ENN380" s="1280"/>
      <c r="ENO380" s="1280"/>
      <c r="ENP380" s="1280"/>
      <c r="ENQ380" s="1280"/>
      <c r="ENR380" s="1280"/>
      <c r="ENS380" s="1280"/>
      <c r="ENT380" s="1280"/>
      <c r="ENU380" s="1280"/>
      <c r="ENV380" s="1280"/>
      <c r="ENW380" s="1280"/>
      <c r="ENX380" s="1280"/>
      <c r="ENY380" s="1280"/>
      <c r="ENZ380" s="1280"/>
      <c r="EOA380" s="1280"/>
      <c r="EOB380" s="1280"/>
      <c r="EOC380" s="1280"/>
      <c r="EOD380" s="1280"/>
      <c r="EOE380" s="1280"/>
      <c r="EOF380" s="1280"/>
      <c r="EOG380" s="1280"/>
      <c r="EOH380" s="1280"/>
      <c r="EOI380" s="1280"/>
      <c r="EOJ380" s="1280"/>
      <c r="EOK380" s="1280"/>
      <c r="EOL380" s="1280"/>
      <c r="EOM380" s="1280"/>
      <c r="EON380" s="1280"/>
      <c r="EOO380" s="1280"/>
      <c r="EOP380" s="1280"/>
      <c r="EOQ380" s="1280"/>
      <c r="EOR380" s="1280"/>
      <c r="EOS380" s="1280"/>
      <c r="EOT380" s="1280"/>
      <c r="EOU380" s="1280"/>
      <c r="EOV380" s="1280"/>
      <c r="EOW380" s="1280"/>
      <c r="EOX380" s="1280"/>
      <c r="EOY380" s="1280"/>
      <c r="EOZ380" s="1280"/>
      <c r="EPA380" s="1280"/>
      <c r="EPB380" s="1280"/>
      <c r="EPC380" s="1280"/>
      <c r="EPD380" s="1280"/>
      <c r="EPE380" s="1280"/>
      <c r="EPF380" s="1280"/>
      <c r="EPG380" s="1280"/>
      <c r="EPH380" s="1280"/>
      <c r="EPI380" s="1280"/>
      <c r="EPJ380" s="1280"/>
      <c r="EPK380" s="1280"/>
      <c r="EPL380" s="1280"/>
      <c r="EPM380" s="1280"/>
      <c r="EPN380" s="1280"/>
      <c r="EPO380" s="1280"/>
      <c r="EPP380" s="1280"/>
      <c r="EPQ380" s="1280"/>
      <c r="EPR380" s="1280"/>
      <c r="EPS380" s="1280"/>
      <c r="EPT380" s="1280"/>
      <c r="EPU380" s="1280"/>
      <c r="EPV380" s="1280"/>
      <c r="EPW380" s="1280"/>
      <c r="EPX380" s="1280"/>
      <c r="EPY380" s="1280"/>
      <c r="EPZ380" s="1280"/>
      <c r="EQA380" s="1280"/>
      <c r="EQB380" s="1280"/>
      <c r="EQC380" s="1280"/>
      <c r="EQD380" s="1280"/>
      <c r="EQE380" s="1280"/>
      <c r="EQF380" s="1280"/>
      <c r="EQG380" s="1280"/>
      <c r="EQH380" s="1280"/>
      <c r="EQI380" s="1280"/>
      <c r="EQJ380" s="1280"/>
      <c r="EQK380" s="1280"/>
      <c r="EQL380" s="1280"/>
      <c r="EQM380" s="1280"/>
      <c r="EQN380" s="1280"/>
      <c r="EQO380" s="1280"/>
      <c r="EQP380" s="1280"/>
      <c r="EQQ380" s="1280"/>
      <c r="EQR380" s="1280"/>
      <c r="EQS380" s="1280"/>
      <c r="EQT380" s="1280"/>
      <c r="EQU380" s="1280"/>
      <c r="EQV380" s="1280"/>
      <c r="EQW380" s="1280"/>
      <c r="EQX380" s="1280"/>
      <c r="EQY380" s="1280"/>
      <c r="EQZ380" s="1280"/>
      <c r="ERA380" s="1280"/>
      <c r="ERB380" s="1280"/>
      <c r="ERC380" s="1280"/>
      <c r="ERD380" s="1280"/>
      <c r="ERE380" s="1280"/>
      <c r="ERF380" s="1280"/>
      <c r="ERG380" s="1280"/>
      <c r="ERH380" s="1280"/>
      <c r="ERI380" s="1280"/>
      <c r="ERJ380" s="1280"/>
      <c r="ERK380" s="1280"/>
      <c r="ERL380" s="1280"/>
      <c r="ERM380" s="1280"/>
      <c r="ERN380" s="1280"/>
      <c r="ERO380" s="1280"/>
      <c r="ERP380" s="1280"/>
      <c r="ERQ380" s="1280"/>
      <c r="ERR380" s="1280"/>
      <c r="ERS380" s="1280"/>
      <c r="ERT380" s="1280"/>
      <c r="ERU380" s="1280"/>
      <c r="ERV380" s="1280"/>
      <c r="ERW380" s="1280"/>
      <c r="ERX380" s="1280"/>
      <c r="ERY380" s="1280"/>
      <c r="ERZ380" s="1280"/>
      <c r="ESA380" s="1280"/>
      <c r="ESB380" s="1280"/>
      <c r="ESC380" s="1280"/>
      <c r="ESD380" s="1280"/>
      <c r="ESE380" s="1280"/>
      <c r="ESF380" s="1280"/>
      <c r="ESG380" s="1280"/>
      <c r="ESH380" s="1280"/>
      <c r="ESI380" s="1280"/>
      <c r="ESJ380" s="1280"/>
      <c r="ESK380" s="1280"/>
      <c r="ESL380" s="1280"/>
      <c r="ESM380" s="1280"/>
      <c r="ESN380" s="1280"/>
      <c r="ESO380" s="1280"/>
      <c r="ESP380" s="1280"/>
      <c r="ESQ380" s="1280"/>
      <c r="ESR380" s="1280"/>
      <c r="ESS380" s="1280"/>
      <c r="EST380" s="1280"/>
      <c r="ESU380" s="1280"/>
      <c r="ESV380" s="1280"/>
      <c r="ESW380" s="1280"/>
      <c r="ESX380" s="1280"/>
      <c r="ESY380" s="1280"/>
      <c r="ESZ380" s="1280"/>
      <c r="ETA380" s="1280"/>
      <c r="ETB380" s="1280"/>
      <c r="ETC380" s="1280"/>
      <c r="ETD380" s="1280"/>
      <c r="ETE380" s="1280"/>
      <c r="ETF380" s="1280"/>
      <c r="ETG380" s="1280"/>
      <c r="ETH380" s="1280"/>
      <c r="ETI380" s="1280"/>
      <c r="ETJ380" s="1280"/>
      <c r="ETK380" s="1280"/>
      <c r="ETL380" s="1280"/>
      <c r="ETM380" s="1280"/>
      <c r="ETN380" s="1280"/>
      <c r="ETO380" s="1280"/>
      <c r="ETP380" s="1280"/>
      <c r="ETQ380" s="1280"/>
      <c r="ETR380" s="1280"/>
      <c r="ETS380" s="1280"/>
      <c r="ETT380" s="1280"/>
      <c r="ETU380" s="1280"/>
      <c r="ETV380" s="1280"/>
      <c r="ETW380" s="1280"/>
      <c r="ETX380" s="1280"/>
      <c r="ETY380" s="1280"/>
      <c r="ETZ380" s="1280"/>
      <c r="EUA380" s="1280"/>
      <c r="EUB380" s="1280"/>
      <c r="EUC380" s="1280"/>
      <c r="EUD380" s="1280"/>
      <c r="EUE380" s="1280"/>
      <c r="EUF380" s="1280"/>
      <c r="EUG380" s="1280"/>
      <c r="EUH380" s="1280"/>
      <c r="EUI380" s="1280"/>
      <c r="EUJ380" s="1280"/>
      <c r="EUK380" s="1280"/>
      <c r="EUL380" s="1280"/>
      <c r="EUM380" s="1280"/>
      <c r="EUN380" s="1280"/>
      <c r="EUO380" s="1280"/>
      <c r="EUP380" s="1280"/>
      <c r="EUQ380" s="1280"/>
      <c r="EUR380" s="1280"/>
      <c r="EUS380" s="1280"/>
      <c r="EUT380" s="1280"/>
      <c r="EUU380" s="1280"/>
      <c r="EUV380" s="1280"/>
      <c r="EUW380" s="1280"/>
      <c r="EUX380" s="1280"/>
      <c r="EUY380" s="1280"/>
      <c r="EUZ380" s="1280"/>
      <c r="EVA380" s="1280"/>
      <c r="EVB380" s="1280"/>
      <c r="EVC380" s="1280"/>
      <c r="EVD380" s="1280"/>
      <c r="EVE380" s="1280"/>
      <c r="EVF380" s="1280"/>
      <c r="EVG380" s="1280"/>
      <c r="EVH380" s="1280"/>
      <c r="EVI380" s="1280"/>
      <c r="EVJ380" s="1280"/>
      <c r="EVK380" s="1280"/>
      <c r="EVL380" s="1280"/>
      <c r="EVM380" s="1280"/>
      <c r="EVN380" s="1280"/>
      <c r="EVO380" s="1280"/>
      <c r="EVP380" s="1280"/>
      <c r="EVQ380" s="1280"/>
      <c r="EVR380" s="1280"/>
      <c r="EVS380" s="1280"/>
      <c r="EVT380" s="1280"/>
      <c r="EVU380" s="1280"/>
      <c r="EVV380" s="1280"/>
      <c r="EVW380" s="1280"/>
      <c r="EVX380" s="1280"/>
      <c r="EVY380" s="1280"/>
      <c r="EVZ380" s="1280"/>
      <c r="EWA380" s="1280"/>
      <c r="EWB380" s="1280"/>
      <c r="EWC380" s="1280"/>
      <c r="EWD380" s="1280"/>
      <c r="EWE380" s="1280"/>
      <c r="EWF380" s="1280"/>
      <c r="EWG380" s="1280"/>
      <c r="EWH380" s="1280"/>
      <c r="EWI380" s="1280"/>
      <c r="EWJ380" s="1280"/>
      <c r="EWK380" s="1280"/>
      <c r="EWL380" s="1280"/>
      <c r="EWM380" s="1280"/>
      <c r="EWN380" s="1280"/>
      <c r="EWO380" s="1280"/>
      <c r="EWP380" s="1280"/>
      <c r="EWQ380" s="1280"/>
      <c r="EWR380" s="1280"/>
      <c r="EWS380" s="1280"/>
      <c r="EWT380" s="1280"/>
      <c r="EWU380" s="1280"/>
      <c r="EWV380" s="1280"/>
      <c r="EWW380" s="1280"/>
      <c r="EWX380" s="1280"/>
      <c r="EWY380" s="1280"/>
      <c r="EWZ380" s="1280"/>
      <c r="EXA380" s="1280"/>
      <c r="EXB380" s="1280"/>
      <c r="EXC380" s="1280"/>
      <c r="EXD380" s="1280"/>
      <c r="EXE380" s="1280"/>
      <c r="EXF380" s="1280"/>
      <c r="EXG380" s="1280"/>
      <c r="EXH380" s="1280"/>
      <c r="EXI380" s="1280"/>
      <c r="EXJ380" s="1280"/>
      <c r="EXK380" s="1280"/>
      <c r="EXL380" s="1280"/>
      <c r="EXM380" s="1280"/>
      <c r="EXN380" s="1280"/>
      <c r="EXO380" s="1280"/>
      <c r="EXP380" s="1280"/>
      <c r="EXQ380" s="1280"/>
      <c r="EXR380" s="1280"/>
      <c r="EXS380" s="1280"/>
      <c r="EXT380" s="1280"/>
      <c r="EXU380" s="1280"/>
      <c r="EXV380" s="1280"/>
      <c r="EXW380" s="1280"/>
      <c r="EXX380" s="1280"/>
      <c r="EXY380" s="1280"/>
      <c r="EXZ380" s="1280"/>
      <c r="EYA380" s="1280"/>
      <c r="EYB380" s="1280"/>
      <c r="EYC380" s="1280"/>
      <c r="EYD380" s="1280"/>
      <c r="EYE380" s="1280"/>
      <c r="EYF380" s="1280"/>
      <c r="EYG380" s="1280"/>
      <c r="EYH380" s="1280"/>
      <c r="EYI380" s="1280"/>
      <c r="EYJ380" s="1280"/>
      <c r="EYK380" s="1280"/>
      <c r="EYL380" s="1280"/>
      <c r="EYM380" s="1280"/>
      <c r="EYN380" s="1280"/>
      <c r="EYO380" s="1280"/>
      <c r="EYP380" s="1280"/>
      <c r="EYQ380" s="1280"/>
      <c r="EYR380" s="1280"/>
      <c r="EYS380" s="1280"/>
      <c r="EYT380" s="1280"/>
      <c r="EYU380" s="1280"/>
      <c r="EYV380" s="1280"/>
      <c r="EYW380" s="1280"/>
      <c r="EYX380" s="1280"/>
      <c r="EYY380" s="1280"/>
      <c r="EYZ380" s="1280"/>
      <c r="EZA380" s="1280"/>
      <c r="EZB380" s="1280"/>
      <c r="EZC380" s="1280"/>
      <c r="EZD380" s="1280"/>
      <c r="EZE380" s="1280"/>
      <c r="EZF380" s="1280"/>
      <c r="EZG380" s="1280"/>
      <c r="EZH380" s="1280"/>
      <c r="EZI380" s="1280"/>
      <c r="EZJ380" s="1280"/>
      <c r="EZK380" s="1280"/>
      <c r="EZL380" s="1280"/>
      <c r="EZM380" s="1280"/>
      <c r="EZN380" s="1280"/>
      <c r="EZO380" s="1280"/>
      <c r="EZP380" s="1280"/>
      <c r="EZQ380" s="1280"/>
      <c r="EZR380" s="1280"/>
      <c r="EZS380" s="1280"/>
      <c r="EZT380" s="1280"/>
      <c r="EZU380" s="1280"/>
      <c r="EZV380" s="1280"/>
      <c r="EZW380" s="1280"/>
      <c r="EZX380" s="1280"/>
      <c r="EZY380" s="1280"/>
      <c r="EZZ380" s="1280"/>
      <c r="FAA380" s="1280"/>
      <c r="FAB380" s="1280"/>
      <c r="FAC380" s="1280"/>
      <c r="FAD380" s="1280"/>
      <c r="FAE380" s="1280"/>
      <c r="FAF380" s="1280"/>
      <c r="FAG380" s="1280"/>
      <c r="FAH380" s="1280"/>
      <c r="FAI380" s="1280"/>
      <c r="FAJ380" s="1280"/>
      <c r="FAK380" s="1280"/>
      <c r="FAL380" s="1280"/>
      <c r="FAM380" s="1280"/>
      <c r="FAN380" s="1280"/>
      <c r="FAO380" s="1280"/>
      <c r="FAP380" s="1280"/>
      <c r="FAQ380" s="1280"/>
      <c r="FAR380" s="1280"/>
      <c r="FAS380" s="1280"/>
      <c r="FAT380" s="1280"/>
      <c r="FAU380" s="1280"/>
      <c r="FAV380" s="1280"/>
      <c r="FAW380" s="1280"/>
      <c r="FAX380" s="1280"/>
      <c r="FAY380" s="1280"/>
      <c r="FAZ380" s="1280"/>
      <c r="FBA380" s="1280"/>
      <c r="FBB380" s="1280"/>
      <c r="FBC380" s="1280"/>
      <c r="FBD380" s="1280"/>
      <c r="FBE380" s="1280"/>
      <c r="FBF380" s="1280"/>
      <c r="FBG380" s="1280"/>
      <c r="FBH380" s="1280"/>
      <c r="FBI380" s="1280"/>
      <c r="FBJ380" s="1280"/>
      <c r="FBK380" s="1280"/>
      <c r="FBL380" s="1280"/>
      <c r="FBM380" s="1280"/>
      <c r="FBN380" s="1280"/>
      <c r="FBO380" s="1280"/>
      <c r="FBP380" s="1280"/>
      <c r="FBQ380" s="1280"/>
      <c r="FBR380" s="1280"/>
      <c r="FBS380" s="1280"/>
      <c r="FBT380" s="1280"/>
      <c r="FBU380" s="1280"/>
      <c r="FBV380" s="1280"/>
      <c r="FBW380" s="1280"/>
      <c r="FBX380" s="1280"/>
      <c r="FBY380" s="1280"/>
      <c r="FBZ380" s="1280"/>
      <c r="FCA380" s="1280"/>
      <c r="FCB380" s="1280"/>
      <c r="FCC380" s="1280"/>
      <c r="FCD380" s="1280"/>
      <c r="FCE380" s="1280"/>
      <c r="FCF380" s="1280"/>
      <c r="FCG380" s="1280"/>
      <c r="FCH380" s="1280"/>
      <c r="FCI380" s="1280"/>
      <c r="FCJ380" s="1280"/>
      <c r="FCK380" s="1280"/>
      <c r="FCL380" s="1280"/>
      <c r="FCM380" s="1280"/>
      <c r="FCN380" s="1280"/>
      <c r="FCO380" s="1280"/>
      <c r="FCP380" s="1280"/>
      <c r="FCQ380" s="1280"/>
      <c r="FCR380" s="1280"/>
      <c r="FCS380" s="1280"/>
      <c r="FCT380" s="1280"/>
      <c r="FCU380" s="1280"/>
      <c r="FCV380" s="1280"/>
      <c r="FCW380" s="1280"/>
      <c r="FCX380" s="1280"/>
      <c r="FCY380" s="1280"/>
      <c r="FCZ380" s="1280"/>
      <c r="FDA380" s="1280"/>
      <c r="FDB380" s="1280"/>
      <c r="FDC380" s="1280"/>
      <c r="FDD380" s="1280"/>
      <c r="FDE380" s="1280"/>
      <c r="FDF380" s="1280"/>
      <c r="FDG380" s="1280"/>
      <c r="FDH380" s="1280"/>
      <c r="FDI380" s="1280"/>
      <c r="FDJ380" s="1280"/>
      <c r="FDK380" s="1280"/>
      <c r="FDL380" s="1280"/>
      <c r="FDM380" s="1280"/>
      <c r="FDN380" s="1280"/>
      <c r="FDO380" s="1280"/>
      <c r="FDP380" s="1280"/>
      <c r="FDQ380" s="1280"/>
      <c r="FDR380" s="1280"/>
      <c r="FDS380" s="1280"/>
      <c r="FDT380" s="1280"/>
      <c r="FDU380" s="1280"/>
      <c r="FDV380" s="1280"/>
      <c r="FDW380" s="1280"/>
      <c r="FDX380" s="1280"/>
      <c r="FDY380" s="1280"/>
      <c r="FDZ380" s="1280"/>
      <c r="FEA380" s="1280"/>
      <c r="FEB380" s="1280"/>
      <c r="FEC380" s="1280"/>
      <c r="FED380" s="1280"/>
      <c r="FEE380" s="1280"/>
      <c r="FEF380" s="1280"/>
      <c r="FEG380" s="1280"/>
      <c r="FEH380" s="1280"/>
      <c r="FEI380" s="1280"/>
      <c r="FEJ380" s="1280"/>
      <c r="FEK380" s="1280"/>
      <c r="FEL380" s="1280"/>
      <c r="FEM380" s="1280"/>
      <c r="FEN380" s="1280"/>
      <c r="FEO380" s="1280"/>
      <c r="FEP380" s="1280"/>
      <c r="FEQ380" s="1280"/>
      <c r="FER380" s="1280"/>
      <c r="FES380" s="1280"/>
      <c r="FET380" s="1280"/>
      <c r="FEU380" s="1280"/>
      <c r="FEV380" s="1280"/>
      <c r="FEW380" s="1280"/>
      <c r="FEX380" s="1280"/>
      <c r="FEY380" s="1280"/>
      <c r="FEZ380" s="1280"/>
      <c r="FFA380" s="1280"/>
      <c r="FFB380" s="1280"/>
      <c r="FFC380" s="1280"/>
      <c r="FFD380" s="1280"/>
      <c r="FFE380" s="1280"/>
      <c r="FFF380" s="1280"/>
      <c r="FFG380" s="1280"/>
      <c r="FFH380" s="1280"/>
      <c r="FFI380" s="1280"/>
      <c r="FFJ380" s="1280"/>
      <c r="FFK380" s="1280"/>
      <c r="FFL380" s="1280"/>
      <c r="FFM380" s="1280"/>
      <c r="FFN380" s="1280"/>
      <c r="FFO380" s="1280"/>
      <c r="FFP380" s="1280"/>
      <c r="FFQ380" s="1280"/>
      <c r="FFR380" s="1280"/>
      <c r="FFS380" s="1280"/>
      <c r="FFT380" s="1280"/>
      <c r="FFU380" s="1280"/>
      <c r="FFV380" s="1280"/>
      <c r="FFW380" s="1280"/>
      <c r="FFX380" s="1280"/>
      <c r="FFY380" s="1280"/>
      <c r="FFZ380" s="1280"/>
      <c r="FGA380" s="1280"/>
      <c r="FGB380" s="1280"/>
      <c r="FGC380" s="1280"/>
      <c r="FGD380" s="1280"/>
      <c r="FGE380" s="1280"/>
      <c r="FGF380" s="1280"/>
      <c r="FGG380" s="1280"/>
      <c r="FGH380" s="1280"/>
      <c r="FGI380" s="1280"/>
      <c r="FGJ380" s="1280"/>
      <c r="FGK380" s="1280"/>
      <c r="FGL380" s="1280"/>
      <c r="FGM380" s="1280"/>
      <c r="FGN380" s="1280"/>
      <c r="FGO380" s="1280"/>
      <c r="FGP380" s="1280"/>
      <c r="FGQ380" s="1280"/>
      <c r="FGR380" s="1280"/>
      <c r="FGS380" s="1280"/>
      <c r="FGT380" s="1280"/>
      <c r="FGU380" s="1280"/>
      <c r="FGV380" s="1280"/>
      <c r="FGW380" s="1280"/>
      <c r="FGX380" s="1280"/>
      <c r="FGY380" s="1280"/>
      <c r="FGZ380" s="1280"/>
      <c r="FHA380" s="1280"/>
      <c r="FHB380" s="1280"/>
      <c r="FHC380" s="1280"/>
      <c r="FHD380" s="1280"/>
      <c r="FHE380" s="1280"/>
      <c r="FHF380" s="1280"/>
      <c r="FHG380" s="1280"/>
      <c r="FHH380" s="1280"/>
      <c r="FHI380" s="1280"/>
      <c r="FHJ380" s="1280"/>
      <c r="FHK380" s="1280"/>
      <c r="FHL380" s="1280"/>
      <c r="FHM380" s="1280"/>
      <c r="FHN380" s="1280"/>
      <c r="FHO380" s="1280"/>
      <c r="FHP380" s="1280"/>
      <c r="FHQ380" s="1280"/>
      <c r="FHR380" s="1280"/>
      <c r="FHS380" s="1280"/>
      <c r="FHT380" s="1280"/>
      <c r="FHU380" s="1280"/>
      <c r="FHV380" s="1280"/>
      <c r="FHW380" s="1280"/>
      <c r="FHX380" s="1280"/>
      <c r="FHY380" s="1280"/>
      <c r="FHZ380" s="1280"/>
      <c r="FIA380" s="1280"/>
      <c r="FIB380" s="1280"/>
      <c r="FIC380" s="1280"/>
      <c r="FID380" s="1280"/>
      <c r="FIE380" s="1280"/>
      <c r="FIF380" s="1280"/>
      <c r="FIG380" s="1280"/>
      <c r="FIH380" s="1280"/>
      <c r="FII380" s="1280"/>
      <c r="FIJ380" s="1280"/>
      <c r="FIK380" s="1280"/>
      <c r="FIL380" s="1280"/>
      <c r="FIM380" s="1280"/>
      <c r="FIN380" s="1280"/>
      <c r="FIO380" s="1280"/>
      <c r="FIP380" s="1280"/>
      <c r="FIQ380" s="1280"/>
      <c r="FIR380" s="1280"/>
      <c r="FIS380" s="1280"/>
      <c r="FIT380" s="1280"/>
      <c r="FIU380" s="1280"/>
      <c r="FIV380" s="1280"/>
      <c r="FIW380" s="1280"/>
      <c r="FIX380" s="1280"/>
      <c r="FIY380" s="1280"/>
      <c r="FIZ380" s="1280"/>
      <c r="FJA380" s="1280"/>
      <c r="FJB380" s="1280"/>
      <c r="FJC380" s="1280"/>
      <c r="FJD380" s="1280"/>
      <c r="FJE380" s="1280"/>
      <c r="FJF380" s="1280"/>
      <c r="FJG380" s="1280"/>
      <c r="FJH380" s="1280"/>
      <c r="FJI380" s="1280"/>
      <c r="FJJ380" s="1280"/>
      <c r="FJK380" s="1280"/>
      <c r="FJL380" s="1280"/>
      <c r="FJM380" s="1280"/>
      <c r="FJN380" s="1280"/>
      <c r="FJO380" s="1280"/>
      <c r="FJP380" s="1280"/>
      <c r="FJQ380" s="1280"/>
      <c r="FJR380" s="1280"/>
      <c r="FJS380" s="1280"/>
      <c r="FJT380" s="1280"/>
      <c r="FJU380" s="1280"/>
      <c r="FJV380" s="1280"/>
      <c r="FJW380" s="1280"/>
      <c r="FJX380" s="1280"/>
      <c r="FJY380" s="1280"/>
      <c r="FJZ380" s="1280"/>
      <c r="FKA380" s="1280"/>
      <c r="FKB380" s="1280"/>
      <c r="FKC380" s="1280"/>
      <c r="FKD380" s="1280"/>
      <c r="FKE380" s="1280"/>
      <c r="FKF380" s="1280"/>
      <c r="FKG380" s="1280"/>
      <c r="FKH380" s="1280"/>
      <c r="FKI380" s="1280"/>
      <c r="FKJ380" s="1280"/>
      <c r="FKK380" s="1280"/>
      <c r="FKL380" s="1280"/>
      <c r="FKM380" s="1280"/>
      <c r="FKN380" s="1280"/>
      <c r="FKO380" s="1280"/>
      <c r="FKP380" s="1280"/>
      <c r="FKQ380" s="1280"/>
      <c r="FKR380" s="1280"/>
      <c r="FKS380" s="1280"/>
      <c r="FKT380" s="1280"/>
      <c r="FKU380" s="1280"/>
      <c r="FKV380" s="1280"/>
      <c r="FKW380" s="1280"/>
      <c r="FKX380" s="1280"/>
      <c r="FKY380" s="1280"/>
      <c r="FKZ380" s="1280"/>
      <c r="FLA380" s="1280"/>
      <c r="FLB380" s="1280"/>
      <c r="FLC380" s="1280"/>
      <c r="FLD380" s="1280"/>
      <c r="FLE380" s="1280"/>
      <c r="FLF380" s="1280"/>
      <c r="FLG380" s="1280"/>
      <c r="FLH380" s="1280"/>
      <c r="FLI380" s="1280"/>
      <c r="FLJ380" s="1280"/>
      <c r="FLK380" s="1280"/>
      <c r="FLL380" s="1280"/>
      <c r="FLM380" s="1280"/>
      <c r="FLN380" s="1280"/>
      <c r="FLO380" s="1280"/>
      <c r="FLP380" s="1280"/>
      <c r="FLQ380" s="1280"/>
      <c r="FLR380" s="1280"/>
      <c r="FLS380" s="1280"/>
      <c r="FLT380" s="1280"/>
      <c r="FLU380" s="1280"/>
      <c r="FLV380" s="1280"/>
      <c r="FLW380" s="1280"/>
      <c r="FLX380" s="1280"/>
      <c r="FLY380" s="1280"/>
      <c r="FLZ380" s="1280"/>
      <c r="FMA380" s="1280"/>
      <c r="FMB380" s="1280"/>
      <c r="FMC380" s="1280"/>
      <c r="FMD380" s="1280"/>
      <c r="FME380" s="1280"/>
      <c r="FMF380" s="1280"/>
      <c r="FMG380" s="1280"/>
      <c r="FMH380" s="1280"/>
      <c r="FMI380" s="1280"/>
      <c r="FMJ380" s="1280"/>
      <c r="FMK380" s="1280"/>
      <c r="FML380" s="1280"/>
      <c r="FMM380" s="1280"/>
      <c r="FMN380" s="1280"/>
      <c r="FMO380" s="1280"/>
      <c r="FMP380" s="1280"/>
      <c r="FMQ380" s="1280"/>
      <c r="FMR380" s="1280"/>
      <c r="FMS380" s="1280"/>
      <c r="FMT380" s="1280"/>
      <c r="FMU380" s="1280"/>
      <c r="FMV380" s="1280"/>
      <c r="FMW380" s="1280"/>
      <c r="FMX380" s="1280"/>
      <c r="FMY380" s="1280"/>
      <c r="FMZ380" s="1280"/>
      <c r="FNA380" s="1280"/>
      <c r="FNB380" s="1280"/>
      <c r="FNC380" s="1280"/>
      <c r="FND380" s="1280"/>
      <c r="FNE380" s="1280"/>
      <c r="FNF380" s="1280"/>
      <c r="FNG380" s="1280"/>
      <c r="FNH380" s="1280"/>
      <c r="FNI380" s="1280"/>
      <c r="FNJ380" s="1280"/>
      <c r="FNK380" s="1280"/>
      <c r="FNL380" s="1280"/>
      <c r="FNM380" s="1280"/>
      <c r="FNN380" s="1280"/>
      <c r="FNO380" s="1280"/>
      <c r="FNP380" s="1280"/>
      <c r="FNQ380" s="1280"/>
      <c r="FNR380" s="1280"/>
      <c r="FNS380" s="1280"/>
      <c r="FNT380" s="1280"/>
      <c r="FNU380" s="1280"/>
      <c r="FNV380" s="1280"/>
      <c r="FNW380" s="1280"/>
      <c r="FNX380" s="1280"/>
      <c r="FNY380" s="1280"/>
      <c r="FNZ380" s="1280"/>
      <c r="FOA380" s="1280"/>
      <c r="FOB380" s="1280"/>
      <c r="FOC380" s="1280"/>
      <c r="FOD380" s="1280"/>
      <c r="FOE380" s="1280"/>
      <c r="FOF380" s="1280"/>
      <c r="FOG380" s="1280"/>
      <c r="FOH380" s="1280"/>
      <c r="FOI380" s="1280"/>
      <c r="FOJ380" s="1280"/>
      <c r="FOK380" s="1280"/>
      <c r="FOL380" s="1280"/>
      <c r="FOM380" s="1280"/>
      <c r="FON380" s="1280"/>
      <c r="FOO380" s="1280"/>
      <c r="FOP380" s="1280"/>
      <c r="FOQ380" s="1280"/>
      <c r="FOR380" s="1280"/>
      <c r="FOS380" s="1280"/>
      <c r="FOT380" s="1280"/>
      <c r="FOU380" s="1280"/>
      <c r="FOV380" s="1280"/>
      <c r="FOW380" s="1280"/>
      <c r="FOX380" s="1280"/>
      <c r="FOY380" s="1280"/>
      <c r="FOZ380" s="1280"/>
      <c r="FPA380" s="1280"/>
      <c r="FPB380" s="1280"/>
      <c r="FPC380" s="1280"/>
      <c r="FPD380" s="1280"/>
      <c r="FPE380" s="1280"/>
      <c r="FPF380" s="1280"/>
      <c r="FPG380" s="1280"/>
      <c r="FPH380" s="1280"/>
      <c r="FPI380" s="1280"/>
      <c r="FPJ380" s="1280"/>
      <c r="FPK380" s="1280"/>
      <c r="FPL380" s="1280"/>
      <c r="FPM380" s="1280"/>
      <c r="FPN380" s="1280"/>
      <c r="FPO380" s="1280"/>
      <c r="FPP380" s="1280"/>
      <c r="FPQ380" s="1280"/>
      <c r="FPR380" s="1280"/>
      <c r="FPS380" s="1280"/>
      <c r="FPT380" s="1280"/>
      <c r="FPU380" s="1280"/>
      <c r="FPV380" s="1280"/>
      <c r="FPW380" s="1280"/>
      <c r="FPX380" s="1280"/>
      <c r="FPY380" s="1280"/>
      <c r="FPZ380" s="1280"/>
      <c r="FQA380" s="1280"/>
      <c r="FQB380" s="1280"/>
      <c r="FQC380" s="1280"/>
      <c r="FQD380" s="1280"/>
      <c r="FQE380" s="1280"/>
      <c r="FQF380" s="1280"/>
      <c r="FQG380" s="1280"/>
      <c r="FQH380" s="1280"/>
      <c r="FQI380" s="1280"/>
      <c r="FQJ380" s="1280"/>
      <c r="FQK380" s="1280"/>
      <c r="FQL380" s="1280"/>
      <c r="FQM380" s="1280"/>
      <c r="FQN380" s="1280"/>
      <c r="FQO380" s="1280"/>
      <c r="FQP380" s="1280"/>
      <c r="FQQ380" s="1280"/>
      <c r="FQR380" s="1280"/>
      <c r="FQS380" s="1280"/>
      <c r="FQT380" s="1280"/>
      <c r="FQU380" s="1280"/>
      <c r="FQV380" s="1280"/>
      <c r="FQW380" s="1280"/>
      <c r="FQX380" s="1280"/>
      <c r="FQY380" s="1280"/>
      <c r="FQZ380" s="1280"/>
      <c r="FRA380" s="1280"/>
      <c r="FRB380" s="1280"/>
      <c r="FRC380" s="1280"/>
      <c r="FRD380" s="1280"/>
      <c r="FRE380" s="1280"/>
      <c r="FRF380" s="1280"/>
      <c r="FRG380" s="1280"/>
      <c r="FRH380" s="1280"/>
      <c r="FRI380" s="1280"/>
      <c r="FRJ380" s="1280"/>
      <c r="FRK380" s="1280"/>
      <c r="FRL380" s="1280"/>
      <c r="FRM380" s="1280"/>
      <c r="FRN380" s="1280"/>
      <c r="FRO380" s="1280"/>
      <c r="FRP380" s="1280"/>
      <c r="FRQ380" s="1280"/>
      <c r="FRR380" s="1280"/>
      <c r="FRS380" s="1280"/>
      <c r="FRT380" s="1280"/>
      <c r="FRU380" s="1280"/>
      <c r="FRV380" s="1280"/>
      <c r="FRW380" s="1280"/>
      <c r="FRX380" s="1280"/>
      <c r="FRY380" s="1280"/>
      <c r="FRZ380" s="1280"/>
      <c r="FSA380" s="1280"/>
      <c r="FSB380" s="1280"/>
      <c r="FSC380" s="1280"/>
      <c r="FSD380" s="1280"/>
      <c r="FSE380" s="1280"/>
      <c r="FSF380" s="1280"/>
      <c r="FSG380" s="1280"/>
      <c r="FSH380" s="1280"/>
      <c r="FSI380" s="1280"/>
      <c r="FSJ380" s="1280"/>
      <c r="FSK380" s="1280"/>
      <c r="FSL380" s="1280"/>
      <c r="FSM380" s="1280"/>
      <c r="FSN380" s="1280"/>
      <c r="FSO380" s="1280"/>
      <c r="FSP380" s="1280"/>
      <c r="FSQ380" s="1280"/>
      <c r="FSR380" s="1280"/>
      <c r="FSS380" s="1280"/>
      <c r="FST380" s="1280"/>
      <c r="FSU380" s="1280"/>
      <c r="FSV380" s="1280"/>
      <c r="FSW380" s="1280"/>
      <c r="FSX380" s="1280"/>
      <c r="FSY380" s="1280"/>
      <c r="FSZ380" s="1280"/>
      <c r="FTA380" s="1280"/>
      <c r="FTB380" s="1280"/>
      <c r="FTC380" s="1280"/>
      <c r="FTD380" s="1280"/>
      <c r="FTE380" s="1280"/>
      <c r="FTF380" s="1280"/>
      <c r="FTG380" s="1280"/>
      <c r="FTH380" s="1280"/>
      <c r="FTI380" s="1280"/>
      <c r="FTJ380" s="1280"/>
      <c r="FTK380" s="1280"/>
      <c r="FTL380" s="1280"/>
      <c r="FTM380" s="1280"/>
      <c r="FTN380" s="1280"/>
      <c r="FTO380" s="1280"/>
      <c r="FTP380" s="1280"/>
      <c r="FTQ380" s="1280"/>
      <c r="FTR380" s="1280"/>
      <c r="FTS380" s="1280"/>
      <c r="FTT380" s="1280"/>
      <c r="FTU380" s="1280"/>
      <c r="FTV380" s="1280"/>
      <c r="FTW380" s="1280"/>
      <c r="FTX380" s="1280"/>
      <c r="FTY380" s="1280"/>
      <c r="FTZ380" s="1280"/>
      <c r="FUA380" s="1280"/>
      <c r="FUB380" s="1280"/>
      <c r="FUC380" s="1280"/>
      <c r="FUD380" s="1280"/>
      <c r="FUE380" s="1280"/>
      <c r="FUF380" s="1280"/>
      <c r="FUG380" s="1280"/>
      <c r="FUH380" s="1280"/>
      <c r="FUI380" s="1280"/>
      <c r="FUJ380" s="1280"/>
      <c r="FUK380" s="1280"/>
      <c r="FUL380" s="1280"/>
      <c r="FUM380" s="1280"/>
      <c r="FUN380" s="1280"/>
      <c r="FUO380" s="1280"/>
      <c r="FUP380" s="1280"/>
      <c r="FUQ380" s="1280"/>
      <c r="FUR380" s="1280"/>
      <c r="FUS380" s="1280"/>
      <c r="FUT380" s="1280"/>
      <c r="FUU380" s="1280"/>
      <c r="FUV380" s="1280"/>
      <c r="FUW380" s="1280"/>
      <c r="FUX380" s="1280"/>
      <c r="FUY380" s="1280"/>
      <c r="FUZ380" s="1280"/>
      <c r="FVA380" s="1280"/>
      <c r="FVB380" s="1280"/>
      <c r="FVC380" s="1280"/>
      <c r="FVD380" s="1280"/>
      <c r="FVE380" s="1280"/>
      <c r="FVF380" s="1280"/>
      <c r="FVG380" s="1280"/>
      <c r="FVH380" s="1280"/>
      <c r="FVI380" s="1280"/>
      <c r="FVJ380" s="1280"/>
      <c r="FVK380" s="1280"/>
      <c r="FVL380" s="1280"/>
      <c r="FVM380" s="1280"/>
      <c r="FVN380" s="1280"/>
      <c r="FVO380" s="1280"/>
      <c r="FVP380" s="1280"/>
      <c r="FVQ380" s="1280"/>
      <c r="FVR380" s="1280"/>
      <c r="FVS380" s="1280"/>
      <c r="FVT380" s="1280"/>
      <c r="FVU380" s="1280"/>
      <c r="FVV380" s="1280"/>
      <c r="FVW380" s="1280"/>
      <c r="FVX380" s="1280"/>
      <c r="FVY380" s="1280"/>
      <c r="FVZ380" s="1280"/>
      <c r="FWA380" s="1280"/>
      <c r="FWB380" s="1280"/>
      <c r="FWC380" s="1280"/>
      <c r="FWD380" s="1280"/>
      <c r="FWE380" s="1280"/>
      <c r="FWF380" s="1280"/>
      <c r="FWG380" s="1280"/>
      <c r="FWH380" s="1280"/>
      <c r="FWI380" s="1280"/>
      <c r="FWJ380" s="1280"/>
      <c r="FWK380" s="1280"/>
      <c r="FWL380" s="1280"/>
      <c r="FWM380" s="1280"/>
      <c r="FWN380" s="1280"/>
      <c r="FWO380" s="1280"/>
      <c r="FWP380" s="1280"/>
      <c r="FWQ380" s="1280"/>
      <c r="FWR380" s="1280"/>
      <c r="FWS380" s="1280"/>
      <c r="FWT380" s="1280"/>
      <c r="FWU380" s="1280"/>
      <c r="FWV380" s="1280"/>
      <c r="FWW380" s="1280"/>
      <c r="FWX380" s="1280"/>
      <c r="FWY380" s="1280"/>
      <c r="FWZ380" s="1280"/>
      <c r="FXA380" s="1280"/>
      <c r="FXB380" s="1280"/>
      <c r="FXC380" s="1280"/>
      <c r="FXD380" s="1280"/>
      <c r="FXE380" s="1280"/>
      <c r="FXF380" s="1280"/>
      <c r="FXG380" s="1280"/>
      <c r="FXH380" s="1280"/>
      <c r="FXI380" s="1280"/>
      <c r="FXJ380" s="1280"/>
      <c r="FXK380" s="1280"/>
      <c r="FXL380" s="1280"/>
      <c r="FXM380" s="1280"/>
      <c r="FXN380" s="1280"/>
      <c r="FXO380" s="1280"/>
      <c r="FXP380" s="1280"/>
      <c r="FXQ380" s="1280"/>
      <c r="FXR380" s="1280"/>
      <c r="FXS380" s="1280"/>
      <c r="FXT380" s="1280"/>
      <c r="FXU380" s="1280"/>
      <c r="FXV380" s="1280"/>
      <c r="FXW380" s="1280"/>
      <c r="FXX380" s="1280"/>
      <c r="FXY380" s="1280"/>
      <c r="FXZ380" s="1280"/>
      <c r="FYA380" s="1280"/>
      <c r="FYB380" s="1280"/>
      <c r="FYC380" s="1280"/>
      <c r="FYD380" s="1280"/>
      <c r="FYE380" s="1280"/>
      <c r="FYF380" s="1280"/>
      <c r="FYG380" s="1280"/>
      <c r="FYH380" s="1280"/>
      <c r="FYI380" s="1280"/>
      <c r="FYJ380" s="1280"/>
      <c r="FYK380" s="1280"/>
      <c r="FYL380" s="1280"/>
      <c r="FYM380" s="1280"/>
      <c r="FYN380" s="1280"/>
      <c r="FYO380" s="1280"/>
      <c r="FYP380" s="1280"/>
      <c r="FYQ380" s="1280"/>
      <c r="FYR380" s="1280"/>
      <c r="FYS380" s="1280"/>
      <c r="FYT380" s="1280"/>
      <c r="FYU380" s="1280"/>
      <c r="FYV380" s="1280"/>
      <c r="FYW380" s="1280"/>
      <c r="FYX380" s="1280"/>
      <c r="FYY380" s="1280"/>
      <c r="FYZ380" s="1280"/>
      <c r="FZA380" s="1280"/>
      <c r="FZB380" s="1280"/>
      <c r="FZC380" s="1280"/>
      <c r="FZD380" s="1280"/>
      <c r="FZE380" s="1280"/>
      <c r="FZF380" s="1280"/>
      <c r="FZG380" s="1280"/>
      <c r="FZH380" s="1280"/>
      <c r="FZI380" s="1280"/>
      <c r="FZJ380" s="1280"/>
      <c r="FZK380" s="1280"/>
      <c r="FZL380" s="1280"/>
      <c r="FZM380" s="1280"/>
      <c r="FZN380" s="1280"/>
      <c r="FZO380" s="1280"/>
      <c r="FZP380" s="1280"/>
      <c r="FZQ380" s="1280"/>
      <c r="FZR380" s="1280"/>
      <c r="FZS380" s="1280"/>
      <c r="FZT380" s="1280"/>
      <c r="FZU380" s="1280"/>
      <c r="FZV380" s="1280"/>
      <c r="FZW380" s="1280"/>
      <c r="FZX380" s="1280"/>
      <c r="FZY380" s="1280"/>
      <c r="FZZ380" s="1280"/>
      <c r="GAA380" s="1280"/>
      <c r="GAB380" s="1280"/>
      <c r="GAC380" s="1280"/>
      <c r="GAD380" s="1280"/>
      <c r="GAE380" s="1280"/>
      <c r="GAF380" s="1280"/>
      <c r="GAG380" s="1280"/>
      <c r="GAH380" s="1280"/>
      <c r="GAI380" s="1280"/>
      <c r="GAJ380" s="1280"/>
      <c r="GAK380" s="1280"/>
      <c r="GAL380" s="1280"/>
      <c r="GAM380" s="1280"/>
      <c r="GAN380" s="1280"/>
      <c r="GAO380" s="1280"/>
      <c r="GAP380" s="1280"/>
      <c r="GAQ380" s="1280"/>
      <c r="GAR380" s="1280"/>
      <c r="GAS380" s="1280"/>
      <c r="GAT380" s="1280"/>
      <c r="GAU380" s="1280"/>
      <c r="GAV380" s="1280"/>
      <c r="GAW380" s="1280"/>
      <c r="GAX380" s="1280"/>
      <c r="GAY380" s="1280"/>
      <c r="GAZ380" s="1280"/>
      <c r="GBA380" s="1280"/>
      <c r="GBB380" s="1280"/>
      <c r="GBC380" s="1280"/>
      <c r="GBD380" s="1280"/>
      <c r="GBE380" s="1280"/>
      <c r="GBF380" s="1280"/>
      <c r="GBG380" s="1280"/>
      <c r="GBH380" s="1280"/>
      <c r="GBI380" s="1280"/>
      <c r="GBJ380" s="1280"/>
      <c r="GBK380" s="1280"/>
      <c r="GBL380" s="1280"/>
      <c r="GBM380" s="1280"/>
      <c r="GBN380" s="1280"/>
      <c r="GBO380" s="1280"/>
      <c r="GBP380" s="1280"/>
      <c r="GBQ380" s="1280"/>
      <c r="GBR380" s="1280"/>
      <c r="GBS380" s="1280"/>
      <c r="GBT380" s="1280"/>
      <c r="GBU380" s="1280"/>
      <c r="GBV380" s="1280"/>
      <c r="GBW380" s="1280"/>
      <c r="GBX380" s="1280"/>
      <c r="GBY380" s="1280"/>
      <c r="GBZ380" s="1280"/>
      <c r="GCA380" s="1280"/>
      <c r="GCB380" s="1280"/>
      <c r="GCC380" s="1280"/>
      <c r="GCD380" s="1280"/>
      <c r="GCE380" s="1280"/>
      <c r="GCF380" s="1280"/>
      <c r="GCG380" s="1280"/>
      <c r="GCH380" s="1280"/>
      <c r="GCI380" s="1280"/>
      <c r="GCJ380" s="1280"/>
      <c r="GCK380" s="1280"/>
      <c r="GCL380" s="1280"/>
      <c r="GCM380" s="1280"/>
      <c r="GCN380" s="1280"/>
      <c r="GCO380" s="1280"/>
      <c r="GCP380" s="1280"/>
      <c r="GCQ380" s="1280"/>
      <c r="GCR380" s="1280"/>
      <c r="GCS380" s="1280"/>
      <c r="GCT380" s="1280"/>
      <c r="GCU380" s="1280"/>
      <c r="GCV380" s="1280"/>
      <c r="GCW380" s="1280"/>
      <c r="GCX380" s="1280"/>
      <c r="GCY380" s="1280"/>
      <c r="GCZ380" s="1280"/>
      <c r="GDA380" s="1280"/>
      <c r="GDB380" s="1280"/>
      <c r="GDC380" s="1280"/>
      <c r="GDD380" s="1280"/>
      <c r="GDE380" s="1280"/>
      <c r="GDF380" s="1280"/>
      <c r="GDG380" s="1280"/>
      <c r="GDH380" s="1280"/>
      <c r="GDI380" s="1280"/>
      <c r="GDJ380" s="1280"/>
      <c r="GDK380" s="1280"/>
      <c r="GDL380" s="1280"/>
      <c r="GDM380" s="1280"/>
      <c r="GDN380" s="1280"/>
      <c r="GDO380" s="1280"/>
      <c r="GDP380" s="1280"/>
      <c r="GDQ380" s="1280"/>
      <c r="GDR380" s="1280"/>
      <c r="GDS380" s="1280"/>
      <c r="GDT380" s="1280"/>
      <c r="GDU380" s="1280"/>
      <c r="GDV380" s="1280"/>
      <c r="GDW380" s="1280"/>
      <c r="GDX380" s="1280"/>
      <c r="GDY380" s="1280"/>
      <c r="GDZ380" s="1280"/>
      <c r="GEA380" s="1280"/>
      <c r="GEB380" s="1280"/>
      <c r="GEC380" s="1280"/>
      <c r="GED380" s="1280"/>
      <c r="GEE380" s="1280"/>
      <c r="GEF380" s="1280"/>
      <c r="GEG380" s="1280"/>
      <c r="GEH380" s="1280"/>
      <c r="GEI380" s="1280"/>
      <c r="GEJ380" s="1280"/>
      <c r="GEK380" s="1280"/>
      <c r="GEL380" s="1280"/>
      <c r="GEM380" s="1280"/>
      <c r="GEN380" s="1280"/>
      <c r="GEO380" s="1280"/>
      <c r="GEP380" s="1280"/>
      <c r="GEQ380" s="1280"/>
      <c r="GER380" s="1280"/>
      <c r="GES380" s="1280"/>
      <c r="GET380" s="1280"/>
      <c r="GEU380" s="1280"/>
      <c r="GEV380" s="1280"/>
      <c r="GEW380" s="1280"/>
      <c r="GEX380" s="1280"/>
      <c r="GEY380" s="1280"/>
      <c r="GEZ380" s="1280"/>
      <c r="GFA380" s="1280"/>
      <c r="GFB380" s="1280"/>
      <c r="GFC380" s="1280"/>
      <c r="GFD380" s="1280"/>
      <c r="GFE380" s="1280"/>
      <c r="GFF380" s="1280"/>
      <c r="GFG380" s="1280"/>
      <c r="GFH380" s="1280"/>
      <c r="GFI380" s="1280"/>
      <c r="GFJ380" s="1280"/>
      <c r="GFK380" s="1280"/>
      <c r="GFL380" s="1280"/>
      <c r="GFM380" s="1280"/>
      <c r="GFN380" s="1280"/>
      <c r="GFO380" s="1280"/>
      <c r="GFP380" s="1280"/>
      <c r="GFQ380" s="1280"/>
      <c r="GFR380" s="1280"/>
      <c r="GFS380" s="1280"/>
      <c r="GFT380" s="1280"/>
      <c r="GFU380" s="1280"/>
      <c r="GFV380" s="1280"/>
      <c r="GFW380" s="1280"/>
      <c r="GFX380" s="1280"/>
      <c r="GFY380" s="1280"/>
      <c r="GFZ380" s="1280"/>
      <c r="GGA380" s="1280"/>
      <c r="GGB380" s="1280"/>
      <c r="GGC380" s="1280"/>
      <c r="GGD380" s="1280"/>
      <c r="GGE380" s="1280"/>
      <c r="GGF380" s="1280"/>
      <c r="GGG380" s="1280"/>
      <c r="GGH380" s="1280"/>
      <c r="GGI380" s="1280"/>
      <c r="GGJ380" s="1280"/>
      <c r="GGK380" s="1280"/>
      <c r="GGL380" s="1280"/>
      <c r="GGM380" s="1280"/>
      <c r="GGN380" s="1280"/>
      <c r="GGO380" s="1280"/>
      <c r="GGP380" s="1280"/>
      <c r="GGQ380" s="1280"/>
      <c r="GGR380" s="1280"/>
      <c r="GGS380" s="1280"/>
      <c r="GGT380" s="1280"/>
      <c r="GGU380" s="1280"/>
      <c r="GGV380" s="1280"/>
      <c r="GGW380" s="1280"/>
      <c r="GGX380" s="1280"/>
      <c r="GGY380" s="1280"/>
      <c r="GGZ380" s="1280"/>
      <c r="GHA380" s="1280"/>
      <c r="GHB380" s="1280"/>
      <c r="GHC380" s="1280"/>
      <c r="GHD380" s="1280"/>
      <c r="GHE380" s="1280"/>
      <c r="GHF380" s="1280"/>
      <c r="GHG380" s="1280"/>
      <c r="GHH380" s="1280"/>
      <c r="GHI380" s="1280"/>
      <c r="GHJ380" s="1280"/>
      <c r="GHK380" s="1280"/>
      <c r="GHL380" s="1280"/>
      <c r="GHM380" s="1280"/>
      <c r="GHN380" s="1280"/>
      <c r="GHO380" s="1280"/>
      <c r="GHP380" s="1280"/>
      <c r="GHQ380" s="1280"/>
      <c r="GHR380" s="1280"/>
      <c r="GHS380" s="1280"/>
      <c r="GHT380" s="1280"/>
      <c r="GHU380" s="1280"/>
      <c r="GHV380" s="1280"/>
      <c r="GHW380" s="1280"/>
      <c r="GHX380" s="1280"/>
      <c r="GHY380" s="1280"/>
      <c r="GHZ380" s="1280"/>
      <c r="GIA380" s="1280"/>
      <c r="GIB380" s="1280"/>
      <c r="GIC380" s="1280"/>
      <c r="GID380" s="1280"/>
      <c r="GIE380" s="1280"/>
      <c r="GIF380" s="1280"/>
      <c r="GIG380" s="1280"/>
      <c r="GIH380" s="1280"/>
      <c r="GII380" s="1280"/>
      <c r="GIJ380" s="1280"/>
      <c r="GIK380" s="1280"/>
      <c r="GIL380" s="1280"/>
      <c r="GIM380" s="1280"/>
      <c r="GIN380" s="1280"/>
      <c r="GIO380" s="1280"/>
      <c r="GIP380" s="1280"/>
      <c r="GIQ380" s="1280"/>
      <c r="GIR380" s="1280"/>
      <c r="GIS380" s="1280"/>
      <c r="GIT380" s="1280"/>
      <c r="GIU380" s="1280"/>
      <c r="GIV380" s="1280"/>
      <c r="GIW380" s="1280"/>
      <c r="GIX380" s="1280"/>
      <c r="GIY380" s="1280"/>
      <c r="GIZ380" s="1280"/>
      <c r="GJA380" s="1280"/>
      <c r="GJB380" s="1280"/>
      <c r="GJC380" s="1280"/>
      <c r="GJD380" s="1280"/>
      <c r="GJE380" s="1280"/>
      <c r="GJF380" s="1280"/>
      <c r="GJG380" s="1280"/>
      <c r="GJH380" s="1280"/>
      <c r="GJI380" s="1280"/>
      <c r="GJJ380" s="1280"/>
      <c r="GJK380" s="1280"/>
      <c r="GJL380" s="1280"/>
      <c r="GJM380" s="1280"/>
      <c r="GJN380" s="1280"/>
      <c r="GJO380" s="1280"/>
      <c r="GJP380" s="1280"/>
      <c r="GJQ380" s="1280"/>
      <c r="GJR380" s="1280"/>
      <c r="GJS380" s="1280"/>
      <c r="GJT380" s="1280"/>
      <c r="GJU380" s="1280"/>
      <c r="GJV380" s="1280"/>
      <c r="GJW380" s="1280"/>
      <c r="GJX380" s="1280"/>
      <c r="GJY380" s="1280"/>
      <c r="GJZ380" s="1280"/>
      <c r="GKA380" s="1280"/>
      <c r="GKB380" s="1280"/>
      <c r="GKC380" s="1280"/>
      <c r="GKD380" s="1280"/>
      <c r="GKE380" s="1280"/>
      <c r="GKF380" s="1280"/>
      <c r="GKG380" s="1280"/>
      <c r="GKH380" s="1280"/>
      <c r="GKI380" s="1280"/>
      <c r="GKJ380" s="1280"/>
      <c r="GKK380" s="1280"/>
      <c r="GKL380" s="1280"/>
      <c r="GKM380" s="1280"/>
      <c r="GKN380" s="1280"/>
      <c r="GKO380" s="1280"/>
      <c r="GKP380" s="1280"/>
      <c r="GKQ380" s="1280"/>
      <c r="GKR380" s="1280"/>
      <c r="GKS380" s="1280"/>
      <c r="GKT380" s="1280"/>
      <c r="GKU380" s="1280"/>
      <c r="GKV380" s="1280"/>
      <c r="GKW380" s="1280"/>
      <c r="GKX380" s="1280"/>
      <c r="GKY380" s="1280"/>
      <c r="GKZ380" s="1280"/>
      <c r="GLA380" s="1280"/>
      <c r="GLB380" s="1280"/>
      <c r="GLC380" s="1280"/>
      <c r="GLD380" s="1280"/>
      <c r="GLE380" s="1280"/>
      <c r="GLF380" s="1280"/>
      <c r="GLG380" s="1280"/>
      <c r="GLH380" s="1280"/>
      <c r="GLI380" s="1280"/>
      <c r="GLJ380" s="1280"/>
      <c r="GLK380" s="1280"/>
      <c r="GLL380" s="1280"/>
      <c r="GLM380" s="1280"/>
      <c r="GLN380" s="1280"/>
      <c r="GLO380" s="1280"/>
      <c r="GLP380" s="1280"/>
      <c r="GLQ380" s="1280"/>
      <c r="GLR380" s="1280"/>
      <c r="GLS380" s="1280"/>
      <c r="GLT380" s="1280"/>
      <c r="GLU380" s="1280"/>
      <c r="GLV380" s="1280"/>
      <c r="GLW380" s="1280"/>
      <c r="GLX380" s="1280"/>
      <c r="GLY380" s="1280"/>
      <c r="GLZ380" s="1280"/>
      <c r="GMA380" s="1280"/>
      <c r="GMB380" s="1280"/>
      <c r="GMC380" s="1280"/>
      <c r="GMD380" s="1280"/>
      <c r="GME380" s="1280"/>
      <c r="GMF380" s="1280"/>
      <c r="GMG380" s="1280"/>
      <c r="GMH380" s="1280"/>
      <c r="GMI380" s="1280"/>
      <c r="GMJ380" s="1280"/>
      <c r="GMK380" s="1280"/>
      <c r="GML380" s="1280"/>
      <c r="GMM380" s="1280"/>
      <c r="GMN380" s="1280"/>
      <c r="GMO380" s="1280"/>
      <c r="GMP380" s="1280"/>
      <c r="GMQ380" s="1280"/>
      <c r="GMR380" s="1280"/>
      <c r="GMS380" s="1280"/>
      <c r="GMT380" s="1280"/>
      <c r="GMU380" s="1280"/>
      <c r="GMV380" s="1280"/>
      <c r="GMW380" s="1280"/>
      <c r="GMX380" s="1280"/>
      <c r="GMY380" s="1280"/>
      <c r="GMZ380" s="1280"/>
      <c r="GNA380" s="1280"/>
      <c r="GNB380" s="1280"/>
      <c r="GNC380" s="1280"/>
      <c r="GND380" s="1280"/>
      <c r="GNE380" s="1280"/>
      <c r="GNF380" s="1280"/>
      <c r="GNG380" s="1280"/>
      <c r="GNH380" s="1280"/>
      <c r="GNI380" s="1280"/>
      <c r="GNJ380" s="1280"/>
      <c r="GNK380" s="1280"/>
      <c r="GNL380" s="1280"/>
      <c r="GNM380" s="1280"/>
      <c r="GNN380" s="1280"/>
      <c r="GNO380" s="1280"/>
      <c r="GNP380" s="1280"/>
      <c r="GNQ380" s="1280"/>
      <c r="GNR380" s="1280"/>
      <c r="GNS380" s="1280"/>
      <c r="GNT380" s="1280"/>
      <c r="GNU380" s="1280"/>
      <c r="GNV380" s="1280"/>
      <c r="GNW380" s="1280"/>
      <c r="GNX380" s="1280"/>
      <c r="GNY380" s="1280"/>
      <c r="GNZ380" s="1280"/>
      <c r="GOA380" s="1280"/>
      <c r="GOB380" s="1280"/>
      <c r="GOC380" s="1280"/>
      <c r="GOD380" s="1280"/>
      <c r="GOE380" s="1280"/>
      <c r="GOF380" s="1280"/>
      <c r="GOG380" s="1280"/>
      <c r="GOH380" s="1280"/>
      <c r="GOI380" s="1280"/>
      <c r="GOJ380" s="1280"/>
      <c r="GOK380" s="1280"/>
      <c r="GOL380" s="1280"/>
      <c r="GOM380" s="1280"/>
      <c r="GON380" s="1280"/>
      <c r="GOO380" s="1280"/>
      <c r="GOP380" s="1280"/>
      <c r="GOQ380" s="1280"/>
      <c r="GOR380" s="1280"/>
      <c r="GOS380" s="1280"/>
      <c r="GOT380" s="1280"/>
      <c r="GOU380" s="1280"/>
      <c r="GOV380" s="1280"/>
      <c r="GOW380" s="1280"/>
      <c r="GOX380" s="1280"/>
      <c r="GOY380" s="1280"/>
      <c r="GOZ380" s="1280"/>
      <c r="GPA380" s="1280"/>
      <c r="GPB380" s="1280"/>
      <c r="GPC380" s="1280"/>
      <c r="GPD380" s="1280"/>
      <c r="GPE380" s="1280"/>
      <c r="GPF380" s="1280"/>
      <c r="GPG380" s="1280"/>
      <c r="GPH380" s="1280"/>
      <c r="GPI380" s="1280"/>
      <c r="GPJ380" s="1280"/>
      <c r="GPK380" s="1280"/>
      <c r="GPL380" s="1280"/>
      <c r="GPM380" s="1280"/>
      <c r="GPN380" s="1280"/>
      <c r="GPO380" s="1280"/>
      <c r="GPP380" s="1280"/>
      <c r="GPQ380" s="1280"/>
      <c r="GPR380" s="1280"/>
      <c r="GPS380" s="1280"/>
      <c r="GPT380" s="1280"/>
      <c r="GPU380" s="1280"/>
      <c r="GPV380" s="1280"/>
      <c r="GPW380" s="1280"/>
      <c r="GPX380" s="1280"/>
      <c r="GPY380" s="1280"/>
      <c r="GPZ380" s="1280"/>
      <c r="GQA380" s="1280"/>
      <c r="GQB380" s="1280"/>
      <c r="GQC380" s="1280"/>
      <c r="GQD380" s="1280"/>
      <c r="GQE380" s="1280"/>
      <c r="GQF380" s="1280"/>
      <c r="GQG380" s="1280"/>
      <c r="GQH380" s="1280"/>
      <c r="GQI380" s="1280"/>
      <c r="GQJ380" s="1280"/>
      <c r="GQK380" s="1280"/>
      <c r="GQL380" s="1280"/>
      <c r="GQM380" s="1280"/>
      <c r="GQN380" s="1280"/>
      <c r="GQO380" s="1280"/>
      <c r="GQP380" s="1280"/>
      <c r="GQQ380" s="1280"/>
      <c r="GQR380" s="1280"/>
      <c r="GQS380" s="1280"/>
      <c r="GQT380" s="1280"/>
      <c r="GQU380" s="1280"/>
      <c r="GQV380" s="1280"/>
      <c r="GQW380" s="1280"/>
      <c r="GQX380" s="1280"/>
      <c r="GQY380" s="1280"/>
      <c r="GQZ380" s="1280"/>
      <c r="GRA380" s="1280"/>
      <c r="GRB380" s="1280"/>
      <c r="GRC380" s="1280"/>
      <c r="GRD380" s="1280"/>
      <c r="GRE380" s="1280"/>
      <c r="GRF380" s="1280"/>
      <c r="GRG380" s="1280"/>
      <c r="GRH380" s="1280"/>
      <c r="GRI380" s="1280"/>
      <c r="GRJ380" s="1280"/>
      <c r="GRK380" s="1280"/>
      <c r="GRL380" s="1280"/>
      <c r="GRM380" s="1280"/>
      <c r="GRN380" s="1280"/>
      <c r="GRO380" s="1280"/>
      <c r="GRP380" s="1280"/>
      <c r="GRQ380" s="1280"/>
      <c r="GRR380" s="1280"/>
      <c r="GRS380" s="1280"/>
      <c r="GRT380" s="1280"/>
      <c r="GRU380" s="1280"/>
      <c r="GRV380" s="1280"/>
      <c r="GRW380" s="1280"/>
      <c r="GRX380" s="1280"/>
      <c r="GRY380" s="1280"/>
      <c r="GRZ380" s="1280"/>
      <c r="GSA380" s="1280"/>
      <c r="GSB380" s="1280"/>
      <c r="GSC380" s="1280"/>
      <c r="GSD380" s="1280"/>
      <c r="GSE380" s="1280"/>
      <c r="GSF380" s="1280"/>
      <c r="GSG380" s="1280"/>
      <c r="GSH380" s="1280"/>
      <c r="GSI380" s="1280"/>
      <c r="GSJ380" s="1280"/>
      <c r="GSK380" s="1280"/>
      <c r="GSL380" s="1280"/>
      <c r="GSM380" s="1280"/>
      <c r="GSN380" s="1280"/>
      <c r="GSO380" s="1280"/>
      <c r="GSP380" s="1280"/>
      <c r="GSQ380" s="1280"/>
      <c r="GSR380" s="1280"/>
      <c r="GSS380" s="1280"/>
      <c r="GST380" s="1280"/>
      <c r="GSU380" s="1280"/>
      <c r="GSV380" s="1280"/>
      <c r="GSW380" s="1280"/>
      <c r="GSX380" s="1280"/>
      <c r="GSY380" s="1280"/>
      <c r="GSZ380" s="1280"/>
      <c r="GTA380" s="1280"/>
      <c r="GTB380" s="1280"/>
      <c r="GTC380" s="1280"/>
      <c r="GTD380" s="1280"/>
      <c r="GTE380" s="1280"/>
      <c r="GTF380" s="1280"/>
      <c r="GTG380" s="1280"/>
      <c r="GTH380" s="1280"/>
      <c r="GTI380" s="1280"/>
      <c r="GTJ380" s="1280"/>
      <c r="GTK380" s="1280"/>
      <c r="GTL380" s="1280"/>
      <c r="GTM380" s="1280"/>
      <c r="GTN380" s="1280"/>
      <c r="GTO380" s="1280"/>
      <c r="GTP380" s="1280"/>
      <c r="GTQ380" s="1280"/>
      <c r="GTR380" s="1280"/>
      <c r="GTS380" s="1280"/>
      <c r="GTT380" s="1280"/>
      <c r="GTU380" s="1280"/>
      <c r="GTV380" s="1280"/>
      <c r="GTW380" s="1280"/>
      <c r="GTX380" s="1280"/>
      <c r="GTY380" s="1280"/>
      <c r="GTZ380" s="1280"/>
      <c r="GUA380" s="1280"/>
      <c r="GUB380" s="1280"/>
      <c r="GUC380" s="1280"/>
      <c r="GUD380" s="1280"/>
      <c r="GUE380" s="1280"/>
      <c r="GUF380" s="1280"/>
      <c r="GUG380" s="1280"/>
      <c r="GUH380" s="1280"/>
      <c r="GUI380" s="1280"/>
      <c r="GUJ380" s="1280"/>
      <c r="GUK380" s="1280"/>
      <c r="GUL380" s="1280"/>
      <c r="GUM380" s="1280"/>
      <c r="GUN380" s="1280"/>
      <c r="GUO380" s="1280"/>
      <c r="GUP380" s="1280"/>
      <c r="GUQ380" s="1280"/>
      <c r="GUR380" s="1280"/>
      <c r="GUS380" s="1280"/>
      <c r="GUT380" s="1280"/>
      <c r="GUU380" s="1280"/>
      <c r="GUV380" s="1280"/>
      <c r="GUW380" s="1280"/>
      <c r="GUX380" s="1280"/>
      <c r="GUY380" s="1280"/>
      <c r="GUZ380" s="1280"/>
      <c r="GVA380" s="1280"/>
      <c r="GVB380" s="1280"/>
      <c r="GVC380" s="1280"/>
      <c r="GVD380" s="1280"/>
      <c r="GVE380" s="1280"/>
      <c r="GVF380" s="1280"/>
      <c r="GVG380" s="1280"/>
      <c r="GVH380" s="1280"/>
      <c r="GVI380" s="1280"/>
      <c r="GVJ380" s="1280"/>
      <c r="GVK380" s="1280"/>
      <c r="GVL380" s="1280"/>
      <c r="GVM380" s="1280"/>
      <c r="GVN380" s="1280"/>
      <c r="GVO380" s="1280"/>
      <c r="GVP380" s="1280"/>
      <c r="GVQ380" s="1280"/>
      <c r="GVR380" s="1280"/>
      <c r="GVS380" s="1280"/>
      <c r="GVT380" s="1280"/>
      <c r="GVU380" s="1280"/>
      <c r="GVV380" s="1280"/>
      <c r="GVW380" s="1280"/>
      <c r="GVX380" s="1280"/>
      <c r="GVY380" s="1280"/>
      <c r="GVZ380" s="1280"/>
      <c r="GWA380" s="1280"/>
      <c r="GWB380" s="1280"/>
      <c r="GWC380" s="1280"/>
      <c r="GWD380" s="1280"/>
      <c r="GWE380" s="1280"/>
      <c r="GWF380" s="1280"/>
      <c r="GWG380" s="1280"/>
      <c r="GWH380" s="1280"/>
      <c r="GWI380" s="1280"/>
      <c r="GWJ380" s="1280"/>
      <c r="GWK380" s="1280"/>
      <c r="GWL380" s="1280"/>
      <c r="GWM380" s="1280"/>
      <c r="GWN380" s="1280"/>
      <c r="GWO380" s="1280"/>
      <c r="GWP380" s="1280"/>
      <c r="GWQ380" s="1280"/>
      <c r="GWR380" s="1280"/>
      <c r="GWS380" s="1280"/>
      <c r="GWT380" s="1280"/>
      <c r="GWU380" s="1280"/>
      <c r="GWV380" s="1280"/>
      <c r="GWW380" s="1280"/>
      <c r="GWX380" s="1280"/>
      <c r="GWY380" s="1280"/>
      <c r="GWZ380" s="1280"/>
      <c r="GXA380" s="1280"/>
      <c r="GXB380" s="1280"/>
      <c r="GXC380" s="1280"/>
      <c r="GXD380" s="1280"/>
      <c r="GXE380" s="1280"/>
      <c r="GXF380" s="1280"/>
      <c r="GXG380" s="1280"/>
      <c r="GXH380" s="1280"/>
      <c r="GXI380" s="1280"/>
      <c r="GXJ380" s="1280"/>
      <c r="GXK380" s="1280"/>
      <c r="GXL380" s="1280"/>
      <c r="GXM380" s="1280"/>
      <c r="GXN380" s="1280"/>
      <c r="GXO380" s="1280"/>
      <c r="GXP380" s="1280"/>
      <c r="GXQ380" s="1280"/>
      <c r="GXR380" s="1280"/>
      <c r="GXS380" s="1280"/>
      <c r="GXT380" s="1280"/>
      <c r="GXU380" s="1280"/>
      <c r="GXV380" s="1280"/>
      <c r="GXW380" s="1280"/>
      <c r="GXX380" s="1280"/>
      <c r="GXY380" s="1280"/>
      <c r="GXZ380" s="1280"/>
      <c r="GYA380" s="1280"/>
      <c r="GYB380" s="1280"/>
      <c r="GYC380" s="1280"/>
      <c r="GYD380" s="1280"/>
      <c r="GYE380" s="1280"/>
      <c r="GYF380" s="1280"/>
      <c r="GYG380" s="1280"/>
      <c r="GYH380" s="1280"/>
      <c r="GYI380" s="1280"/>
      <c r="GYJ380" s="1280"/>
      <c r="GYK380" s="1280"/>
      <c r="GYL380" s="1280"/>
      <c r="GYM380" s="1280"/>
      <c r="GYN380" s="1280"/>
      <c r="GYO380" s="1280"/>
      <c r="GYP380" s="1280"/>
      <c r="GYQ380" s="1280"/>
      <c r="GYR380" s="1280"/>
      <c r="GYS380" s="1280"/>
      <c r="GYT380" s="1280"/>
      <c r="GYU380" s="1280"/>
      <c r="GYV380" s="1280"/>
      <c r="GYW380" s="1280"/>
      <c r="GYX380" s="1280"/>
      <c r="GYY380" s="1280"/>
      <c r="GYZ380" s="1280"/>
      <c r="GZA380" s="1280"/>
      <c r="GZB380" s="1280"/>
      <c r="GZC380" s="1280"/>
      <c r="GZD380" s="1280"/>
      <c r="GZE380" s="1280"/>
      <c r="GZF380" s="1280"/>
      <c r="GZG380" s="1280"/>
      <c r="GZH380" s="1280"/>
      <c r="GZI380" s="1280"/>
      <c r="GZJ380" s="1280"/>
      <c r="GZK380" s="1280"/>
      <c r="GZL380" s="1280"/>
      <c r="GZM380" s="1280"/>
      <c r="GZN380" s="1280"/>
      <c r="GZO380" s="1280"/>
      <c r="GZP380" s="1280"/>
      <c r="GZQ380" s="1280"/>
      <c r="GZR380" s="1280"/>
      <c r="GZS380" s="1280"/>
      <c r="GZT380" s="1280"/>
      <c r="GZU380" s="1280"/>
      <c r="GZV380" s="1280"/>
      <c r="GZW380" s="1280"/>
      <c r="GZX380" s="1280"/>
      <c r="GZY380" s="1280"/>
      <c r="GZZ380" s="1280"/>
      <c r="HAA380" s="1280"/>
      <c r="HAB380" s="1280"/>
      <c r="HAC380" s="1280"/>
      <c r="HAD380" s="1280"/>
      <c r="HAE380" s="1280"/>
      <c r="HAF380" s="1280"/>
      <c r="HAG380" s="1280"/>
      <c r="HAH380" s="1280"/>
      <c r="HAI380" s="1280"/>
      <c r="HAJ380" s="1280"/>
      <c r="HAK380" s="1280"/>
      <c r="HAL380" s="1280"/>
      <c r="HAM380" s="1280"/>
      <c r="HAN380" s="1280"/>
      <c r="HAO380" s="1280"/>
      <c r="HAP380" s="1280"/>
      <c r="HAQ380" s="1280"/>
      <c r="HAR380" s="1280"/>
      <c r="HAS380" s="1280"/>
      <c r="HAT380" s="1280"/>
      <c r="HAU380" s="1280"/>
      <c r="HAV380" s="1280"/>
      <c r="HAW380" s="1280"/>
      <c r="HAX380" s="1280"/>
      <c r="HAY380" s="1280"/>
      <c r="HAZ380" s="1280"/>
      <c r="HBA380" s="1280"/>
      <c r="HBB380" s="1280"/>
      <c r="HBC380" s="1280"/>
      <c r="HBD380" s="1280"/>
      <c r="HBE380" s="1280"/>
      <c r="HBF380" s="1280"/>
      <c r="HBG380" s="1280"/>
      <c r="HBH380" s="1280"/>
      <c r="HBI380" s="1280"/>
      <c r="HBJ380" s="1280"/>
      <c r="HBK380" s="1280"/>
      <c r="HBL380" s="1280"/>
      <c r="HBM380" s="1280"/>
      <c r="HBN380" s="1280"/>
      <c r="HBO380" s="1280"/>
      <c r="HBP380" s="1280"/>
      <c r="HBQ380" s="1280"/>
      <c r="HBR380" s="1280"/>
      <c r="HBS380" s="1280"/>
      <c r="HBT380" s="1280"/>
      <c r="HBU380" s="1280"/>
      <c r="HBV380" s="1280"/>
      <c r="HBW380" s="1280"/>
      <c r="HBX380" s="1280"/>
      <c r="HBY380" s="1280"/>
      <c r="HBZ380" s="1280"/>
      <c r="HCA380" s="1280"/>
      <c r="HCB380" s="1280"/>
      <c r="HCC380" s="1280"/>
      <c r="HCD380" s="1280"/>
      <c r="HCE380" s="1280"/>
      <c r="HCF380" s="1280"/>
      <c r="HCG380" s="1280"/>
      <c r="HCH380" s="1280"/>
      <c r="HCI380" s="1280"/>
      <c r="HCJ380" s="1280"/>
      <c r="HCK380" s="1280"/>
      <c r="HCL380" s="1280"/>
      <c r="HCM380" s="1280"/>
      <c r="HCN380" s="1280"/>
      <c r="HCO380" s="1280"/>
      <c r="HCP380" s="1280"/>
      <c r="HCQ380" s="1280"/>
      <c r="HCR380" s="1280"/>
      <c r="HCS380" s="1280"/>
      <c r="HCT380" s="1280"/>
      <c r="HCU380" s="1280"/>
      <c r="HCV380" s="1280"/>
      <c r="HCW380" s="1280"/>
      <c r="HCX380" s="1280"/>
      <c r="HCY380" s="1280"/>
      <c r="HCZ380" s="1280"/>
      <c r="HDA380" s="1280"/>
      <c r="HDB380" s="1280"/>
      <c r="HDC380" s="1280"/>
      <c r="HDD380" s="1280"/>
      <c r="HDE380" s="1280"/>
      <c r="HDF380" s="1280"/>
      <c r="HDG380" s="1280"/>
      <c r="HDH380" s="1280"/>
      <c r="HDI380" s="1280"/>
      <c r="HDJ380" s="1280"/>
      <c r="HDK380" s="1280"/>
      <c r="HDL380" s="1280"/>
      <c r="HDM380" s="1280"/>
      <c r="HDN380" s="1280"/>
      <c r="HDO380" s="1280"/>
      <c r="HDP380" s="1280"/>
      <c r="HDQ380" s="1280"/>
      <c r="HDR380" s="1280"/>
      <c r="HDS380" s="1280"/>
      <c r="HDT380" s="1280"/>
      <c r="HDU380" s="1280"/>
      <c r="HDV380" s="1280"/>
      <c r="HDW380" s="1280"/>
      <c r="HDX380" s="1280"/>
      <c r="HDY380" s="1280"/>
      <c r="HDZ380" s="1280"/>
      <c r="HEA380" s="1280"/>
      <c r="HEB380" s="1280"/>
      <c r="HEC380" s="1280"/>
      <c r="HED380" s="1280"/>
      <c r="HEE380" s="1280"/>
      <c r="HEF380" s="1280"/>
      <c r="HEG380" s="1280"/>
      <c r="HEH380" s="1280"/>
      <c r="HEI380" s="1280"/>
      <c r="HEJ380" s="1280"/>
      <c r="HEK380" s="1280"/>
      <c r="HEL380" s="1280"/>
      <c r="HEM380" s="1280"/>
      <c r="HEN380" s="1280"/>
      <c r="HEO380" s="1280"/>
      <c r="HEP380" s="1280"/>
      <c r="HEQ380" s="1280"/>
      <c r="HER380" s="1280"/>
      <c r="HES380" s="1280"/>
      <c r="HET380" s="1280"/>
      <c r="HEU380" s="1280"/>
      <c r="HEV380" s="1280"/>
      <c r="HEW380" s="1280"/>
      <c r="HEX380" s="1280"/>
      <c r="HEY380" s="1280"/>
      <c r="HEZ380" s="1280"/>
      <c r="HFA380" s="1280"/>
      <c r="HFB380" s="1280"/>
      <c r="HFC380" s="1280"/>
      <c r="HFD380" s="1280"/>
      <c r="HFE380" s="1280"/>
      <c r="HFF380" s="1280"/>
      <c r="HFG380" s="1280"/>
      <c r="HFH380" s="1280"/>
      <c r="HFI380" s="1280"/>
      <c r="HFJ380" s="1280"/>
      <c r="HFK380" s="1280"/>
      <c r="HFL380" s="1280"/>
      <c r="HFM380" s="1280"/>
      <c r="HFN380" s="1280"/>
      <c r="HFO380" s="1280"/>
      <c r="HFP380" s="1280"/>
      <c r="HFQ380" s="1280"/>
      <c r="HFR380" s="1280"/>
      <c r="HFS380" s="1280"/>
      <c r="HFT380" s="1280"/>
      <c r="HFU380" s="1280"/>
      <c r="HFV380" s="1280"/>
      <c r="HFW380" s="1280"/>
      <c r="HFX380" s="1280"/>
      <c r="HFY380" s="1280"/>
      <c r="HFZ380" s="1280"/>
      <c r="HGA380" s="1280"/>
      <c r="HGB380" s="1280"/>
      <c r="HGC380" s="1280"/>
      <c r="HGD380" s="1280"/>
      <c r="HGE380" s="1280"/>
      <c r="HGF380" s="1280"/>
      <c r="HGG380" s="1280"/>
      <c r="HGH380" s="1280"/>
      <c r="HGI380" s="1280"/>
      <c r="HGJ380" s="1280"/>
      <c r="HGK380" s="1280"/>
      <c r="HGL380" s="1280"/>
      <c r="HGM380" s="1280"/>
      <c r="HGN380" s="1280"/>
      <c r="HGO380" s="1280"/>
      <c r="HGP380" s="1280"/>
      <c r="HGQ380" s="1280"/>
      <c r="HGR380" s="1280"/>
      <c r="HGS380" s="1280"/>
      <c r="HGT380" s="1280"/>
      <c r="HGU380" s="1280"/>
      <c r="HGV380" s="1280"/>
      <c r="HGW380" s="1280"/>
      <c r="HGX380" s="1280"/>
      <c r="HGY380" s="1280"/>
      <c r="HGZ380" s="1280"/>
      <c r="HHA380" s="1280"/>
      <c r="HHB380" s="1280"/>
      <c r="HHC380" s="1280"/>
      <c r="HHD380" s="1280"/>
      <c r="HHE380" s="1280"/>
      <c r="HHF380" s="1280"/>
      <c r="HHG380" s="1280"/>
      <c r="HHH380" s="1280"/>
      <c r="HHI380" s="1280"/>
      <c r="HHJ380" s="1280"/>
      <c r="HHK380" s="1280"/>
      <c r="HHL380" s="1280"/>
      <c r="HHM380" s="1280"/>
      <c r="HHN380" s="1280"/>
      <c r="HHO380" s="1280"/>
      <c r="HHP380" s="1280"/>
      <c r="HHQ380" s="1280"/>
      <c r="HHR380" s="1280"/>
      <c r="HHS380" s="1280"/>
      <c r="HHT380" s="1280"/>
      <c r="HHU380" s="1280"/>
      <c r="HHV380" s="1280"/>
      <c r="HHW380" s="1280"/>
      <c r="HHX380" s="1280"/>
      <c r="HHY380" s="1280"/>
      <c r="HHZ380" s="1280"/>
      <c r="HIA380" s="1280"/>
      <c r="HIB380" s="1280"/>
      <c r="HIC380" s="1280"/>
      <c r="HID380" s="1280"/>
      <c r="HIE380" s="1280"/>
      <c r="HIF380" s="1280"/>
      <c r="HIG380" s="1280"/>
      <c r="HIH380" s="1280"/>
      <c r="HII380" s="1280"/>
      <c r="HIJ380" s="1280"/>
      <c r="HIK380" s="1280"/>
      <c r="HIL380" s="1280"/>
      <c r="HIM380" s="1280"/>
      <c r="HIN380" s="1280"/>
      <c r="HIO380" s="1280"/>
      <c r="HIP380" s="1280"/>
      <c r="HIQ380" s="1280"/>
      <c r="HIR380" s="1280"/>
      <c r="HIS380" s="1280"/>
      <c r="HIT380" s="1280"/>
      <c r="HIU380" s="1280"/>
      <c r="HIV380" s="1280"/>
      <c r="HIW380" s="1280"/>
      <c r="HIX380" s="1280"/>
      <c r="HIY380" s="1280"/>
      <c r="HIZ380" s="1280"/>
      <c r="HJA380" s="1280"/>
      <c r="HJB380" s="1280"/>
      <c r="HJC380" s="1280"/>
      <c r="HJD380" s="1280"/>
      <c r="HJE380" s="1280"/>
      <c r="HJF380" s="1280"/>
      <c r="HJG380" s="1280"/>
      <c r="HJH380" s="1280"/>
      <c r="HJI380" s="1280"/>
      <c r="HJJ380" s="1280"/>
      <c r="HJK380" s="1280"/>
      <c r="HJL380" s="1280"/>
      <c r="HJM380" s="1280"/>
      <c r="HJN380" s="1280"/>
      <c r="HJO380" s="1280"/>
      <c r="HJP380" s="1280"/>
      <c r="HJQ380" s="1280"/>
      <c r="HJR380" s="1280"/>
      <c r="HJS380" s="1280"/>
      <c r="HJT380" s="1280"/>
      <c r="HJU380" s="1280"/>
      <c r="HJV380" s="1280"/>
      <c r="HJW380" s="1280"/>
      <c r="HJX380" s="1280"/>
      <c r="HJY380" s="1280"/>
      <c r="HJZ380" s="1280"/>
      <c r="HKA380" s="1280"/>
      <c r="HKB380" s="1280"/>
      <c r="HKC380" s="1280"/>
      <c r="HKD380" s="1280"/>
      <c r="HKE380" s="1280"/>
      <c r="HKF380" s="1280"/>
      <c r="HKG380" s="1280"/>
      <c r="HKH380" s="1280"/>
      <c r="HKI380" s="1280"/>
      <c r="HKJ380" s="1280"/>
      <c r="HKK380" s="1280"/>
      <c r="HKL380" s="1280"/>
      <c r="HKM380" s="1280"/>
      <c r="HKN380" s="1280"/>
      <c r="HKO380" s="1280"/>
      <c r="HKP380" s="1280"/>
      <c r="HKQ380" s="1280"/>
      <c r="HKR380" s="1280"/>
      <c r="HKS380" s="1280"/>
      <c r="HKT380" s="1280"/>
      <c r="HKU380" s="1280"/>
      <c r="HKV380" s="1280"/>
      <c r="HKW380" s="1280"/>
      <c r="HKX380" s="1280"/>
      <c r="HKY380" s="1280"/>
      <c r="HKZ380" s="1280"/>
      <c r="HLA380" s="1280"/>
      <c r="HLB380" s="1280"/>
      <c r="HLC380" s="1280"/>
      <c r="HLD380" s="1280"/>
      <c r="HLE380" s="1280"/>
      <c r="HLF380" s="1280"/>
      <c r="HLG380" s="1280"/>
      <c r="HLH380" s="1280"/>
      <c r="HLI380" s="1280"/>
      <c r="HLJ380" s="1280"/>
      <c r="HLK380" s="1280"/>
      <c r="HLL380" s="1280"/>
      <c r="HLM380" s="1280"/>
      <c r="HLN380" s="1280"/>
      <c r="HLO380" s="1280"/>
      <c r="HLP380" s="1280"/>
      <c r="HLQ380" s="1280"/>
      <c r="HLR380" s="1280"/>
      <c r="HLS380" s="1280"/>
      <c r="HLT380" s="1280"/>
      <c r="HLU380" s="1280"/>
      <c r="HLV380" s="1280"/>
      <c r="HLW380" s="1280"/>
      <c r="HLX380" s="1280"/>
      <c r="HLY380" s="1280"/>
      <c r="HLZ380" s="1280"/>
      <c r="HMA380" s="1280"/>
      <c r="HMB380" s="1280"/>
      <c r="HMC380" s="1280"/>
      <c r="HMD380" s="1280"/>
      <c r="HME380" s="1280"/>
      <c r="HMF380" s="1280"/>
      <c r="HMG380" s="1280"/>
      <c r="HMH380" s="1280"/>
      <c r="HMI380" s="1280"/>
      <c r="HMJ380" s="1280"/>
      <c r="HMK380" s="1280"/>
      <c r="HML380" s="1280"/>
      <c r="HMM380" s="1280"/>
      <c r="HMN380" s="1280"/>
      <c r="HMO380" s="1280"/>
      <c r="HMP380" s="1280"/>
      <c r="HMQ380" s="1280"/>
      <c r="HMR380" s="1280"/>
      <c r="HMS380" s="1280"/>
      <c r="HMT380" s="1280"/>
      <c r="HMU380" s="1280"/>
      <c r="HMV380" s="1280"/>
      <c r="HMW380" s="1280"/>
      <c r="HMX380" s="1280"/>
      <c r="HMY380" s="1280"/>
      <c r="HMZ380" s="1280"/>
      <c r="HNA380" s="1280"/>
      <c r="HNB380" s="1280"/>
      <c r="HNC380" s="1280"/>
      <c r="HND380" s="1280"/>
      <c r="HNE380" s="1280"/>
      <c r="HNF380" s="1280"/>
      <c r="HNG380" s="1280"/>
      <c r="HNH380" s="1280"/>
      <c r="HNI380" s="1280"/>
      <c r="HNJ380" s="1280"/>
      <c r="HNK380" s="1280"/>
      <c r="HNL380" s="1280"/>
      <c r="HNM380" s="1280"/>
      <c r="HNN380" s="1280"/>
      <c r="HNO380" s="1280"/>
      <c r="HNP380" s="1280"/>
      <c r="HNQ380" s="1280"/>
      <c r="HNR380" s="1280"/>
      <c r="HNS380" s="1280"/>
      <c r="HNT380" s="1280"/>
      <c r="HNU380" s="1280"/>
      <c r="HNV380" s="1280"/>
      <c r="HNW380" s="1280"/>
      <c r="HNX380" s="1280"/>
      <c r="HNY380" s="1280"/>
      <c r="HNZ380" s="1280"/>
      <c r="HOA380" s="1280"/>
      <c r="HOB380" s="1280"/>
      <c r="HOC380" s="1280"/>
      <c r="HOD380" s="1280"/>
      <c r="HOE380" s="1280"/>
      <c r="HOF380" s="1280"/>
      <c r="HOG380" s="1280"/>
      <c r="HOH380" s="1280"/>
      <c r="HOI380" s="1280"/>
      <c r="HOJ380" s="1280"/>
      <c r="HOK380" s="1280"/>
      <c r="HOL380" s="1280"/>
      <c r="HOM380" s="1280"/>
      <c r="HON380" s="1280"/>
      <c r="HOO380" s="1280"/>
      <c r="HOP380" s="1280"/>
      <c r="HOQ380" s="1280"/>
      <c r="HOR380" s="1280"/>
      <c r="HOS380" s="1280"/>
      <c r="HOT380" s="1280"/>
      <c r="HOU380" s="1280"/>
      <c r="HOV380" s="1280"/>
      <c r="HOW380" s="1280"/>
      <c r="HOX380" s="1280"/>
      <c r="HOY380" s="1280"/>
      <c r="HOZ380" s="1280"/>
      <c r="HPA380" s="1280"/>
      <c r="HPB380" s="1280"/>
      <c r="HPC380" s="1280"/>
      <c r="HPD380" s="1280"/>
      <c r="HPE380" s="1280"/>
      <c r="HPF380" s="1280"/>
      <c r="HPG380" s="1280"/>
      <c r="HPH380" s="1280"/>
      <c r="HPI380" s="1280"/>
      <c r="HPJ380" s="1280"/>
      <c r="HPK380" s="1280"/>
      <c r="HPL380" s="1280"/>
      <c r="HPM380" s="1280"/>
      <c r="HPN380" s="1280"/>
      <c r="HPO380" s="1280"/>
      <c r="HPP380" s="1280"/>
      <c r="HPQ380" s="1280"/>
      <c r="HPR380" s="1280"/>
      <c r="HPS380" s="1280"/>
      <c r="HPT380" s="1280"/>
      <c r="HPU380" s="1280"/>
      <c r="HPV380" s="1280"/>
      <c r="HPW380" s="1280"/>
      <c r="HPX380" s="1280"/>
      <c r="HPY380" s="1280"/>
      <c r="HPZ380" s="1280"/>
      <c r="HQA380" s="1280"/>
      <c r="HQB380" s="1280"/>
      <c r="HQC380" s="1280"/>
      <c r="HQD380" s="1280"/>
      <c r="HQE380" s="1280"/>
      <c r="HQF380" s="1280"/>
      <c r="HQG380" s="1280"/>
      <c r="HQH380" s="1280"/>
      <c r="HQI380" s="1280"/>
      <c r="HQJ380" s="1280"/>
      <c r="HQK380" s="1280"/>
      <c r="HQL380" s="1280"/>
      <c r="HQM380" s="1280"/>
      <c r="HQN380" s="1280"/>
      <c r="HQO380" s="1280"/>
      <c r="HQP380" s="1280"/>
      <c r="HQQ380" s="1280"/>
      <c r="HQR380" s="1280"/>
      <c r="HQS380" s="1280"/>
      <c r="HQT380" s="1280"/>
      <c r="HQU380" s="1280"/>
      <c r="HQV380" s="1280"/>
      <c r="HQW380" s="1280"/>
      <c r="HQX380" s="1280"/>
      <c r="HQY380" s="1280"/>
      <c r="HQZ380" s="1280"/>
      <c r="HRA380" s="1280"/>
      <c r="HRB380" s="1280"/>
      <c r="HRC380" s="1280"/>
      <c r="HRD380" s="1280"/>
      <c r="HRE380" s="1280"/>
      <c r="HRF380" s="1280"/>
      <c r="HRG380" s="1280"/>
      <c r="HRH380" s="1280"/>
      <c r="HRI380" s="1280"/>
      <c r="HRJ380" s="1280"/>
      <c r="HRK380" s="1280"/>
      <c r="HRL380" s="1280"/>
      <c r="HRM380" s="1280"/>
      <c r="HRN380" s="1280"/>
      <c r="HRO380" s="1280"/>
      <c r="HRP380" s="1280"/>
      <c r="HRQ380" s="1280"/>
      <c r="HRR380" s="1280"/>
      <c r="HRS380" s="1280"/>
      <c r="HRT380" s="1280"/>
      <c r="HRU380" s="1280"/>
      <c r="HRV380" s="1280"/>
      <c r="HRW380" s="1280"/>
      <c r="HRX380" s="1280"/>
      <c r="HRY380" s="1280"/>
      <c r="HRZ380" s="1280"/>
      <c r="HSA380" s="1280"/>
      <c r="HSB380" s="1280"/>
      <c r="HSC380" s="1280"/>
      <c r="HSD380" s="1280"/>
      <c r="HSE380" s="1280"/>
      <c r="HSF380" s="1280"/>
      <c r="HSG380" s="1280"/>
      <c r="HSH380" s="1280"/>
      <c r="HSI380" s="1280"/>
      <c r="HSJ380" s="1280"/>
      <c r="HSK380" s="1280"/>
      <c r="HSL380" s="1280"/>
      <c r="HSM380" s="1280"/>
      <c r="HSN380" s="1280"/>
      <c r="HSO380" s="1280"/>
      <c r="HSP380" s="1280"/>
      <c r="HSQ380" s="1280"/>
      <c r="HSR380" s="1280"/>
      <c r="HSS380" s="1280"/>
      <c r="HST380" s="1280"/>
      <c r="HSU380" s="1280"/>
      <c r="HSV380" s="1280"/>
      <c r="HSW380" s="1280"/>
      <c r="HSX380" s="1280"/>
      <c r="HSY380" s="1280"/>
      <c r="HSZ380" s="1280"/>
      <c r="HTA380" s="1280"/>
      <c r="HTB380" s="1280"/>
      <c r="HTC380" s="1280"/>
      <c r="HTD380" s="1280"/>
      <c r="HTE380" s="1280"/>
      <c r="HTF380" s="1280"/>
      <c r="HTG380" s="1280"/>
      <c r="HTH380" s="1280"/>
      <c r="HTI380" s="1280"/>
      <c r="HTJ380" s="1280"/>
      <c r="HTK380" s="1280"/>
      <c r="HTL380" s="1280"/>
      <c r="HTM380" s="1280"/>
      <c r="HTN380" s="1280"/>
      <c r="HTO380" s="1280"/>
      <c r="HTP380" s="1280"/>
      <c r="HTQ380" s="1280"/>
      <c r="HTR380" s="1280"/>
      <c r="HTS380" s="1280"/>
      <c r="HTT380" s="1280"/>
      <c r="HTU380" s="1280"/>
      <c r="HTV380" s="1280"/>
      <c r="HTW380" s="1280"/>
      <c r="HTX380" s="1280"/>
      <c r="HTY380" s="1280"/>
      <c r="HTZ380" s="1280"/>
      <c r="HUA380" s="1280"/>
      <c r="HUB380" s="1280"/>
      <c r="HUC380" s="1280"/>
      <c r="HUD380" s="1280"/>
      <c r="HUE380" s="1280"/>
      <c r="HUF380" s="1280"/>
      <c r="HUG380" s="1280"/>
      <c r="HUH380" s="1280"/>
      <c r="HUI380" s="1280"/>
      <c r="HUJ380" s="1280"/>
      <c r="HUK380" s="1280"/>
      <c r="HUL380" s="1280"/>
      <c r="HUM380" s="1280"/>
      <c r="HUN380" s="1280"/>
      <c r="HUO380" s="1280"/>
      <c r="HUP380" s="1280"/>
      <c r="HUQ380" s="1280"/>
      <c r="HUR380" s="1280"/>
      <c r="HUS380" s="1280"/>
      <c r="HUT380" s="1280"/>
      <c r="HUU380" s="1280"/>
      <c r="HUV380" s="1280"/>
      <c r="HUW380" s="1280"/>
      <c r="HUX380" s="1280"/>
      <c r="HUY380" s="1280"/>
      <c r="HUZ380" s="1280"/>
      <c r="HVA380" s="1280"/>
      <c r="HVB380" s="1280"/>
      <c r="HVC380" s="1280"/>
      <c r="HVD380" s="1280"/>
      <c r="HVE380" s="1280"/>
      <c r="HVF380" s="1280"/>
      <c r="HVG380" s="1280"/>
      <c r="HVH380" s="1280"/>
      <c r="HVI380" s="1280"/>
      <c r="HVJ380" s="1280"/>
      <c r="HVK380" s="1280"/>
      <c r="HVL380" s="1280"/>
      <c r="HVM380" s="1280"/>
      <c r="HVN380" s="1280"/>
      <c r="HVO380" s="1280"/>
      <c r="HVP380" s="1280"/>
      <c r="HVQ380" s="1280"/>
      <c r="HVR380" s="1280"/>
      <c r="HVS380" s="1280"/>
      <c r="HVT380" s="1280"/>
      <c r="HVU380" s="1280"/>
      <c r="HVV380" s="1280"/>
      <c r="HVW380" s="1280"/>
      <c r="HVX380" s="1280"/>
      <c r="HVY380" s="1280"/>
      <c r="HVZ380" s="1280"/>
      <c r="HWA380" s="1280"/>
      <c r="HWB380" s="1280"/>
      <c r="HWC380" s="1280"/>
      <c r="HWD380" s="1280"/>
      <c r="HWE380" s="1280"/>
      <c r="HWF380" s="1280"/>
      <c r="HWG380" s="1280"/>
      <c r="HWH380" s="1280"/>
      <c r="HWI380" s="1280"/>
      <c r="HWJ380" s="1280"/>
      <c r="HWK380" s="1280"/>
      <c r="HWL380" s="1280"/>
      <c r="HWM380" s="1280"/>
      <c r="HWN380" s="1280"/>
      <c r="HWO380" s="1280"/>
      <c r="HWP380" s="1280"/>
      <c r="HWQ380" s="1280"/>
      <c r="HWR380" s="1280"/>
      <c r="HWS380" s="1280"/>
      <c r="HWT380" s="1280"/>
      <c r="HWU380" s="1280"/>
      <c r="HWV380" s="1280"/>
      <c r="HWW380" s="1280"/>
      <c r="HWX380" s="1280"/>
      <c r="HWY380" s="1280"/>
      <c r="HWZ380" s="1280"/>
      <c r="HXA380" s="1280"/>
      <c r="HXB380" s="1280"/>
      <c r="HXC380" s="1280"/>
      <c r="HXD380" s="1280"/>
      <c r="HXE380" s="1280"/>
      <c r="HXF380" s="1280"/>
      <c r="HXG380" s="1280"/>
      <c r="HXH380" s="1280"/>
      <c r="HXI380" s="1280"/>
      <c r="HXJ380" s="1280"/>
      <c r="HXK380" s="1280"/>
      <c r="HXL380" s="1280"/>
      <c r="HXM380" s="1280"/>
      <c r="HXN380" s="1280"/>
      <c r="HXO380" s="1280"/>
      <c r="HXP380" s="1280"/>
      <c r="HXQ380" s="1280"/>
      <c r="HXR380" s="1280"/>
      <c r="HXS380" s="1280"/>
      <c r="HXT380" s="1280"/>
      <c r="HXU380" s="1280"/>
      <c r="HXV380" s="1280"/>
      <c r="HXW380" s="1280"/>
      <c r="HXX380" s="1280"/>
      <c r="HXY380" s="1280"/>
      <c r="HXZ380" s="1280"/>
      <c r="HYA380" s="1280"/>
      <c r="HYB380" s="1280"/>
      <c r="HYC380" s="1280"/>
      <c r="HYD380" s="1280"/>
      <c r="HYE380" s="1280"/>
      <c r="HYF380" s="1280"/>
      <c r="HYG380" s="1280"/>
      <c r="HYH380" s="1280"/>
      <c r="HYI380" s="1280"/>
      <c r="HYJ380" s="1280"/>
      <c r="HYK380" s="1280"/>
      <c r="HYL380" s="1280"/>
      <c r="HYM380" s="1280"/>
      <c r="HYN380" s="1280"/>
      <c r="HYO380" s="1280"/>
      <c r="HYP380" s="1280"/>
      <c r="HYQ380" s="1280"/>
      <c r="HYR380" s="1280"/>
      <c r="HYS380" s="1280"/>
      <c r="HYT380" s="1280"/>
      <c r="HYU380" s="1280"/>
      <c r="HYV380" s="1280"/>
      <c r="HYW380" s="1280"/>
      <c r="HYX380" s="1280"/>
      <c r="HYY380" s="1280"/>
      <c r="HYZ380" s="1280"/>
      <c r="HZA380" s="1280"/>
      <c r="HZB380" s="1280"/>
      <c r="HZC380" s="1280"/>
      <c r="HZD380" s="1280"/>
      <c r="HZE380" s="1280"/>
      <c r="HZF380" s="1280"/>
      <c r="HZG380" s="1280"/>
      <c r="HZH380" s="1280"/>
      <c r="HZI380" s="1280"/>
      <c r="HZJ380" s="1280"/>
      <c r="HZK380" s="1280"/>
      <c r="HZL380" s="1280"/>
      <c r="HZM380" s="1280"/>
      <c r="HZN380" s="1280"/>
      <c r="HZO380" s="1280"/>
      <c r="HZP380" s="1280"/>
      <c r="HZQ380" s="1280"/>
      <c r="HZR380" s="1280"/>
      <c r="HZS380" s="1280"/>
      <c r="HZT380" s="1280"/>
      <c r="HZU380" s="1280"/>
      <c r="HZV380" s="1280"/>
      <c r="HZW380" s="1280"/>
      <c r="HZX380" s="1280"/>
      <c r="HZY380" s="1280"/>
      <c r="HZZ380" s="1280"/>
      <c r="IAA380" s="1280"/>
      <c r="IAB380" s="1280"/>
      <c r="IAC380" s="1280"/>
      <c r="IAD380" s="1280"/>
      <c r="IAE380" s="1280"/>
      <c r="IAF380" s="1280"/>
      <c r="IAG380" s="1280"/>
      <c r="IAH380" s="1280"/>
      <c r="IAI380" s="1280"/>
      <c r="IAJ380" s="1280"/>
      <c r="IAK380" s="1280"/>
      <c r="IAL380" s="1280"/>
      <c r="IAM380" s="1280"/>
      <c r="IAN380" s="1280"/>
      <c r="IAO380" s="1280"/>
      <c r="IAP380" s="1280"/>
      <c r="IAQ380" s="1280"/>
      <c r="IAR380" s="1280"/>
      <c r="IAS380" s="1280"/>
      <c r="IAT380" s="1280"/>
      <c r="IAU380" s="1280"/>
      <c r="IAV380" s="1280"/>
      <c r="IAW380" s="1280"/>
      <c r="IAX380" s="1280"/>
      <c r="IAY380" s="1280"/>
      <c r="IAZ380" s="1280"/>
      <c r="IBA380" s="1280"/>
      <c r="IBB380" s="1280"/>
      <c r="IBC380" s="1280"/>
      <c r="IBD380" s="1280"/>
      <c r="IBE380" s="1280"/>
      <c r="IBF380" s="1280"/>
      <c r="IBG380" s="1280"/>
      <c r="IBH380" s="1280"/>
      <c r="IBI380" s="1280"/>
      <c r="IBJ380" s="1280"/>
      <c r="IBK380" s="1280"/>
      <c r="IBL380" s="1280"/>
      <c r="IBM380" s="1280"/>
      <c r="IBN380" s="1280"/>
      <c r="IBO380" s="1280"/>
      <c r="IBP380" s="1280"/>
      <c r="IBQ380" s="1280"/>
      <c r="IBR380" s="1280"/>
      <c r="IBS380" s="1280"/>
      <c r="IBT380" s="1280"/>
      <c r="IBU380" s="1280"/>
      <c r="IBV380" s="1280"/>
      <c r="IBW380" s="1280"/>
      <c r="IBX380" s="1280"/>
      <c r="IBY380" s="1280"/>
      <c r="IBZ380" s="1280"/>
      <c r="ICA380" s="1280"/>
      <c r="ICB380" s="1280"/>
      <c r="ICC380" s="1280"/>
      <c r="ICD380" s="1280"/>
      <c r="ICE380" s="1280"/>
      <c r="ICF380" s="1280"/>
      <c r="ICG380" s="1280"/>
      <c r="ICH380" s="1280"/>
      <c r="ICI380" s="1280"/>
      <c r="ICJ380" s="1280"/>
      <c r="ICK380" s="1280"/>
      <c r="ICL380" s="1280"/>
      <c r="ICM380" s="1280"/>
      <c r="ICN380" s="1280"/>
      <c r="ICO380" s="1280"/>
      <c r="ICP380" s="1280"/>
      <c r="ICQ380" s="1280"/>
      <c r="ICR380" s="1280"/>
      <c r="ICS380" s="1280"/>
      <c r="ICT380" s="1280"/>
      <c r="ICU380" s="1280"/>
      <c r="ICV380" s="1280"/>
      <c r="ICW380" s="1280"/>
      <c r="ICX380" s="1280"/>
      <c r="ICY380" s="1280"/>
      <c r="ICZ380" s="1280"/>
      <c r="IDA380" s="1280"/>
      <c r="IDB380" s="1280"/>
      <c r="IDC380" s="1280"/>
      <c r="IDD380" s="1280"/>
      <c r="IDE380" s="1280"/>
      <c r="IDF380" s="1280"/>
      <c r="IDG380" s="1280"/>
      <c r="IDH380" s="1280"/>
      <c r="IDI380" s="1280"/>
      <c r="IDJ380" s="1280"/>
      <c r="IDK380" s="1280"/>
      <c r="IDL380" s="1280"/>
      <c r="IDM380" s="1280"/>
      <c r="IDN380" s="1280"/>
      <c r="IDO380" s="1280"/>
      <c r="IDP380" s="1280"/>
      <c r="IDQ380" s="1280"/>
      <c r="IDR380" s="1280"/>
      <c r="IDS380" s="1280"/>
      <c r="IDT380" s="1280"/>
      <c r="IDU380" s="1280"/>
      <c r="IDV380" s="1280"/>
      <c r="IDW380" s="1280"/>
      <c r="IDX380" s="1280"/>
      <c r="IDY380" s="1280"/>
      <c r="IDZ380" s="1280"/>
      <c r="IEA380" s="1280"/>
      <c r="IEB380" s="1280"/>
      <c r="IEC380" s="1280"/>
      <c r="IED380" s="1280"/>
      <c r="IEE380" s="1280"/>
      <c r="IEF380" s="1280"/>
      <c r="IEG380" s="1280"/>
      <c r="IEH380" s="1280"/>
      <c r="IEI380" s="1280"/>
      <c r="IEJ380" s="1280"/>
      <c r="IEK380" s="1280"/>
      <c r="IEL380" s="1280"/>
      <c r="IEM380" s="1280"/>
      <c r="IEN380" s="1280"/>
      <c r="IEO380" s="1280"/>
      <c r="IEP380" s="1280"/>
      <c r="IEQ380" s="1280"/>
      <c r="IER380" s="1280"/>
      <c r="IES380" s="1280"/>
      <c r="IET380" s="1280"/>
      <c r="IEU380" s="1280"/>
      <c r="IEV380" s="1280"/>
      <c r="IEW380" s="1280"/>
      <c r="IEX380" s="1280"/>
      <c r="IEY380" s="1280"/>
      <c r="IEZ380" s="1280"/>
      <c r="IFA380" s="1280"/>
      <c r="IFB380" s="1280"/>
      <c r="IFC380" s="1280"/>
      <c r="IFD380" s="1280"/>
      <c r="IFE380" s="1280"/>
      <c r="IFF380" s="1280"/>
      <c r="IFG380" s="1280"/>
      <c r="IFH380" s="1280"/>
      <c r="IFI380" s="1280"/>
      <c r="IFJ380" s="1280"/>
      <c r="IFK380" s="1280"/>
      <c r="IFL380" s="1280"/>
      <c r="IFM380" s="1280"/>
      <c r="IFN380" s="1280"/>
      <c r="IFO380" s="1280"/>
      <c r="IFP380" s="1280"/>
      <c r="IFQ380" s="1280"/>
      <c r="IFR380" s="1280"/>
      <c r="IFS380" s="1280"/>
      <c r="IFT380" s="1280"/>
      <c r="IFU380" s="1280"/>
      <c r="IFV380" s="1280"/>
      <c r="IFW380" s="1280"/>
      <c r="IFX380" s="1280"/>
      <c r="IFY380" s="1280"/>
      <c r="IFZ380" s="1280"/>
      <c r="IGA380" s="1280"/>
      <c r="IGB380" s="1280"/>
      <c r="IGC380" s="1280"/>
      <c r="IGD380" s="1280"/>
      <c r="IGE380" s="1280"/>
      <c r="IGF380" s="1280"/>
      <c r="IGG380" s="1280"/>
      <c r="IGH380" s="1280"/>
      <c r="IGI380" s="1280"/>
      <c r="IGJ380" s="1280"/>
      <c r="IGK380" s="1280"/>
      <c r="IGL380" s="1280"/>
      <c r="IGM380" s="1280"/>
      <c r="IGN380" s="1280"/>
      <c r="IGO380" s="1280"/>
      <c r="IGP380" s="1280"/>
      <c r="IGQ380" s="1280"/>
      <c r="IGR380" s="1280"/>
      <c r="IGS380" s="1280"/>
      <c r="IGT380" s="1280"/>
      <c r="IGU380" s="1280"/>
      <c r="IGV380" s="1280"/>
      <c r="IGW380" s="1280"/>
      <c r="IGX380" s="1280"/>
      <c r="IGY380" s="1280"/>
      <c r="IGZ380" s="1280"/>
      <c r="IHA380" s="1280"/>
      <c r="IHB380" s="1280"/>
      <c r="IHC380" s="1280"/>
      <c r="IHD380" s="1280"/>
      <c r="IHE380" s="1280"/>
      <c r="IHF380" s="1280"/>
      <c r="IHG380" s="1280"/>
      <c r="IHH380" s="1280"/>
      <c r="IHI380" s="1280"/>
      <c r="IHJ380" s="1280"/>
      <c r="IHK380" s="1280"/>
      <c r="IHL380" s="1280"/>
      <c r="IHM380" s="1280"/>
      <c r="IHN380" s="1280"/>
      <c r="IHO380" s="1280"/>
      <c r="IHP380" s="1280"/>
      <c r="IHQ380" s="1280"/>
      <c r="IHR380" s="1280"/>
      <c r="IHS380" s="1280"/>
      <c r="IHT380" s="1280"/>
      <c r="IHU380" s="1280"/>
      <c r="IHV380" s="1280"/>
      <c r="IHW380" s="1280"/>
      <c r="IHX380" s="1280"/>
      <c r="IHY380" s="1280"/>
      <c r="IHZ380" s="1280"/>
      <c r="IIA380" s="1280"/>
      <c r="IIB380" s="1280"/>
      <c r="IIC380" s="1280"/>
      <c r="IID380" s="1280"/>
      <c r="IIE380" s="1280"/>
      <c r="IIF380" s="1280"/>
      <c r="IIG380" s="1280"/>
      <c r="IIH380" s="1280"/>
      <c r="III380" s="1280"/>
      <c r="IIJ380" s="1280"/>
      <c r="IIK380" s="1280"/>
      <c r="IIL380" s="1280"/>
      <c r="IIM380" s="1280"/>
      <c r="IIN380" s="1280"/>
      <c r="IIO380" s="1280"/>
      <c r="IIP380" s="1280"/>
      <c r="IIQ380" s="1280"/>
      <c r="IIR380" s="1280"/>
      <c r="IIS380" s="1280"/>
      <c r="IIT380" s="1280"/>
      <c r="IIU380" s="1280"/>
      <c r="IIV380" s="1280"/>
      <c r="IIW380" s="1280"/>
      <c r="IIX380" s="1280"/>
      <c r="IIY380" s="1280"/>
      <c r="IIZ380" s="1280"/>
      <c r="IJA380" s="1280"/>
      <c r="IJB380" s="1280"/>
      <c r="IJC380" s="1280"/>
      <c r="IJD380" s="1280"/>
      <c r="IJE380" s="1280"/>
      <c r="IJF380" s="1280"/>
      <c r="IJG380" s="1280"/>
      <c r="IJH380" s="1280"/>
      <c r="IJI380" s="1280"/>
      <c r="IJJ380" s="1280"/>
      <c r="IJK380" s="1280"/>
      <c r="IJL380" s="1280"/>
      <c r="IJM380" s="1280"/>
      <c r="IJN380" s="1280"/>
      <c r="IJO380" s="1280"/>
      <c r="IJP380" s="1280"/>
      <c r="IJQ380" s="1280"/>
      <c r="IJR380" s="1280"/>
      <c r="IJS380" s="1280"/>
      <c r="IJT380" s="1280"/>
      <c r="IJU380" s="1280"/>
      <c r="IJV380" s="1280"/>
      <c r="IJW380" s="1280"/>
      <c r="IJX380" s="1280"/>
      <c r="IJY380" s="1280"/>
      <c r="IJZ380" s="1280"/>
      <c r="IKA380" s="1280"/>
      <c r="IKB380" s="1280"/>
      <c r="IKC380" s="1280"/>
      <c r="IKD380" s="1280"/>
      <c r="IKE380" s="1280"/>
      <c r="IKF380" s="1280"/>
      <c r="IKG380" s="1280"/>
      <c r="IKH380" s="1280"/>
      <c r="IKI380" s="1280"/>
      <c r="IKJ380" s="1280"/>
      <c r="IKK380" s="1280"/>
      <c r="IKL380" s="1280"/>
      <c r="IKM380" s="1280"/>
      <c r="IKN380" s="1280"/>
      <c r="IKO380" s="1280"/>
      <c r="IKP380" s="1280"/>
      <c r="IKQ380" s="1280"/>
      <c r="IKR380" s="1280"/>
      <c r="IKS380" s="1280"/>
      <c r="IKT380" s="1280"/>
      <c r="IKU380" s="1280"/>
      <c r="IKV380" s="1280"/>
      <c r="IKW380" s="1280"/>
      <c r="IKX380" s="1280"/>
      <c r="IKY380" s="1280"/>
      <c r="IKZ380" s="1280"/>
      <c r="ILA380" s="1280"/>
      <c r="ILB380" s="1280"/>
      <c r="ILC380" s="1280"/>
      <c r="ILD380" s="1280"/>
      <c r="ILE380" s="1280"/>
      <c r="ILF380" s="1280"/>
      <c r="ILG380" s="1280"/>
      <c r="ILH380" s="1280"/>
      <c r="ILI380" s="1280"/>
      <c r="ILJ380" s="1280"/>
      <c r="ILK380" s="1280"/>
      <c r="ILL380" s="1280"/>
      <c r="ILM380" s="1280"/>
      <c r="ILN380" s="1280"/>
      <c r="ILO380" s="1280"/>
      <c r="ILP380" s="1280"/>
      <c r="ILQ380" s="1280"/>
      <c r="ILR380" s="1280"/>
      <c r="ILS380" s="1280"/>
      <c r="ILT380" s="1280"/>
      <c r="ILU380" s="1280"/>
      <c r="ILV380" s="1280"/>
      <c r="ILW380" s="1280"/>
      <c r="ILX380" s="1280"/>
      <c r="ILY380" s="1280"/>
      <c r="ILZ380" s="1280"/>
      <c r="IMA380" s="1280"/>
      <c r="IMB380" s="1280"/>
      <c r="IMC380" s="1280"/>
      <c r="IMD380" s="1280"/>
      <c r="IME380" s="1280"/>
      <c r="IMF380" s="1280"/>
      <c r="IMG380" s="1280"/>
      <c r="IMH380" s="1280"/>
      <c r="IMI380" s="1280"/>
      <c r="IMJ380" s="1280"/>
      <c r="IMK380" s="1280"/>
      <c r="IML380" s="1280"/>
      <c r="IMM380" s="1280"/>
      <c r="IMN380" s="1280"/>
      <c r="IMO380" s="1280"/>
      <c r="IMP380" s="1280"/>
      <c r="IMQ380" s="1280"/>
      <c r="IMR380" s="1280"/>
      <c r="IMS380" s="1280"/>
      <c r="IMT380" s="1280"/>
      <c r="IMU380" s="1280"/>
      <c r="IMV380" s="1280"/>
      <c r="IMW380" s="1280"/>
      <c r="IMX380" s="1280"/>
      <c r="IMY380" s="1280"/>
      <c r="IMZ380" s="1280"/>
      <c r="INA380" s="1280"/>
      <c r="INB380" s="1280"/>
      <c r="INC380" s="1280"/>
      <c r="IND380" s="1280"/>
      <c r="INE380" s="1280"/>
      <c r="INF380" s="1280"/>
      <c r="ING380" s="1280"/>
      <c r="INH380" s="1280"/>
      <c r="INI380" s="1280"/>
      <c r="INJ380" s="1280"/>
      <c r="INK380" s="1280"/>
      <c r="INL380" s="1280"/>
      <c r="INM380" s="1280"/>
      <c r="INN380" s="1280"/>
      <c r="INO380" s="1280"/>
      <c r="INP380" s="1280"/>
      <c r="INQ380" s="1280"/>
      <c r="INR380" s="1280"/>
      <c r="INS380" s="1280"/>
      <c r="INT380" s="1280"/>
      <c r="INU380" s="1280"/>
      <c r="INV380" s="1280"/>
      <c r="INW380" s="1280"/>
      <c r="INX380" s="1280"/>
      <c r="INY380" s="1280"/>
      <c r="INZ380" s="1280"/>
      <c r="IOA380" s="1280"/>
      <c r="IOB380" s="1280"/>
      <c r="IOC380" s="1280"/>
      <c r="IOD380" s="1280"/>
      <c r="IOE380" s="1280"/>
      <c r="IOF380" s="1280"/>
      <c r="IOG380" s="1280"/>
      <c r="IOH380" s="1280"/>
      <c r="IOI380" s="1280"/>
      <c r="IOJ380" s="1280"/>
      <c r="IOK380" s="1280"/>
      <c r="IOL380" s="1280"/>
      <c r="IOM380" s="1280"/>
      <c r="ION380" s="1280"/>
      <c r="IOO380" s="1280"/>
      <c r="IOP380" s="1280"/>
      <c r="IOQ380" s="1280"/>
      <c r="IOR380" s="1280"/>
      <c r="IOS380" s="1280"/>
      <c r="IOT380" s="1280"/>
      <c r="IOU380" s="1280"/>
      <c r="IOV380" s="1280"/>
      <c r="IOW380" s="1280"/>
      <c r="IOX380" s="1280"/>
      <c r="IOY380" s="1280"/>
      <c r="IOZ380" s="1280"/>
      <c r="IPA380" s="1280"/>
      <c r="IPB380" s="1280"/>
      <c r="IPC380" s="1280"/>
      <c r="IPD380" s="1280"/>
      <c r="IPE380" s="1280"/>
      <c r="IPF380" s="1280"/>
      <c r="IPG380" s="1280"/>
      <c r="IPH380" s="1280"/>
      <c r="IPI380" s="1280"/>
      <c r="IPJ380" s="1280"/>
      <c r="IPK380" s="1280"/>
      <c r="IPL380" s="1280"/>
      <c r="IPM380" s="1280"/>
      <c r="IPN380" s="1280"/>
      <c r="IPO380" s="1280"/>
      <c r="IPP380" s="1280"/>
      <c r="IPQ380" s="1280"/>
      <c r="IPR380" s="1280"/>
      <c r="IPS380" s="1280"/>
      <c r="IPT380" s="1280"/>
      <c r="IPU380" s="1280"/>
      <c r="IPV380" s="1280"/>
      <c r="IPW380" s="1280"/>
      <c r="IPX380" s="1280"/>
      <c r="IPY380" s="1280"/>
      <c r="IPZ380" s="1280"/>
      <c r="IQA380" s="1280"/>
      <c r="IQB380" s="1280"/>
      <c r="IQC380" s="1280"/>
      <c r="IQD380" s="1280"/>
      <c r="IQE380" s="1280"/>
      <c r="IQF380" s="1280"/>
      <c r="IQG380" s="1280"/>
      <c r="IQH380" s="1280"/>
      <c r="IQI380" s="1280"/>
      <c r="IQJ380" s="1280"/>
      <c r="IQK380" s="1280"/>
      <c r="IQL380" s="1280"/>
      <c r="IQM380" s="1280"/>
      <c r="IQN380" s="1280"/>
      <c r="IQO380" s="1280"/>
      <c r="IQP380" s="1280"/>
      <c r="IQQ380" s="1280"/>
      <c r="IQR380" s="1280"/>
      <c r="IQS380" s="1280"/>
      <c r="IQT380" s="1280"/>
      <c r="IQU380" s="1280"/>
      <c r="IQV380" s="1280"/>
      <c r="IQW380" s="1280"/>
      <c r="IQX380" s="1280"/>
      <c r="IQY380" s="1280"/>
      <c r="IQZ380" s="1280"/>
      <c r="IRA380" s="1280"/>
      <c r="IRB380" s="1280"/>
      <c r="IRC380" s="1280"/>
      <c r="IRD380" s="1280"/>
      <c r="IRE380" s="1280"/>
      <c r="IRF380" s="1280"/>
      <c r="IRG380" s="1280"/>
      <c r="IRH380" s="1280"/>
      <c r="IRI380" s="1280"/>
      <c r="IRJ380" s="1280"/>
      <c r="IRK380" s="1280"/>
      <c r="IRL380" s="1280"/>
      <c r="IRM380" s="1280"/>
      <c r="IRN380" s="1280"/>
      <c r="IRO380" s="1280"/>
      <c r="IRP380" s="1280"/>
      <c r="IRQ380" s="1280"/>
      <c r="IRR380" s="1280"/>
      <c r="IRS380" s="1280"/>
      <c r="IRT380" s="1280"/>
      <c r="IRU380" s="1280"/>
      <c r="IRV380" s="1280"/>
      <c r="IRW380" s="1280"/>
      <c r="IRX380" s="1280"/>
      <c r="IRY380" s="1280"/>
      <c r="IRZ380" s="1280"/>
      <c r="ISA380" s="1280"/>
      <c r="ISB380" s="1280"/>
      <c r="ISC380" s="1280"/>
      <c r="ISD380" s="1280"/>
      <c r="ISE380" s="1280"/>
      <c r="ISF380" s="1280"/>
      <c r="ISG380" s="1280"/>
      <c r="ISH380" s="1280"/>
      <c r="ISI380" s="1280"/>
      <c r="ISJ380" s="1280"/>
      <c r="ISK380" s="1280"/>
      <c r="ISL380" s="1280"/>
      <c r="ISM380" s="1280"/>
      <c r="ISN380" s="1280"/>
      <c r="ISO380" s="1280"/>
      <c r="ISP380" s="1280"/>
      <c r="ISQ380" s="1280"/>
      <c r="ISR380" s="1280"/>
      <c r="ISS380" s="1280"/>
      <c r="IST380" s="1280"/>
      <c r="ISU380" s="1280"/>
      <c r="ISV380" s="1280"/>
      <c r="ISW380" s="1280"/>
      <c r="ISX380" s="1280"/>
      <c r="ISY380" s="1280"/>
      <c r="ISZ380" s="1280"/>
      <c r="ITA380" s="1280"/>
      <c r="ITB380" s="1280"/>
      <c r="ITC380" s="1280"/>
      <c r="ITD380" s="1280"/>
      <c r="ITE380" s="1280"/>
      <c r="ITF380" s="1280"/>
      <c r="ITG380" s="1280"/>
      <c r="ITH380" s="1280"/>
      <c r="ITI380" s="1280"/>
      <c r="ITJ380" s="1280"/>
      <c r="ITK380" s="1280"/>
      <c r="ITL380" s="1280"/>
      <c r="ITM380" s="1280"/>
      <c r="ITN380" s="1280"/>
      <c r="ITO380" s="1280"/>
      <c r="ITP380" s="1280"/>
      <c r="ITQ380" s="1280"/>
      <c r="ITR380" s="1280"/>
      <c r="ITS380" s="1280"/>
      <c r="ITT380" s="1280"/>
      <c r="ITU380" s="1280"/>
      <c r="ITV380" s="1280"/>
      <c r="ITW380" s="1280"/>
      <c r="ITX380" s="1280"/>
      <c r="ITY380" s="1280"/>
      <c r="ITZ380" s="1280"/>
      <c r="IUA380" s="1280"/>
      <c r="IUB380" s="1280"/>
      <c r="IUC380" s="1280"/>
      <c r="IUD380" s="1280"/>
      <c r="IUE380" s="1280"/>
      <c r="IUF380" s="1280"/>
      <c r="IUG380" s="1280"/>
      <c r="IUH380" s="1280"/>
      <c r="IUI380" s="1280"/>
      <c r="IUJ380" s="1280"/>
      <c r="IUK380" s="1280"/>
      <c r="IUL380" s="1280"/>
      <c r="IUM380" s="1280"/>
      <c r="IUN380" s="1280"/>
      <c r="IUO380" s="1280"/>
      <c r="IUP380" s="1280"/>
      <c r="IUQ380" s="1280"/>
      <c r="IUR380" s="1280"/>
      <c r="IUS380" s="1280"/>
      <c r="IUT380" s="1280"/>
      <c r="IUU380" s="1280"/>
      <c r="IUV380" s="1280"/>
      <c r="IUW380" s="1280"/>
      <c r="IUX380" s="1280"/>
      <c r="IUY380" s="1280"/>
      <c r="IUZ380" s="1280"/>
      <c r="IVA380" s="1280"/>
      <c r="IVB380" s="1280"/>
      <c r="IVC380" s="1280"/>
      <c r="IVD380" s="1280"/>
      <c r="IVE380" s="1280"/>
      <c r="IVF380" s="1280"/>
      <c r="IVG380" s="1280"/>
      <c r="IVH380" s="1280"/>
      <c r="IVI380" s="1280"/>
      <c r="IVJ380" s="1280"/>
      <c r="IVK380" s="1280"/>
      <c r="IVL380" s="1280"/>
      <c r="IVM380" s="1280"/>
      <c r="IVN380" s="1280"/>
      <c r="IVO380" s="1280"/>
      <c r="IVP380" s="1280"/>
      <c r="IVQ380" s="1280"/>
      <c r="IVR380" s="1280"/>
      <c r="IVS380" s="1280"/>
      <c r="IVT380" s="1280"/>
      <c r="IVU380" s="1280"/>
      <c r="IVV380" s="1280"/>
      <c r="IVW380" s="1280"/>
      <c r="IVX380" s="1280"/>
      <c r="IVY380" s="1280"/>
      <c r="IVZ380" s="1280"/>
      <c r="IWA380" s="1280"/>
      <c r="IWB380" s="1280"/>
      <c r="IWC380" s="1280"/>
      <c r="IWD380" s="1280"/>
      <c r="IWE380" s="1280"/>
      <c r="IWF380" s="1280"/>
      <c r="IWG380" s="1280"/>
      <c r="IWH380" s="1280"/>
      <c r="IWI380" s="1280"/>
      <c r="IWJ380" s="1280"/>
      <c r="IWK380" s="1280"/>
      <c r="IWL380" s="1280"/>
      <c r="IWM380" s="1280"/>
      <c r="IWN380" s="1280"/>
      <c r="IWO380" s="1280"/>
      <c r="IWP380" s="1280"/>
      <c r="IWQ380" s="1280"/>
      <c r="IWR380" s="1280"/>
      <c r="IWS380" s="1280"/>
      <c r="IWT380" s="1280"/>
      <c r="IWU380" s="1280"/>
      <c r="IWV380" s="1280"/>
      <c r="IWW380" s="1280"/>
      <c r="IWX380" s="1280"/>
      <c r="IWY380" s="1280"/>
      <c r="IWZ380" s="1280"/>
      <c r="IXA380" s="1280"/>
      <c r="IXB380" s="1280"/>
      <c r="IXC380" s="1280"/>
      <c r="IXD380" s="1280"/>
      <c r="IXE380" s="1280"/>
      <c r="IXF380" s="1280"/>
      <c r="IXG380" s="1280"/>
      <c r="IXH380" s="1280"/>
      <c r="IXI380" s="1280"/>
      <c r="IXJ380" s="1280"/>
      <c r="IXK380" s="1280"/>
      <c r="IXL380" s="1280"/>
      <c r="IXM380" s="1280"/>
      <c r="IXN380" s="1280"/>
      <c r="IXO380" s="1280"/>
      <c r="IXP380" s="1280"/>
      <c r="IXQ380" s="1280"/>
      <c r="IXR380" s="1280"/>
      <c r="IXS380" s="1280"/>
      <c r="IXT380" s="1280"/>
      <c r="IXU380" s="1280"/>
      <c r="IXV380" s="1280"/>
      <c r="IXW380" s="1280"/>
      <c r="IXX380" s="1280"/>
      <c r="IXY380" s="1280"/>
      <c r="IXZ380" s="1280"/>
      <c r="IYA380" s="1280"/>
      <c r="IYB380" s="1280"/>
      <c r="IYC380" s="1280"/>
      <c r="IYD380" s="1280"/>
      <c r="IYE380" s="1280"/>
      <c r="IYF380" s="1280"/>
      <c r="IYG380" s="1280"/>
      <c r="IYH380" s="1280"/>
      <c r="IYI380" s="1280"/>
      <c r="IYJ380" s="1280"/>
      <c r="IYK380" s="1280"/>
      <c r="IYL380" s="1280"/>
      <c r="IYM380" s="1280"/>
      <c r="IYN380" s="1280"/>
      <c r="IYO380" s="1280"/>
      <c r="IYP380" s="1280"/>
      <c r="IYQ380" s="1280"/>
      <c r="IYR380" s="1280"/>
      <c r="IYS380" s="1280"/>
      <c r="IYT380" s="1280"/>
      <c r="IYU380" s="1280"/>
      <c r="IYV380" s="1280"/>
      <c r="IYW380" s="1280"/>
      <c r="IYX380" s="1280"/>
      <c r="IYY380" s="1280"/>
      <c r="IYZ380" s="1280"/>
      <c r="IZA380" s="1280"/>
      <c r="IZB380" s="1280"/>
      <c r="IZC380" s="1280"/>
      <c r="IZD380" s="1280"/>
      <c r="IZE380" s="1280"/>
      <c r="IZF380" s="1280"/>
      <c r="IZG380" s="1280"/>
      <c r="IZH380" s="1280"/>
      <c r="IZI380" s="1280"/>
      <c r="IZJ380" s="1280"/>
      <c r="IZK380" s="1280"/>
      <c r="IZL380" s="1280"/>
      <c r="IZM380" s="1280"/>
      <c r="IZN380" s="1280"/>
      <c r="IZO380" s="1280"/>
      <c r="IZP380" s="1280"/>
      <c r="IZQ380" s="1280"/>
      <c r="IZR380" s="1280"/>
      <c r="IZS380" s="1280"/>
      <c r="IZT380" s="1280"/>
      <c r="IZU380" s="1280"/>
      <c r="IZV380" s="1280"/>
      <c r="IZW380" s="1280"/>
      <c r="IZX380" s="1280"/>
      <c r="IZY380" s="1280"/>
      <c r="IZZ380" s="1280"/>
      <c r="JAA380" s="1280"/>
      <c r="JAB380" s="1280"/>
      <c r="JAC380" s="1280"/>
      <c r="JAD380" s="1280"/>
      <c r="JAE380" s="1280"/>
      <c r="JAF380" s="1280"/>
      <c r="JAG380" s="1280"/>
      <c r="JAH380" s="1280"/>
      <c r="JAI380" s="1280"/>
      <c r="JAJ380" s="1280"/>
      <c r="JAK380" s="1280"/>
      <c r="JAL380" s="1280"/>
      <c r="JAM380" s="1280"/>
      <c r="JAN380" s="1280"/>
      <c r="JAO380" s="1280"/>
      <c r="JAP380" s="1280"/>
      <c r="JAQ380" s="1280"/>
      <c r="JAR380" s="1280"/>
      <c r="JAS380" s="1280"/>
      <c r="JAT380" s="1280"/>
      <c r="JAU380" s="1280"/>
      <c r="JAV380" s="1280"/>
      <c r="JAW380" s="1280"/>
      <c r="JAX380" s="1280"/>
      <c r="JAY380" s="1280"/>
      <c r="JAZ380" s="1280"/>
      <c r="JBA380" s="1280"/>
      <c r="JBB380" s="1280"/>
      <c r="JBC380" s="1280"/>
      <c r="JBD380" s="1280"/>
      <c r="JBE380" s="1280"/>
      <c r="JBF380" s="1280"/>
      <c r="JBG380" s="1280"/>
      <c r="JBH380" s="1280"/>
      <c r="JBI380" s="1280"/>
      <c r="JBJ380" s="1280"/>
      <c r="JBK380" s="1280"/>
      <c r="JBL380" s="1280"/>
      <c r="JBM380" s="1280"/>
      <c r="JBN380" s="1280"/>
      <c r="JBO380" s="1280"/>
      <c r="JBP380" s="1280"/>
      <c r="JBQ380" s="1280"/>
      <c r="JBR380" s="1280"/>
      <c r="JBS380" s="1280"/>
      <c r="JBT380" s="1280"/>
      <c r="JBU380" s="1280"/>
      <c r="JBV380" s="1280"/>
      <c r="JBW380" s="1280"/>
      <c r="JBX380" s="1280"/>
      <c r="JBY380" s="1280"/>
      <c r="JBZ380" s="1280"/>
      <c r="JCA380" s="1280"/>
      <c r="JCB380" s="1280"/>
      <c r="JCC380" s="1280"/>
      <c r="JCD380" s="1280"/>
      <c r="JCE380" s="1280"/>
      <c r="JCF380" s="1280"/>
      <c r="JCG380" s="1280"/>
      <c r="JCH380" s="1280"/>
      <c r="JCI380" s="1280"/>
      <c r="JCJ380" s="1280"/>
      <c r="JCK380" s="1280"/>
      <c r="JCL380" s="1280"/>
      <c r="JCM380" s="1280"/>
      <c r="JCN380" s="1280"/>
      <c r="JCO380" s="1280"/>
      <c r="JCP380" s="1280"/>
      <c r="JCQ380" s="1280"/>
      <c r="JCR380" s="1280"/>
      <c r="JCS380" s="1280"/>
      <c r="JCT380" s="1280"/>
      <c r="JCU380" s="1280"/>
      <c r="JCV380" s="1280"/>
      <c r="JCW380" s="1280"/>
      <c r="JCX380" s="1280"/>
      <c r="JCY380" s="1280"/>
      <c r="JCZ380" s="1280"/>
      <c r="JDA380" s="1280"/>
      <c r="JDB380" s="1280"/>
      <c r="JDC380" s="1280"/>
      <c r="JDD380" s="1280"/>
      <c r="JDE380" s="1280"/>
      <c r="JDF380" s="1280"/>
      <c r="JDG380" s="1280"/>
      <c r="JDH380" s="1280"/>
      <c r="JDI380" s="1280"/>
      <c r="JDJ380" s="1280"/>
      <c r="JDK380" s="1280"/>
      <c r="JDL380" s="1280"/>
      <c r="JDM380" s="1280"/>
      <c r="JDN380" s="1280"/>
      <c r="JDO380" s="1280"/>
      <c r="JDP380" s="1280"/>
      <c r="JDQ380" s="1280"/>
      <c r="JDR380" s="1280"/>
      <c r="JDS380" s="1280"/>
      <c r="JDT380" s="1280"/>
      <c r="JDU380" s="1280"/>
      <c r="JDV380" s="1280"/>
      <c r="JDW380" s="1280"/>
      <c r="JDX380" s="1280"/>
      <c r="JDY380" s="1280"/>
      <c r="JDZ380" s="1280"/>
      <c r="JEA380" s="1280"/>
      <c r="JEB380" s="1280"/>
      <c r="JEC380" s="1280"/>
      <c r="JED380" s="1280"/>
      <c r="JEE380" s="1280"/>
      <c r="JEF380" s="1280"/>
      <c r="JEG380" s="1280"/>
      <c r="JEH380" s="1280"/>
      <c r="JEI380" s="1280"/>
      <c r="JEJ380" s="1280"/>
      <c r="JEK380" s="1280"/>
      <c r="JEL380" s="1280"/>
      <c r="JEM380" s="1280"/>
      <c r="JEN380" s="1280"/>
      <c r="JEO380" s="1280"/>
      <c r="JEP380" s="1280"/>
      <c r="JEQ380" s="1280"/>
      <c r="JER380" s="1280"/>
      <c r="JES380" s="1280"/>
      <c r="JET380" s="1280"/>
      <c r="JEU380" s="1280"/>
      <c r="JEV380" s="1280"/>
      <c r="JEW380" s="1280"/>
      <c r="JEX380" s="1280"/>
      <c r="JEY380" s="1280"/>
      <c r="JEZ380" s="1280"/>
      <c r="JFA380" s="1280"/>
      <c r="JFB380" s="1280"/>
      <c r="JFC380" s="1280"/>
      <c r="JFD380" s="1280"/>
      <c r="JFE380" s="1280"/>
      <c r="JFF380" s="1280"/>
      <c r="JFG380" s="1280"/>
      <c r="JFH380" s="1280"/>
      <c r="JFI380" s="1280"/>
      <c r="JFJ380" s="1280"/>
      <c r="JFK380" s="1280"/>
      <c r="JFL380" s="1280"/>
      <c r="JFM380" s="1280"/>
      <c r="JFN380" s="1280"/>
      <c r="JFO380" s="1280"/>
      <c r="JFP380" s="1280"/>
      <c r="JFQ380" s="1280"/>
      <c r="JFR380" s="1280"/>
      <c r="JFS380" s="1280"/>
      <c r="JFT380" s="1280"/>
      <c r="JFU380" s="1280"/>
      <c r="JFV380" s="1280"/>
      <c r="JFW380" s="1280"/>
      <c r="JFX380" s="1280"/>
      <c r="JFY380" s="1280"/>
      <c r="JFZ380" s="1280"/>
      <c r="JGA380" s="1280"/>
      <c r="JGB380" s="1280"/>
      <c r="JGC380" s="1280"/>
      <c r="JGD380" s="1280"/>
      <c r="JGE380" s="1280"/>
      <c r="JGF380" s="1280"/>
      <c r="JGG380" s="1280"/>
      <c r="JGH380" s="1280"/>
      <c r="JGI380" s="1280"/>
      <c r="JGJ380" s="1280"/>
      <c r="JGK380" s="1280"/>
      <c r="JGL380" s="1280"/>
      <c r="JGM380" s="1280"/>
      <c r="JGN380" s="1280"/>
      <c r="JGO380" s="1280"/>
      <c r="JGP380" s="1280"/>
      <c r="JGQ380" s="1280"/>
      <c r="JGR380" s="1280"/>
      <c r="JGS380" s="1280"/>
      <c r="JGT380" s="1280"/>
      <c r="JGU380" s="1280"/>
      <c r="JGV380" s="1280"/>
      <c r="JGW380" s="1280"/>
      <c r="JGX380" s="1280"/>
      <c r="JGY380" s="1280"/>
      <c r="JGZ380" s="1280"/>
      <c r="JHA380" s="1280"/>
      <c r="JHB380" s="1280"/>
      <c r="JHC380" s="1280"/>
      <c r="JHD380" s="1280"/>
      <c r="JHE380" s="1280"/>
      <c r="JHF380" s="1280"/>
      <c r="JHG380" s="1280"/>
      <c r="JHH380" s="1280"/>
      <c r="JHI380" s="1280"/>
      <c r="JHJ380" s="1280"/>
      <c r="JHK380" s="1280"/>
      <c r="JHL380" s="1280"/>
      <c r="JHM380" s="1280"/>
      <c r="JHN380" s="1280"/>
      <c r="JHO380" s="1280"/>
      <c r="JHP380" s="1280"/>
      <c r="JHQ380" s="1280"/>
      <c r="JHR380" s="1280"/>
      <c r="JHS380" s="1280"/>
      <c r="JHT380" s="1280"/>
      <c r="JHU380" s="1280"/>
      <c r="JHV380" s="1280"/>
      <c r="JHW380" s="1280"/>
      <c r="JHX380" s="1280"/>
      <c r="JHY380" s="1280"/>
      <c r="JHZ380" s="1280"/>
      <c r="JIA380" s="1280"/>
      <c r="JIB380" s="1280"/>
      <c r="JIC380" s="1280"/>
      <c r="JID380" s="1280"/>
      <c r="JIE380" s="1280"/>
      <c r="JIF380" s="1280"/>
      <c r="JIG380" s="1280"/>
      <c r="JIH380" s="1280"/>
      <c r="JII380" s="1280"/>
      <c r="JIJ380" s="1280"/>
      <c r="JIK380" s="1280"/>
      <c r="JIL380" s="1280"/>
      <c r="JIM380" s="1280"/>
      <c r="JIN380" s="1280"/>
      <c r="JIO380" s="1280"/>
      <c r="JIP380" s="1280"/>
      <c r="JIQ380" s="1280"/>
      <c r="JIR380" s="1280"/>
      <c r="JIS380" s="1280"/>
      <c r="JIT380" s="1280"/>
      <c r="JIU380" s="1280"/>
      <c r="JIV380" s="1280"/>
      <c r="JIW380" s="1280"/>
      <c r="JIX380" s="1280"/>
      <c r="JIY380" s="1280"/>
      <c r="JIZ380" s="1280"/>
      <c r="JJA380" s="1280"/>
      <c r="JJB380" s="1280"/>
      <c r="JJC380" s="1280"/>
      <c r="JJD380" s="1280"/>
      <c r="JJE380" s="1280"/>
      <c r="JJF380" s="1280"/>
      <c r="JJG380" s="1280"/>
      <c r="JJH380" s="1280"/>
      <c r="JJI380" s="1280"/>
      <c r="JJJ380" s="1280"/>
      <c r="JJK380" s="1280"/>
      <c r="JJL380" s="1280"/>
      <c r="JJM380" s="1280"/>
      <c r="JJN380" s="1280"/>
      <c r="JJO380" s="1280"/>
      <c r="JJP380" s="1280"/>
      <c r="JJQ380" s="1280"/>
      <c r="JJR380" s="1280"/>
      <c r="JJS380" s="1280"/>
      <c r="JJT380" s="1280"/>
      <c r="JJU380" s="1280"/>
      <c r="JJV380" s="1280"/>
      <c r="JJW380" s="1280"/>
      <c r="JJX380" s="1280"/>
      <c r="JJY380" s="1280"/>
      <c r="JJZ380" s="1280"/>
      <c r="JKA380" s="1280"/>
      <c r="JKB380" s="1280"/>
      <c r="JKC380" s="1280"/>
      <c r="JKD380" s="1280"/>
      <c r="JKE380" s="1280"/>
      <c r="JKF380" s="1280"/>
      <c r="JKG380" s="1280"/>
      <c r="JKH380" s="1280"/>
      <c r="JKI380" s="1280"/>
      <c r="JKJ380" s="1280"/>
      <c r="JKK380" s="1280"/>
      <c r="JKL380" s="1280"/>
      <c r="JKM380" s="1280"/>
      <c r="JKN380" s="1280"/>
      <c r="JKO380" s="1280"/>
      <c r="JKP380" s="1280"/>
      <c r="JKQ380" s="1280"/>
      <c r="JKR380" s="1280"/>
      <c r="JKS380" s="1280"/>
      <c r="JKT380" s="1280"/>
      <c r="JKU380" s="1280"/>
      <c r="JKV380" s="1280"/>
      <c r="JKW380" s="1280"/>
      <c r="JKX380" s="1280"/>
      <c r="JKY380" s="1280"/>
      <c r="JKZ380" s="1280"/>
      <c r="JLA380" s="1280"/>
      <c r="JLB380" s="1280"/>
      <c r="JLC380" s="1280"/>
      <c r="JLD380" s="1280"/>
      <c r="JLE380" s="1280"/>
      <c r="JLF380" s="1280"/>
      <c r="JLG380" s="1280"/>
      <c r="JLH380" s="1280"/>
      <c r="JLI380" s="1280"/>
      <c r="JLJ380" s="1280"/>
      <c r="JLK380" s="1280"/>
      <c r="JLL380" s="1280"/>
      <c r="JLM380" s="1280"/>
      <c r="JLN380" s="1280"/>
      <c r="JLO380" s="1280"/>
      <c r="JLP380" s="1280"/>
      <c r="JLQ380" s="1280"/>
      <c r="JLR380" s="1280"/>
      <c r="JLS380" s="1280"/>
      <c r="JLT380" s="1280"/>
      <c r="JLU380" s="1280"/>
      <c r="JLV380" s="1280"/>
      <c r="JLW380" s="1280"/>
      <c r="JLX380" s="1280"/>
      <c r="JLY380" s="1280"/>
      <c r="JLZ380" s="1280"/>
      <c r="JMA380" s="1280"/>
      <c r="JMB380" s="1280"/>
      <c r="JMC380" s="1280"/>
      <c r="JMD380" s="1280"/>
      <c r="JME380" s="1280"/>
      <c r="JMF380" s="1280"/>
      <c r="JMG380" s="1280"/>
      <c r="JMH380" s="1280"/>
      <c r="JMI380" s="1280"/>
      <c r="JMJ380" s="1280"/>
      <c r="JMK380" s="1280"/>
      <c r="JML380" s="1280"/>
      <c r="JMM380" s="1280"/>
      <c r="JMN380" s="1280"/>
      <c r="JMO380" s="1280"/>
      <c r="JMP380" s="1280"/>
      <c r="JMQ380" s="1280"/>
      <c r="JMR380" s="1280"/>
      <c r="JMS380" s="1280"/>
      <c r="JMT380" s="1280"/>
      <c r="JMU380" s="1280"/>
      <c r="JMV380" s="1280"/>
      <c r="JMW380" s="1280"/>
      <c r="JMX380" s="1280"/>
      <c r="JMY380" s="1280"/>
      <c r="JMZ380" s="1280"/>
      <c r="JNA380" s="1280"/>
      <c r="JNB380" s="1280"/>
      <c r="JNC380" s="1280"/>
      <c r="JND380" s="1280"/>
      <c r="JNE380" s="1280"/>
      <c r="JNF380" s="1280"/>
      <c r="JNG380" s="1280"/>
      <c r="JNH380" s="1280"/>
      <c r="JNI380" s="1280"/>
      <c r="JNJ380" s="1280"/>
      <c r="JNK380" s="1280"/>
      <c r="JNL380" s="1280"/>
      <c r="JNM380" s="1280"/>
      <c r="JNN380" s="1280"/>
      <c r="JNO380" s="1280"/>
      <c r="JNP380" s="1280"/>
      <c r="JNQ380" s="1280"/>
      <c r="JNR380" s="1280"/>
      <c r="JNS380" s="1280"/>
      <c r="JNT380" s="1280"/>
      <c r="JNU380" s="1280"/>
      <c r="JNV380" s="1280"/>
      <c r="JNW380" s="1280"/>
      <c r="JNX380" s="1280"/>
      <c r="JNY380" s="1280"/>
      <c r="JNZ380" s="1280"/>
      <c r="JOA380" s="1280"/>
      <c r="JOB380" s="1280"/>
      <c r="JOC380" s="1280"/>
      <c r="JOD380" s="1280"/>
      <c r="JOE380" s="1280"/>
      <c r="JOF380" s="1280"/>
      <c r="JOG380" s="1280"/>
      <c r="JOH380" s="1280"/>
      <c r="JOI380" s="1280"/>
      <c r="JOJ380" s="1280"/>
      <c r="JOK380" s="1280"/>
      <c r="JOL380" s="1280"/>
      <c r="JOM380" s="1280"/>
      <c r="JON380" s="1280"/>
      <c r="JOO380" s="1280"/>
      <c r="JOP380" s="1280"/>
      <c r="JOQ380" s="1280"/>
      <c r="JOR380" s="1280"/>
      <c r="JOS380" s="1280"/>
      <c r="JOT380" s="1280"/>
      <c r="JOU380" s="1280"/>
      <c r="JOV380" s="1280"/>
      <c r="JOW380" s="1280"/>
      <c r="JOX380" s="1280"/>
      <c r="JOY380" s="1280"/>
      <c r="JOZ380" s="1280"/>
      <c r="JPA380" s="1280"/>
      <c r="JPB380" s="1280"/>
      <c r="JPC380" s="1280"/>
      <c r="JPD380" s="1280"/>
      <c r="JPE380" s="1280"/>
      <c r="JPF380" s="1280"/>
      <c r="JPG380" s="1280"/>
      <c r="JPH380" s="1280"/>
      <c r="JPI380" s="1280"/>
      <c r="JPJ380" s="1280"/>
      <c r="JPK380" s="1280"/>
      <c r="JPL380" s="1280"/>
      <c r="JPM380" s="1280"/>
      <c r="JPN380" s="1280"/>
      <c r="JPO380" s="1280"/>
      <c r="JPP380" s="1280"/>
      <c r="JPQ380" s="1280"/>
      <c r="JPR380" s="1280"/>
      <c r="JPS380" s="1280"/>
      <c r="JPT380" s="1280"/>
      <c r="JPU380" s="1280"/>
      <c r="JPV380" s="1280"/>
      <c r="JPW380" s="1280"/>
      <c r="JPX380" s="1280"/>
      <c r="JPY380" s="1280"/>
      <c r="JPZ380" s="1280"/>
      <c r="JQA380" s="1280"/>
      <c r="JQB380" s="1280"/>
      <c r="JQC380" s="1280"/>
      <c r="JQD380" s="1280"/>
      <c r="JQE380" s="1280"/>
      <c r="JQF380" s="1280"/>
      <c r="JQG380" s="1280"/>
      <c r="JQH380" s="1280"/>
      <c r="JQI380" s="1280"/>
      <c r="JQJ380" s="1280"/>
      <c r="JQK380" s="1280"/>
      <c r="JQL380" s="1280"/>
      <c r="JQM380" s="1280"/>
      <c r="JQN380" s="1280"/>
      <c r="JQO380" s="1280"/>
      <c r="JQP380" s="1280"/>
      <c r="JQQ380" s="1280"/>
      <c r="JQR380" s="1280"/>
      <c r="JQS380" s="1280"/>
      <c r="JQT380" s="1280"/>
      <c r="JQU380" s="1280"/>
      <c r="JQV380" s="1280"/>
      <c r="JQW380" s="1280"/>
      <c r="JQX380" s="1280"/>
      <c r="JQY380" s="1280"/>
      <c r="JQZ380" s="1280"/>
      <c r="JRA380" s="1280"/>
      <c r="JRB380" s="1280"/>
      <c r="JRC380" s="1280"/>
      <c r="JRD380" s="1280"/>
      <c r="JRE380" s="1280"/>
      <c r="JRF380" s="1280"/>
      <c r="JRG380" s="1280"/>
      <c r="JRH380" s="1280"/>
      <c r="JRI380" s="1280"/>
      <c r="JRJ380" s="1280"/>
      <c r="JRK380" s="1280"/>
      <c r="JRL380" s="1280"/>
      <c r="JRM380" s="1280"/>
      <c r="JRN380" s="1280"/>
      <c r="JRO380" s="1280"/>
      <c r="JRP380" s="1280"/>
      <c r="JRQ380" s="1280"/>
      <c r="JRR380" s="1280"/>
      <c r="JRS380" s="1280"/>
      <c r="JRT380" s="1280"/>
      <c r="JRU380" s="1280"/>
      <c r="JRV380" s="1280"/>
      <c r="JRW380" s="1280"/>
      <c r="JRX380" s="1280"/>
      <c r="JRY380" s="1280"/>
      <c r="JRZ380" s="1280"/>
      <c r="JSA380" s="1280"/>
      <c r="JSB380" s="1280"/>
      <c r="JSC380" s="1280"/>
      <c r="JSD380" s="1280"/>
      <c r="JSE380" s="1280"/>
      <c r="JSF380" s="1280"/>
      <c r="JSG380" s="1280"/>
      <c r="JSH380" s="1280"/>
      <c r="JSI380" s="1280"/>
      <c r="JSJ380" s="1280"/>
      <c r="JSK380" s="1280"/>
      <c r="JSL380" s="1280"/>
      <c r="JSM380" s="1280"/>
      <c r="JSN380" s="1280"/>
      <c r="JSO380" s="1280"/>
      <c r="JSP380" s="1280"/>
      <c r="JSQ380" s="1280"/>
      <c r="JSR380" s="1280"/>
      <c r="JSS380" s="1280"/>
      <c r="JST380" s="1280"/>
      <c r="JSU380" s="1280"/>
      <c r="JSV380" s="1280"/>
      <c r="JSW380" s="1280"/>
      <c r="JSX380" s="1280"/>
      <c r="JSY380" s="1280"/>
      <c r="JSZ380" s="1280"/>
      <c r="JTA380" s="1280"/>
      <c r="JTB380" s="1280"/>
      <c r="JTC380" s="1280"/>
      <c r="JTD380" s="1280"/>
      <c r="JTE380" s="1280"/>
      <c r="JTF380" s="1280"/>
      <c r="JTG380" s="1280"/>
      <c r="JTH380" s="1280"/>
      <c r="JTI380" s="1280"/>
      <c r="JTJ380" s="1280"/>
      <c r="JTK380" s="1280"/>
      <c r="JTL380" s="1280"/>
      <c r="JTM380" s="1280"/>
      <c r="JTN380" s="1280"/>
      <c r="JTO380" s="1280"/>
      <c r="JTP380" s="1280"/>
      <c r="JTQ380" s="1280"/>
      <c r="JTR380" s="1280"/>
      <c r="JTS380" s="1280"/>
      <c r="JTT380" s="1280"/>
      <c r="JTU380" s="1280"/>
      <c r="JTV380" s="1280"/>
      <c r="JTW380" s="1280"/>
      <c r="JTX380" s="1280"/>
      <c r="JTY380" s="1280"/>
      <c r="JTZ380" s="1280"/>
      <c r="JUA380" s="1280"/>
      <c r="JUB380" s="1280"/>
      <c r="JUC380" s="1280"/>
      <c r="JUD380" s="1280"/>
      <c r="JUE380" s="1280"/>
      <c r="JUF380" s="1280"/>
      <c r="JUG380" s="1280"/>
      <c r="JUH380" s="1280"/>
      <c r="JUI380" s="1280"/>
      <c r="JUJ380" s="1280"/>
      <c r="JUK380" s="1280"/>
      <c r="JUL380" s="1280"/>
      <c r="JUM380" s="1280"/>
      <c r="JUN380" s="1280"/>
      <c r="JUO380" s="1280"/>
      <c r="JUP380" s="1280"/>
      <c r="JUQ380" s="1280"/>
      <c r="JUR380" s="1280"/>
      <c r="JUS380" s="1280"/>
      <c r="JUT380" s="1280"/>
      <c r="JUU380" s="1280"/>
      <c r="JUV380" s="1280"/>
      <c r="JUW380" s="1280"/>
      <c r="JUX380" s="1280"/>
      <c r="JUY380" s="1280"/>
      <c r="JUZ380" s="1280"/>
      <c r="JVA380" s="1280"/>
      <c r="JVB380" s="1280"/>
      <c r="JVC380" s="1280"/>
      <c r="JVD380" s="1280"/>
      <c r="JVE380" s="1280"/>
      <c r="JVF380" s="1280"/>
      <c r="JVG380" s="1280"/>
      <c r="JVH380" s="1280"/>
      <c r="JVI380" s="1280"/>
      <c r="JVJ380" s="1280"/>
      <c r="JVK380" s="1280"/>
      <c r="JVL380" s="1280"/>
      <c r="JVM380" s="1280"/>
      <c r="JVN380" s="1280"/>
      <c r="JVO380" s="1280"/>
      <c r="JVP380" s="1280"/>
      <c r="JVQ380" s="1280"/>
      <c r="JVR380" s="1280"/>
      <c r="JVS380" s="1280"/>
      <c r="JVT380" s="1280"/>
      <c r="JVU380" s="1280"/>
      <c r="JVV380" s="1280"/>
      <c r="JVW380" s="1280"/>
      <c r="JVX380" s="1280"/>
      <c r="JVY380" s="1280"/>
      <c r="JVZ380" s="1280"/>
      <c r="JWA380" s="1280"/>
      <c r="JWB380" s="1280"/>
      <c r="JWC380" s="1280"/>
      <c r="JWD380" s="1280"/>
      <c r="JWE380" s="1280"/>
      <c r="JWF380" s="1280"/>
      <c r="JWG380" s="1280"/>
      <c r="JWH380" s="1280"/>
      <c r="JWI380" s="1280"/>
      <c r="JWJ380" s="1280"/>
      <c r="JWK380" s="1280"/>
      <c r="JWL380" s="1280"/>
      <c r="JWM380" s="1280"/>
      <c r="JWN380" s="1280"/>
      <c r="JWO380" s="1280"/>
      <c r="JWP380" s="1280"/>
      <c r="JWQ380" s="1280"/>
      <c r="JWR380" s="1280"/>
      <c r="JWS380" s="1280"/>
      <c r="JWT380" s="1280"/>
      <c r="JWU380" s="1280"/>
      <c r="JWV380" s="1280"/>
      <c r="JWW380" s="1280"/>
      <c r="JWX380" s="1280"/>
      <c r="JWY380" s="1280"/>
      <c r="JWZ380" s="1280"/>
      <c r="JXA380" s="1280"/>
      <c r="JXB380" s="1280"/>
      <c r="JXC380" s="1280"/>
      <c r="JXD380" s="1280"/>
      <c r="JXE380" s="1280"/>
      <c r="JXF380" s="1280"/>
      <c r="JXG380" s="1280"/>
      <c r="JXH380" s="1280"/>
      <c r="JXI380" s="1280"/>
      <c r="JXJ380" s="1280"/>
      <c r="JXK380" s="1280"/>
      <c r="JXL380" s="1280"/>
      <c r="JXM380" s="1280"/>
      <c r="JXN380" s="1280"/>
      <c r="JXO380" s="1280"/>
      <c r="JXP380" s="1280"/>
      <c r="JXQ380" s="1280"/>
      <c r="JXR380" s="1280"/>
      <c r="JXS380" s="1280"/>
      <c r="JXT380" s="1280"/>
      <c r="JXU380" s="1280"/>
      <c r="JXV380" s="1280"/>
      <c r="JXW380" s="1280"/>
      <c r="JXX380" s="1280"/>
      <c r="JXY380" s="1280"/>
      <c r="JXZ380" s="1280"/>
      <c r="JYA380" s="1280"/>
      <c r="JYB380" s="1280"/>
      <c r="JYC380" s="1280"/>
      <c r="JYD380" s="1280"/>
      <c r="JYE380" s="1280"/>
      <c r="JYF380" s="1280"/>
      <c r="JYG380" s="1280"/>
      <c r="JYH380" s="1280"/>
      <c r="JYI380" s="1280"/>
      <c r="JYJ380" s="1280"/>
      <c r="JYK380" s="1280"/>
      <c r="JYL380" s="1280"/>
      <c r="JYM380" s="1280"/>
      <c r="JYN380" s="1280"/>
      <c r="JYO380" s="1280"/>
      <c r="JYP380" s="1280"/>
      <c r="JYQ380" s="1280"/>
      <c r="JYR380" s="1280"/>
      <c r="JYS380" s="1280"/>
      <c r="JYT380" s="1280"/>
      <c r="JYU380" s="1280"/>
      <c r="JYV380" s="1280"/>
      <c r="JYW380" s="1280"/>
      <c r="JYX380" s="1280"/>
      <c r="JYY380" s="1280"/>
      <c r="JYZ380" s="1280"/>
      <c r="JZA380" s="1280"/>
      <c r="JZB380" s="1280"/>
      <c r="JZC380" s="1280"/>
      <c r="JZD380" s="1280"/>
      <c r="JZE380" s="1280"/>
      <c r="JZF380" s="1280"/>
      <c r="JZG380" s="1280"/>
      <c r="JZH380" s="1280"/>
      <c r="JZI380" s="1280"/>
      <c r="JZJ380" s="1280"/>
      <c r="JZK380" s="1280"/>
      <c r="JZL380" s="1280"/>
      <c r="JZM380" s="1280"/>
      <c r="JZN380" s="1280"/>
      <c r="JZO380" s="1280"/>
      <c r="JZP380" s="1280"/>
      <c r="JZQ380" s="1280"/>
      <c r="JZR380" s="1280"/>
      <c r="JZS380" s="1280"/>
      <c r="JZT380" s="1280"/>
      <c r="JZU380" s="1280"/>
      <c r="JZV380" s="1280"/>
      <c r="JZW380" s="1280"/>
      <c r="JZX380" s="1280"/>
      <c r="JZY380" s="1280"/>
      <c r="JZZ380" s="1280"/>
      <c r="KAA380" s="1280"/>
      <c r="KAB380" s="1280"/>
      <c r="KAC380" s="1280"/>
      <c r="KAD380" s="1280"/>
      <c r="KAE380" s="1280"/>
      <c r="KAF380" s="1280"/>
      <c r="KAG380" s="1280"/>
      <c r="KAH380" s="1280"/>
      <c r="KAI380" s="1280"/>
      <c r="KAJ380" s="1280"/>
      <c r="KAK380" s="1280"/>
      <c r="KAL380" s="1280"/>
      <c r="KAM380" s="1280"/>
      <c r="KAN380" s="1280"/>
      <c r="KAO380" s="1280"/>
      <c r="KAP380" s="1280"/>
      <c r="KAQ380" s="1280"/>
      <c r="KAR380" s="1280"/>
      <c r="KAS380" s="1280"/>
      <c r="KAT380" s="1280"/>
      <c r="KAU380" s="1280"/>
      <c r="KAV380" s="1280"/>
      <c r="KAW380" s="1280"/>
      <c r="KAX380" s="1280"/>
      <c r="KAY380" s="1280"/>
      <c r="KAZ380" s="1280"/>
      <c r="KBA380" s="1280"/>
      <c r="KBB380" s="1280"/>
      <c r="KBC380" s="1280"/>
      <c r="KBD380" s="1280"/>
      <c r="KBE380" s="1280"/>
      <c r="KBF380" s="1280"/>
      <c r="KBG380" s="1280"/>
      <c r="KBH380" s="1280"/>
      <c r="KBI380" s="1280"/>
      <c r="KBJ380" s="1280"/>
      <c r="KBK380" s="1280"/>
      <c r="KBL380" s="1280"/>
      <c r="KBM380" s="1280"/>
      <c r="KBN380" s="1280"/>
      <c r="KBO380" s="1280"/>
      <c r="KBP380" s="1280"/>
      <c r="KBQ380" s="1280"/>
      <c r="KBR380" s="1280"/>
      <c r="KBS380" s="1280"/>
      <c r="KBT380" s="1280"/>
      <c r="KBU380" s="1280"/>
      <c r="KBV380" s="1280"/>
      <c r="KBW380" s="1280"/>
      <c r="KBX380" s="1280"/>
      <c r="KBY380" s="1280"/>
      <c r="KBZ380" s="1280"/>
      <c r="KCA380" s="1280"/>
      <c r="KCB380" s="1280"/>
      <c r="KCC380" s="1280"/>
      <c r="KCD380" s="1280"/>
      <c r="KCE380" s="1280"/>
      <c r="KCF380" s="1280"/>
      <c r="KCG380" s="1280"/>
      <c r="KCH380" s="1280"/>
      <c r="KCI380" s="1280"/>
      <c r="KCJ380" s="1280"/>
      <c r="KCK380" s="1280"/>
      <c r="KCL380" s="1280"/>
      <c r="KCM380" s="1280"/>
      <c r="KCN380" s="1280"/>
      <c r="KCO380" s="1280"/>
      <c r="KCP380" s="1280"/>
      <c r="KCQ380" s="1280"/>
      <c r="KCR380" s="1280"/>
      <c r="KCS380" s="1280"/>
      <c r="KCT380" s="1280"/>
      <c r="KCU380" s="1280"/>
      <c r="KCV380" s="1280"/>
      <c r="KCW380" s="1280"/>
      <c r="KCX380" s="1280"/>
      <c r="KCY380" s="1280"/>
      <c r="KCZ380" s="1280"/>
      <c r="KDA380" s="1280"/>
      <c r="KDB380" s="1280"/>
      <c r="KDC380" s="1280"/>
      <c r="KDD380" s="1280"/>
      <c r="KDE380" s="1280"/>
      <c r="KDF380" s="1280"/>
      <c r="KDG380" s="1280"/>
      <c r="KDH380" s="1280"/>
      <c r="KDI380" s="1280"/>
      <c r="KDJ380" s="1280"/>
      <c r="KDK380" s="1280"/>
      <c r="KDL380" s="1280"/>
      <c r="KDM380" s="1280"/>
      <c r="KDN380" s="1280"/>
      <c r="KDO380" s="1280"/>
      <c r="KDP380" s="1280"/>
      <c r="KDQ380" s="1280"/>
      <c r="KDR380" s="1280"/>
      <c r="KDS380" s="1280"/>
      <c r="KDT380" s="1280"/>
      <c r="KDU380" s="1280"/>
      <c r="KDV380" s="1280"/>
      <c r="KDW380" s="1280"/>
      <c r="KDX380" s="1280"/>
      <c r="KDY380" s="1280"/>
      <c r="KDZ380" s="1280"/>
      <c r="KEA380" s="1280"/>
      <c r="KEB380" s="1280"/>
      <c r="KEC380" s="1280"/>
      <c r="KED380" s="1280"/>
      <c r="KEE380" s="1280"/>
      <c r="KEF380" s="1280"/>
      <c r="KEG380" s="1280"/>
      <c r="KEH380" s="1280"/>
      <c r="KEI380" s="1280"/>
      <c r="KEJ380" s="1280"/>
      <c r="KEK380" s="1280"/>
      <c r="KEL380" s="1280"/>
      <c r="KEM380" s="1280"/>
      <c r="KEN380" s="1280"/>
      <c r="KEO380" s="1280"/>
      <c r="KEP380" s="1280"/>
      <c r="KEQ380" s="1280"/>
      <c r="KER380" s="1280"/>
      <c r="KES380" s="1280"/>
      <c r="KET380" s="1280"/>
      <c r="KEU380" s="1280"/>
      <c r="KEV380" s="1280"/>
      <c r="KEW380" s="1280"/>
      <c r="KEX380" s="1280"/>
      <c r="KEY380" s="1280"/>
      <c r="KEZ380" s="1280"/>
      <c r="KFA380" s="1280"/>
      <c r="KFB380" s="1280"/>
      <c r="KFC380" s="1280"/>
      <c r="KFD380" s="1280"/>
      <c r="KFE380" s="1280"/>
      <c r="KFF380" s="1280"/>
      <c r="KFG380" s="1280"/>
      <c r="KFH380" s="1280"/>
      <c r="KFI380" s="1280"/>
      <c r="KFJ380" s="1280"/>
      <c r="KFK380" s="1280"/>
      <c r="KFL380" s="1280"/>
      <c r="KFM380" s="1280"/>
      <c r="KFN380" s="1280"/>
      <c r="KFO380" s="1280"/>
      <c r="KFP380" s="1280"/>
      <c r="KFQ380" s="1280"/>
      <c r="KFR380" s="1280"/>
      <c r="KFS380" s="1280"/>
      <c r="KFT380" s="1280"/>
      <c r="KFU380" s="1280"/>
      <c r="KFV380" s="1280"/>
      <c r="KFW380" s="1280"/>
      <c r="KFX380" s="1280"/>
      <c r="KFY380" s="1280"/>
      <c r="KFZ380" s="1280"/>
      <c r="KGA380" s="1280"/>
      <c r="KGB380" s="1280"/>
      <c r="KGC380" s="1280"/>
      <c r="KGD380" s="1280"/>
      <c r="KGE380" s="1280"/>
      <c r="KGF380" s="1280"/>
      <c r="KGG380" s="1280"/>
      <c r="KGH380" s="1280"/>
      <c r="KGI380" s="1280"/>
      <c r="KGJ380" s="1280"/>
      <c r="KGK380" s="1280"/>
      <c r="KGL380" s="1280"/>
      <c r="KGM380" s="1280"/>
      <c r="KGN380" s="1280"/>
      <c r="KGO380" s="1280"/>
      <c r="KGP380" s="1280"/>
      <c r="KGQ380" s="1280"/>
      <c r="KGR380" s="1280"/>
      <c r="KGS380" s="1280"/>
      <c r="KGT380" s="1280"/>
      <c r="KGU380" s="1280"/>
      <c r="KGV380" s="1280"/>
      <c r="KGW380" s="1280"/>
      <c r="KGX380" s="1280"/>
      <c r="KGY380" s="1280"/>
      <c r="KGZ380" s="1280"/>
      <c r="KHA380" s="1280"/>
      <c r="KHB380" s="1280"/>
      <c r="KHC380" s="1280"/>
      <c r="KHD380" s="1280"/>
      <c r="KHE380" s="1280"/>
      <c r="KHF380" s="1280"/>
      <c r="KHG380" s="1280"/>
      <c r="KHH380" s="1280"/>
      <c r="KHI380" s="1280"/>
      <c r="KHJ380" s="1280"/>
      <c r="KHK380" s="1280"/>
      <c r="KHL380" s="1280"/>
      <c r="KHM380" s="1280"/>
      <c r="KHN380" s="1280"/>
      <c r="KHO380" s="1280"/>
      <c r="KHP380" s="1280"/>
      <c r="KHQ380" s="1280"/>
      <c r="KHR380" s="1280"/>
      <c r="KHS380" s="1280"/>
      <c r="KHT380" s="1280"/>
      <c r="KHU380" s="1280"/>
      <c r="KHV380" s="1280"/>
      <c r="KHW380" s="1280"/>
      <c r="KHX380" s="1280"/>
      <c r="KHY380" s="1280"/>
      <c r="KHZ380" s="1280"/>
      <c r="KIA380" s="1280"/>
      <c r="KIB380" s="1280"/>
      <c r="KIC380" s="1280"/>
      <c r="KID380" s="1280"/>
      <c r="KIE380" s="1280"/>
      <c r="KIF380" s="1280"/>
      <c r="KIG380" s="1280"/>
      <c r="KIH380" s="1280"/>
      <c r="KII380" s="1280"/>
      <c r="KIJ380" s="1280"/>
      <c r="KIK380" s="1280"/>
      <c r="KIL380" s="1280"/>
      <c r="KIM380" s="1280"/>
      <c r="KIN380" s="1280"/>
      <c r="KIO380" s="1280"/>
      <c r="KIP380" s="1280"/>
      <c r="KIQ380" s="1280"/>
      <c r="KIR380" s="1280"/>
      <c r="KIS380" s="1280"/>
      <c r="KIT380" s="1280"/>
      <c r="KIU380" s="1280"/>
      <c r="KIV380" s="1280"/>
      <c r="KIW380" s="1280"/>
      <c r="KIX380" s="1280"/>
      <c r="KIY380" s="1280"/>
      <c r="KIZ380" s="1280"/>
      <c r="KJA380" s="1280"/>
      <c r="KJB380" s="1280"/>
      <c r="KJC380" s="1280"/>
      <c r="KJD380" s="1280"/>
      <c r="KJE380" s="1280"/>
      <c r="KJF380" s="1280"/>
      <c r="KJG380" s="1280"/>
      <c r="KJH380" s="1280"/>
      <c r="KJI380" s="1280"/>
      <c r="KJJ380" s="1280"/>
      <c r="KJK380" s="1280"/>
      <c r="KJL380" s="1280"/>
      <c r="KJM380" s="1280"/>
      <c r="KJN380" s="1280"/>
      <c r="KJO380" s="1280"/>
      <c r="KJP380" s="1280"/>
      <c r="KJQ380" s="1280"/>
      <c r="KJR380" s="1280"/>
      <c r="KJS380" s="1280"/>
      <c r="KJT380" s="1280"/>
      <c r="KJU380" s="1280"/>
      <c r="KJV380" s="1280"/>
      <c r="KJW380" s="1280"/>
      <c r="KJX380" s="1280"/>
      <c r="KJY380" s="1280"/>
      <c r="KJZ380" s="1280"/>
      <c r="KKA380" s="1280"/>
      <c r="KKB380" s="1280"/>
      <c r="KKC380" s="1280"/>
      <c r="KKD380" s="1280"/>
      <c r="KKE380" s="1280"/>
      <c r="KKF380" s="1280"/>
      <c r="KKG380" s="1280"/>
      <c r="KKH380" s="1280"/>
      <c r="KKI380" s="1280"/>
      <c r="KKJ380" s="1280"/>
      <c r="KKK380" s="1280"/>
      <c r="KKL380" s="1280"/>
      <c r="KKM380" s="1280"/>
      <c r="KKN380" s="1280"/>
      <c r="KKO380" s="1280"/>
      <c r="KKP380" s="1280"/>
      <c r="KKQ380" s="1280"/>
      <c r="KKR380" s="1280"/>
      <c r="KKS380" s="1280"/>
      <c r="KKT380" s="1280"/>
      <c r="KKU380" s="1280"/>
      <c r="KKV380" s="1280"/>
      <c r="KKW380" s="1280"/>
      <c r="KKX380" s="1280"/>
      <c r="KKY380" s="1280"/>
      <c r="KKZ380" s="1280"/>
      <c r="KLA380" s="1280"/>
      <c r="KLB380" s="1280"/>
      <c r="KLC380" s="1280"/>
      <c r="KLD380" s="1280"/>
      <c r="KLE380" s="1280"/>
      <c r="KLF380" s="1280"/>
      <c r="KLG380" s="1280"/>
      <c r="KLH380" s="1280"/>
      <c r="KLI380" s="1280"/>
      <c r="KLJ380" s="1280"/>
      <c r="KLK380" s="1280"/>
      <c r="KLL380" s="1280"/>
      <c r="KLM380" s="1280"/>
      <c r="KLN380" s="1280"/>
      <c r="KLO380" s="1280"/>
      <c r="KLP380" s="1280"/>
      <c r="KLQ380" s="1280"/>
      <c r="KLR380" s="1280"/>
      <c r="KLS380" s="1280"/>
      <c r="KLT380" s="1280"/>
      <c r="KLU380" s="1280"/>
      <c r="KLV380" s="1280"/>
      <c r="KLW380" s="1280"/>
      <c r="KLX380" s="1280"/>
      <c r="KLY380" s="1280"/>
      <c r="KLZ380" s="1280"/>
      <c r="KMA380" s="1280"/>
      <c r="KMB380" s="1280"/>
      <c r="KMC380" s="1280"/>
      <c r="KMD380" s="1280"/>
      <c r="KME380" s="1280"/>
      <c r="KMF380" s="1280"/>
      <c r="KMG380" s="1280"/>
      <c r="KMH380" s="1280"/>
      <c r="KMI380" s="1280"/>
      <c r="KMJ380" s="1280"/>
      <c r="KMK380" s="1280"/>
      <c r="KML380" s="1280"/>
      <c r="KMM380" s="1280"/>
      <c r="KMN380" s="1280"/>
      <c r="KMO380" s="1280"/>
      <c r="KMP380" s="1280"/>
      <c r="KMQ380" s="1280"/>
      <c r="KMR380" s="1280"/>
      <c r="KMS380" s="1280"/>
      <c r="KMT380" s="1280"/>
      <c r="KMU380" s="1280"/>
      <c r="KMV380" s="1280"/>
      <c r="KMW380" s="1280"/>
      <c r="KMX380" s="1280"/>
      <c r="KMY380" s="1280"/>
      <c r="KMZ380" s="1280"/>
      <c r="KNA380" s="1280"/>
      <c r="KNB380" s="1280"/>
      <c r="KNC380" s="1280"/>
      <c r="KND380" s="1280"/>
      <c r="KNE380" s="1280"/>
      <c r="KNF380" s="1280"/>
      <c r="KNG380" s="1280"/>
      <c r="KNH380" s="1280"/>
      <c r="KNI380" s="1280"/>
      <c r="KNJ380" s="1280"/>
      <c r="KNK380" s="1280"/>
      <c r="KNL380" s="1280"/>
      <c r="KNM380" s="1280"/>
      <c r="KNN380" s="1280"/>
      <c r="KNO380" s="1280"/>
      <c r="KNP380" s="1280"/>
      <c r="KNQ380" s="1280"/>
      <c r="KNR380" s="1280"/>
      <c r="KNS380" s="1280"/>
      <c r="KNT380" s="1280"/>
      <c r="KNU380" s="1280"/>
      <c r="KNV380" s="1280"/>
      <c r="KNW380" s="1280"/>
      <c r="KNX380" s="1280"/>
      <c r="KNY380" s="1280"/>
      <c r="KNZ380" s="1280"/>
      <c r="KOA380" s="1280"/>
      <c r="KOB380" s="1280"/>
      <c r="KOC380" s="1280"/>
      <c r="KOD380" s="1280"/>
      <c r="KOE380" s="1280"/>
      <c r="KOF380" s="1280"/>
      <c r="KOG380" s="1280"/>
      <c r="KOH380" s="1280"/>
      <c r="KOI380" s="1280"/>
      <c r="KOJ380" s="1280"/>
      <c r="KOK380" s="1280"/>
      <c r="KOL380" s="1280"/>
      <c r="KOM380" s="1280"/>
      <c r="KON380" s="1280"/>
      <c r="KOO380" s="1280"/>
      <c r="KOP380" s="1280"/>
      <c r="KOQ380" s="1280"/>
      <c r="KOR380" s="1280"/>
      <c r="KOS380" s="1280"/>
      <c r="KOT380" s="1280"/>
      <c r="KOU380" s="1280"/>
      <c r="KOV380" s="1280"/>
      <c r="KOW380" s="1280"/>
      <c r="KOX380" s="1280"/>
      <c r="KOY380" s="1280"/>
      <c r="KOZ380" s="1280"/>
      <c r="KPA380" s="1280"/>
      <c r="KPB380" s="1280"/>
      <c r="KPC380" s="1280"/>
      <c r="KPD380" s="1280"/>
      <c r="KPE380" s="1280"/>
      <c r="KPF380" s="1280"/>
      <c r="KPG380" s="1280"/>
      <c r="KPH380" s="1280"/>
      <c r="KPI380" s="1280"/>
      <c r="KPJ380" s="1280"/>
      <c r="KPK380" s="1280"/>
      <c r="KPL380" s="1280"/>
      <c r="KPM380" s="1280"/>
      <c r="KPN380" s="1280"/>
      <c r="KPO380" s="1280"/>
      <c r="KPP380" s="1280"/>
      <c r="KPQ380" s="1280"/>
      <c r="KPR380" s="1280"/>
      <c r="KPS380" s="1280"/>
      <c r="KPT380" s="1280"/>
      <c r="KPU380" s="1280"/>
      <c r="KPV380" s="1280"/>
      <c r="KPW380" s="1280"/>
      <c r="KPX380" s="1280"/>
      <c r="KPY380" s="1280"/>
      <c r="KPZ380" s="1280"/>
      <c r="KQA380" s="1280"/>
      <c r="KQB380" s="1280"/>
      <c r="KQC380" s="1280"/>
      <c r="KQD380" s="1280"/>
      <c r="KQE380" s="1280"/>
      <c r="KQF380" s="1280"/>
      <c r="KQG380" s="1280"/>
      <c r="KQH380" s="1280"/>
      <c r="KQI380" s="1280"/>
      <c r="KQJ380" s="1280"/>
      <c r="KQK380" s="1280"/>
      <c r="KQL380" s="1280"/>
      <c r="KQM380" s="1280"/>
      <c r="KQN380" s="1280"/>
      <c r="KQO380" s="1280"/>
      <c r="KQP380" s="1280"/>
      <c r="KQQ380" s="1280"/>
      <c r="KQR380" s="1280"/>
      <c r="KQS380" s="1280"/>
      <c r="KQT380" s="1280"/>
      <c r="KQU380" s="1280"/>
      <c r="KQV380" s="1280"/>
      <c r="KQW380" s="1280"/>
      <c r="KQX380" s="1280"/>
      <c r="KQY380" s="1280"/>
      <c r="KQZ380" s="1280"/>
      <c r="KRA380" s="1280"/>
      <c r="KRB380" s="1280"/>
      <c r="KRC380" s="1280"/>
      <c r="KRD380" s="1280"/>
      <c r="KRE380" s="1280"/>
      <c r="KRF380" s="1280"/>
      <c r="KRG380" s="1280"/>
      <c r="KRH380" s="1280"/>
      <c r="KRI380" s="1280"/>
      <c r="KRJ380" s="1280"/>
      <c r="KRK380" s="1280"/>
      <c r="KRL380" s="1280"/>
      <c r="KRM380" s="1280"/>
      <c r="KRN380" s="1280"/>
      <c r="KRO380" s="1280"/>
      <c r="KRP380" s="1280"/>
      <c r="KRQ380" s="1280"/>
      <c r="KRR380" s="1280"/>
      <c r="KRS380" s="1280"/>
      <c r="KRT380" s="1280"/>
      <c r="KRU380" s="1280"/>
      <c r="KRV380" s="1280"/>
      <c r="KRW380" s="1280"/>
      <c r="KRX380" s="1280"/>
      <c r="KRY380" s="1280"/>
      <c r="KRZ380" s="1280"/>
      <c r="KSA380" s="1280"/>
      <c r="KSB380" s="1280"/>
      <c r="KSC380" s="1280"/>
      <c r="KSD380" s="1280"/>
      <c r="KSE380" s="1280"/>
      <c r="KSF380" s="1280"/>
      <c r="KSG380" s="1280"/>
      <c r="KSH380" s="1280"/>
      <c r="KSI380" s="1280"/>
      <c r="KSJ380" s="1280"/>
      <c r="KSK380" s="1280"/>
      <c r="KSL380" s="1280"/>
      <c r="KSM380" s="1280"/>
      <c r="KSN380" s="1280"/>
      <c r="KSO380" s="1280"/>
      <c r="KSP380" s="1280"/>
      <c r="KSQ380" s="1280"/>
      <c r="KSR380" s="1280"/>
      <c r="KSS380" s="1280"/>
      <c r="KST380" s="1280"/>
      <c r="KSU380" s="1280"/>
      <c r="KSV380" s="1280"/>
      <c r="KSW380" s="1280"/>
      <c r="KSX380" s="1280"/>
      <c r="KSY380" s="1280"/>
      <c r="KSZ380" s="1280"/>
      <c r="KTA380" s="1280"/>
      <c r="KTB380" s="1280"/>
      <c r="KTC380" s="1280"/>
      <c r="KTD380" s="1280"/>
      <c r="KTE380" s="1280"/>
      <c r="KTF380" s="1280"/>
      <c r="KTG380" s="1280"/>
      <c r="KTH380" s="1280"/>
      <c r="KTI380" s="1280"/>
      <c r="KTJ380" s="1280"/>
      <c r="KTK380" s="1280"/>
      <c r="KTL380" s="1280"/>
      <c r="KTM380" s="1280"/>
      <c r="KTN380" s="1280"/>
      <c r="KTO380" s="1280"/>
      <c r="KTP380" s="1280"/>
      <c r="KTQ380" s="1280"/>
      <c r="KTR380" s="1280"/>
      <c r="KTS380" s="1280"/>
      <c r="KTT380" s="1280"/>
      <c r="KTU380" s="1280"/>
      <c r="KTV380" s="1280"/>
      <c r="KTW380" s="1280"/>
      <c r="KTX380" s="1280"/>
      <c r="KTY380" s="1280"/>
      <c r="KTZ380" s="1280"/>
      <c r="KUA380" s="1280"/>
      <c r="KUB380" s="1280"/>
      <c r="KUC380" s="1280"/>
      <c r="KUD380" s="1280"/>
      <c r="KUE380" s="1280"/>
      <c r="KUF380" s="1280"/>
      <c r="KUG380" s="1280"/>
      <c r="KUH380" s="1280"/>
      <c r="KUI380" s="1280"/>
      <c r="KUJ380" s="1280"/>
      <c r="KUK380" s="1280"/>
      <c r="KUL380" s="1280"/>
      <c r="KUM380" s="1280"/>
      <c r="KUN380" s="1280"/>
      <c r="KUO380" s="1280"/>
      <c r="KUP380" s="1280"/>
      <c r="KUQ380" s="1280"/>
      <c r="KUR380" s="1280"/>
      <c r="KUS380" s="1280"/>
      <c r="KUT380" s="1280"/>
      <c r="KUU380" s="1280"/>
      <c r="KUV380" s="1280"/>
      <c r="KUW380" s="1280"/>
      <c r="KUX380" s="1280"/>
      <c r="KUY380" s="1280"/>
      <c r="KUZ380" s="1280"/>
      <c r="KVA380" s="1280"/>
      <c r="KVB380" s="1280"/>
      <c r="KVC380" s="1280"/>
      <c r="KVD380" s="1280"/>
      <c r="KVE380" s="1280"/>
      <c r="KVF380" s="1280"/>
      <c r="KVG380" s="1280"/>
      <c r="KVH380" s="1280"/>
      <c r="KVI380" s="1280"/>
      <c r="KVJ380" s="1280"/>
      <c r="KVK380" s="1280"/>
      <c r="KVL380" s="1280"/>
      <c r="KVM380" s="1280"/>
      <c r="KVN380" s="1280"/>
      <c r="KVO380" s="1280"/>
      <c r="KVP380" s="1280"/>
      <c r="KVQ380" s="1280"/>
      <c r="KVR380" s="1280"/>
      <c r="KVS380" s="1280"/>
      <c r="KVT380" s="1280"/>
      <c r="KVU380" s="1280"/>
      <c r="KVV380" s="1280"/>
      <c r="KVW380" s="1280"/>
      <c r="KVX380" s="1280"/>
      <c r="KVY380" s="1280"/>
      <c r="KVZ380" s="1280"/>
      <c r="KWA380" s="1280"/>
      <c r="KWB380" s="1280"/>
      <c r="KWC380" s="1280"/>
      <c r="KWD380" s="1280"/>
      <c r="KWE380" s="1280"/>
      <c r="KWF380" s="1280"/>
      <c r="KWG380" s="1280"/>
      <c r="KWH380" s="1280"/>
      <c r="KWI380" s="1280"/>
      <c r="KWJ380" s="1280"/>
      <c r="KWK380" s="1280"/>
      <c r="KWL380" s="1280"/>
      <c r="KWM380" s="1280"/>
      <c r="KWN380" s="1280"/>
      <c r="KWO380" s="1280"/>
      <c r="KWP380" s="1280"/>
      <c r="KWQ380" s="1280"/>
      <c r="KWR380" s="1280"/>
      <c r="KWS380" s="1280"/>
      <c r="KWT380" s="1280"/>
      <c r="KWU380" s="1280"/>
      <c r="KWV380" s="1280"/>
      <c r="KWW380" s="1280"/>
      <c r="KWX380" s="1280"/>
      <c r="KWY380" s="1280"/>
      <c r="KWZ380" s="1280"/>
      <c r="KXA380" s="1280"/>
      <c r="KXB380" s="1280"/>
      <c r="KXC380" s="1280"/>
      <c r="KXD380" s="1280"/>
      <c r="KXE380" s="1280"/>
      <c r="KXF380" s="1280"/>
      <c r="KXG380" s="1280"/>
      <c r="KXH380" s="1280"/>
      <c r="KXI380" s="1280"/>
      <c r="KXJ380" s="1280"/>
      <c r="KXK380" s="1280"/>
      <c r="KXL380" s="1280"/>
      <c r="KXM380" s="1280"/>
      <c r="KXN380" s="1280"/>
      <c r="KXO380" s="1280"/>
      <c r="KXP380" s="1280"/>
      <c r="KXQ380" s="1280"/>
      <c r="KXR380" s="1280"/>
      <c r="KXS380" s="1280"/>
      <c r="KXT380" s="1280"/>
      <c r="KXU380" s="1280"/>
      <c r="KXV380" s="1280"/>
      <c r="KXW380" s="1280"/>
      <c r="KXX380" s="1280"/>
      <c r="KXY380" s="1280"/>
      <c r="KXZ380" s="1280"/>
      <c r="KYA380" s="1280"/>
      <c r="KYB380" s="1280"/>
      <c r="KYC380" s="1280"/>
      <c r="KYD380" s="1280"/>
      <c r="KYE380" s="1280"/>
      <c r="KYF380" s="1280"/>
      <c r="KYG380" s="1280"/>
      <c r="KYH380" s="1280"/>
      <c r="KYI380" s="1280"/>
      <c r="KYJ380" s="1280"/>
      <c r="KYK380" s="1280"/>
      <c r="KYL380" s="1280"/>
      <c r="KYM380" s="1280"/>
      <c r="KYN380" s="1280"/>
      <c r="KYO380" s="1280"/>
      <c r="KYP380" s="1280"/>
      <c r="KYQ380" s="1280"/>
      <c r="KYR380" s="1280"/>
      <c r="KYS380" s="1280"/>
      <c r="KYT380" s="1280"/>
      <c r="KYU380" s="1280"/>
      <c r="KYV380" s="1280"/>
      <c r="KYW380" s="1280"/>
      <c r="KYX380" s="1280"/>
      <c r="KYY380" s="1280"/>
      <c r="KYZ380" s="1280"/>
      <c r="KZA380" s="1280"/>
      <c r="KZB380" s="1280"/>
      <c r="KZC380" s="1280"/>
      <c r="KZD380" s="1280"/>
      <c r="KZE380" s="1280"/>
      <c r="KZF380" s="1280"/>
      <c r="KZG380" s="1280"/>
      <c r="KZH380" s="1280"/>
      <c r="KZI380" s="1280"/>
      <c r="KZJ380" s="1280"/>
      <c r="KZK380" s="1280"/>
      <c r="KZL380" s="1280"/>
      <c r="KZM380" s="1280"/>
      <c r="KZN380" s="1280"/>
      <c r="KZO380" s="1280"/>
      <c r="KZP380" s="1280"/>
      <c r="KZQ380" s="1280"/>
      <c r="KZR380" s="1280"/>
      <c r="KZS380" s="1280"/>
      <c r="KZT380" s="1280"/>
      <c r="KZU380" s="1280"/>
      <c r="KZV380" s="1280"/>
      <c r="KZW380" s="1280"/>
      <c r="KZX380" s="1280"/>
      <c r="KZY380" s="1280"/>
      <c r="KZZ380" s="1280"/>
      <c r="LAA380" s="1280"/>
      <c r="LAB380" s="1280"/>
      <c r="LAC380" s="1280"/>
      <c r="LAD380" s="1280"/>
      <c r="LAE380" s="1280"/>
      <c r="LAF380" s="1280"/>
      <c r="LAG380" s="1280"/>
      <c r="LAH380" s="1280"/>
      <c r="LAI380" s="1280"/>
      <c r="LAJ380" s="1280"/>
      <c r="LAK380" s="1280"/>
      <c r="LAL380" s="1280"/>
      <c r="LAM380" s="1280"/>
      <c r="LAN380" s="1280"/>
      <c r="LAO380" s="1280"/>
      <c r="LAP380" s="1280"/>
      <c r="LAQ380" s="1280"/>
      <c r="LAR380" s="1280"/>
      <c r="LAS380" s="1280"/>
      <c r="LAT380" s="1280"/>
      <c r="LAU380" s="1280"/>
      <c r="LAV380" s="1280"/>
      <c r="LAW380" s="1280"/>
      <c r="LAX380" s="1280"/>
      <c r="LAY380" s="1280"/>
      <c r="LAZ380" s="1280"/>
      <c r="LBA380" s="1280"/>
      <c r="LBB380" s="1280"/>
      <c r="LBC380" s="1280"/>
      <c r="LBD380" s="1280"/>
      <c r="LBE380" s="1280"/>
      <c r="LBF380" s="1280"/>
      <c r="LBG380" s="1280"/>
      <c r="LBH380" s="1280"/>
      <c r="LBI380" s="1280"/>
      <c r="LBJ380" s="1280"/>
      <c r="LBK380" s="1280"/>
      <c r="LBL380" s="1280"/>
      <c r="LBM380" s="1280"/>
      <c r="LBN380" s="1280"/>
      <c r="LBO380" s="1280"/>
      <c r="LBP380" s="1280"/>
      <c r="LBQ380" s="1280"/>
      <c r="LBR380" s="1280"/>
      <c r="LBS380" s="1280"/>
      <c r="LBT380" s="1280"/>
      <c r="LBU380" s="1280"/>
      <c r="LBV380" s="1280"/>
      <c r="LBW380" s="1280"/>
      <c r="LBX380" s="1280"/>
      <c r="LBY380" s="1280"/>
      <c r="LBZ380" s="1280"/>
      <c r="LCA380" s="1280"/>
      <c r="LCB380" s="1280"/>
      <c r="LCC380" s="1280"/>
      <c r="LCD380" s="1280"/>
      <c r="LCE380" s="1280"/>
      <c r="LCF380" s="1280"/>
      <c r="LCG380" s="1280"/>
      <c r="LCH380" s="1280"/>
      <c r="LCI380" s="1280"/>
      <c r="LCJ380" s="1280"/>
      <c r="LCK380" s="1280"/>
      <c r="LCL380" s="1280"/>
      <c r="LCM380" s="1280"/>
      <c r="LCN380" s="1280"/>
      <c r="LCO380" s="1280"/>
      <c r="LCP380" s="1280"/>
      <c r="LCQ380" s="1280"/>
      <c r="LCR380" s="1280"/>
      <c r="LCS380" s="1280"/>
      <c r="LCT380" s="1280"/>
      <c r="LCU380" s="1280"/>
      <c r="LCV380" s="1280"/>
      <c r="LCW380" s="1280"/>
      <c r="LCX380" s="1280"/>
      <c r="LCY380" s="1280"/>
      <c r="LCZ380" s="1280"/>
      <c r="LDA380" s="1280"/>
      <c r="LDB380" s="1280"/>
      <c r="LDC380" s="1280"/>
      <c r="LDD380" s="1280"/>
      <c r="LDE380" s="1280"/>
      <c r="LDF380" s="1280"/>
      <c r="LDG380" s="1280"/>
      <c r="LDH380" s="1280"/>
      <c r="LDI380" s="1280"/>
      <c r="LDJ380" s="1280"/>
      <c r="LDK380" s="1280"/>
      <c r="LDL380" s="1280"/>
      <c r="LDM380" s="1280"/>
      <c r="LDN380" s="1280"/>
      <c r="LDO380" s="1280"/>
      <c r="LDP380" s="1280"/>
      <c r="LDQ380" s="1280"/>
      <c r="LDR380" s="1280"/>
      <c r="LDS380" s="1280"/>
      <c r="LDT380" s="1280"/>
      <c r="LDU380" s="1280"/>
      <c r="LDV380" s="1280"/>
      <c r="LDW380" s="1280"/>
      <c r="LDX380" s="1280"/>
      <c r="LDY380" s="1280"/>
      <c r="LDZ380" s="1280"/>
      <c r="LEA380" s="1280"/>
      <c r="LEB380" s="1280"/>
      <c r="LEC380" s="1280"/>
      <c r="LED380" s="1280"/>
      <c r="LEE380" s="1280"/>
      <c r="LEF380" s="1280"/>
      <c r="LEG380" s="1280"/>
      <c r="LEH380" s="1280"/>
      <c r="LEI380" s="1280"/>
      <c r="LEJ380" s="1280"/>
      <c r="LEK380" s="1280"/>
      <c r="LEL380" s="1280"/>
      <c r="LEM380" s="1280"/>
      <c r="LEN380" s="1280"/>
      <c r="LEO380" s="1280"/>
      <c r="LEP380" s="1280"/>
      <c r="LEQ380" s="1280"/>
      <c r="LER380" s="1280"/>
      <c r="LES380" s="1280"/>
      <c r="LET380" s="1280"/>
      <c r="LEU380" s="1280"/>
      <c r="LEV380" s="1280"/>
      <c r="LEW380" s="1280"/>
      <c r="LEX380" s="1280"/>
      <c r="LEY380" s="1280"/>
      <c r="LEZ380" s="1280"/>
      <c r="LFA380" s="1280"/>
      <c r="LFB380" s="1280"/>
      <c r="LFC380" s="1280"/>
      <c r="LFD380" s="1280"/>
      <c r="LFE380" s="1280"/>
      <c r="LFF380" s="1280"/>
      <c r="LFG380" s="1280"/>
      <c r="LFH380" s="1280"/>
      <c r="LFI380" s="1280"/>
      <c r="LFJ380" s="1280"/>
      <c r="LFK380" s="1280"/>
      <c r="LFL380" s="1280"/>
      <c r="LFM380" s="1280"/>
      <c r="LFN380" s="1280"/>
      <c r="LFO380" s="1280"/>
      <c r="LFP380" s="1280"/>
      <c r="LFQ380" s="1280"/>
      <c r="LFR380" s="1280"/>
      <c r="LFS380" s="1280"/>
      <c r="LFT380" s="1280"/>
      <c r="LFU380" s="1280"/>
      <c r="LFV380" s="1280"/>
      <c r="LFW380" s="1280"/>
      <c r="LFX380" s="1280"/>
      <c r="LFY380" s="1280"/>
      <c r="LFZ380" s="1280"/>
      <c r="LGA380" s="1280"/>
      <c r="LGB380" s="1280"/>
      <c r="LGC380" s="1280"/>
      <c r="LGD380" s="1280"/>
      <c r="LGE380" s="1280"/>
      <c r="LGF380" s="1280"/>
      <c r="LGG380" s="1280"/>
      <c r="LGH380" s="1280"/>
      <c r="LGI380" s="1280"/>
      <c r="LGJ380" s="1280"/>
      <c r="LGK380" s="1280"/>
      <c r="LGL380" s="1280"/>
      <c r="LGM380" s="1280"/>
      <c r="LGN380" s="1280"/>
      <c r="LGO380" s="1280"/>
      <c r="LGP380" s="1280"/>
      <c r="LGQ380" s="1280"/>
      <c r="LGR380" s="1280"/>
      <c r="LGS380" s="1280"/>
      <c r="LGT380" s="1280"/>
      <c r="LGU380" s="1280"/>
      <c r="LGV380" s="1280"/>
      <c r="LGW380" s="1280"/>
      <c r="LGX380" s="1280"/>
      <c r="LGY380" s="1280"/>
      <c r="LGZ380" s="1280"/>
      <c r="LHA380" s="1280"/>
      <c r="LHB380" s="1280"/>
      <c r="LHC380" s="1280"/>
      <c r="LHD380" s="1280"/>
      <c r="LHE380" s="1280"/>
      <c r="LHF380" s="1280"/>
      <c r="LHG380" s="1280"/>
      <c r="LHH380" s="1280"/>
      <c r="LHI380" s="1280"/>
      <c r="LHJ380" s="1280"/>
      <c r="LHK380" s="1280"/>
      <c r="LHL380" s="1280"/>
      <c r="LHM380" s="1280"/>
      <c r="LHN380" s="1280"/>
      <c r="LHO380" s="1280"/>
      <c r="LHP380" s="1280"/>
      <c r="LHQ380" s="1280"/>
      <c r="LHR380" s="1280"/>
      <c r="LHS380" s="1280"/>
      <c r="LHT380" s="1280"/>
      <c r="LHU380" s="1280"/>
      <c r="LHV380" s="1280"/>
      <c r="LHW380" s="1280"/>
      <c r="LHX380" s="1280"/>
      <c r="LHY380" s="1280"/>
      <c r="LHZ380" s="1280"/>
      <c r="LIA380" s="1280"/>
      <c r="LIB380" s="1280"/>
      <c r="LIC380" s="1280"/>
      <c r="LID380" s="1280"/>
      <c r="LIE380" s="1280"/>
      <c r="LIF380" s="1280"/>
      <c r="LIG380" s="1280"/>
      <c r="LIH380" s="1280"/>
      <c r="LII380" s="1280"/>
      <c r="LIJ380" s="1280"/>
      <c r="LIK380" s="1280"/>
      <c r="LIL380" s="1280"/>
      <c r="LIM380" s="1280"/>
      <c r="LIN380" s="1280"/>
      <c r="LIO380" s="1280"/>
      <c r="LIP380" s="1280"/>
      <c r="LIQ380" s="1280"/>
      <c r="LIR380" s="1280"/>
      <c r="LIS380" s="1280"/>
      <c r="LIT380" s="1280"/>
      <c r="LIU380" s="1280"/>
      <c r="LIV380" s="1280"/>
      <c r="LIW380" s="1280"/>
      <c r="LIX380" s="1280"/>
      <c r="LIY380" s="1280"/>
      <c r="LIZ380" s="1280"/>
      <c r="LJA380" s="1280"/>
      <c r="LJB380" s="1280"/>
      <c r="LJC380" s="1280"/>
      <c r="LJD380" s="1280"/>
      <c r="LJE380" s="1280"/>
      <c r="LJF380" s="1280"/>
      <c r="LJG380" s="1280"/>
      <c r="LJH380" s="1280"/>
      <c r="LJI380" s="1280"/>
      <c r="LJJ380" s="1280"/>
      <c r="LJK380" s="1280"/>
      <c r="LJL380" s="1280"/>
      <c r="LJM380" s="1280"/>
      <c r="LJN380" s="1280"/>
      <c r="LJO380" s="1280"/>
      <c r="LJP380" s="1280"/>
      <c r="LJQ380" s="1280"/>
      <c r="LJR380" s="1280"/>
      <c r="LJS380" s="1280"/>
      <c r="LJT380" s="1280"/>
      <c r="LJU380" s="1280"/>
      <c r="LJV380" s="1280"/>
      <c r="LJW380" s="1280"/>
      <c r="LJX380" s="1280"/>
      <c r="LJY380" s="1280"/>
      <c r="LJZ380" s="1280"/>
      <c r="LKA380" s="1280"/>
      <c r="LKB380" s="1280"/>
      <c r="LKC380" s="1280"/>
      <c r="LKD380" s="1280"/>
      <c r="LKE380" s="1280"/>
      <c r="LKF380" s="1280"/>
      <c r="LKG380" s="1280"/>
      <c r="LKH380" s="1280"/>
      <c r="LKI380" s="1280"/>
      <c r="LKJ380" s="1280"/>
      <c r="LKK380" s="1280"/>
      <c r="LKL380" s="1280"/>
      <c r="LKM380" s="1280"/>
      <c r="LKN380" s="1280"/>
      <c r="LKO380" s="1280"/>
      <c r="LKP380" s="1280"/>
      <c r="LKQ380" s="1280"/>
      <c r="LKR380" s="1280"/>
      <c r="LKS380" s="1280"/>
      <c r="LKT380" s="1280"/>
      <c r="LKU380" s="1280"/>
      <c r="LKV380" s="1280"/>
      <c r="LKW380" s="1280"/>
      <c r="LKX380" s="1280"/>
      <c r="LKY380" s="1280"/>
      <c r="LKZ380" s="1280"/>
      <c r="LLA380" s="1280"/>
      <c r="LLB380" s="1280"/>
      <c r="LLC380" s="1280"/>
      <c r="LLD380" s="1280"/>
      <c r="LLE380" s="1280"/>
      <c r="LLF380" s="1280"/>
      <c r="LLG380" s="1280"/>
      <c r="LLH380" s="1280"/>
      <c r="LLI380" s="1280"/>
      <c r="LLJ380" s="1280"/>
      <c r="LLK380" s="1280"/>
      <c r="LLL380" s="1280"/>
      <c r="LLM380" s="1280"/>
      <c r="LLN380" s="1280"/>
      <c r="LLO380" s="1280"/>
      <c r="LLP380" s="1280"/>
      <c r="LLQ380" s="1280"/>
      <c r="LLR380" s="1280"/>
      <c r="LLS380" s="1280"/>
      <c r="LLT380" s="1280"/>
      <c r="LLU380" s="1280"/>
      <c r="LLV380" s="1280"/>
      <c r="LLW380" s="1280"/>
      <c r="LLX380" s="1280"/>
      <c r="LLY380" s="1280"/>
      <c r="LLZ380" s="1280"/>
      <c r="LMA380" s="1280"/>
      <c r="LMB380" s="1280"/>
      <c r="LMC380" s="1280"/>
      <c r="LMD380" s="1280"/>
      <c r="LME380" s="1280"/>
      <c r="LMF380" s="1280"/>
      <c r="LMG380" s="1280"/>
      <c r="LMH380" s="1280"/>
      <c r="LMI380" s="1280"/>
      <c r="LMJ380" s="1280"/>
      <c r="LMK380" s="1280"/>
      <c r="LML380" s="1280"/>
      <c r="LMM380" s="1280"/>
      <c r="LMN380" s="1280"/>
      <c r="LMO380" s="1280"/>
      <c r="LMP380" s="1280"/>
      <c r="LMQ380" s="1280"/>
      <c r="LMR380" s="1280"/>
      <c r="LMS380" s="1280"/>
      <c r="LMT380" s="1280"/>
      <c r="LMU380" s="1280"/>
      <c r="LMV380" s="1280"/>
      <c r="LMW380" s="1280"/>
      <c r="LMX380" s="1280"/>
      <c r="LMY380" s="1280"/>
      <c r="LMZ380" s="1280"/>
      <c r="LNA380" s="1280"/>
      <c r="LNB380" s="1280"/>
      <c r="LNC380" s="1280"/>
      <c r="LND380" s="1280"/>
      <c r="LNE380" s="1280"/>
      <c r="LNF380" s="1280"/>
      <c r="LNG380" s="1280"/>
      <c r="LNH380" s="1280"/>
      <c r="LNI380" s="1280"/>
      <c r="LNJ380" s="1280"/>
      <c r="LNK380" s="1280"/>
      <c r="LNL380" s="1280"/>
      <c r="LNM380" s="1280"/>
      <c r="LNN380" s="1280"/>
      <c r="LNO380" s="1280"/>
      <c r="LNP380" s="1280"/>
      <c r="LNQ380" s="1280"/>
      <c r="LNR380" s="1280"/>
      <c r="LNS380" s="1280"/>
      <c r="LNT380" s="1280"/>
      <c r="LNU380" s="1280"/>
      <c r="LNV380" s="1280"/>
      <c r="LNW380" s="1280"/>
      <c r="LNX380" s="1280"/>
      <c r="LNY380" s="1280"/>
      <c r="LNZ380" s="1280"/>
      <c r="LOA380" s="1280"/>
      <c r="LOB380" s="1280"/>
      <c r="LOC380" s="1280"/>
      <c r="LOD380" s="1280"/>
      <c r="LOE380" s="1280"/>
      <c r="LOF380" s="1280"/>
      <c r="LOG380" s="1280"/>
      <c r="LOH380" s="1280"/>
      <c r="LOI380" s="1280"/>
      <c r="LOJ380" s="1280"/>
      <c r="LOK380" s="1280"/>
      <c r="LOL380" s="1280"/>
      <c r="LOM380" s="1280"/>
      <c r="LON380" s="1280"/>
      <c r="LOO380" s="1280"/>
      <c r="LOP380" s="1280"/>
      <c r="LOQ380" s="1280"/>
      <c r="LOR380" s="1280"/>
      <c r="LOS380" s="1280"/>
      <c r="LOT380" s="1280"/>
      <c r="LOU380" s="1280"/>
      <c r="LOV380" s="1280"/>
      <c r="LOW380" s="1280"/>
      <c r="LOX380" s="1280"/>
      <c r="LOY380" s="1280"/>
      <c r="LOZ380" s="1280"/>
      <c r="LPA380" s="1280"/>
      <c r="LPB380" s="1280"/>
      <c r="LPC380" s="1280"/>
      <c r="LPD380" s="1280"/>
      <c r="LPE380" s="1280"/>
      <c r="LPF380" s="1280"/>
      <c r="LPG380" s="1280"/>
      <c r="LPH380" s="1280"/>
      <c r="LPI380" s="1280"/>
      <c r="LPJ380" s="1280"/>
      <c r="LPK380" s="1280"/>
      <c r="LPL380" s="1280"/>
      <c r="LPM380" s="1280"/>
      <c r="LPN380" s="1280"/>
      <c r="LPO380" s="1280"/>
      <c r="LPP380" s="1280"/>
      <c r="LPQ380" s="1280"/>
      <c r="LPR380" s="1280"/>
      <c r="LPS380" s="1280"/>
      <c r="LPT380" s="1280"/>
      <c r="LPU380" s="1280"/>
      <c r="LPV380" s="1280"/>
      <c r="LPW380" s="1280"/>
      <c r="LPX380" s="1280"/>
      <c r="LPY380" s="1280"/>
      <c r="LPZ380" s="1280"/>
      <c r="LQA380" s="1280"/>
      <c r="LQB380" s="1280"/>
      <c r="LQC380" s="1280"/>
      <c r="LQD380" s="1280"/>
      <c r="LQE380" s="1280"/>
      <c r="LQF380" s="1280"/>
      <c r="LQG380" s="1280"/>
      <c r="LQH380" s="1280"/>
      <c r="LQI380" s="1280"/>
      <c r="LQJ380" s="1280"/>
      <c r="LQK380" s="1280"/>
      <c r="LQL380" s="1280"/>
      <c r="LQM380" s="1280"/>
      <c r="LQN380" s="1280"/>
      <c r="LQO380" s="1280"/>
      <c r="LQP380" s="1280"/>
      <c r="LQQ380" s="1280"/>
      <c r="LQR380" s="1280"/>
      <c r="LQS380" s="1280"/>
      <c r="LQT380" s="1280"/>
      <c r="LQU380" s="1280"/>
      <c r="LQV380" s="1280"/>
      <c r="LQW380" s="1280"/>
      <c r="LQX380" s="1280"/>
      <c r="LQY380" s="1280"/>
      <c r="LQZ380" s="1280"/>
      <c r="LRA380" s="1280"/>
      <c r="LRB380" s="1280"/>
      <c r="LRC380" s="1280"/>
      <c r="LRD380" s="1280"/>
      <c r="LRE380" s="1280"/>
      <c r="LRF380" s="1280"/>
      <c r="LRG380" s="1280"/>
      <c r="LRH380" s="1280"/>
      <c r="LRI380" s="1280"/>
      <c r="LRJ380" s="1280"/>
      <c r="LRK380" s="1280"/>
      <c r="LRL380" s="1280"/>
      <c r="LRM380" s="1280"/>
      <c r="LRN380" s="1280"/>
      <c r="LRO380" s="1280"/>
      <c r="LRP380" s="1280"/>
      <c r="LRQ380" s="1280"/>
      <c r="LRR380" s="1280"/>
      <c r="LRS380" s="1280"/>
      <c r="LRT380" s="1280"/>
      <c r="LRU380" s="1280"/>
      <c r="LRV380" s="1280"/>
      <c r="LRW380" s="1280"/>
      <c r="LRX380" s="1280"/>
      <c r="LRY380" s="1280"/>
      <c r="LRZ380" s="1280"/>
      <c r="LSA380" s="1280"/>
      <c r="LSB380" s="1280"/>
      <c r="LSC380" s="1280"/>
      <c r="LSD380" s="1280"/>
      <c r="LSE380" s="1280"/>
      <c r="LSF380" s="1280"/>
      <c r="LSG380" s="1280"/>
      <c r="LSH380" s="1280"/>
      <c r="LSI380" s="1280"/>
      <c r="LSJ380" s="1280"/>
      <c r="LSK380" s="1280"/>
      <c r="LSL380" s="1280"/>
      <c r="LSM380" s="1280"/>
      <c r="LSN380" s="1280"/>
      <c r="LSO380" s="1280"/>
      <c r="LSP380" s="1280"/>
      <c r="LSQ380" s="1280"/>
      <c r="LSR380" s="1280"/>
      <c r="LSS380" s="1280"/>
      <c r="LST380" s="1280"/>
      <c r="LSU380" s="1280"/>
      <c r="LSV380" s="1280"/>
      <c r="LSW380" s="1280"/>
      <c r="LSX380" s="1280"/>
      <c r="LSY380" s="1280"/>
      <c r="LSZ380" s="1280"/>
      <c r="LTA380" s="1280"/>
      <c r="LTB380" s="1280"/>
      <c r="LTC380" s="1280"/>
      <c r="LTD380" s="1280"/>
      <c r="LTE380" s="1280"/>
      <c r="LTF380" s="1280"/>
      <c r="LTG380" s="1280"/>
      <c r="LTH380" s="1280"/>
      <c r="LTI380" s="1280"/>
      <c r="LTJ380" s="1280"/>
      <c r="LTK380" s="1280"/>
      <c r="LTL380" s="1280"/>
      <c r="LTM380" s="1280"/>
      <c r="LTN380" s="1280"/>
      <c r="LTO380" s="1280"/>
      <c r="LTP380" s="1280"/>
      <c r="LTQ380" s="1280"/>
      <c r="LTR380" s="1280"/>
      <c r="LTS380" s="1280"/>
      <c r="LTT380" s="1280"/>
      <c r="LTU380" s="1280"/>
      <c r="LTV380" s="1280"/>
      <c r="LTW380" s="1280"/>
      <c r="LTX380" s="1280"/>
      <c r="LTY380" s="1280"/>
      <c r="LTZ380" s="1280"/>
      <c r="LUA380" s="1280"/>
      <c r="LUB380" s="1280"/>
      <c r="LUC380" s="1280"/>
      <c r="LUD380" s="1280"/>
      <c r="LUE380" s="1280"/>
      <c r="LUF380" s="1280"/>
      <c r="LUG380" s="1280"/>
      <c r="LUH380" s="1280"/>
      <c r="LUI380" s="1280"/>
      <c r="LUJ380" s="1280"/>
      <c r="LUK380" s="1280"/>
      <c r="LUL380" s="1280"/>
      <c r="LUM380" s="1280"/>
      <c r="LUN380" s="1280"/>
      <c r="LUO380" s="1280"/>
      <c r="LUP380" s="1280"/>
      <c r="LUQ380" s="1280"/>
      <c r="LUR380" s="1280"/>
      <c r="LUS380" s="1280"/>
      <c r="LUT380" s="1280"/>
      <c r="LUU380" s="1280"/>
      <c r="LUV380" s="1280"/>
      <c r="LUW380" s="1280"/>
      <c r="LUX380" s="1280"/>
      <c r="LUY380" s="1280"/>
      <c r="LUZ380" s="1280"/>
      <c r="LVA380" s="1280"/>
      <c r="LVB380" s="1280"/>
      <c r="LVC380" s="1280"/>
      <c r="LVD380" s="1280"/>
      <c r="LVE380" s="1280"/>
      <c r="LVF380" s="1280"/>
      <c r="LVG380" s="1280"/>
      <c r="LVH380" s="1280"/>
      <c r="LVI380" s="1280"/>
      <c r="LVJ380" s="1280"/>
      <c r="LVK380" s="1280"/>
      <c r="LVL380" s="1280"/>
      <c r="LVM380" s="1280"/>
      <c r="LVN380" s="1280"/>
      <c r="LVO380" s="1280"/>
      <c r="LVP380" s="1280"/>
      <c r="LVQ380" s="1280"/>
      <c r="LVR380" s="1280"/>
      <c r="LVS380" s="1280"/>
      <c r="LVT380" s="1280"/>
      <c r="LVU380" s="1280"/>
      <c r="LVV380" s="1280"/>
      <c r="LVW380" s="1280"/>
      <c r="LVX380" s="1280"/>
      <c r="LVY380" s="1280"/>
      <c r="LVZ380" s="1280"/>
      <c r="LWA380" s="1280"/>
      <c r="LWB380" s="1280"/>
      <c r="LWC380" s="1280"/>
      <c r="LWD380" s="1280"/>
      <c r="LWE380" s="1280"/>
      <c r="LWF380" s="1280"/>
      <c r="LWG380" s="1280"/>
      <c r="LWH380" s="1280"/>
      <c r="LWI380" s="1280"/>
      <c r="LWJ380" s="1280"/>
      <c r="LWK380" s="1280"/>
      <c r="LWL380" s="1280"/>
      <c r="LWM380" s="1280"/>
      <c r="LWN380" s="1280"/>
      <c r="LWO380" s="1280"/>
      <c r="LWP380" s="1280"/>
      <c r="LWQ380" s="1280"/>
      <c r="LWR380" s="1280"/>
      <c r="LWS380" s="1280"/>
      <c r="LWT380" s="1280"/>
      <c r="LWU380" s="1280"/>
      <c r="LWV380" s="1280"/>
      <c r="LWW380" s="1280"/>
      <c r="LWX380" s="1280"/>
      <c r="LWY380" s="1280"/>
      <c r="LWZ380" s="1280"/>
      <c r="LXA380" s="1280"/>
      <c r="LXB380" s="1280"/>
      <c r="LXC380" s="1280"/>
      <c r="LXD380" s="1280"/>
      <c r="LXE380" s="1280"/>
      <c r="LXF380" s="1280"/>
      <c r="LXG380" s="1280"/>
      <c r="LXH380" s="1280"/>
      <c r="LXI380" s="1280"/>
      <c r="LXJ380" s="1280"/>
      <c r="LXK380" s="1280"/>
      <c r="LXL380" s="1280"/>
      <c r="LXM380" s="1280"/>
      <c r="LXN380" s="1280"/>
      <c r="LXO380" s="1280"/>
      <c r="LXP380" s="1280"/>
      <c r="LXQ380" s="1280"/>
      <c r="LXR380" s="1280"/>
      <c r="LXS380" s="1280"/>
      <c r="LXT380" s="1280"/>
      <c r="LXU380" s="1280"/>
      <c r="LXV380" s="1280"/>
      <c r="LXW380" s="1280"/>
      <c r="LXX380" s="1280"/>
      <c r="LXY380" s="1280"/>
      <c r="LXZ380" s="1280"/>
      <c r="LYA380" s="1280"/>
      <c r="LYB380" s="1280"/>
      <c r="LYC380" s="1280"/>
      <c r="LYD380" s="1280"/>
      <c r="LYE380" s="1280"/>
      <c r="LYF380" s="1280"/>
      <c r="LYG380" s="1280"/>
      <c r="LYH380" s="1280"/>
      <c r="LYI380" s="1280"/>
      <c r="LYJ380" s="1280"/>
      <c r="LYK380" s="1280"/>
      <c r="LYL380" s="1280"/>
      <c r="LYM380" s="1280"/>
      <c r="LYN380" s="1280"/>
      <c r="LYO380" s="1280"/>
      <c r="LYP380" s="1280"/>
      <c r="LYQ380" s="1280"/>
      <c r="LYR380" s="1280"/>
      <c r="LYS380" s="1280"/>
      <c r="LYT380" s="1280"/>
      <c r="LYU380" s="1280"/>
      <c r="LYV380" s="1280"/>
      <c r="LYW380" s="1280"/>
      <c r="LYX380" s="1280"/>
      <c r="LYY380" s="1280"/>
      <c r="LYZ380" s="1280"/>
      <c r="LZA380" s="1280"/>
      <c r="LZB380" s="1280"/>
      <c r="LZC380" s="1280"/>
      <c r="LZD380" s="1280"/>
      <c r="LZE380" s="1280"/>
      <c r="LZF380" s="1280"/>
      <c r="LZG380" s="1280"/>
      <c r="LZH380" s="1280"/>
      <c r="LZI380" s="1280"/>
      <c r="LZJ380" s="1280"/>
      <c r="LZK380" s="1280"/>
      <c r="LZL380" s="1280"/>
      <c r="LZM380" s="1280"/>
      <c r="LZN380" s="1280"/>
      <c r="LZO380" s="1280"/>
      <c r="LZP380" s="1280"/>
      <c r="LZQ380" s="1280"/>
      <c r="LZR380" s="1280"/>
      <c r="LZS380" s="1280"/>
      <c r="LZT380" s="1280"/>
      <c r="LZU380" s="1280"/>
      <c r="LZV380" s="1280"/>
      <c r="LZW380" s="1280"/>
      <c r="LZX380" s="1280"/>
      <c r="LZY380" s="1280"/>
      <c r="LZZ380" s="1280"/>
      <c r="MAA380" s="1280"/>
      <c r="MAB380" s="1280"/>
      <c r="MAC380" s="1280"/>
      <c r="MAD380" s="1280"/>
      <c r="MAE380" s="1280"/>
      <c r="MAF380" s="1280"/>
      <c r="MAG380" s="1280"/>
      <c r="MAH380" s="1280"/>
      <c r="MAI380" s="1280"/>
      <c r="MAJ380" s="1280"/>
      <c r="MAK380" s="1280"/>
      <c r="MAL380" s="1280"/>
      <c r="MAM380" s="1280"/>
      <c r="MAN380" s="1280"/>
      <c r="MAO380" s="1280"/>
      <c r="MAP380" s="1280"/>
      <c r="MAQ380" s="1280"/>
      <c r="MAR380" s="1280"/>
      <c r="MAS380" s="1280"/>
      <c r="MAT380" s="1280"/>
      <c r="MAU380" s="1280"/>
      <c r="MAV380" s="1280"/>
      <c r="MAW380" s="1280"/>
      <c r="MAX380" s="1280"/>
      <c r="MAY380" s="1280"/>
      <c r="MAZ380" s="1280"/>
      <c r="MBA380" s="1280"/>
      <c r="MBB380" s="1280"/>
      <c r="MBC380" s="1280"/>
      <c r="MBD380" s="1280"/>
      <c r="MBE380" s="1280"/>
      <c r="MBF380" s="1280"/>
      <c r="MBG380" s="1280"/>
      <c r="MBH380" s="1280"/>
      <c r="MBI380" s="1280"/>
      <c r="MBJ380" s="1280"/>
      <c r="MBK380" s="1280"/>
      <c r="MBL380" s="1280"/>
      <c r="MBM380" s="1280"/>
      <c r="MBN380" s="1280"/>
      <c r="MBO380" s="1280"/>
      <c r="MBP380" s="1280"/>
      <c r="MBQ380" s="1280"/>
      <c r="MBR380" s="1280"/>
      <c r="MBS380" s="1280"/>
      <c r="MBT380" s="1280"/>
      <c r="MBU380" s="1280"/>
      <c r="MBV380" s="1280"/>
      <c r="MBW380" s="1280"/>
      <c r="MBX380" s="1280"/>
      <c r="MBY380" s="1280"/>
      <c r="MBZ380" s="1280"/>
      <c r="MCA380" s="1280"/>
      <c r="MCB380" s="1280"/>
      <c r="MCC380" s="1280"/>
      <c r="MCD380" s="1280"/>
      <c r="MCE380" s="1280"/>
      <c r="MCF380" s="1280"/>
      <c r="MCG380" s="1280"/>
      <c r="MCH380" s="1280"/>
      <c r="MCI380" s="1280"/>
      <c r="MCJ380" s="1280"/>
      <c r="MCK380" s="1280"/>
      <c r="MCL380" s="1280"/>
      <c r="MCM380" s="1280"/>
      <c r="MCN380" s="1280"/>
      <c r="MCO380" s="1280"/>
      <c r="MCP380" s="1280"/>
      <c r="MCQ380" s="1280"/>
      <c r="MCR380" s="1280"/>
      <c r="MCS380" s="1280"/>
      <c r="MCT380" s="1280"/>
      <c r="MCU380" s="1280"/>
      <c r="MCV380" s="1280"/>
      <c r="MCW380" s="1280"/>
      <c r="MCX380" s="1280"/>
      <c r="MCY380" s="1280"/>
      <c r="MCZ380" s="1280"/>
      <c r="MDA380" s="1280"/>
      <c r="MDB380" s="1280"/>
      <c r="MDC380" s="1280"/>
      <c r="MDD380" s="1280"/>
      <c r="MDE380" s="1280"/>
      <c r="MDF380" s="1280"/>
      <c r="MDG380" s="1280"/>
      <c r="MDH380" s="1280"/>
      <c r="MDI380" s="1280"/>
      <c r="MDJ380" s="1280"/>
      <c r="MDK380" s="1280"/>
      <c r="MDL380" s="1280"/>
      <c r="MDM380" s="1280"/>
      <c r="MDN380" s="1280"/>
      <c r="MDO380" s="1280"/>
      <c r="MDP380" s="1280"/>
      <c r="MDQ380" s="1280"/>
      <c r="MDR380" s="1280"/>
      <c r="MDS380" s="1280"/>
      <c r="MDT380" s="1280"/>
      <c r="MDU380" s="1280"/>
      <c r="MDV380" s="1280"/>
      <c r="MDW380" s="1280"/>
      <c r="MDX380" s="1280"/>
      <c r="MDY380" s="1280"/>
      <c r="MDZ380" s="1280"/>
      <c r="MEA380" s="1280"/>
      <c r="MEB380" s="1280"/>
      <c r="MEC380" s="1280"/>
      <c r="MED380" s="1280"/>
      <c r="MEE380" s="1280"/>
      <c r="MEF380" s="1280"/>
      <c r="MEG380" s="1280"/>
      <c r="MEH380" s="1280"/>
      <c r="MEI380" s="1280"/>
      <c r="MEJ380" s="1280"/>
      <c r="MEK380" s="1280"/>
      <c r="MEL380" s="1280"/>
      <c r="MEM380" s="1280"/>
      <c r="MEN380" s="1280"/>
      <c r="MEO380" s="1280"/>
      <c r="MEP380" s="1280"/>
      <c r="MEQ380" s="1280"/>
      <c r="MER380" s="1280"/>
      <c r="MES380" s="1280"/>
      <c r="MET380" s="1280"/>
      <c r="MEU380" s="1280"/>
      <c r="MEV380" s="1280"/>
      <c r="MEW380" s="1280"/>
      <c r="MEX380" s="1280"/>
      <c r="MEY380" s="1280"/>
      <c r="MEZ380" s="1280"/>
      <c r="MFA380" s="1280"/>
      <c r="MFB380" s="1280"/>
      <c r="MFC380" s="1280"/>
      <c r="MFD380" s="1280"/>
      <c r="MFE380" s="1280"/>
      <c r="MFF380" s="1280"/>
      <c r="MFG380" s="1280"/>
      <c r="MFH380" s="1280"/>
      <c r="MFI380" s="1280"/>
      <c r="MFJ380" s="1280"/>
      <c r="MFK380" s="1280"/>
      <c r="MFL380" s="1280"/>
      <c r="MFM380" s="1280"/>
      <c r="MFN380" s="1280"/>
      <c r="MFO380" s="1280"/>
      <c r="MFP380" s="1280"/>
      <c r="MFQ380" s="1280"/>
      <c r="MFR380" s="1280"/>
      <c r="MFS380" s="1280"/>
      <c r="MFT380" s="1280"/>
      <c r="MFU380" s="1280"/>
      <c r="MFV380" s="1280"/>
      <c r="MFW380" s="1280"/>
      <c r="MFX380" s="1280"/>
      <c r="MFY380" s="1280"/>
      <c r="MFZ380" s="1280"/>
      <c r="MGA380" s="1280"/>
      <c r="MGB380" s="1280"/>
      <c r="MGC380" s="1280"/>
      <c r="MGD380" s="1280"/>
      <c r="MGE380" s="1280"/>
      <c r="MGF380" s="1280"/>
      <c r="MGG380" s="1280"/>
      <c r="MGH380" s="1280"/>
      <c r="MGI380" s="1280"/>
      <c r="MGJ380" s="1280"/>
      <c r="MGK380" s="1280"/>
      <c r="MGL380" s="1280"/>
      <c r="MGM380" s="1280"/>
      <c r="MGN380" s="1280"/>
      <c r="MGO380" s="1280"/>
      <c r="MGP380" s="1280"/>
      <c r="MGQ380" s="1280"/>
      <c r="MGR380" s="1280"/>
      <c r="MGS380" s="1280"/>
      <c r="MGT380" s="1280"/>
      <c r="MGU380" s="1280"/>
      <c r="MGV380" s="1280"/>
      <c r="MGW380" s="1280"/>
      <c r="MGX380" s="1280"/>
      <c r="MGY380" s="1280"/>
      <c r="MGZ380" s="1280"/>
      <c r="MHA380" s="1280"/>
      <c r="MHB380" s="1280"/>
      <c r="MHC380" s="1280"/>
      <c r="MHD380" s="1280"/>
      <c r="MHE380" s="1280"/>
      <c r="MHF380" s="1280"/>
      <c r="MHG380" s="1280"/>
      <c r="MHH380" s="1280"/>
      <c r="MHI380" s="1280"/>
      <c r="MHJ380" s="1280"/>
      <c r="MHK380" s="1280"/>
      <c r="MHL380" s="1280"/>
      <c r="MHM380" s="1280"/>
      <c r="MHN380" s="1280"/>
      <c r="MHO380" s="1280"/>
      <c r="MHP380" s="1280"/>
      <c r="MHQ380" s="1280"/>
      <c r="MHR380" s="1280"/>
      <c r="MHS380" s="1280"/>
      <c r="MHT380" s="1280"/>
      <c r="MHU380" s="1280"/>
      <c r="MHV380" s="1280"/>
      <c r="MHW380" s="1280"/>
      <c r="MHX380" s="1280"/>
      <c r="MHY380" s="1280"/>
      <c r="MHZ380" s="1280"/>
      <c r="MIA380" s="1280"/>
      <c r="MIB380" s="1280"/>
      <c r="MIC380" s="1280"/>
      <c r="MID380" s="1280"/>
      <c r="MIE380" s="1280"/>
      <c r="MIF380" s="1280"/>
      <c r="MIG380" s="1280"/>
      <c r="MIH380" s="1280"/>
      <c r="MII380" s="1280"/>
      <c r="MIJ380" s="1280"/>
      <c r="MIK380" s="1280"/>
      <c r="MIL380" s="1280"/>
      <c r="MIM380" s="1280"/>
      <c r="MIN380" s="1280"/>
      <c r="MIO380" s="1280"/>
      <c r="MIP380" s="1280"/>
      <c r="MIQ380" s="1280"/>
      <c r="MIR380" s="1280"/>
      <c r="MIS380" s="1280"/>
      <c r="MIT380" s="1280"/>
      <c r="MIU380" s="1280"/>
      <c r="MIV380" s="1280"/>
      <c r="MIW380" s="1280"/>
      <c r="MIX380" s="1280"/>
      <c r="MIY380" s="1280"/>
      <c r="MIZ380" s="1280"/>
      <c r="MJA380" s="1280"/>
      <c r="MJB380" s="1280"/>
      <c r="MJC380" s="1280"/>
      <c r="MJD380" s="1280"/>
      <c r="MJE380" s="1280"/>
      <c r="MJF380" s="1280"/>
      <c r="MJG380" s="1280"/>
      <c r="MJH380" s="1280"/>
      <c r="MJI380" s="1280"/>
      <c r="MJJ380" s="1280"/>
      <c r="MJK380" s="1280"/>
      <c r="MJL380" s="1280"/>
      <c r="MJM380" s="1280"/>
      <c r="MJN380" s="1280"/>
      <c r="MJO380" s="1280"/>
      <c r="MJP380" s="1280"/>
      <c r="MJQ380" s="1280"/>
      <c r="MJR380" s="1280"/>
      <c r="MJS380" s="1280"/>
      <c r="MJT380" s="1280"/>
      <c r="MJU380" s="1280"/>
      <c r="MJV380" s="1280"/>
      <c r="MJW380" s="1280"/>
      <c r="MJX380" s="1280"/>
      <c r="MJY380" s="1280"/>
      <c r="MJZ380" s="1280"/>
      <c r="MKA380" s="1280"/>
      <c r="MKB380" s="1280"/>
      <c r="MKC380" s="1280"/>
      <c r="MKD380" s="1280"/>
      <c r="MKE380" s="1280"/>
      <c r="MKF380" s="1280"/>
      <c r="MKG380" s="1280"/>
      <c r="MKH380" s="1280"/>
      <c r="MKI380" s="1280"/>
      <c r="MKJ380" s="1280"/>
      <c r="MKK380" s="1280"/>
      <c r="MKL380" s="1280"/>
      <c r="MKM380" s="1280"/>
      <c r="MKN380" s="1280"/>
      <c r="MKO380" s="1280"/>
      <c r="MKP380" s="1280"/>
      <c r="MKQ380" s="1280"/>
      <c r="MKR380" s="1280"/>
      <c r="MKS380" s="1280"/>
      <c r="MKT380" s="1280"/>
      <c r="MKU380" s="1280"/>
      <c r="MKV380" s="1280"/>
      <c r="MKW380" s="1280"/>
      <c r="MKX380" s="1280"/>
      <c r="MKY380" s="1280"/>
      <c r="MKZ380" s="1280"/>
      <c r="MLA380" s="1280"/>
      <c r="MLB380" s="1280"/>
      <c r="MLC380" s="1280"/>
      <c r="MLD380" s="1280"/>
      <c r="MLE380" s="1280"/>
      <c r="MLF380" s="1280"/>
      <c r="MLG380" s="1280"/>
      <c r="MLH380" s="1280"/>
      <c r="MLI380" s="1280"/>
      <c r="MLJ380" s="1280"/>
      <c r="MLK380" s="1280"/>
      <c r="MLL380" s="1280"/>
      <c r="MLM380" s="1280"/>
      <c r="MLN380" s="1280"/>
      <c r="MLO380" s="1280"/>
      <c r="MLP380" s="1280"/>
      <c r="MLQ380" s="1280"/>
      <c r="MLR380" s="1280"/>
      <c r="MLS380" s="1280"/>
      <c r="MLT380" s="1280"/>
      <c r="MLU380" s="1280"/>
      <c r="MLV380" s="1280"/>
      <c r="MLW380" s="1280"/>
      <c r="MLX380" s="1280"/>
      <c r="MLY380" s="1280"/>
      <c r="MLZ380" s="1280"/>
      <c r="MMA380" s="1280"/>
      <c r="MMB380" s="1280"/>
      <c r="MMC380" s="1280"/>
      <c r="MMD380" s="1280"/>
      <c r="MME380" s="1280"/>
      <c r="MMF380" s="1280"/>
      <c r="MMG380" s="1280"/>
      <c r="MMH380" s="1280"/>
      <c r="MMI380" s="1280"/>
      <c r="MMJ380" s="1280"/>
      <c r="MMK380" s="1280"/>
      <c r="MML380" s="1280"/>
      <c r="MMM380" s="1280"/>
      <c r="MMN380" s="1280"/>
      <c r="MMO380" s="1280"/>
      <c r="MMP380" s="1280"/>
      <c r="MMQ380" s="1280"/>
      <c r="MMR380" s="1280"/>
      <c r="MMS380" s="1280"/>
      <c r="MMT380" s="1280"/>
      <c r="MMU380" s="1280"/>
      <c r="MMV380" s="1280"/>
      <c r="MMW380" s="1280"/>
      <c r="MMX380" s="1280"/>
      <c r="MMY380" s="1280"/>
      <c r="MMZ380" s="1280"/>
      <c r="MNA380" s="1280"/>
      <c r="MNB380" s="1280"/>
      <c r="MNC380" s="1280"/>
      <c r="MND380" s="1280"/>
      <c r="MNE380" s="1280"/>
      <c r="MNF380" s="1280"/>
      <c r="MNG380" s="1280"/>
      <c r="MNH380" s="1280"/>
      <c r="MNI380" s="1280"/>
      <c r="MNJ380" s="1280"/>
      <c r="MNK380" s="1280"/>
      <c r="MNL380" s="1280"/>
      <c r="MNM380" s="1280"/>
      <c r="MNN380" s="1280"/>
      <c r="MNO380" s="1280"/>
      <c r="MNP380" s="1280"/>
      <c r="MNQ380" s="1280"/>
      <c r="MNR380" s="1280"/>
      <c r="MNS380" s="1280"/>
      <c r="MNT380" s="1280"/>
      <c r="MNU380" s="1280"/>
      <c r="MNV380" s="1280"/>
      <c r="MNW380" s="1280"/>
      <c r="MNX380" s="1280"/>
      <c r="MNY380" s="1280"/>
      <c r="MNZ380" s="1280"/>
      <c r="MOA380" s="1280"/>
      <c r="MOB380" s="1280"/>
      <c r="MOC380" s="1280"/>
      <c r="MOD380" s="1280"/>
      <c r="MOE380" s="1280"/>
      <c r="MOF380" s="1280"/>
      <c r="MOG380" s="1280"/>
      <c r="MOH380" s="1280"/>
      <c r="MOI380" s="1280"/>
      <c r="MOJ380" s="1280"/>
      <c r="MOK380" s="1280"/>
      <c r="MOL380" s="1280"/>
      <c r="MOM380" s="1280"/>
      <c r="MON380" s="1280"/>
      <c r="MOO380" s="1280"/>
      <c r="MOP380" s="1280"/>
      <c r="MOQ380" s="1280"/>
      <c r="MOR380" s="1280"/>
      <c r="MOS380" s="1280"/>
      <c r="MOT380" s="1280"/>
      <c r="MOU380" s="1280"/>
      <c r="MOV380" s="1280"/>
      <c r="MOW380" s="1280"/>
      <c r="MOX380" s="1280"/>
      <c r="MOY380" s="1280"/>
      <c r="MOZ380" s="1280"/>
      <c r="MPA380" s="1280"/>
      <c r="MPB380" s="1280"/>
      <c r="MPC380" s="1280"/>
      <c r="MPD380" s="1280"/>
      <c r="MPE380" s="1280"/>
      <c r="MPF380" s="1280"/>
      <c r="MPG380" s="1280"/>
      <c r="MPH380" s="1280"/>
      <c r="MPI380" s="1280"/>
      <c r="MPJ380" s="1280"/>
      <c r="MPK380" s="1280"/>
      <c r="MPL380" s="1280"/>
      <c r="MPM380" s="1280"/>
      <c r="MPN380" s="1280"/>
      <c r="MPO380" s="1280"/>
      <c r="MPP380" s="1280"/>
      <c r="MPQ380" s="1280"/>
      <c r="MPR380" s="1280"/>
      <c r="MPS380" s="1280"/>
      <c r="MPT380" s="1280"/>
      <c r="MPU380" s="1280"/>
      <c r="MPV380" s="1280"/>
      <c r="MPW380" s="1280"/>
      <c r="MPX380" s="1280"/>
      <c r="MPY380" s="1280"/>
      <c r="MPZ380" s="1280"/>
      <c r="MQA380" s="1280"/>
      <c r="MQB380" s="1280"/>
      <c r="MQC380" s="1280"/>
      <c r="MQD380" s="1280"/>
      <c r="MQE380" s="1280"/>
      <c r="MQF380" s="1280"/>
      <c r="MQG380" s="1280"/>
      <c r="MQH380" s="1280"/>
      <c r="MQI380" s="1280"/>
      <c r="MQJ380" s="1280"/>
      <c r="MQK380" s="1280"/>
      <c r="MQL380" s="1280"/>
      <c r="MQM380" s="1280"/>
      <c r="MQN380" s="1280"/>
      <c r="MQO380" s="1280"/>
      <c r="MQP380" s="1280"/>
      <c r="MQQ380" s="1280"/>
      <c r="MQR380" s="1280"/>
      <c r="MQS380" s="1280"/>
      <c r="MQT380" s="1280"/>
      <c r="MQU380" s="1280"/>
      <c r="MQV380" s="1280"/>
      <c r="MQW380" s="1280"/>
      <c r="MQX380" s="1280"/>
      <c r="MQY380" s="1280"/>
      <c r="MQZ380" s="1280"/>
      <c r="MRA380" s="1280"/>
      <c r="MRB380" s="1280"/>
      <c r="MRC380" s="1280"/>
      <c r="MRD380" s="1280"/>
      <c r="MRE380" s="1280"/>
      <c r="MRF380" s="1280"/>
      <c r="MRG380" s="1280"/>
      <c r="MRH380" s="1280"/>
      <c r="MRI380" s="1280"/>
      <c r="MRJ380" s="1280"/>
      <c r="MRK380" s="1280"/>
      <c r="MRL380" s="1280"/>
      <c r="MRM380" s="1280"/>
      <c r="MRN380" s="1280"/>
      <c r="MRO380" s="1280"/>
      <c r="MRP380" s="1280"/>
      <c r="MRQ380" s="1280"/>
      <c r="MRR380" s="1280"/>
      <c r="MRS380" s="1280"/>
      <c r="MRT380" s="1280"/>
      <c r="MRU380" s="1280"/>
      <c r="MRV380" s="1280"/>
      <c r="MRW380" s="1280"/>
      <c r="MRX380" s="1280"/>
      <c r="MRY380" s="1280"/>
      <c r="MRZ380" s="1280"/>
      <c r="MSA380" s="1280"/>
      <c r="MSB380" s="1280"/>
      <c r="MSC380" s="1280"/>
      <c r="MSD380" s="1280"/>
      <c r="MSE380" s="1280"/>
      <c r="MSF380" s="1280"/>
      <c r="MSG380" s="1280"/>
      <c r="MSH380" s="1280"/>
      <c r="MSI380" s="1280"/>
      <c r="MSJ380" s="1280"/>
      <c r="MSK380" s="1280"/>
      <c r="MSL380" s="1280"/>
      <c r="MSM380" s="1280"/>
      <c r="MSN380" s="1280"/>
      <c r="MSO380" s="1280"/>
      <c r="MSP380" s="1280"/>
      <c r="MSQ380" s="1280"/>
      <c r="MSR380" s="1280"/>
      <c r="MSS380" s="1280"/>
      <c r="MST380" s="1280"/>
      <c r="MSU380" s="1280"/>
      <c r="MSV380" s="1280"/>
      <c r="MSW380" s="1280"/>
      <c r="MSX380" s="1280"/>
      <c r="MSY380" s="1280"/>
      <c r="MSZ380" s="1280"/>
      <c r="MTA380" s="1280"/>
      <c r="MTB380" s="1280"/>
      <c r="MTC380" s="1280"/>
      <c r="MTD380" s="1280"/>
      <c r="MTE380" s="1280"/>
      <c r="MTF380" s="1280"/>
      <c r="MTG380" s="1280"/>
      <c r="MTH380" s="1280"/>
      <c r="MTI380" s="1280"/>
      <c r="MTJ380" s="1280"/>
      <c r="MTK380" s="1280"/>
      <c r="MTL380" s="1280"/>
      <c r="MTM380" s="1280"/>
      <c r="MTN380" s="1280"/>
      <c r="MTO380" s="1280"/>
      <c r="MTP380" s="1280"/>
      <c r="MTQ380" s="1280"/>
      <c r="MTR380" s="1280"/>
      <c r="MTS380" s="1280"/>
      <c r="MTT380" s="1280"/>
      <c r="MTU380" s="1280"/>
      <c r="MTV380" s="1280"/>
      <c r="MTW380" s="1280"/>
      <c r="MTX380" s="1280"/>
      <c r="MTY380" s="1280"/>
      <c r="MTZ380" s="1280"/>
      <c r="MUA380" s="1280"/>
      <c r="MUB380" s="1280"/>
      <c r="MUC380" s="1280"/>
      <c r="MUD380" s="1280"/>
      <c r="MUE380" s="1280"/>
      <c r="MUF380" s="1280"/>
      <c r="MUG380" s="1280"/>
      <c r="MUH380" s="1280"/>
      <c r="MUI380" s="1280"/>
      <c r="MUJ380" s="1280"/>
      <c r="MUK380" s="1280"/>
      <c r="MUL380" s="1280"/>
      <c r="MUM380" s="1280"/>
      <c r="MUN380" s="1280"/>
      <c r="MUO380" s="1280"/>
      <c r="MUP380" s="1280"/>
      <c r="MUQ380" s="1280"/>
      <c r="MUR380" s="1280"/>
      <c r="MUS380" s="1280"/>
      <c r="MUT380" s="1280"/>
      <c r="MUU380" s="1280"/>
      <c r="MUV380" s="1280"/>
      <c r="MUW380" s="1280"/>
      <c r="MUX380" s="1280"/>
      <c r="MUY380" s="1280"/>
      <c r="MUZ380" s="1280"/>
      <c r="MVA380" s="1280"/>
      <c r="MVB380" s="1280"/>
      <c r="MVC380" s="1280"/>
      <c r="MVD380" s="1280"/>
      <c r="MVE380" s="1280"/>
      <c r="MVF380" s="1280"/>
      <c r="MVG380" s="1280"/>
      <c r="MVH380" s="1280"/>
      <c r="MVI380" s="1280"/>
      <c r="MVJ380" s="1280"/>
      <c r="MVK380" s="1280"/>
      <c r="MVL380" s="1280"/>
      <c r="MVM380" s="1280"/>
      <c r="MVN380" s="1280"/>
      <c r="MVO380" s="1280"/>
      <c r="MVP380" s="1280"/>
      <c r="MVQ380" s="1280"/>
      <c r="MVR380" s="1280"/>
      <c r="MVS380" s="1280"/>
      <c r="MVT380" s="1280"/>
      <c r="MVU380" s="1280"/>
      <c r="MVV380" s="1280"/>
      <c r="MVW380" s="1280"/>
      <c r="MVX380" s="1280"/>
      <c r="MVY380" s="1280"/>
      <c r="MVZ380" s="1280"/>
      <c r="MWA380" s="1280"/>
      <c r="MWB380" s="1280"/>
      <c r="MWC380" s="1280"/>
      <c r="MWD380" s="1280"/>
      <c r="MWE380" s="1280"/>
      <c r="MWF380" s="1280"/>
      <c r="MWG380" s="1280"/>
      <c r="MWH380" s="1280"/>
      <c r="MWI380" s="1280"/>
      <c r="MWJ380" s="1280"/>
      <c r="MWK380" s="1280"/>
      <c r="MWL380" s="1280"/>
      <c r="MWM380" s="1280"/>
      <c r="MWN380" s="1280"/>
      <c r="MWO380" s="1280"/>
      <c r="MWP380" s="1280"/>
      <c r="MWQ380" s="1280"/>
      <c r="MWR380" s="1280"/>
      <c r="MWS380" s="1280"/>
      <c r="MWT380" s="1280"/>
      <c r="MWU380" s="1280"/>
      <c r="MWV380" s="1280"/>
      <c r="MWW380" s="1280"/>
      <c r="MWX380" s="1280"/>
      <c r="MWY380" s="1280"/>
      <c r="MWZ380" s="1280"/>
      <c r="MXA380" s="1280"/>
      <c r="MXB380" s="1280"/>
      <c r="MXC380" s="1280"/>
      <c r="MXD380" s="1280"/>
      <c r="MXE380" s="1280"/>
      <c r="MXF380" s="1280"/>
      <c r="MXG380" s="1280"/>
      <c r="MXH380" s="1280"/>
      <c r="MXI380" s="1280"/>
      <c r="MXJ380" s="1280"/>
      <c r="MXK380" s="1280"/>
      <c r="MXL380" s="1280"/>
      <c r="MXM380" s="1280"/>
      <c r="MXN380" s="1280"/>
      <c r="MXO380" s="1280"/>
      <c r="MXP380" s="1280"/>
      <c r="MXQ380" s="1280"/>
      <c r="MXR380" s="1280"/>
      <c r="MXS380" s="1280"/>
      <c r="MXT380" s="1280"/>
      <c r="MXU380" s="1280"/>
      <c r="MXV380" s="1280"/>
      <c r="MXW380" s="1280"/>
      <c r="MXX380" s="1280"/>
      <c r="MXY380" s="1280"/>
      <c r="MXZ380" s="1280"/>
      <c r="MYA380" s="1280"/>
      <c r="MYB380" s="1280"/>
      <c r="MYC380" s="1280"/>
      <c r="MYD380" s="1280"/>
      <c r="MYE380" s="1280"/>
      <c r="MYF380" s="1280"/>
      <c r="MYG380" s="1280"/>
      <c r="MYH380" s="1280"/>
      <c r="MYI380" s="1280"/>
      <c r="MYJ380" s="1280"/>
      <c r="MYK380" s="1280"/>
      <c r="MYL380" s="1280"/>
      <c r="MYM380" s="1280"/>
      <c r="MYN380" s="1280"/>
      <c r="MYO380" s="1280"/>
      <c r="MYP380" s="1280"/>
      <c r="MYQ380" s="1280"/>
      <c r="MYR380" s="1280"/>
      <c r="MYS380" s="1280"/>
      <c r="MYT380" s="1280"/>
      <c r="MYU380" s="1280"/>
      <c r="MYV380" s="1280"/>
      <c r="MYW380" s="1280"/>
      <c r="MYX380" s="1280"/>
      <c r="MYY380" s="1280"/>
      <c r="MYZ380" s="1280"/>
      <c r="MZA380" s="1280"/>
      <c r="MZB380" s="1280"/>
      <c r="MZC380" s="1280"/>
      <c r="MZD380" s="1280"/>
      <c r="MZE380" s="1280"/>
      <c r="MZF380" s="1280"/>
      <c r="MZG380" s="1280"/>
      <c r="MZH380" s="1280"/>
      <c r="MZI380" s="1280"/>
      <c r="MZJ380" s="1280"/>
      <c r="MZK380" s="1280"/>
      <c r="MZL380" s="1280"/>
      <c r="MZM380" s="1280"/>
      <c r="MZN380" s="1280"/>
      <c r="MZO380" s="1280"/>
      <c r="MZP380" s="1280"/>
      <c r="MZQ380" s="1280"/>
      <c r="MZR380" s="1280"/>
      <c r="MZS380" s="1280"/>
      <c r="MZT380" s="1280"/>
      <c r="MZU380" s="1280"/>
      <c r="MZV380" s="1280"/>
      <c r="MZW380" s="1280"/>
      <c r="MZX380" s="1280"/>
      <c r="MZY380" s="1280"/>
      <c r="MZZ380" s="1280"/>
      <c r="NAA380" s="1280"/>
      <c r="NAB380" s="1280"/>
      <c r="NAC380" s="1280"/>
      <c r="NAD380" s="1280"/>
      <c r="NAE380" s="1280"/>
      <c r="NAF380" s="1280"/>
      <c r="NAG380" s="1280"/>
      <c r="NAH380" s="1280"/>
      <c r="NAI380" s="1280"/>
      <c r="NAJ380" s="1280"/>
      <c r="NAK380" s="1280"/>
      <c r="NAL380" s="1280"/>
      <c r="NAM380" s="1280"/>
      <c r="NAN380" s="1280"/>
      <c r="NAO380" s="1280"/>
      <c r="NAP380" s="1280"/>
      <c r="NAQ380" s="1280"/>
      <c r="NAR380" s="1280"/>
      <c r="NAS380" s="1280"/>
      <c r="NAT380" s="1280"/>
      <c r="NAU380" s="1280"/>
      <c r="NAV380" s="1280"/>
      <c r="NAW380" s="1280"/>
      <c r="NAX380" s="1280"/>
      <c r="NAY380" s="1280"/>
      <c r="NAZ380" s="1280"/>
      <c r="NBA380" s="1280"/>
      <c r="NBB380" s="1280"/>
      <c r="NBC380" s="1280"/>
      <c r="NBD380" s="1280"/>
      <c r="NBE380" s="1280"/>
      <c r="NBF380" s="1280"/>
      <c r="NBG380" s="1280"/>
      <c r="NBH380" s="1280"/>
      <c r="NBI380" s="1280"/>
      <c r="NBJ380" s="1280"/>
      <c r="NBK380" s="1280"/>
      <c r="NBL380" s="1280"/>
      <c r="NBM380" s="1280"/>
      <c r="NBN380" s="1280"/>
      <c r="NBO380" s="1280"/>
      <c r="NBP380" s="1280"/>
      <c r="NBQ380" s="1280"/>
      <c r="NBR380" s="1280"/>
      <c r="NBS380" s="1280"/>
      <c r="NBT380" s="1280"/>
      <c r="NBU380" s="1280"/>
      <c r="NBV380" s="1280"/>
      <c r="NBW380" s="1280"/>
      <c r="NBX380" s="1280"/>
      <c r="NBY380" s="1280"/>
      <c r="NBZ380" s="1280"/>
      <c r="NCA380" s="1280"/>
      <c r="NCB380" s="1280"/>
      <c r="NCC380" s="1280"/>
      <c r="NCD380" s="1280"/>
      <c r="NCE380" s="1280"/>
      <c r="NCF380" s="1280"/>
      <c r="NCG380" s="1280"/>
      <c r="NCH380" s="1280"/>
      <c r="NCI380" s="1280"/>
      <c r="NCJ380" s="1280"/>
      <c r="NCK380" s="1280"/>
      <c r="NCL380" s="1280"/>
      <c r="NCM380" s="1280"/>
      <c r="NCN380" s="1280"/>
      <c r="NCO380" s="1280"/>
      <c r="NCP380" s="1280"/>
      <c r="NCQ380" s="1280"/>
      <c r="NCR380" s="1280"/>
      <c r="NCS380" s="1280"/>
      <c r="NCT380" s="1280"/>
      <c r="NCU380" s="1280"/>
      <c r="NCV380" s="1280"/>
      <c r="NCW380" s="1280"/>
      <c r="NCX380" s="1280"/>
      <c r="NCY380" s="1280"/>
      <c r="NCZ380" s="1280"/>
      <c r="NDA380" s="1280"/>
      <c r="NDB380" s="1280"/>
      <c r="NDC380" s="1280"/>
      <c r="NDD380" s="1280"/>
      <c r="NDE380" s="1280"/>
      <c r="NDF380" s="1280"/>
      <c r="NDG380" s="1280"/>
      <c r="NDH380" s="1280"/>
      <c r="NDI380" s="1280"/>
      <c r="NDJ380" s="1280"/>
      <c r="NDK380" s="1280"/>
      <c r="NDL380" s="1280"/>
      <c r="NDM380" s="1280"/>
      <c r="NDN380" s="1280"/>
      <c r="NDO380" s="1280"/>
      <c r="NDP380" s="1280"/>
      <c r="NDQ380" s="1280"/>
      <c r="NDR380" s="1280"/>
      <c r="NDS380" s="1280"/>
      <c r="NDT380" s="1280"/>
      <c r="NDU380" s="1280"/>
      <c r="NDV380" s="1280"/>
      <c r="NDW380" s="1280"/>
      <c r="NDX380" s="1280"/>
      <c r="NDY380" s="1280"/>
      <c r="NDZ380" s="1280"/>
      <c r="NEA380" s="1280"/>
      <c r="NEB380" s="1280"/>
      <c r="NEC380" s="1280"/>
      <c r="NED380" s="1280"/>
      <c r="NEE380" s="1280"/>
      <c r="NEF380" s="1280"/>
      <c r="NEG380" s="1280"/>
      <c r="NEH380" s="1280"/>
      <c r="NEI380" s="1280"/>
      <c r="NEJ380" s="1280"/>
      <c r="NEK380" s="1280"/>
      <c r="NEL380" s="1280"/>
      <c r="NEM380" s="1280"/>
      <c r="NEN380" s="1280"/>
      <c r="NEO380" s="1280"/>
      <c r="NEP380" s="1280"/>
      <c r="NEQ380" s="1280"/>
      <c r="NER380" s="1280"/>
      <c r="NES380" s="1280"/>
      <c r="NET380" s="1280"/>
      <c r="NEU380" s="1280"/>
      <c r="NEV380" s="1280"/>
      <c r="NEW380" s="1280"/>
      <c r="NEX380" s="1280"/>
      <c r="NEY380" s="1280"/>
      <c r="NEZ380" s="1280"/>
      <c r="NFA380" s="1280"/>
      <c r="NFB380" s="1280"/>
      <c r="NFC380" s="1280"/>
      <c r="NFD380" s="1280"/>
      <c r="NFE380" s="1280"/>
      <c r="NFF380" s="1280"/>
      <c r="NFG380" s="1280"/>
      <c r="NFH380" s="1280"/>
      <c r="NFI380" s="1280"/>
      <c r="NFJ380" s="1280"/>
      <c r="NFK380" s="1280"/>
      <c r="NFL380" s="1280"/>
      <c r="NFM380" s="1280"/>
      <c r="NFN380" s="1280"/>
      <c r="NFO380" s="1280"/>
      <c r="NFP380" s="1280"/>
      <c r="NFQ380" s="1280"/>
      <c r="NFR380" s="1280"/>
      <c r="NFS380" s="1280"/>
      <c r="NFT380" s="1280"/>
      <c r="NFU380" s="1280"/>
      <c r="NFV380" s="1280"/>
      <c r="NFW380" s="1280"/>
      <c r="NFX380" s="1280"/>
      <c r="NFY380" s="1280"/>
      <c r="NFZ380" s="1280"/>
      <c r="NGA380" s="1280"/>
      <c r="NGB380" s="1280"/>
      <c r="NGC380" s="1280"/>
      <c r="NGD380" s="1280"/>
      <c r="NGE380" s="1280"/>
      <c r="NGF380" s="1280"/>
      <c r="NGG380" s="1280"/>
      <c r="NGH380" s="1280"/>
      <c r="NGI380" s="1280"/>
      <c r="NGJ380" s="1280"/>
      <c r="NGK380" s="1280"/>
      <c r="NGL380" s="1280"/>
      <c r="NGM380" s="1280"/>
      <c r="NGN380" s="1280"/>
      <c r="NGO380" s="1280"/>
      <c r="NGP380" s="1280"/>
      <c r="NGQ380" s="1280"/>
      <c r="NGR380" s="1280"/>
      <c r="NGS380" s="1280"/>
      <c r="NGT380" s="1280"/>
      <c r="NGU380" s="1280"/>
      <c r="NGV380" s="1280"/>
      <c r="NGW380" s="1280"/>
      <c r="NGX380" s="1280"/>
      <c r="NGY380" s="1280"/>
      <c r="NGZ380" s="1280"/>
      <c r="NHA380" s="1280"/>
      <c r="NHB380" s="1280"/>
      <c r="NHC380" s="1280"/>
      <c r="NHD380" s="1280"/>
      <c r="NHE380" s="1280"/>
      <c r="NHF380" s="1280"/>
      <c r="NHG380" s="1280"/>
      <c r="NHH380" s="1280"/>
      <c r="NHI380" s="1280"/>
      <c r="NHJ380" s="1280"/>
      <c r="NHK380" s="1280"/>
      <c r="NHL380" s="1280"/>
      <c r="NHM380" s="1280"/>
      <c r="NHN380" s="1280"/>
      <c r="NHO380" s="1280"/>
      <c r="NHP380" s="1280"/>
      <c r="NHQ380" s="1280"/>
      <c r="NHR380" s="1280"/>
      <c r="NHS380" s="1280"/>
      <c r="NHT380" s="1280"/>
      <c r="NHU380" s="1280"/>
      <c r="NHV380" s="1280"/>
      <c r="NHW380" s="1280"/>
      <c r="NHX380" s="1280"/>
      <c r="NHY380" s="1280"/>
      <c r="NHZ380" s="1280"/>
      <c r="NIA380" s="1280"/>
      <c r="NIB380" s="1280"/>
      <c r="NIC380" s="1280"/>
      <c r="NID380" s="1280"/>
      <c r="NIE380" s="1280"/>
      <c r="NIF380" s="1280"/>
      <c r="NIG380" s="1280"/>
      <c r="NIH380" s="1280"/>
      <c r="NII380" s="1280"/>
      <c r="NIJ380" s="1280"/>
      <c r="NIK380" s="1280"/>
      <c r="NIL380" s="1280"/>
      <c r="NIM380" s="1280"/>
      <c r="NIN380" s="1280"/>
      <c r="NIO380" s="1280"/>
      <c r="NIP380" s="1280"/>
      <c r="NIQ380" s="1280"/>
      <c r="NIR380" s="1280"/>
      <c r="NIS380" s="1280"/>
      <c r="NIT380" s="1280"/>
      <c r="NIU380" s="1280"/>
      <c r="NIV380" s="1280"/>
      <c r="NIW380" s="1280"/>
      <c r="NIX380" s="1280"/>
      <c r="NIY380" s="1280"/>
      <c r="NIZ380" s="1280"/>
      <c r="NJA380" s="1280"/>
      <c r="NJB380" s="1280"/>
      <c r="NJC380" s="1280"/>
      <c r="NJD380" s="1280"/>
      <c r="NJE380" s="1280"/>
      <c r="NJF380" s="1280"/>
      <c r="NJG380" s="1280"/>
      <c r="NJH380" s="1280"/>
      <c r="NJI380" s="1280"/>
      <c r="NJJ380" s="1280"/>
      <c r="NJK380" s="1280"/>
      <c r="NJL380" s="1280"/>
      <c r="NJM380" s="1280"/>
      <c r="NJN380" s="1280"/>
      <c r="NJO380" s="1280"/>
      <c r="NJP380" s="1280"/>
      <c r="NJQ380" s="1280"/>
      <c r="NJR380" s="1280"/>
      <c r="NJS380" s="1280"/>
      <c r="NJT380" s="1280"/>
      <c r="NJU380" s="1280"/>
      <c r="NJV380" s="1280"/>
      <c r="NJW380" s="1280"/>
      <c r="NJX380" s="1280"/>
      <c r="NJY380" s="1280"/>
      <c r="NJZ380" s="1280"/>
      <c r="NKA380" s="1280"/>
      <c r="NKB380" s="1280"/>
      <c r="NKC380" s="1280"/>
      <c r="NKD380" s="1280"/>
      <c r="NKE380" s="1280"/>
      <c r="NKF380" s="1280"/>
      <c r="NKG380" s="1280"/>
      <c r="NKH380" s="1280"/>
      <c r="NKI380" s="1280"/>
      <c r="NKJ380" s="1280"/>
      <c r="NKK380" s="1280"/>
      <c r="NKL380" s="1280"/>
      <c r="NKM380" s="1280"/>
      <c r="NKN380" s="1280"/>
      <c r="NKO380" s="1280"/>
      <c r="NKP380" s="1280"/>
      <c r="NKQ380" s="1280"/>
      <c r="NKR380" s="1280"/>
      <c r="NKS380" s="1280"/>
      <c r="NKT380" s="1280"/>
      <c r="NKU380" s="1280"/>
      <c r="NKV380" s="1280"/>
      <c r="NKW380" s="1280"/>
      <c r="NKX380" s="1280"/>
      <c r="NKY380" s="1280"/>
      <c r="NKZ380" s="1280"/>
      <c r="NLA380" s="1280"/>
      <c r="NLB380" s="1280"/>
      <c r="NLC380" s="1280"/>
      <c r="NLD380" s="1280"/>
      <c r="NLE380" s="1280"/>
      <c r="NLF380" s="1280"/>
      <c r="NLG380" s="1280"/>
      <c r="NLH380" s="1280"/>
      <c r="NLI380" s="1280"/>
      <c r="NLJ380" s="1280"/>
      <c r="NLK380" s="1280"/>
      <c r="NLL380" s="1280"/>
      <c r="NLM380" s="1280"/>
      <c r="NLN380" s="1280"/>
      <c r="NLO380" s="1280"/>
      <c r="NLP380" s="1280"/>
      <c r="NLQ380" s="1280"/>
      <c r="NLR380" s="1280"/>
      <c r="NLS380" s="1280"/>
      <c r="NLT380" s="1280"/>
      <c r="NLU380" s="1280"/>
      <c r="NLV380" s="1280"/>
      <c r="NLW380" s="1280"/>
      <c r="NLX380" s="1280"/>
      <c r="NLY380" s="1280"/>
      <c r="NLZ380" s="1280"/>
      <c r="NMA380" s="1280"/>
      <c r="NMB380" s="1280"/>
      <c r="NMC380" s="1280"/>
      <c r="NMD380" s="1280"/>
      <c r="NME380" s="1280"/>
      <c r="NMF380" s="1280"/>
      <c r="NMG380" s="1280"/>
      <c r="NMH380" s="1280"/>
      <c r="NMI380" s="1280"/>
      <c r="NMJ380" s="1280"/>
      <c r="NMK380" s="1280"/>
      <c r="NML380" s="1280"/>
      <c r="NMM380" s="1280"/>
      <c r="NMN380" s="1280"/>
      <c r="NMO380" s="1280"/>
      <c r="NMP380" s="1280"/>
      <c r="NMQ380" s="1280"/>
      <c r="NMR380" s="1280"/>
      <c r="NMS380" s="1280"/>
      <c r="NMT380" s="1280"/>
      <c r="NMU380" s="1280"/>
      <c r="NMV380" s="1280"/>
      <c r="NMW380" s="1280"/>
      <c r="NMX380" s="1280"/>
      <c r="NMY380" s="1280"/>
      <c r="NMZ380" s="1280"/>
      <c r="NNA380" s="1280"/>
      <c r="NNB380" s="1280"/>
      <c r="NNC380" s="1280"/>
      <c r="NND380" s="1280"/>
      <c r="NNE380" s="1280"/>
      <c r="NNF380" s="1280"/>
      <c r="NNG380" s="1280"/>
      <c r="NNH380" s="1280"/>
      <c r="NNI380" s="1280"/>
      <c r="NNJ380" s="1280"/>
      <c r="NNK380" s="1280"/>
      <c r="NNL380" s="1280"/>
      <c r="NNM380" s="1280"/>
      <c r="NNN380" s="1280"/>
      <c r="NNO380" s="1280"/>
      <c r="NNP380" s="1280"/>
      <c r="NNQ380" s="1280"/>
      <c r="NNR380" s="1280"/>
      <c r="NNS380" s="1280"/>
      <c r="NNT380" s="1280"/>
      <c r="NNU380" s="1280"/>
      <c r="NNV380" s="1280"/>
      <c r="NNW380" s="1280"/>
      <c r="NNX380" s="1280"/>
      <c r="NNY380" s="1280"/>
      <c r="NNZ380" s="1280"/>
      <c r="NOA380" s="1280"/>
      <c r="NOB380" s="1280"/>
      <c r="NOC380" s="1280"/>
      <c r="NOD380" s="1280"/>
      <c r="NOE380" s="1280"/>
      <c r="NOF380" s="1280"/>
      <c r="NOG380" s="1280"/>
      <c r="NOH380" s="1280"/>
      <c r="NOI380" s="1280"/>
      <c r="NOJ380" s="1280"/>
      <c r="NOK380" s="1280"/>
      <c r="NOL380" s="1280"/>
      <c r="NOM380" s="1280"/>
      <c r="NON380" s="1280"/>
      <c r="NOO380" s="1280"/>
      <c r="NOP380" s="1280"/>
      <c r="NOQ380" s="1280"/>
      <c r="NOR380" s="1280"/>
      <c r="NOS380" s="1280"/>
      <c r="NOT380" s="1280"/>
      <c r="NOU380" s="1280"/>
      <c r="NOV380" s="1280"/>
      <c r="NOW380" s="1280"/>
      <c r="NOX380" s="1280"/>
      <c r="NOY380" s="1280"/>
      <c r="NOZ380" s="1280"/>
      <c r="NPA380" s="1280"/>
      <c r="NPB380" s="1280"/>
      <c r="NPC380" s="1280"/>
      <c r="NPD380" s="1280"/>
      <c r="NPE380" s="1280"/>
      <c r="NPF380" s="1280"/>
      <c r="NPG380" s="1280"/>
      <c r="NPH380" s="1280"/>
      <c r="NPI380" s="1280"/>
      <c r="NPJ380" s="1280"/>
      <c r="NPK380" s="1280"/>
      <c r="NPL380" s="1280"/>
      <c r="NPM380" s="1280"/>
      <c r="NPN380" s="1280"/>
      <c r="NPO380" s="1280"/>
      <c r="NPP380" s="1280"/>
      <c r="NPQ380" s="1280"/>
      <c r="NPR380" s="1280"/>
      <c r="NPS380" s="1280"/>
      <c r="NPT380" s="1280"/>
      <c r="NPU380" s="1280"/>
      <c r="NPV380" s="1280"/>
      <c r="NPW380" s="1280"/>
      <c r="NPX380" s="1280"/>
      <c r="NPY380" s="1280"/>
      <c r="NPZ380" s="1280"/>
      <c r="NQA380" s="1280"/>
      <c r="NQB380" s="1280"/>
      <c r="NQC380" s="1280"/>
      <c r="NQD380" s="1280"/>
      <c r="NQE380" s="1280"/>
      <c r="NQF380" s="1280"/>
      <c r="NQG380" s="1280"/>
      <c r="NQH380" s="1280"/>
      <c r="NQI380" s="1280"/>
      <c r="NQJ380" s="1280"/>
      <c r="NQK380" s="1280"/>
      <c r="NQL380" s="1280"/>
      <c r="NQM380" s="1280"/>
      <c r="NQN380" s="1280"/>
      <c r="NQO380" s="1280"/>
      <c r="NQP380" s="1280"/>
      <c r="NQQ380" s="1280"/>
      <c r="NQR380" s="1280"/>
      <c r="NQS380" s="1280"/>
      <c r="NQT380" s="1280"/>
      <c r="NQU380" s="1280"/>
      <c r="NQV380" s="1280"/>
      <c r="NQW380" s="1280"/>
      <c r="NQX380" s="1280"/>
      <c r="NQY380" s="1280"/>
      <c r="NQZ380" s="1280"/>
      <c r="NRA380" s="1280"/>
      <c r="NRB380" s="1280"/>
      <c r="NRC380" s="1280"/>
      <c r="NRD380" s="1280"/>
      <c r="NRE380" s="1280"/>
      <c r="NRF380" s="1280"/>
      <c r="NRG380" s="1280"/>
      <c r="NRH380" s="1280"/>
      <c r="NRI380" s="1280"/>
      <c r="NRJ380" s="1280"/>
      <c r="NRK380" s="1280"/>
      <c r="NRL380" s="1280"/>
      <c r="NRM380" s="1280"/>
      <c r="NRN380" s="1280"/>
      <c r="NRO380" s="1280"/>
      <c r="NRP380" s="1280"/>
      <c r="NRQ380" s="1280"/>
      <c r="NRR380" s="1280"/>
      <c r="NRS380" s="1280"/>
      <c r="NRT380" s="1280"/>
      <c r="NRU380" s="1280"/>
      <c r="NRV380" s="1280"/>
      <c r="NRW380" s="1280"/>
      <c r="NRX380" s="1280"/>
      <c r="NRY380" s="1280"/>
      <c r="NRZ380" s="1280"/>
      <c r="NSA380" s="1280"/>
      <c r="NSB380" s="1280"/>
      <c r="NSC380" s="1280"/>
      <c r="NSD380" s="1280"/>
      <c r="NSE380" s="1280"/>
      <c r="NSF380" s="1280"/>
      <c r="NSG380" s="1280"/>
      <c r="NSH380" s="1280"/>
      <c r="NSI380" s="1280"/>
      <c r="NSJ380" s="1280"/>
      <c r="NSK380" s="1280"/>
      <c r="NSL380" s="1280"/>
      <c r="NSM380" s="1280"/>
      <c r="NSN380" s="1280"/>
      <c r="NSO380" s="1280"/>
      <c r="NSP380" s="1280"/>
      <c r="NSQ380" s="1280"/>
      <c r="NSR380" s="1280"/>
      <c r="NSS380" s="1280"/>
      <c r="NST380" s="1280"/>
      <c r="NSU380" s="1280"/>
      <c r="NSV380" s="1280"/>
      <c r="NSW380" s="1280"/>
      <c r="NSX380" s="1280"/>
      <c r="NSY380" s="1280"/>
      <c r="NSZ380" s="1280"/>
      <c r="NTA380" s="1280"/>
      <c r="NTB380" s="1280"/>
      <c r="NTC380" s="1280"/>
      <c r="NTD380" s="1280"/>
      <c r="NTE380" s="1280"/>
      <c r="NTF380" s="1280"/>
      <c r="NTG380" s="1280"/>
      <c r="NTH380" s="1280"/>
      <c r="NTI380" s="1280"/>
      <c r="NTJ380" s="1280"/>
      <c r="NTK380" s="1280"/>
      <c r="NTL380" s="1280"/>
      <c r="NTM380" s="1280"/>
      <c r="NTN380" s="1280"/>
      <c r="NTO380" s="1280"/>
      <c r="NTP380" s="1280"/>
      <c r="NTQ380" s="1280"/>
      <c r="NTR380" s="1280"/>
      <c r="NTS380" s="1280"/>
      <c r="NTT380" s="1280"/>
      <c r="NTU380" s="1280"/>
      <c r="NTV380" s="1280"/>
      <c r="NTW380" s="1280"/>
      <c r="NTX380" s="1280"/>
      <c r="NTY380" s="1280"/>
      <c r="NTZ380" s="1280"/>
      <c r="NUA380" s="1280"/>
      <c r="NUB380" s="1280"/>
      <c r="NUC380" s="1280"/>
      <c r="NUD380" s="1280"/>
      <c r="NUE380" s="1280"/>
      <c r="NUF380" s="1280"/>
      <c r="NUG380" s="1280"/>
      <c r="NUH380" s="1280"/>
      <c r="NUI380" s="1280"/>
      <c r="NUJ380" s="1280"/>
      <c r="NUK380" s="1280"/>
      <c r="NUL380" s="1280"/>
      <c r="NUM380" s="1280"/>
      <c r="NUN380" s="1280"/>
      <c r="NUO380" s="1280"/>
      <c r="NUP380" s="1280"/>
      <c r="NUQ380" s="1280"/>
      <c r="NUR380" s="1280"/>
      <c r="NUS380" s="1280"/>
      <c r="NUT380" s="1280"/>
      <c r="NUU380" s="1280"/>
      <c r="NUV380" s="1280"/>
      <c r="NUW380" s="1280"/>
      <c r="NUX380" s="1280"/>
      <c r="NUY380" s="1280"/>
      <c r="NUZ380" s="1280"/>
      <c r="NVA380" s="1280"/>
      <c r="NVB380" s="1280"/>
      <c r="NVC380" s="1280"/>
      <c r="NVD380" s="1280"/>
      <c r="NVE380" s="1280"/>
      <c r="NVF380" s="1280"/>
      <c r="NVG380" s="1280"/>
      <c r="NVH380" s="1280"/>
      <c r="NVI380" s="1280"/>
      <c r="NVJ380" s="1280"/>
      <c r="NVK380" s="1280"/>
      <c r="NVL380" s="1280"/>
      <c r="NVM380" s="1280"/>
      <c r="NVN380" s="1280"/>
      <c r="NVO380" s="1280"/>
      <c r="NVP380" s="1280"/>
      <c r="NVQ380" s="1280"/>
      <c r="NVR380" s="1280"/>
      <c r="NVS380" s="1280"/>
      <c r="NVT380" s="1280"/>
      <c r="NVU380" s="1280"/>
      <c r="NVV380" s="1280"/>
      <c r="NVW380" s="1280"/>
      <c r="NVX380" s="1280"/>
      <c r="NVY380" s="1280"/>
      <c r="NVZ380" s="1280"/>
      <c r="NWA380" s="1280"/>
      <c r="NWB380" s="1280"/>
      <c r="NWC380" s="1280"/>
      <c r="NWD380" s="1280"/>
      <c r="NWE380" s="1280"/>
      <c r="NWF380" s="1280"/>
      <c r="NWG380" s="1280"/>
      <c r="NWH380" s="1280"/>
      <c r="NWI380" s="1280"/>
      <c r="NWJ380" s="1280"/>
      <c r="NWK380" s="1280"/>
      <c r="NWL380" s="1280"/>
      <c r="NWM380" s="1280"/>
      <c r="NWN380" s="1280"/>
      <c r="NWO380" s="1280"/>
      <c r="NWP380" s="1280"/>
      <c r="NWQ380" s="1280"/>
      <c r="NWR380" s="1280"/>
      <c r="NWS380" s="1280"/>
      <c r="NWT380" s="1280"/>
      <c r="NWU380" s="1280"/>
      <c r="NWV380" s="1280"/>
      <c r="NWW380" s="1280"/>
      <c r="NWX380" s="1280"/>
      <c r="NWY380" s="1280"/>
      <c r="NWZ380" s="1280"/>
      <c r="NXA380" s="1280"/>
      <c r="NXB380" s="1280"/>
      <c r="NXC380" s="1280"/>
      <c r="NXD380" s="1280"/>
      <c r="NXE380" s="1280"/>
      <c r="NXF380" s="1280"/>
      <c r="NXG380" s="1280"/>
      <c r="NXH380" s="1280"/>
      <c r="NXI380" s="1280"/>
      <c r="NXJ380" s="1280"/>
      <c r="NXK380" s="1280"/>
      <c r="NXL380" s="1280"/>
      <c r="NXM380" s="1280"/>
      <c r="NXN380" s="1280"/>
      <c r="NXO380" s="1280"/>
      <c r="NXP380" s="1280"/>
      <c r="NXQ380" s="1280"/>
      <c r="NXR380" s="1280"/>
      <c r="NXS380" s="1280"/>
      <c r="NXT380" s="1280"/>
      <c r="NXU380" s="1280"/>
      <c r="NXV380" s="1280"/>
      <c r="NXW380" s="1280"/>
      <c r="NXX380" s="1280"/>
      <c r="NXY380" s="1280"/>
      <c r="NXZ380" s="1280"/>
      <c r="NYA380" s="1280"/>
      <c r="NYB380" s="1280"/>
      <c r="NYC380" s="1280"/>
      <c r="NYD380" s="1280"/>
      <c r="NYE380" s="1280"/>
      <c r="NYF380" s="1280"/>
      <c r="NYG380" s="1280"/>
      <c r="NYH380" s="1280"/>
      <c r="NYI380" s="1280"/>
      <c r="NYJ380" s="1280"/>
      <c r="NYK380" s="1280"/>
      <c r="NYL380" s="1280"/>
      <c r="NYM380" s="1280"/>
      <c r="NYN380" s="1280"/>
      <c r="NYO380" s="1280"/>
      <c r="NYP380" s="1280"/>
      <c r="NYQ380" s="1280"/>
      <c r="NYR380" s="1280"/>
      <c r="NYS380" s="1280"/>
      <c r="NYT380" s="1280"/>
      <c r="NYU380" s="1280"/>
      <c r="NYV380" s="1280"/>
      <c r="NYW380" s="1280"/>
      <c r="NYX380" s="1280"/>
      <c r="NYY380" s="1280"/>
      <c r="NYZ380" s="1280"/>
      <c r="NZA380" s="1280"/>
      <c r="NZB380" s="1280"/>
      <c r="NZC380" s="1280"/>
      <c r="NZD380" s="1280"/>
      <c r="NZE380" s="1280"/>
      <c r="NZF380" s="1280"/>
      <c r="NZG380" s="1280"/>
      <c r="NZH380" s="1280"/>
      <c r="NZI380" s="1280"/>
      <c r="NZJ380" s="1280"/>
      <c r="NZK380" s="1280"/>
      <c r="NZL380" s="1280"/>
      <c r="NZM380" s="1280"/>
      <c r="NZN380" s="1280"/>
      <c r="NZO380" s="1280"/>
      <c r="NZP380" s="1280"/>
      <c r="NZQ380" s="1280"/>
      <c r="NZR380" s="1280"/>
      <c r="NZS380" s="1280"/>
      <c r="NZT380" s="1280"/>
      <c r="NZU380" s="1280"/>
      <c r="NZV380" s="1280"/>
      <c r="NZW380" s="1280"/>
      <c r="NZX380" s="1280"/>
      <c r="NZY380" s="1280"/>
      <c r="NZZ380" s="1280"/>
      <c r="OAA380" s="1280"/>
      <c r="OAB380" s="1280"/>
      <c r="OAC380" s="1280"/>
      <c r="OAD380" s="1280"/>
      <c r="OAE380" s="1280"/>
      <c r="OAF380" s="1280"/>
      <c r="OAG380" s="1280"/>
      <c r="OAH380" s="1280"/>
      <c r="OAI380" s="1280"/>
      <c r="OAJ380" s="1280"/>
      <c r="OAK380" s="1280"/>
      <c r="OAL380" s="1280"/>
      <c r="OAM380" s="1280"/>
      <c r="OAN380" s="1280"/>
      <c r="OAO380" s="1280"/>
      <c r="OAP380" s="1280"/>
      <c r="OAQ380" s="1280"/>
      <c r="OAR380" s="1280"/>
      <c r="OAS380" s="1280"/>
      <c r="OAT380" s="1280"/>
      <c r="OAU380" s="1280"/>
      <c r="OAV380" s="1280"/>
      <c r="OAW380" s="1280"/>
      <c r="OAX380" s="1280"/>
      <c r="OAY380" s="1280"/>
      <c r="OAZ380" s="1280"/>
      <c r="OBA380" s="1280"/>
      <c r="OBB380" s="1280"/>
      <c r="OBC380" s="1280"/>
      <c r="OBD380" s="1280"/>
      <c r="OBE380" s="1280"/>
      <c r="OBF380" s="1280"/>
      <c r="OBG380" s="1280"/>
      <c r="OBH380" s="1280"/>
      <c r="OBI380" s="1280"/>
      <c r="OBJ380" s="1280"/>
      <c r="OBK380" s="1280"/>
      <c r="OBL380" s="1280"/>
      <c r="OBM380" s="1280"/>
      <c r="OBN380" s="1280"/>
      <c r="OBO380" s="1280"/>
      <c r="OBP380" s="1280"/>
      <c r="OBQ380" s="1280"/>
      <c r="OBR380" s="1280"/>
      <c r="OBS380" s="1280"/>
      <c r="OBT380" s="1280"/>
      <c r="OBU380" s="1280"/>
      <c r="OBV380" s="1280"/>
      <c r="OBW380" s="1280"/>
      <c r="OBX380" s="1280"/>
      <c r="OBY380" s="1280"/>
      <c r="OBZ380" s="1280"/>
      <c r="OCA380" s="1280"/>
      <c r="OCB380" s="1280"/>
      <c r="OCC380" s="1280"/>
      <c r="OCD380" s="1280"/>
      <c r="OCE380" s="1280"/>
      <c r="OCF380" s="1280"/>
      <c r="OCG380" s="1280"/>
      <c r="OCH380" s="1280"/>
      <c r="OCI380" s="1280"/>
      <c r="OCJ380" s="1280"/>
      <c r="OCK380" s="1280"/>
      <c r="OCL380" s="1280"/>
      <c r="OCM380" s="1280"/>
      <c r="OCN380" s="1280"/>
      <c r="OCO380" s="1280"/>
      <c r="OCP380" s="1280"/>
      <c r="OCQ380" s="1280"/>
      <c r="OCR380" s="1280"/>
      <c r="OCS380" s="1280"/>
      <c r="OCT380" s="1280"/>
      <c r="OCU380" s="1280"/>
      <c r="OCV380" s="1280"/>
      <c r="OCW380" s="1280"/>
      <c r="OCX380" s="1280"/>
      <c r="OCY380" s="1280"/>
      <c r="OCZ380" s="1280"/>
      <c r="ODA380" s="1280"/>
      <c r="ODB380" s="1280"/>
      <c r="ODC380" s="1280"/>
      <c r="ODD380" s="1280"/>
      <c r="ODE380" s="1280"/>
      <c r="ODF380" s="1280"/>
      <c r="ODG380" s="1280"/>
      <c r="ODH380" s="1280"/>
      <c r="ODI380" s="1280"/>
      <c r="ODJ380" s="1280"/>
      <c r="ODK380" s="1280"/>
      <c r="ODL380" s="1280"/>
      <c r="ODM380" s="1280"/>
      <c r="ODN380" s="1280"/>
      <c r="ODO380" s="1280"/>
      <c r="ODP380" s="1280"/>
      <c r="ODQ380" s="1280"/>
      <c r="ODR380" s="1280"/>
      <c r="ODS380" s="1280"/>
      <c r="ODT380" s="1280"/>
      <c r="ODU380" s="1280"/>
      <c r="ODV380" s="1280"/>
      <c r="ODW380" s="1280"/>
      <c r="ODX380" s="1280"/>
      <c r="ODY380" s="1280"/>
      <c r="ODZ380" s="1280"/>
      <c r="OEA380" s="1280"/>
      <c r="OEB380" s="1280"/>
      <c r="OEC380" s="1280"/>
      <c r="OED380" s="1280"/>
      <c r="OEE380" s="1280"/>
      <c r="OEF380" s="1280"/>
      <c r="OEG380" s="1280"/>
      <c r="OEH380" s="1280"/>
      <c r="OEI380" s="1280"/>
      <c r="OEJ380" s="1280"/>
      <c r="OEK380" s="1280"/>
      <c r="OEL380" s="1280"/>
      <c r="OEM380" s="1280"/>
      <c r="OEN380" s="1280"/>
      <c r="OEO380" s="1280"/>
      <c r="OEP380" s="1280"/>
      <c r="OEQ380" s="1280"/>
      <c r="OER380" s="1280"/>
      <c r="OES380" s="1280"/>
      <c r="OET380" s="1280"/>
      <c r="OEU380" s="1280"/>
      <c r="OEV380" s="1280"/>
      <c r="OEW380" s="1280"/>
      <c r="OEX380" s="1280"/>
      <c r="OEY380" s="1280"/>
      <c r="OEZ380" s="1280"/>
      <c r="OFA380" s="1280"/>
      <c r="OFB380" s="1280"/>
      <c r="OFC380" s="1280"/>
      <c r="OFD380" s="1280"/>
      <c r="OFE380" s="1280"/>
      <c r="OFF380" s="1280"/>
      <c r="OFG380" s="1280"/>
      <c r="OFH380" s="1280"/>
      <c r="OFI380" s="1280"/>
      <c r="OFJ380" s="1280"/>
      <c r="OFK380" s="1280"/>
      <c r="OFL380" s="1280"/>
      <c r="OFM380" s="1280"/>
      <c r="OFN380" s="1280"/>
      <c r="OFO380" s="1280"/>
      <c r="OFP380" s="1280"/>
      <c r="OFQ380" s="1280"/>
      <c r="OFR380" s="1280"/>
      <c r="OFS380" s="1280"/>
      <c r="OFT380" s="1280"/>
      <c r="OFU380" s="1280"/>
      <c r="OFV380" s="1280"/>
      <c r="OFW380" s="1280"/>
      <c r="OFX380" s="1280"/>
      <c r="OFY380" s="1280"/>
      <c r="OFZ380" s="1280"/>
      <c r="OGA380" s="1280"/>
      <c r="OGB380" s="1280"/>
      <c r="OGC380" s="1280"/>
      <c r="OGD380" s="1280"/>
      <c r="OGE380" s="1280"/>
      <c r="OGF380" s="1280"/>
      <c r="OGG380" s="1280"/>
      <c r="OGH380" s="1280"/>
      <c r="OGI380" s="1280"/>
      <c r="OGJ380" s="1280"/>
      <c r="OGK380" s="1280"/>
      <c r="OGL380" s="1280"/>
      <c r="OGM380" s="1280"/>
      <c r="OGN380" s="1280"/>
      <c r="OGO380" s="1280"/>
      <c r="OGP380" s="1280"/>
      <c r="OGQ380" s="1280"/>
      <c r="OGR380" s="1280"/>
      <c r="OGS380" s="1280"/>
      <c r="OGT380" s="1280"/>
      <c r="OGU380" s="1280"/>
      <c r="OGV380" s="1280"/>
      <c r="OGW380" s="1280"/>
      <c r="OGX380" s="1280"/>
      <c r="OGY380" s="1280"/>
      <c r="OGZ380" s="1280"/>
      <c r="OHA380" s="1280"/>
      <c r="OHB380" s="1280"/>
      <c r="OHC380" s="1280"/>
      <c r="OHD380" s="1280"/>
      <c r="OHE380" s="1280"/>
      <c r="OHF380" s="1280"/>
      <c r="OHG380" s="1280"/>
      <c r="OHH380" s="1280"/>
      <c r="OHI380" s="1280"/>
      <c r="OHJ380" s="1280"/>
      <c r="OHK380" s="1280"/>
      <c r="OHL380" s="1280"/>
      <c r="OHM380" s="1280"/>
      <c r="OHN380" s="1280"/>
      <c r="OHO380" s="1280"/>
      <c r="OHP380" s="1280"/>
      <c r="OHQ380" s="1280"/>
      <c r="OHR380" s="1280"/>
      <c r="OHS380" s="1280"/>
      <c r="OHT380" s="1280"/>
      <c r="OHU380" s="1280"/>
      <c r="OHV380" s="1280"/>
      <c r="OHW380" s="1280"/>
      <c r="OHX380" s="1280"/>
      <c r="OHY380" s="1280"/>
      <c r="OHZ380" s="1280"/>
      <c r="OIA380" s="1280"/>
      <c r="OIB380" s="1280"/>
      <c r="OIC380" s="1280"/>
      <c r="OID380" s="1280"/>
      <c r="OIE380" s="1280"/>
      <c r="OIF380" s="1280"/>
      <c r="OIG380" s="1280"/>
      <c r="OIH380" s="1280"/>
      <c r="OII380" s="1280"/>
      <c r="OIJ380" s="1280"/>
      <c r="OIK380" s="1280"/>
      <c r="OIL380" s="1280"/>
      <c r="OIM380" s="1280"/>
      <c r="OIN380" s="1280"/>
      <c r="OIO380" s="1280"/>
      <c r="OIP380" s="1280"/>
      <c r="OIQ380" s="1280"/>
      <c r="OIR380" s="1280"/>
      <c r="OIS380" s="1280"/>
      <c r="OIT380" s="1280"/>
      <c r="OIU380" s="1280"/>
      <c r="OIV380" s="1280"/>
      <c r="OIW380" s="1280"/>
      <c r="OIX380" s="1280"/>
      <c r="OIY380" s="1280"/>
      <c r="OIZ380" s="1280"/>
      <c r="OJA380" s="1280"/>
      <c r="OJB380" s="1280"/>
      <c r="OJC380" s="1280"/>
      <c r="OJD380" s="1280"/>
      <c r="OJE380" s="1280"/>
      <c r="OJF380" s="1280"/>
      <c r="OJG380" s="1280"/>
      <c r="OJH380" s="1280"/>
      <c r="OJI380" s="1280"/>
      <c r="OJJ380" s="1280"/>
      <c r="OJK380" s="1280"/>
      <c r="OJL380" s="1280"/>
      <c r="OJM380" s="1280"/>
      <c r="OJN380" s="1280"/>
      <c r="OJO380" s="1280"/>
      <c r="OJP380" s="1280"/>
      <c r="OJQ380" s="1280"/>
      <c r="OJR380" s="1280"/>
      <c r="OJS380" s="1280"/>
      <c r="OJT380" s="1280"/>
      <c r="OJU380" s="1280"/>
      <c r="OJV380" s="1280"/>
      <c r="OJW380" s="1280"/>
      <c r="OJX380" s="1280"/>
      <c r="OJY380" s="1280"/>
      <c r="OJZ380" s="1280"/>
      <c r="OKA380" s="1280"/>
      <c r="OKB380" s="1280"/>
      <c r="OKC380" s="1280"/>
      <c r="OKD380" s="1280"/>
      <c r="OKE380" s="1280"/>
      <c r="OKF380" s="1280"/>
      <c r="OKG380" s="1280"/>
      <c r="OKH380" s="1280"/>
      <c r="OKI380" s="1280"/>
      <c r="OKJ380" s="1280"/>
      <c r="OKK380" s="1280"/>
      <c r="OKL380" s="1280"/>
      <c r="OKM380" s="1280"/>
      <c r="OKN380" s="1280"/>
      <c r="OKO380" s="1280"/>
      <c r="OKP380" s="1280"/>
      <c r="OKQ380" s="1280"/>
      <c r="OKR380" s="1280"/>
      <c r="OKS380" s="1280"/>
      <c r="OKT380" s="1280"/>
      <c r="OKU380" s="1280"/>
      <c r="OKV380" s="1280"/>
      <c r="OKW380" s="1280"/>
      <c r="OKX380" s="1280"/>
      <c r="OKY380" s="1280"/>
      <c r="OKZ380" s="1280"/>
      <c r="OLA380" s="1280"/>
      <c r="OLB380" s="1280"/>
      <c r="OLC380" s="1280"/>
      <c r="OLD380" s="1280"/>
      <c r="OLE380" s="1280"/>
      <c r="OLF380" s="1280"/>
      <c r="OLG380" s="1280"/>
      <c r="OLH380" s="1280"/>
      <c r="OLI380" s="1280"/>
      <c r="OLJ380" s="1280"/>
      <c r="OLK380" s="1280"/>
      <c r="OLL380" s="1280"/>
      <c r="OLM380" s="1280"/>
      <c r="OLN380" s="1280"/>
      <c r="OLO380" s="1280"/>
      <c r="OLP380" s="1280"/>
      <c r="OLQ380" s="1280"/>
      <c r="OLR380" s="1280"/>
      <c r="OLS380" s="1280"/>
      <c r="OLT380" s="1280"/>
      <c r="OLU380" s="1280"/>
      <c r="OLV380" s="1280"/>
      <c r="OLW380" s="1280"/>
      <c r="OLX380" s="1280"/>
      <c r="OLY380" s="1280"/>
      <c r="OLZ380" s="1280"/>
      <c r="OMA380" s="1280"/>
      <c r="OMB380" s="1280"/>
      <c r="OMC380" s="1280"/>
      <c r="OMD380" s="1280"/>
      <c r="OME380" s="1280"/>
      <c r="OMF380" s="1280"/>
      <c r="OMG380" s="1280"/>
      <c r="OMH380" s="1280"/>
      <c r="OMI380" s="1280"/>
      <c r="OMJ380" s="1280"/>
      <c r="OMK380" s="1280"/>
      <c r="OML380" s="1280"/>
      <c r="OMM380" s="1280"/>
      <c r="OMN380" s="1280"/>
      <c r="OMO380" s="1280"/>
      <c r="OMP380" s="1280"/>
      <c r="OMQ380" s="1280"/>
      <c r="OMR380" s="1280"/>
      <c r="OMS380" s="1280"/>
      <c r="OMT380" s="1280"/>
      <c r="OMU380" s="1280"/>
      <c r="OMV380" s="1280"/>
      <c r="OMW380" s="1280"/>
      <c r="OMX380" s="1280"/>
      <c r="OMY380" s="1280"/>
      <c r="OMZ380" s="1280"/>
      <c r="ONA380" s="1280"/>
      <c r="ONB380" s="1280"/>
      <c r="ONC380" s="1280"/>
      <c r="OND380" s="1280"/>
      <c r="ONE380" s="1280"/>
      <c r="ONF380" s="1280"/>
      <c r="ONG380" s="1280"/>
      <c r="ONH380" s="1280"/>
      <c r="ONI380" s="1280"/>
      <c r="ONJ380" s="1280"/>
      <c r="ONK380" s="1280"/>
      <c r="ONL380" s="1280"/>
      <c r="ONM380" s="1280"/>
      <c r="ONN380" s="1280"/>
      <c r="ONO380" s="1280"/>
      <c r="ONP380" s="1280"/>
      <c r="ONQ380" s="1280"/>
      <c r="ONR380" s="1280"/>
      <c r="ONS380" s="1280"/>
      <c r="ONT380" s="1280"/>
      <c r="ONU380" s="1280"/>
      <c r="ONV380" s="1280"/>
      <c r="ONW380" s="1280"/>
      <c r="ONX380" s="1280"/>
      <c r="ONY380" s="1280"/>
      <c r="ONZ380" s="1280"/>
      <c r="OOA380" s="1280"/>
      <c r="OOB380" s="1280"/>
      <c r="OOC380" s="1280"/>
      <c r="OOD380" s="1280"/>
      <c r="OOE380" s="1280"/>
      <c r="OOF380" s="1280"/>
      <c r="OOG380" s="1280"/>
      <c r="OOH380" s="1280"/>
      <c r="OOI380" s="1280"/>
      <c r="OOJ380" s="1280"/>
      <c r="OOK380" s="1280"/>
      <c r="OOL380" s="1280"/>
      <c r="OOM380" s="1280"/>
      <c r="OON380" s="1280"/>
      <c r="OOO380" s="1280"/>
      <c r="OOP380" s="1280"/>
      <c r="OOQ380" s="1280"/>
      <c r="OOR380" s="1280"/>
      <c r="OOS380" s="1280"/>
      <c r="OOT380" s="1280"/>
      <c r="OOU380" s="1280"/>
      <c r="OOV380" s="1280"/>
      <c r="OOW380" s="1280"/>
      <c r="OOX380" s="1280"/>
      <c r="OOY380" s="1280"/>
      <c r="OOZ380" s="1280"/>
      <c r="OPA380" s="1280"/>
      <c r="OPB380" s="1280"/>
      <c r="OPC380" s="1280"/>
      <c r="OPD380" s="1280"/>
      <c r="OPE380" s="1280"/>
      <c r="OPF380" s="1280"/>
      <c r="OPG380" s="1280"/>
      <c r="OPH380" s="1280"/>
      <c r="OPI380" s="1280"/>
      <c r="OPJ380" s="1280"/>
      <c r="OPK380" s="1280"/>
      <c r="OPL380" s="1280"/>
      <c r="OPM380" s="1280"/>
      <c r="OPN380" s="1280"/>
      <c r="OPO380" s="1280"/>
      <c r="OPP380" s="1280"/>
      <c r="OPQ380" s="1280"/>
      <c r="OPR380" s="1280"/>
      <c r="OPS380" s="1280"/>
      <c r="OPT380" s="1280"/>
      <c r="OPU380" s="1280"/>
      <c r="OPV380" s="1280"/>
      <c r="OPW380" s="1280"/>
      <c r="OPX380" s="1280"/>
      <c r="OPY380" s="1280"/>
      <c r="OPZ380" s="1280"/>
      <c r="OQA380" s="1280"/>
      <c r="OQB380" s="1280"/>
      <c r="OQC380" s="1280"/>
      <c r="OQD380" s="1280"/>
      <c r="OQE380" s="1280"/>
      <c r="OQF380" s="1280"/>
      <c r="OQG380" s="1280"/>
      <c r="OQH380" s="1280"/>
      <c r="OQI380" s="1280"/>
      <c r="OQJ380" s="1280"/>
      <c r="OQK380" s="1280"/>
      <c r="OQL380" s="1280"/>
      <c r="OQM380" s="1280"/>
      <c r="OQN380" s="1280"/>
      <c r="OQO380" s="1280"/>
      <c r="OQP380" s="1280"/>
      <c r="OQQ380" s="1280"/>
      <c r="OQR380" s="1280"/>
      <c r="OQS380" s="1280"/>
      <c r="OQT380" s="1280"/>
      <c r="OQU380" s="1280"/>
      <c r="OQV380" s="1280"/>
      <c r="OQW380" s="1280"/>
      <c r="OQX380" s="1280"/>
      <c r="OQY380" s="1280"/>
      <c r="OQZ380" s="1280"/>
      <c r="ORA380" s="1280"/>
      <c r="ORB380" s="1280"/>
      <c r="ORC380" s="1280"/>
      <c r="ORD380" s="1280"/>
      <c r="ORE380" s="1280"/>
      <c r="ORF380" s="1280"/>
      <c r="ORG380" s="1280"/>
      <c r="ORH380" s="1280"/>
      <c r="ORI380" s="1280"/>
      <c r="ORJ380" s="1280"/>
      <c r="ORK380" s="1280"/>
      <c r="ORL380" s="1280"/>
      <c r="ORM380" s="1280"/>
      <c r="ORN380" s="1280"/>
      <c r="ORO380" s="1280"/>
      <c r="ORP380" s="1280"/>
      <c r="ORQ380" s="1280"/>
      <c r="ORR380" s="1280"/>
      <c r="ORS380" s="1280"/>
      <c r="ORT380" s="1280"/>
      <c r="ORU380" s="1280"/>
      <c r="ORV380" s="1280"/>
      <c r="ORW380" s="1280"/>
      <c r="ORX380" s="1280"/>
      <c r="ORY380" s="1280"/>
      <c r="ORZ380" s="1280"/>
      <c r="OSA380" s="1280"/>
      <c r="OSB380" s="1280"/>
      <c r="OSC380" s="1280"/>
      <c r="OSD380" s="1280"/>
      <c r="OSE380" s="1280"/>
      <c r="OSF380" s="1280"/>
      <c r="OSG380" s="1280"/>
      <c r="OSH380" s="1280"/>
      <c r="OSI380" s="1280"/>
      <c r="OSJ380" s="1280"/>
      <c r="OSK380" s="1280"/>
      <c r="OSL380" s="1280"/>
      <c r="OSM380" s="1280"/>
      <c r="OSN380" s="1280"/>
      <c r="OSO380" s="1280"/>
      <c r="OSP380" s="1280"/>
      <c r="OSQ380" s="1280"/>
      <c r="OSR380" s="1280"/>
      <c r="OSS380" s="1280"/>
      <c r="OST380" s="1280"/>
      <c r="OSU380" s="1280"/>
      <c r="OSV380" s="1280"/>
      <c r="OSW380" s="1280"/>
      <c r="OSX380" s="1280"/>
      <c r="OSY380" s="1280"/>
      <c r="OSZ380" s="1280"/>
      <c r="OTA380" s="1280"/>
      <c r="OTB380" s="1280"/>
      <c r="OTC380" s="1280"/>
      <c r="OTD380" s="1280"/>
      <c r="OTE380" s="1280"/>
      <c r="OTF380" s="1280"/>
      <c r="OTG380" s="1280"/>
      <c r="OTH380" s="1280"/>
      <c r="OTI380" s="1280"/>
      <c r="OTJ380" s="1280"/>
      <c r="OTK380" s="1280"/>
      <c r="OTL380" s="1280"/>
      <c r="OTM380" s="1280"/>
      <c r="OTN380" s="1280"/>
      <c r="OTO380" s="1280"/>
      <c r="OTP380" s="1280"/>
      <c r="OTQ380" s="1280"/>
      <c r="OTR380" s="1280"/>
      <c r="OTS380" s="1280"/>
      <c r="OTT380" s="1280"/>
      <c r="OTU380" s="1280"/>
      <c r="OTV380" s="1280"/>
      <c r="OTW380" s="1280"/>
      <c r="OTX380" s="1280"/>
      <c r="OTY380" s="1280"/>
      <c r="OTZ380" s="1280"/>
      <c r="OUA380" s="1280"/>
      <c r="OUB380" s="1280"/>
      <c r="OUC380" s="1280"/>
      <c r="OUD380" s="1280"/>
      <c r="OUE380" s="1280"/>
      <c r="OUF380" s="1280"/>
      <c r="OUG380" s="1280"/>
      <c r="OUH380" s="1280"/>
      <c r="OUI380" s="1280"/>
      <c r="OUJ380" s="1280"/>
      <c r="OUK380" s="1280"/>
      <c r="OUL380" s="1280"/>
      <c r="OUM380" s="1280"/>
      <c r="OUN380" s="1280"/>
      <c r="OUO380" s="1280"/>
      <c r="OUP380" s="1280"/>
      <c r="OUQ380" s="1280"/>
      <c r="OUR380" s="1280"/>
      <c r="OUS380" s="1280"/>
      <c r="OUT380" s="1280"/>
      <c r="OUU380" s="1280"/>
      <c r="OUV380" s="1280"/>
      <c r="OUW380" s="1280"/>
      <c r="OUX380" s="1280"/>
      <c r="OUY380" s="1280"/>
      <c r="OUZ380" s="1280"/>
      <c r="OVA380" s="1280"/>
      <c r="OVB380" s="1280"/>
      <c r="OVC380" s="1280"/>
      <c r="OVD380" s="1280"/>
      <c r="OVE380" s="1280"/>
      <c r="OVF380" s="1280"/>
      <c r="OVG380" s="1280"/>
      <c r="OVH380" s="1280"/>
      <c r="OVI380" s="1280"/>
      <c r="OVJ380" s="1280"/>
      <c r="OVK380" s="1280"/>
      <c r="OVL380" s="1280"/>
      <c r="OVM380" s="1280"/>
      <c r="OVN380" s="1280"/>
      <c r="OVO380" s="1280"/>
      <c r="OVP380" s="1280"/>
      <c r="OVQ380" s="1280"/>
      <c r="OVR380" s="1280"/>
      <c r="OVS380" s="1280"/>
      <c r="OVT380" s="1280"/>
      <c r="OVU380" s="1280"/>
      <c r="OVV380" s="1280"/>
      <c r="OVW380" s="1280"/>
      <c r="OVX380" s="1280"/>
      <c r="OVY380" s="1280"/>
      <c r="OVZ380" s="1280"/>
      <c r="OWA380" s="1280"/>
      <c r="OWB380" s="1280"/>
      <c r="OWC380" s="1280"/>
      <c r="OWD380" s="1280"/>
      <c r="OWE380" s="1280"/>
      <c r="OWF380" s="1280"/>
      <c r="OWG380" s="1280"/>
      <c r="OWH380" s="1280"/>
      <c r="OWI380" s="1280"/>
      <c r="OWJ380" s="1280"/>
      <c r="OWK380" s="1280"/>
      <c r="OWL380" s="1280"/>
      <c r="OWM380" s="1280"/>
      <c r="OWN380" s="1280"/>
      <c r="OWO380" s="1280"/>
      <c r="OWP380" s="1280"/>
      <c r="OWQ380" s="1280"/>
      <c r="OWR380" s="1280"/>
      <c r="OWS380" s="1280"/>
      <c r="OWT380" s="1280"/>
      <c r="OWU380" s="1280"/>
      <c r="OWV380" s="1280"/>
      <c r="OWW380" s="1280"/>
      <c r="OWX380" s="1280"/>
      <c r="OWY380" s="1280"/>
      <c r="OWZ380" s="1280"/>
      <c r="OXA380" s="1280"/>
      <c r="OXB380" s="1280"/>
      <c r="OXC380" s="1280"/>
      <c r="OXD380" s="1280"/>
      <c r="OXE380" s="1280"/>
      <c r="OXF380" s="1280"/>
      <c r="OXG380" s="1280"/>
      <c r="OXH380" s="1280"/>
      <c r="OXI380" s="1280"/>
      <c r="OXJ380" s="1280"/>
      <c r="OXK380" s="1280"/>
      <c r="OXL380" s="1280"/>
      <c r="OXM380" s="1280"/>
      <c r="OXN380" s="1280"/>
      <c r="OXO380" s="1280"/>
      <c r="OXP380" s="1280"/>
      <c r="OXQ380" s="1280"/>
      <c r="OXR380" s="1280"/>
      <c r="OXS380" s="1280"/>
      <c r="OXT380" s="1280"/>
      <c r="OXU380" s="1280"/>
      <c r="OXV380" s="1280"/>
      <c r="OXW380" s="1280"/>
      <c r="OXX380" s="1280"/>
      <c r="OXY380" s="1280"/>
      <c r="OXZ380" s="1280"/>
      <c r="OYA380" s="1280"/>
      <c r="OYB380" s="1280"/>
      <c r="OYC380" s="1280"/>
      <c r="OYD380" s="1280"/>
      <c r="OYE380" s="1280"/>
      <c r="OYF380" s="1280"/>
      <c r="OYG380" s="1280"/>
      <c r="OYH380" s="1280"/>
      <c r="OYI380" s="1280"/>
      <c r="OYJ380" s="1280"/>
      <c r="OYK380" s="1280"/>
      <c r="OYL380" s="1280"/>
      <c r="OYM380" s="1280"/>
      <c r="OYN380" s="1280"/>
      <c r="OYO380" s="1280"/>
      <c r="OYP380" s="1280"/>
      <c r="OYQ380" s="1280"/>
      <c r="OYR380" s="1280"/>
      <c r="OYS380" s="1280"/>
      <c r="OYT380" s="1280"/>
      <c r="OYU380" s="1280"/>
      <c r="OYV380" s="1280"/>
      <c r="OYW380" s="1280"/>
      <c r="OYX380" s="1280"/>
      <c r="OYY380" s="1280"/>
      <c r="OYZ380" s="1280"/>
      <c r="OZA380" s="1280"/>
      <c r="OZB380" s="1280"/>
      <c r="OZC380" s="1280"/>
      <c r="OZD380" s="1280"/>
      <c r="OZE380" s="1280"/>
      <c r="OZF380" s="1280"/>
      <c r="OZG380" s="1280"/>
      <c r="OZH380" s="1280"/>
      <c r="OZI380" s="1280"/>
      <c r="OZJ380" s="1280"/>
      <c r="OZK380" s="1280"/>
      <c r="OZL380" s="1280"/>
      <c r="OZM380" s="1280"/>
      <c r="OZN380" s="1280"/>
      <c r="OZO380" s="1280"/>
      <c r="OZP380" s="1280"/>
      <c r="OZQ380" s="1280"/>
      <c r="OZR380" s="1280"/>
      <c r="OZS380" s="1280"/>
      <c r="OZT380" s="1280"/>
      <c r="OZU380" s="1280"/>
      <c r="OZV380" s="1280"/>
      <c r="OZW380" s="1280"/>
      <c r="OZX380" s="1280"/>
      <c r="OZY380" s="1280"/>
      <c r="OZZ380" s="1280"/>
      <c r="PAA380" s="1280"/>
      <c r="PAB380" s="1280"/>
      <c r="PAC380" s="1280"/>
      <c r="PAD380" s="1280"/>
      <c r="PAE380" s="1280"/>
      <c r="PAF380" s="1280"/>
      <c r="PAG380" s="1280"/>
      <c r="PAH380" s="1280"/>
      <c r="PAI380" s="1280"/>
      <c r="PAJ380" s="1280"/>
      <c r="PAK380" s="1280"/>
      <c r="PAL380" s="1280"/>
      <c r="PAM380" s="1280"/>
      <c r="PAN380" s="1280"/>
      <c r="PAO380" s="1280"/>
      <c r="PAP380" s="1280"/>
      <c r="PAQ380" s="1280"/>
      <c r="PAR380" s="1280"/>
      <c r="PAS380" s="1280"/>
      <c r="PAT380" s="1280"/>
      <c r="PAU380" s="1280"/>
      <c r="PAV380" s="1280"/>
      <c r="PAW380" s="1280"/>
      <c r="PAX380" s="1280"/>
      <c r="PAY380" s="1280"/>
      <c r="PAZ380" s="1280"/>
      <c r="PBA380" s="1280"/>
      <c r="PBB380" s="1280"/>
      <c r="PBC380" s="1280"/>
      <c r="PBD380" s="1280"/>
      <c r="PBE380" s="1280"/>
      <c r="PBF380" s="1280"/>
      <c r="PBG380" s="1280"/>
      <c r="PBH380" s="1280"/>
      <c r="PBI380" s="1280"/>
      <c r="PBJ380" s="1280"/>
      <c r="PBK380" s="1280"/>
      <c r="PBL380" s="1280"/>
      <c r="PBM380" s="1280"/>
      <c r="PBN380" s="1280"/>
      <c r="PBO380" s="1280"/>
      <c r="PBP380" s="1280"/>
      <c r="PBQ380" s="1280"/>
      <c r="PBR380" s="1280"/>
      <c r="PBS380" s="1280"/>
      <c r="PBT380" s="1280"/>
      <c r="PBU380" s="1280"/>
      <c r="PBV380" s="1280"/>
      <c r="PBW380" s="1280"/>
      <c r="PBX380" s="1280"/>
      <c r="PBY380" s="1280"/>
      <c r="PBZ380" s="1280"/>
      <c r="PCA380" s="1280"/>
      <c r="PCB380" s="1280"/>
      <c r="PCC380" s="1280"/>
      <c r="PCD380" s="1280"/>
      <c r="PCE380" s="1280"/>
      <c r="PCF380" s="1280"/>
      <c r="PCG380" s="1280"/>
      <c r="PCH380" s="1280"/>
      <c r="PCI380" s="1280"/>
      <c r="PCJ380" s="1280"/>
      <c r="PCK380" s="1280"/>
      <c r="PCL380" s="1280"/>
      <c r="PCM380" s="1280"/>
      <c r="PCN380" s="1280"/>
      <c r="PCO380" s="1280"/>
      <c r="PCP380" s="1280"/>
      <c r="PCQ380" s="1280"/>
      <c r="PCR380" s="1280"/>
      <c r="PCS380" s="1280"/>
      <c r="PCT380" s="1280"/>
      <c r="PCU380" s="1280"/>
      <c r="PCV380" s="1280"/>
      <c r="PCW380" s="1280"/>
      <c r="PCX380" s="1280"/>
      <c r="PCY380" s="1280"/>
      <c r="PCZ380" s="1280"/>
      <c r="PDA380" s="1280"/>
      <c r="PDB380" s="1280"/>
      <c r="PDC380" s="1280"/>
      <c r="PDD380" s="1280"/>
      <c r="PDE380" s="1280"/>
      <c r="PDF380" s="1280"/>
      <c r="PDG380" s="1280"/>
      <c r="PDH380" s="1280"/>
      <c r="PDI380" s="1280"/>
      <c r="PDJ380" s="1280"/>
      <c r="PDK380" s="1280"/>
      <c r="PDL380" s="1280"/>
      <c r="PDM380" s="1280"/>
      <c r="PDN380" s="1280"/>
      <c r="PDO380" s="1280"/>
      <c r="PDP380" s="1280"/>
      <c r="PDQ380" s="1280"/>
      <c r="PDR380" s="1280"/>
      <c r="PDS380" s="1280"/>
      <c r="PDT380" s="1280"/>
      <c r="PDU380" s="1280"/>
      <c r="PDV380" s="1280"/>
      <c r="PDW380" s="1280"/>
      <c r="PDX380" s="1280"/>
      <c r="PDY380" s="1280"/>
      <c r="PDZ380" s="1280"/>
      <c r="PEA380" s="1280"/>
      <c r="PEB380" s="1280"/>
      <c r="PEC380" s="1280"/>
      <c r="PED380" s="1280"/>
      <c r="PEE380" s="1280"/>
      <c r="PEF380" s="1280"/>
      <c r="PEG380" s="1280"/>
      <c r="PEH380" s="1280"/>
      <c r="PEI380" s="1280"/>
      <c r="PEJ380" s="1280"/>
      <c r="PEK380" s="1280"/>
      <c r="PEL380" s="1280"/>
      <c r="PEM380" s="1280"/>
      <c r="PEN380" s="1280"/>
      <c r="PEO380" s="1280"/>
      <c r="PEP380" s="1280"/>
      <c r="PEQ380" s="1280"/>
      <c r="PER380" s="1280"/>
      <c r="PES380" s="1280"/>
      <c r="PET380" s="1280"/>
      <c r="PEU380" s="1280"/>
      <c r="PEV380" s="1280"/>
      <c r="PEW380" s="1280"/>
      <c r="PEX380" s="1280"/>
      <c r="PEY380" s="1280"/>
      <c r="PEZ380" s="1280"/>
      <c r="PFA380" s="1280"/>
      <c r="PFB380" s="1280"/>
      <c r="PFC380" s="1280"/>
      <c r="PFD380" s="1280"/>
      <c r="PFE380" s="1280"/>
      <c r="PFF380" s="1280"/>
      <c r="PFG380" s="1280"/>
      <c r="PFH380" s="1280"/>
      <c r="PFI380" s="1280"/>
      <c r="PFJ380" s="1280"/>
      <c r="PFK380" s="1280"/>
      <c r="PFL380" s="1280"/>
      <c r="PFM380" s="1280"/>
      <c r="PFN380" s="1280"/>
      <c r="PFO380" s="1280"/>
      <c r="PFP380" s="1280"/>
      <c r="PFQ380" s="1280"/>
      <c r="PFR380" s="1280"/>
      <c r="PFS380" s="1280"/>
      <c r="PFT380" s="1280"/>
      <c r="PFU380" s="1280"/>
      <c r="PFV380" s="1280"/>
      <c r="PFW380" s="1280"/>
      <c r="PFX380" s="1280"/>
      <c r="PFY380" s="1280"/>
      <c r="PFZ380" s="1280"/>
      <c r="PGA380" s="1280"/>
      <c r="PGB380" s="1280"/>
      <c r="PGC380" s="1280"/>
      <c r="PGD380" s="1280"/>
      <c r="PGE380" s="1280"/>
      <c r="PGF380" s="1280"/>
      <c r="PGG380" s="1280"/>
      <c r="PGH380" s="1280"/>
      <c r="PGI380" s="1280"/>
      <c r="PGJ380" s="1280"/>
      <c r="PGK380" s="1280"/>
      <c r="PGL380" s="1280"/>
      <c r="PGM380" s="1280"/>
      <c r="PGN380" s="1280"/>
      <c r="PGO380" s="1280"/>
      <c r="PGP380" s="1280"/>
      <c r="PGQ380" s="1280"/>
      <c r="PGR380" s="1280"/>
      <c r="PGS380" s="1280"/>
      <c r="PGT380" s="1280"/>
      <c r="PGU380" s="1280"/>
      <c r="PGV380" s="1280"/>
      <c r="PGW380" s="1280"/>
      <c r="PGX380" s="1280"/>
      <c r="PGY380" s="1280"/>
      <c r="PGZ380" s="1280"/>
      <c r="PHA380" s="1280"/>
      <c r="PHB380" s="1280"/>
      <c r="PHC380" s="1280"/>
      <c r="PHD380" s="1280"/>
      <c r="PHE380" s="1280"/>
      <c r="PHF380" s="1280"/>
      <c r="PHG380" s="1280"/>
      <c r="PHH380" s="1280"/>
      <c r="PHI380" s="1280"/>
      <c r="PHJ380" s="1280"/>
      <c r="PHK380" s="1280"/>
      <c r="PHL380" s="1280"/>
      <c r="PHM380" s="1280"/>
      <c r="PHN380" s="1280"/>
      <c r="PHO380" s="1280"/>
      <c r="PHP380" s="1280"/>
      <c r="PHQ380" s="1280"/>
      <c r="PHR380" s="1280"/>
      <c r="PHS380" s="1280"/>
      <c r="PHT380" s="1280"/>
      <c r="PHU380" s="1280"/>
      <c r="PHV380" s="1280"/>
      <c r="PHW380" s="1280"/>
      <c r="PHX380" s="1280"/>
      <c r="PHY380" s="1280"/>
      <c r="PHZ380" s="1280"/>
      <c r="PIA380" s="1280"/>
      <c r="PIB380" s="1280"/>
      <c r="PIC380" s="1280"/>
      <c r="PID380" s="1280"/>
      <c r="PIE380" s="1280"/>
      <c r="PIF380" s="1280"/>
      <c r="PIG380" s="1280"/>
      <c r="PIH380" s="1280"/>
      <c r="PII380" s="1280"/>
      <c r="PIJ380" s="1280"/>
      <c r="PIK380" s="1280"/>
      <c r="PIL380" s="1280"/>
      <c r="PIM380" s="1280"/>
      <c r="PIN380" s="1280"/>
      <c r="PIO380" s="1280"/>
      <c r="PIP380" s="1280"/>
      <c r="PIQ380" s="1280"/>
      <c r="PIR380" s="1280"/>
      <c r="PIS380" s="1280"/>
      <c r="PIT380" s="1280"/>
      <c r="PIU380" s="1280"/>
      <c r="PIV380" s="1280"/>
      <c r="PIW380" s="1280"/>
      <c r="PIX380" s="1280"/>
      <c r="PIY380" s="1280"/>
      <c r="PIZ380" s="1280"/>
      <c r="PJA380" s="1280"/>
      <c r="PJB380" s="1280"/>
      <c r="PJC380" s="1280"/>
      <c r="PJD380" s="1280"/>
      <c r="PJE380" s="1280"/>
      <c r="PJF380" s="1280"/>
      <c r="PJG380" s="1280"/>
      <c r="PJH380" s="1280"/>
      <c r="PJI380" s="1280"/>
      <c r="PJJ380" s="1280"/>
      <c r="PJK380" s="1280"/>
      <c r="PJL380" s="1280"/>
      <c r="PJM380" s="1280"/>
      <c r="PJN380" s="1280"/>
      <c r="PJO380" s="1280"/>
      <c r="PJP380" s="1280"/>
      <c r="PJQ380" s="1280"/>
      <c r="PJR380" s="1280"/>
      <c r="PJS380" s="1280"/>
      <c r="PJT380" s="1280"/>
      <c r="PJU380" s="1280"/>
      <c r="PJV380" s="1280"/>
      <c r="PJW380" s="1280"/>
      <c r="PJX380" s="1280"/>
      <c r="PJY380" s="1280"/>
      <c r="PJZ380" s="1280"/>
      <c r="PKA380" s="1280"/>
      <c r="PKB380" s="1280"/>
      <c r="PKC380" s="1280"/>
      <c r="PKD380" s="1280"/>
      <c r="PKE380" s="1280"/>
      <c r="PKF380" s="1280"/>
      <c r="PKG380" s="1280"/>
      <c r="PKH380" s="1280"/>
      <c r="PKI380" s="1280"/>
      <c r="PKJ380" s="1280"/>
      <c r="PKK380" s="1280"/>
      <c r="PKL380" s="1280"/>
      <c r="PKM380" s="1280"/>
      <c r="PKN380" s="1280"/>
      <c r="PKO380" s="1280"/>
      <c r="PKP380" s="1280"/>
      <c r="PKQ380" s="1280"/>
      <c r="PKR380" s="1280"/>
      <c r="PKS380" s="1280"/>
      <c r="PKT380" s="1280"/>
      <c r="PKU380" s="1280"/>
      <c r="PKV380" s="1280"/>
      <c r="PKW380" s="1280"/>
      <c r="PKX380" s="1280"/>
      <c r="PKY380" s="1280"/>
      <c r="PKZ380" s="1280"/>
      <c r="PLA380" s="1280"/>
      <c r="PLB380" s="1280"/>
      <c r="PLC380" s="1280"/>
      <c r="PLD380" s="1280"/>
      <c r="PLE380" s="1280"/>
      <c r="PLF380" s="1280"/>
      <c r="PLG380" s="1280"/>
      <c r="PLH380" s="1280"/>
      <c r="PLI380" s="1280"/>
      <c r="PLJ380" s="1280"/>
      <c r="PLK380" s="1280"/>
      <c r="PLL380" s="1280"/>
      <c r="PLM380" s="1280"/>
      <c r="PLN380" s="1280"/>
      <c r="PLO380" s="1280"/>
      <c r="PLP380" s="1280"/>
      <c r="PLQ380" s="1280"/>
      <c r="PLR380" s="1280"/>
      <c r="PLS380" s="1280"/>
      <c r="PLT380" s="1280"/>
      <c r="PLU380" s="1280"/>
      <c r="PLV380" s="1280"/>
      <c r="PLW380" s="1280"/>
      <c r="PLX380" s="1280"/>
      <c r="PLY380" s="1280"/>
      <c r="PLZ380" s="1280"/>
      <c r="PMA380" s="1280"/>
      <c r="PMB380" s="1280"/>
      <c r="PMC380" s="1280"/>
      <c r="PMD380" s="1280"/>
      <c r="PME380" s="1280"/>
      <c r="PMF380" s="1280"/>
      <c r="PMG380" s="1280"/>
      <c r="PMH380" s="1280"/>
      <c r="PMI380" s="1280"/>
      <c r="PMJ380" s="1280"/>
      <c r="PMK380" s="1280"/>
      <c r="PML380" s="1280"/>
      <c r="PMM380" s="1280"/>
      <c r="PMN380" s="1280"/>
      <c r="PMO380" s="1280"/>
      <c r="PMP380" s="1280"/>
      <c r="PMQ380" s="1280"/>
      <c r="PMR380" s="1280"/>
      <c r="PMS380" s="1280"/>
      <c r="PMT380" s="1280"/>
      <c r="PMU380" s="1280"/>
      <c r="PMV380" s="1280"/>
      <c r="PMW380" s="1280"/>
      <c r="PMX380" s="1280"/>
      <c r="PMY380" s="1280"/>
      <c r="PMZ380" s="1280"/>
      <c r="PNA380" s="1280"/>
      <c r="PNB380" s="1280"/>
      <c r="PNC380" s="1280"/>
      <c r="PND380" s="1280"/>
      <c r="PNE380" s="1280"/>
      <c r="PNF380" s="1280"/>
      <c r="PNG380" s="1280"/>
      <c r="PNH380" s="1280"/>
      <c r="PNI380" s="1280"/>
      <c r="PNJ380" s="1280"/>
      <c r="PNK380" s="1280"/>
      <c r="PNL380" s="1280"/>
      <c r="PNM380" s="1280"/>
      <c r="PNN380" s="1280"/>
      <c r="PNO380" s="1280"/>
      <c r="PNP380" s="1280"/>
      <c r="PNQ380" s="1280"/>
      <c r="PNR380" s="1280"/>
      <c r="PNS380" s="1280"/>
      <c r="PNT380" s="1280"/>
      <c r="PNU380" s="1280"/>
      <c r="PNV380" s="1280"/>
      <c r="PNW380" s="1280"/>
      <c r="PNX380" s="1280"/>
      <c r="PNY380" s="1280"/>
      <c r="PNZ380" s="1280"/>
      <c r="POA380" s="1280"/>
      <c r="POB380" s="1280"/>
      <c r="POC380" s="1280"/>
      <c r="POD380" s="1280"/>
      <c r="POE380" s="1280"/>
      <c r="POF380" s="1280"/>
      <c r="POG380" s="1280"/>
      <c r="POH380" s="1280"/>
      <c r="POI380" s="1280"/>
      <c r="POJ380" s="1280"/>
      <c r="POK380" s="1280"/>
      <c r="POL380" s="1280"/>
      <c r="POM380" s="1280"/>
      <c r="PON380" s="1280"/>
      <c r="POO380" s="1280"/>
      <c r="POP380" s="1280"/>
      <c r="POQ380" s="1280"/>
      <c r="POR380" s="1280"/>
      <c r="POS380" s="1280"/>
      <c r="POT380" s="1280"/>
      <c r="POU380" s="1280"/>
      <c r="POV380" s="1280"/>
      <c r="POW380" s="1280"/>
      <c r="POX380" s="1280"/>
      <c r="POY380" s="1280"/>
      <c r="POZ380" s="1280"/>
      <c r="PPA380" s="1280"/>
      <c r="PPB380" s="1280"/>
      <c r="PPC380" s="1280"/>
      <c r="PPD380" s="1280"/>
      <c r="PPE380" s="1280"/>
      <c r="PPF380" s="1280"/>
      <c r="PPG380" s="1280"/>
      <c r="PPH380" s="1280"/>
      <c r="PPI380" s="1280"/>
      <c r="PPJ380" s="1280"/>
      <c r="PPK380" s="1280"/>
      <c r="PPL380" s="1280"/>
      <c r="PPM380" s="1280"/>
      <c r="PPN380" s="1280"/>
      <c r="PPO380" s="1280"/>
      <c r="PPP380" s="1280"/>
      <c r="PPQ380" s="1280"/>
      <c r="PPR380" s="1280"/>
      <c r="PPS380" s="1280"/>
      <c r="PPT380" s="1280"/>
      <c r="PPU380" s="1280"/>
      <c r="PPV380" s="1280"/>
      <c r="PPW380" s="1280"/>
      <c r="PPX380" s="1280"/>
      <c r="PPY380" s="1280"/>
      <c r="PPZ380" s="1280"/>
      <c r="PQA380" s="1280"/>
      <c r="PQB380" s="1280"/>
      <c r="PQC380" s="1280"/>
      <c r="PQD380" s="1280"/>
      <c r="PQE380" s="1280"/>
      <c r="PQF380" s="1280"/>
      <c r="PQG380" s="1280"/>
      <c r="PQH380" s="1280"/>
      <c r="PQI380" s="1280"/>
      <c r="PQJ380" s="1280"/>
      <c r="PQK380" s="1280"/>
      <c r="PQL380" s="1280"/>
      <c r="PQM380" s="1280"/>
      <c r="PQN380" s="1280"/>
      <c r="PQO380" s="1280"/>
      <c r="PQP380" s="1280"/>
      <c r="PQQ380" s="1280"/>
      <c r="PQR380" s="1280"/>
      <c r="PQS380" s="1280"/>
      <c r="PQT380" s="1280"/>
      <c r="PQU380" s="1280"/>
      <c r="PQV380" s="1280"/>
      <c r="PQW380" s="1280"/>
      <c r="PQX380" s="1280"/>
      <c r="PQY380" s="1280"/>
      <c r="PQZ380" s="1280"/>
      <c r="PRA380" s="1280"/>
      <c r="PRB380" s="1280"/>
      <c r="PRC380" s="1280"/>
      <c r="PRD380" s="1280"/>
      <c r="PRE380" s="1280"/>
      <c r="PRF380" s="1280"/>
      <c r="PRG380" s="1280"/>
      <c r="PRH380" s="1280"/>
      <c r="PRI380" s="1280"/>
      <c r="PRJ380" s="1280"/>
      <c r="PRK380" s="1280"/>
      <c r="PRL380" s="1280"/>
      <c r="PRM380" s="1280"/>
      <c r="PRN380" s="1280"/>
      <c r="PRO380" s="1280"/>
      <c r="PRP380" s="1280"/>
      <c r="PRQ380" s="1280"/>
      <c r="PRR380" s="1280"/>
      <c r="PRS380" s="1280"/>
      <c r="PRT380" s="1280"/>
      <c r="PRU380" s="1280"/>
      <c r="PRV380" s="1280"/>
      <c r="PRW380" s="1280"/>
      <c r="PRX380" s="1280"/>
      <c r="PRY380" s="1280"/>
      <c r="PRZ380" s="1280"/>
      <c r="PSA380" s="1280"/>
      <c r="PSB380" s="1280"/>
      <c r="PSC380" s="1280"/>
      <c r="PSD380" s="1280"/>
      <c r="PSE380" s="1280"/>
      <c r="PSF380" s="1280"/>
      <c r="PSG380" s="1280"/>
      <c r="PSH380" s="1280"/>
      <c r="PSI380" s="1280"/>
      <c r="PSJ380" s="1280"/>
      <c r="PSK380" s="1280"/>
      <c r="PSL380" s="1280"/>
      <c r="PSM380" s="1280"/>
      <c r="PSN380" s="1280"/>
      <c r="PSO380" s="1280"/>
      <c r="PSP380" s="1280"/>
      <c r="PSQ380" s="1280"/>
      <c r="PSR380" s="1280"/>
      <c r="PSS380" s="1280"/>
      <c r="PST380" s="1280"/>
      <c r="PSU380" s="1280"/>
      <c r="PSV380" s="1280"/>
      <c r="PSW380" s="1280"/>
      <c r="PSX380" s="1280"/>
      <c r="PSY380" s="1280"/>
      <c r="PSZ380" s="1280"/>
      <c r="PTA380" s="1280"/>
      <c r="PTB380" s="1280"/>
      <c r="PTC380" s="1280"/>
      <c r="PTD380" s="1280"/>
      <c r="PTE380" s="1280"/>
      <c r="PTF380" s="1280"/>
      <c r="PTG380" s="1280"/>
      <c r="PTH380" s="1280"/>
      <c r="PTI380" s="1280"/>
      <c r="PTJ380" s="1280"/>
      <c r="PTK380" s="1280"/>
      <c r="PTL380" s="1280"/>
      <c r="PTM380" s="1280"/>
      <c r="PTN380" s="1280"/>
      <c r="PTO380" s="1280"/>
      <c r="PTP380" s="1280"/>
      <c r="PTQ380" s="1280"/>
      <c r="PTR380" s="1280"/>
      <c r="PTS380" s="1280"/>
      <c r="PTT380" s="1280"/>
      <c r="PTU380" s="1280"/>
      <c r="PTV380" s="1280"/>
      <c r="PTW380" s="1280"/>
      <c r="PTX380" s="1280"/>
      <c r="PTY380" s="1280"/>
      <c r="PTZ380" s="1280"/>
      <c r="PUA380" s="1280"/>
      <c r="PUB380" s="1280"/>
      <c r="PUC380" s="1280"/>
      <c r="PUD380" s="1280"/>
      <c r="PUE380" s="1280"/>
      <c r="PUF380" s="1280"/>
      <c r="PUG380" s="1280"/>
      <c r="PUH380" s="1280"/>
      <c r="PUI380" s="1280"/>
      <c r="PUJ380" s="1280"/>
      <c r="PUK380" s="1280"/>
      <c r="PUL380" s="1280"/>
      <c r="PUM380" s="1280"/>
      <c r="PUN380" s="1280"/>
      <c r="PUO380" s="1280"/>
      <c r="PUP380" s="1280"/>
      <c r="PUQ380" s="1280"/>
      <c r="PUR380" s="1280"/>
      <c r="PUS380" s="1280"/>
      <c r="PUT380" s="1280"/>
      <c r="PUU380" s="1280"/>
      <c r="PUV380" s="1280"/>
      <c r="PUW380" s="1280"/>
      <c r="PUX380" s="1280"/>
      <c r="PUY380" s="1280"/>
      <c r="PUZ380" s="1280"/>
      <c r="PVA380" s="1280"/>
      <c r="PVB380" s="1280"/>
      <c r="PVC380" s="1280"/>
      <c r="PVD380" s="1280"/>
      <c r="PVE380" s="1280"/>
      <c r="PVF380" s="1280"/>
      <c r="PVG380" s="1280"/>
      <c r="PVH380" s="1280"/>
      <c r="PVI380" s="1280"/>
      <c r="PVJ380" s="1280"/>
      <c r="PVK380" s="1280"/>
      <c r="PVL380" s="1280"/>
      <c r="PVM380" s="1280"/>
      <c r="PVN380" s="1280"/>
      <c r="PVO380" s="1280"/>
      <c r="PVP380" s="1280"/>
      <c r="PVQ380" s="1280"/>
      <c r="PVR380" s="1280"/>
      <c r="PVS380" s="1280"/>
      <c r="PVT380" s="1280"/>
      <c r="PVU380" s="1280"/>
      <c r="PVV380" s="1280"/>
      <c r="PVW380" s="1280"/>
      <c r="PVX380" s="1280"/>
      <c r="PVY380" s="1280"/>
      <c r="PVZ380" s="1280"/>
      <c r="PWA380" s="1280"/>
      <c r="PWB380" s="1280"/>
      <c r="PWC380" s="1280"/>
      <c r="PWD380" s="1280"/>
      <c r="PWE380" s="1280"/>
      <c r="PWF380" s="1280"/>
      <c r="PWG380" s="1280"/>
      <c r="PWH380" s="1280"/>
      <c r="PWI380" s="1280"/>
      <c r="PWJ380" s="1280"/>
      <c r="PWK380" s="1280"/>
      <c r="PWL380" s="1280"/>
      <c r="PWM380" s="1280"/>
      <c r="PWN380" s="1280"/>
      <c r="PWO380" s="1280"/>
      <c r="PWP380" s="1280"/>
      <c r="PWQ380" s="1280"/>
      <c r="PWR380" s="1280"/>
      <c r="PWS380" s="1280"/>
      <c r="PWT380" s="1280"/>
      <c r="PWU380" s="1280"/>
      <c r="PWV380" s="1280"/>
      <c r="PWW380" s="1280"/>
      <c r="PWX380" s="1280"/>
      <c r="PWY380" s="1280"/>
      <c r="PWZ380" s="1280"/>
      <c r="PXA380" s="1280"/>
      <c r="PXB380" s="1280"/>
      <c r="PXC380" s="1280"/>
      <c r="PXD380" s="1280"/>
      <c r="PXE380" s="1280"/>
      <c r="PXF380" s="1280"/>
      <c r="PXG380" s="1280"/>
      <c r="PXH380" s="1280"/>
      <c r="PXI380" s="1280"/>
      <c r="PXJ380" s="1280"/>
      <c r="PXK380" s="1280"/>
      <c r="PXL380" s="1280"/>
      <c r="PXM380" s="1280"/>
      <c r="PXN380" s="1280"/>
      <c r="PXO380" s="1280"/>
      <c r="PXP380" s="1280"/>
      <c r="PXQ380" s="1280"/>
      <c r="PXR380" s="1280"/>
      <c r="PXS380" s="1280"/>
      <c r="PXT380" s="1280"/>
      <c r="PXU380" s="1280"/>
      <c r="PXV380" s="1280"/>
      <c r="PXW380" s="1280"/>
      <c r="PXX380" s="1280"/>
      <c r="PXY380" s="1280"/>
      <c r="PXZ380" s="1280"/>
      <c r="PYA380" s="1280"/>
      <c r="PYB380" s="1280"/>
      <c r="PYC380" s="1280"/>
      <c r="PYD380" s="1280"/>
      <c r="PYE380" s="1280"/>
      <c r="PYF380" s="1280"/>
      <c r="PYG380" s="1280"/>
      <c r="PYH380" s="1280"/>
      <c r="PYI380" s="1280"/>
      <c r="PYJ380" s="1280"/>
      <c r="PYK380" s="1280"/>
      <c r="PYL380" s="1280"/>
      <c r="PYM380" s="1280"/>
      <c r="PYN380" s="1280"/>
      <c r="PYO380" s="1280"/>
      <c r="PYP380" s="1280"/>
      <c r="PYQ380" s="1280"/>
      <c r="PYR380" s="1280"/>
      <c r="PYS380" s="1280"/>
      <c r="PYT380" s="1280"/>
      <c r="PYU380" s="1280"/>
      <c r="PYV380" s="1280"/>
      <c r="PYW380" s="1280"/>
      <c r="PYX380" s="1280"/>
      <c r="PYY380" s="1280"/>
      <c r="PYZ380" s="1280"/>
      <c r="PZA380" s="1280"/>
      <c r="PZB380" s="1280"/>
      <c r="PZC380" s="1280"/>
      <c r="PZD380" s="1280"/>
      <c r="PZE380" s="1280"/>
      <c r="PZF380" s="1280"/>
      <c r="PZG380" s="1280"/>
      <c r="PZH380" s="1280"/>
      <c r="PZI380" s="1280"/>
      <c r="PZJ380" s="1280"/>
      <c r="PZK380" s="1280"/>
      <c r="PZL380" s="1280"/>
      <c r="PZM380" s="1280"/>
      <c r="PZN380" s="1280"/>
      <c r="PZO380" s="1280"/>
      <c r="PZP380" s="1280"/>
      <c r="PZQ380" s="1280"/>
      <c r="PZR380" s="1280"/>
      <c r="PZS380" s="1280"/>
      <c r="PZT380" s="1280"/>
      <c r="PZU380" s="1280"/>
      <c r="PZV380" s="1280"/>
      <c r="PZW380" s="1280"/>
      <c r="PZX380" s="1280"/>
      <c r="PZY380" s="1280"/>
      <c r="PZZ380" s="1280"/>
      <c r="QAA380" s="1280"/>
      <c r="QAB380" s="1280"/>
      <c r="QAC380" s="1280"/>
      <c r="QAD380" s="1280"/>
      <c r="QAE380" s="1280"/>
      <c r="QAF380" s="1280"/>
      <c r="QAG380" s="1280"/>
      <c r="QAH380" s="1280"/>
      <c r="QAI380" s="1280"/>
      <c r="QAJ380" s="1280"/>
      <c r="QAK380" s="1280"/>
      <c r="QAL380" s="1280"/>
      <c r="QAM380" s="1280"/>
      <c r="QAN380" s="1280"/>
      <c r="QAO380" s="1280"/>
      <c r="QAP380" s="1280"/>
      <c r="QAQ380" s="1280"/>
      <c r="QAR380" s="1280"/>
      <c r="QAS380" s="1280"/>
      <c r="QAT380" s="1280"/>
      <c r="QAU380" s="1280"/>
      <c r="QAV380" s="1280"/>
      <c r="QAW380" s="1280"/>
      <c r="QAX380" s="1280"/>
      <c r="QAY380" s="1280"/>
      <c r="QAZ380" s="1280"/>
      <c r="QBA380" s="1280"/>
      <c r="QBB380" s="1280"/>
      <c r="QBC380" s="1280"/>
      <c r="QBD380" s="1280"/>
      <c r="QBE380" s="1280"/>
      <c r="QBF380" s="1280"/>
      <c r="QBG380" s="1280"/>
      <c r="QBH380" s="1280"/>
      <c r="QBI380" s="1280"/>
      <c r="QBJ380" s="1280"/>
      <c r="QBK380" s="1280"/>
      <c r="QBL380" s="1280"/>
      <c r="QBM380" s="1280"/>
      <c r="QBN380" s="1280"/>
      <c r="QBO380" s="1280"/>
      <c r="QBP380" s="1280"/>
      <c r="QBQ380" s="1280"/>
      <c r="QBR380" s="1280"/>
      <c r="QBS380" s="1280"/>
      <c r="QBT380" s="1280"/>
      <c r="QBU380" s="1280"/>
      <c r="QBV380" s="1280"/>
      <c r="QBW380" s="1280"/>
      <c r="QBX380" s="1280"/>
      <c r="QBY380" s="1280"/>
      <c r="QBZ380" s="1280"/>
      <c r="QCA380" s="1280"/>
      <c r="QCB380" s="1280"/>
      <c r="QCC380" s="1280"/>
      <c r="QCD380" s="1280"/>
      <c r="QCE380" s="1280"/>
      <c r="QCF380" s="1280"/>
      <c r="QCG380" s="1280"/>
      <c r="QCH380" s="1280"/>
      <c r="QCI380" s="1280"/>
      <c r="QCJ380" s="1280"/>
      <c r="QCK380" s="1280"/>
      <c r="QCL380" s="1280"/>
      <c r="QCM380" s="1280"/>
      <c r="QCN380" s="1280"/>
      <c r="QCO380" s="1280"/>
      <c r="QCP380" s="1280"/>
      <c r="QCQ380" s="1280"/>
      <c r="QCR380" s="1280"/>
      <c r="QCS380" s="1280"/>
      <c r="QCT380" s="1280"/>
      <c r="QCU380" s="1280"/>
      <c r="QCV380" s="1280"/>
      <c r="QCW380" s="1280"/>
      <c r="QCX380" s="1280"/>
      <c r="QCY380" s="1280"/>
      <c r="QCZ380" s="1280"/>
      <c r="QDA380" s="1280"/>
      <c r="QDB380" s="1280"/>
      <c r="QDC380" s="1280"/>
      <c r="QDD380" s="1280"/>
      <c r="QDE380" s="1280"/>
      <c r="QDF380" s="1280"/>
      <c r="QDG380" s="1280"/>
      <c r="QDH380" s="1280"/>
      <c r="QDI380" s="1280"/>
      <c r="QDJ380" s="1280"/>
      <c r="QDK380" s="1280"/>
      <c r="QDL380" s="1280"/>
      <c r="QDM380" s="1280"/>
      <c r="QDN380" s="1280"/>
      <c r="QDO380" s="1280"/>
      <c r="QDP380" s="1280"/>
      <c r="QDQ380" s="1280"/>
      <c r="QDR380" s="1280"/>
      <c r="QDS380" s="1280"/>
      <c r="QDT380" s="1280"/>
      <c r="QDU380" s="1280"/>
      <c r="QDV380" s="1280"/>
      <c r="QDW380" s="1280"/>
      <c r="QDX380" s="1280"/>
      <c r="QDY380" s="1280"/>
      <c r="QDZ380" s="1280"/>
      <c r="QEA380" s="1280"/>
      <c r="QEB380" s="1280"/>
      <c r="QEC380" s="1280"/>
      <c r="QED380" s="1280"/>
      <c r="QEE380" s="1280"/>
      <c r="QEF380" s="1280"/>
      <c r="QEG380" s="1280"/>
      <c r="QEH380" s="1280"/>
      <c r="QEI380" s="1280"/>
      <c r="QEJ380" s="1280"/>
      <c r="QEK380" s="1280"/>
      <c r="QEL380" s="1280"/>
      <c r="QEM380" s="1280"/>
      <c r="QEN380" s="1280"/>
      <c r="QEO380" s="1280"/>
      <c r="QEP380" s="1280"/>
      <c r="QEQ380" s="1280"/>
      <c r="QER380" s="1280"/>
      <c r="QES380" s="1280"/>
      <c r="QET380" s="1280"/>
      <c r="QEU380" s="1280"/>
      <c r="QEV380" s="1280"/>
      <c r="QEW380" s="1280"/>
      <c r="QEX380" s="1280"/>
      <c r="QEY380" s="1280"/>
      <c r="QEZ380" s="1280"/>
      <c r="QFA380" s="1280"/>
      <c r="QFB380" s="1280"/>
      <c r="QFC380" s="1280"/>
      <c r="QFD380" s="1280"/>
      <c r="QFE380" s="1280"/>
      <c r="QFF380" s="1280"/>
      <c r="QFG380" s="1280"/>
      <c r="QFH380" s="1280"/>
      <c r="QFI380" s="1280"/>
      <c r="QFJ380" s="1280"/>
      <c r="QFK380" s="1280"/>
      <c r="QFL380" s="1280"/>
      <c r="QFM380" s="1280"/>
      <c r="QFN380" s="1280"/>
      <c r="QFO380" s="1280"/>
      <c r="QFP380" s="1280"/>
      <c r="QFQ380" s="1280"/>
      <c r="QFR380" s="1280"/>
      <c r="QFS380" s="1280"/>
      <c r="QFT380" s="1280"/>
      <c r="QFU380" s="1280"/>
      <c r="QFV380" s="1280"/>
      <c r="QFW380" s="1280"/>
      <c r="QFX380" s="1280"/>
      <c r="QFY380" s="1280"/>
      <c r="QFZ380" s="1280"/>
      <c r="QGA380" s="1280"/>
      <c r="QGB380" s="1280"/>
      <c r="QGC380" s="1280"/>
      <c r="QGD380" s="1280"/>
      <c r="QGE380" s="1280"/>
      <c r="QGF380" s="1280"/>
      <c r="QGG380" s="1280"/>
      <c r="QGH380" s="1280"/>
      <c r="QGI380" s="1280"/>
      <c r="QGJ380" s="1280"/>
      <c r="QGK380" s="1280"/>
      <c r="QGL380" s="1280"/>
      <c r="QGM380" s="1280"/>
      <c r="QGN380" s="1280"/>
      <c r="QGO380" s="1280"/>
      <c r="QGP380" s="1280"/>
      <c r="QGQ380" s="1280"/>
      <c r="QGR380" s="1280"/>
      <c r="QGS380" s="1280"/>
      <c r="QGT380" s="1280"/>
      <c r="QGU380" s="1280"/>
      <c r="QGV380" s="1280"/>
      <c r="QGW380" s="1280"/>
      <c r="QGX380" s="1280"/>
      <c r="QGY380" s="1280"/>
      <c r="QGZ380" s="1280"/>
      <c r="QHA380" s="1280"/>
      <c r="QHB380" s="1280"/>
      <c r="QHC380" s="1280"/>
      <c r="QHD380" s="1280"/>
      <c r="QHE380" s="1280"/>
      <c r="QHF380" s="1280"/>
      <c r="QHG380" s="1280"/>
      <c r="QHH380" s="1280"/>
      <c r="QHI380" s="1280"/>
      <c r="QHJ380" s="1280"/>
      <c r="QHK380" s="1280"/>
      <c r="QHL380" s="1280"/>
      <c r="QHM380" s="1280"/>
      <c r="QHN380" s="1280"/>
      <c r="QHO380" s="1280"/>
      <c r="QHP380" s="1280"/>
      <c r="QHQ380" s="1280"/>
      <c r="QHR380" s="1280"/>
      <c r="QHS380" s="1280"/>
      <c r="QHT380" s="1280"/>
      <c r="QHU380" s="1280"/>
      <c r="QHV380" s="1280"/>
      <c r="QHW380" s="1280"/>
      <c r="QHX380" s="1280"/>
      <c r="QHY380" s="1280"/>
      <c r="QHZ380" s="1280"/>
      <c r="QIA380" s="1280"/>
      <c r="QIB380" s="1280"/>
      <c r="QIC380" s="1280"/>
      <c r="QID380" s="1280"/>
      <c r="QIE380" s="1280"/>
      <c r="QIF380" s="1280"/>
      <c r="QIG380" s="1280"/>
      <c r="QIH380" s="1280"/>
      <c r="QII380" s="1280"/>
      <c r="QIJ380" s="1280"/>
      <c r="QIK380" s="1280"/>
      <c r="QIL380" s="1280"/>
      <c r="QIM380" s="1280"/>
      <c r="QIN380" s="1280"/>
      <c r="QIO380" s="1280"/>
      <c r="QIP380" s="1280"/>
      <c r="QIQ380" s="1280"/>
      <c r="QIR380" s="1280"/>
      <c r="QIS380" s="1280"/>
      <c r="QIT380" s="1280"/>
      <c r="QIU380" s="1280"/>
      <c r="QIV380" s="1280"/>
      <c r="QIW380" s="1280"/>
      <c r="QIX380" s="1280"/>
      <c r="QIY380" s="1280"/>
      <c r="QIZ380" s="1280"/>
      <c r="QJA380" s="1280"/>
      <c r="QJB380" s="1280"/>
      <c r="QJC380" s="1280"/>
      <c r="QJD380" s="1280"/>
      <c r="QJE380" s="1280"/>
      <c r="QJF380" s="1280"/>
      <c r="QJG380" s="1280"/>
      <c r="QJH380" s="1280"/>
      <c r="QJI380" s="1280"/>
      <c r="QJJ380" s="1280"/>
      <c r="QJK380" s="1280"/>
      <c r="QJL380" s="1280"/>
      <c r="QJM380" s="1280"/>
      <c r="QJN380" s="1280"/>
      <c r="QJO380" s="1280"/>
      <c r="QJP380" s="1280"/>
      <c r="QJQ380" s="1280"/>
      <c r="QJR380" s="1280"/>
      <c r="QJS380" s="1280"/>
      <c r="QJT380" s="1280"/>
      <c r="QJU380" s="1280"/>
      <c r="QJV380" s="1280"/>
      <c r="QJW380" s="1280"/>
      <c r="QJX380" s="1280"/>
      <c r="QJY380" s="1280"/>
      <c r="QJZ380" s="1280"/>
      <c r="QKA380" s="1280"/>
      <c r="QKB380" s="1280"/>
      <c r="QKC380" s="1280"/>
      <c r="QKD380" s="1280"/>
      <c r="QKE380" s="1280"/>
      <c r="QKF380" s="1280"/>
      <c r="QKG380" s="1280"/>
      <c r="QKH380" s="1280"/>
      <c r="QKI380" s="1280"/>
      <c r="QKJ380" s="1280"/>
      <c r="QKK380" s="1280"/>
      <c r="QKL380" s="1280"/>
      <c r="QKM380" s="1280"/>
      <c r="QKN380" s="1280"/>
      <c r="QKO380" s="1280"/>
      <c r="QKP380" s="1280"/>
      <c r="QKQ380" s="1280"/>
      <c r="QKR380" s="1280"/>
      <c r="QKS380" s="1280"/>
      <c r="QKT380" s="1280"/>
      <c r="QKU380" s="1280"/>
      <c r="QKV380" s="1280"/>
      <c r="QKW380" s="1280"/>
      <c r="QKX380" s="1280"/>
      <c r="QKY380" s="1280"/>
      <c r="QKZ380" s="1280"/>
      <c r="QLA380" s="1280"/>
      <c r="QLB380" s="1280"/>
      <c r="QLC380" s="1280"/>
      <c r="QLD380" s="1280"/>
      <c r="QLE380" s="1280"/>
      <c r="QLF380" s="1280"/>
      <c r="QLG380" s="1280"/>
      <c r="QLH380" s="1280"/>
      <c r="QLI380" s="1280"/>
      <c r="QLJ380" s="1280"/>
      <c r="QLK380" s="1280"/>
      <c r="QLL380" s="1280"/>
      <c r="QLM380" s="1280"/>
      <c r="QLN380" s="1280"/>
      <c r="QLO380" s="1280"/>
      <c r="QLP380" s="1280"/>
      <c r="QLQ380" s="1280"/>
      <c r="QLR380" s="1280"/>
      <c r="QLS380" s="1280"/>
      <c r="QLT380" s="1280"/>
      <c r="QLU380" s="1280"/>
      <c r="QLV380" s="1280"/>
      <c r="QLW380" s="1280"/>
      <c r="QLX380" s="1280"/>
      <c r="QLY380" s="1280"/>
      <c r="QLZ380" s="1280"/>
      <c r="QMA380" s="1280"/>
      <c r="QMB380" s="1280"/>
      <c r="QMC380" s="1280"/>
      <c r="QMD380" s="1280"/>
      <c r="QME380" s="1280"/>
      <c r="QMF380" s="1280"/>
      <c r="QMG380" s="1280"/>
      <c r="QMH380" s="1280"/>
      <c r="QMI380" s="1280"/>
      <c r="QMJ380" s="1280"/>
      <c r="QMK380" s="1280"/>
      <c r="QML380" s="1280"/>
      <c r="QMM380" s="1280"/>
      <c r="QMN380" s="1280"/>
      <c r="QMO380" s="1280"/>
      <c r="QMP380" s="1280"/>
      <c r="QMQ380" s="1280"/>
      <c r="QMR380" s="1280"/>
      <c r="QMS380" s="1280"/>
      <c r="QMT380" s="1280"/>
      <c r="QMU380" s="1280"/>
      <c r="QMV380" s="1280"/>
      <c r="QMW380" s="1280"/>
      <c r="QMX380" s="1280"/>
      <c r="QMY380" s="1280"/>
      <c r="QMZ380" s="1280"/>
      <c r="QNA380" s="1280"/>
      <c r="QNB380" s="1280"/>
      <c r="QNC380" s="1280"/>
      <c r="QND380" s="1280"/>
      <c r="QNE380" s="1280"/>
      <c r="QNF380" s="1280"/>
      <c r="QNG380" s="1280"/>
      <c r="QNH380" s="1280"/>
      <c r="QNI380" s="1280"/>
      <c r="QNJ380" s="1280"/>
      <c r="QNK380" s="1280"/>
      <c r="QNL380" s="1280"/>
      <c r="QNM380" s="1280"/>
      <c r="QNN380" s="1280"/>
      <c r="QNO380" s="1280"/>
      <c r="QNP380" s="1280"/>
      <c r="QNQ380" s="1280"/>
      <c r="QNR380" s="1280"/>
      <c r="QNS380" s="1280"/>
      <c r="QNT380" s="1280"/>
      <c r="QNU380" s="1280"/>
      <c r="QNV380" s="1280"/>
      <c r="QNW380" s="1280"/>
      <c r="QNX380" s="1280"/>
      <c r="QNY380" s="1280"/>
      <c r="QNZ380" s="1280"/>
      <c r="QOA380" s="1280"/>
      <c r="QOB380" s="1280"/>
      <c r="QOC380" s="1280"/>
      <c r="QOD380" s="1280"/>
      <c r="QOE380" s="1280"/>
      <c r="QOF380" s="1280"/>
      <c r="QOG380" s="1280"/>
      <c r="QOH380" s="1280"/>
      <c r="QOI380" s="1280"/>
      <c r="QOJ380" s="1280"/>
      <c r="QOK380" s="1280"/>
      <c r="QOL380" s="1280"/>
      <c r="QOM380" s="1280"/>
      <c r="QON380" s="1280"/>
      <c r="QOO380" s="1280"/>
      <c r="QOP380" s="1280"/>
      <c r="QOQ380" s="1280"/>
      <c r="QOR380" s="1280"/>
      <c r="QOS380" s="1280"/>
      <c r="QOT380" s="1280"/>
      <c r="QOU380" s="1280"/>
      <c r="QOV380" s="1280"/>
      <c r="QOW380" s="1280"/>
      <c r="QOX380" s="1280"/>
      <c r="QOY380" s="1280"/>
      <c r="QOZ380" s="1280"/>
      <c r="QPA380" s="1280"/>
      <c r="QPB380" s="1280"/>
      <c r="QPC380" s="1280"/>
      <c r="QPD380" s="1280"/>
      <c r="QPE380" s="1280"/>
      <c r="QPF380" s="1280"/>
      <c r="QPG380" s="1280"/>
      <c r="QPH380" s="1280"/>
      <c r="QPI380" s="1280"/>
      <c r="QPJ380" s="1280"/>
      <c r="QPK380" s="1280"/>
      <c r="QPL380" s="1280"/>
      <c r="QPM380" s="1280"/>
      <c r="QPN380" s="1280"/>
      <c r="QPO380" s="1280"/>
      <c r="QPP380" s="1280"/>
      <c r="QPQ380" s="1280"/>
      <c r="QPR380" s="1280"/>
      <c r="QPS380" s="1280"/>
      <c r="QPT380" s="1280"/>
      <c r="QPU380" s="1280"/>
      <c r="QPV380" s="1280"/>
      <c r="QPW380" s="1280"/>
      <c r="QPX380" s="1280"/>
      <c r="QPY380" s="1280"/>
      <c r="QPZ380" s="1280"/>
      <c r="QQA380" s="1280"/>
      <c r="QQB380" s="1280"/>
      <c r="QQC380" s="1280"/>
      <c r="QQD380" s="1280"/>
      <c r="QQE380" s="1280"/>
      <c r="QQF380" s="1280"/>
      <c r="QQG380" s="1280"/>
      <c r="QQH380" s="1280"/>
      <c r="QQI380" s="1280"/>
      <c r="QQJ380" s="1280"/>
      <c r="QQK380" s="1280"/>
      <c r="QQL380" s="1280"/>
      <c r="QQM380" s="1280"/>
      <c r="QQN380" s="1280"/>
      <c r="QQO380" s="1280"/>
      <c r="QQP380" s="1280"/>
      <c r="QQQ380" s="1280"/>
      <c r="QQR380" s="1280"/>
      <c r="QQS380" s="1280"/>
      <c r="QQT380" s="1280"/>
      <c r="QQU380" s="1280"/>
      <c r="QQV380" s="1280"/>
      <c r="QQW380" s="1280"/>
      <c r="QQX380" s="1280"/>
      <c r="QQY380" s="1280"/>
      <c r="QQZ380" s="1280"/>
      <c r="QRA380" s="1280"/>
      <c r="QRB380" s="1280"/>
      <c r="QRC380" s="1280"/>
      <c r="QRD380" s="1280"/>
      <c r="QRE380" s="1280"/>
      <c r="QRF380" s="1280"/>
      <c r="QRG380" s="1280"/>
      <c r="QRH380" s="1280"/>
      <c r="QRI380" s="1280"/>
      <c r="QRJ380" s="1280"/>
      <c r="QRK380" s="1280"/>
      <c r="QRL380" s="1280"/>
      <c r="QRM380" s="1280"/>
      <c r="QRN380" s="1280"/>
      <c r="QRO380" s="1280"/>
      <c r="QRP380" s="1280"/>
      <c r="QRQ380" s="1280"/>
      <c r="QRR380" s="1280"/>
      <c r="QRS380" s="1280"/>
      <c r="QRT380" s="1280"/>
      <c r="QRU380" s="1280"/>
      <c r="QRV380" s="1280"/>
      <c r="QRW380" s="1280"/>
      <c r="QRX380" s="1280"/>
      <c r="QRY380" s="1280"/>
      <c r="QRZ380" s="1280"/>
      <c r="QSA380" s="1280"/>
      <c r="QSB380" s="1280"/>
      <c r="QSC380" s="1280"/>
      <c r="QSD380" s="1280"/>
      <c r="QSE380" s="1280"/>
      <c r="QSF380" s="1280"/>
      <c r="QSG380" s="1280"/>
      <c r="QSH380" s="1280"/>
      <c r="QSI380" s="1280"/>
      <c r="QSJ380" s="1280"/>
      <c r="QSK380" s="1280"/>
      <c r="QSL380" s="1280"/>
      <c r="QSM380" s="1280"/>
      <c r="QSN380" s="1280"/>
      <c r="QSO380" s="1280"/>
      <c r="QSP380" s="1280"/>
      <c r="QSQ380" s="1280"/>
      <c r="QSR380" s="1280"/>
      <c r="QSS380" s="1280"/>
      <c r="QST380" s="1280"/>
      <c r="QSU380" s="1280"/>
      <c r="QSV380" s="1280"/>
      <c r="QSW380" s="1280"/>
      <c r="QSX380" s="1280"/>
      <c r="QSY380" s="1280"/>
      <c r="QSZ380" s="1280"/>
      <c r="QTA380" s="1280"/>
      <c r="QTB380" s="1280"/>
      <c r="QTC380" s="1280"/>
      <c r="QTD380" s="1280"/>
      <c r="QTE380" s="1280"/>
      <c r="QTF380" s="1280"/>
      <c r="QTG380" s="1280"/>
      <c r="QTH380" s="1280"/>
      <c r="QTI380" s="1280"/>
      <c r="QTJ380" s="1280"/>
      <c r="QTK380" s="1280"/>
      <c r="QTL380" s="1280"/>
      <c r="QTM380" s="1280"/>
      <c r="QTN380" s="1280"/>
      <c r="QTO380" s="1280"/>
      <c r="QTP380" s="1280"/>
      <c r="QTQ380" s="1280"/>
      <c r="QTR380" s="1280"/>
      <c r="QTS380" s="1280"/>
      <c r="QTT380" s="1280"/>
      <c r="QTU380" s="1280"/>
      <c r="QTV380" s="1280"/>
      <c r="QTW380" s="1280"/>
      <c r="QTX380" s="1280"/>
      <c r="QTY380" s="1280"/>
      <c r="QTZ380" s="1280"/>
      <c r="QUA380" s="1280"/>
      <c r="QUB380" s="1280"/>
      <c r="QUC380" s="1280"/>
      <c r="QUD380" s="1280"/>
      <c r="QUE380" s="1280"/>
      <c r="QUF380" s="1280"/>
      <c r="QUG380" s="1280"/>
      <c r="QUH380" s="1280"/>
      <c r="QUI380" s="1280"/>
      <c r="QUJ380" s="1280"/>
      <c r="QUK380" s="1280"/>
      <c r="QUL380" s="1280"/>
      <c r="QUM380" s="1280"/>
      <c r="QUN380" s="1280"/>
      <c r="QUO380" s="1280"/>
      <c r="QUP380" s="1280"/>
      <c r="QUQ380" s="1280"/>
      <c r="QUR380" s="1280"/>
      <c r="QUS380" s="1280"/>
      <c r="QUT380" s="1280"/>
      <c r="QUU380" s="1280"/>
      <c r="QUV380" s="1280"/>
      <c r="QUW380" s="1280"/>
      <c r="QUX380" s="1280"/>
      <c r="QUY380" s="1280"/>
      <c r="QUZ380" s="1280"/>
      <c r="QVA380" s="1280"/>
      <c r="QVB380" s="1280"/>
      <c r="QVC380" s="1280"/>
      <c r="QVD380" s="1280"/>
      <c r="QVE380" s="1280"/>
      <c r="QVF380" s="1280"/>
      <c r="QVG380" s="1280"/>
      <c r="QVH380" s="1280"/>
      <c r="QVI380" s="1280"/>
      <c r="QVJ380" s="1280"/>
      <c r="QVK380" s="1280"/>
      <c r="QVL380" s="1280"/>
      <c r="QVM380" s="1280"/>
      <c r="QVN380" s="1280"/>
      <c r="QVO380" s="1280"/>
      <c r="QVP380" s="1280"/>
      <c r="QVQ380" s="1280"/>
      <c r="QVR380" s="1280"/>
      <c r="QVS380" s="1280"/>
      <c r="QVT380" s="1280"/>
      <c r="QVU380" s="1280"/>
      <c r="QVV380" s="1280"/>
      <c r="QVW380" s="1280"/>
      <c r="QVX380" s="1280"/>
      <c r="QVY380" s="1280"/>
      <c r="QVZ380" s="1280"/>
      <c r="QWA380" s="1280"/>
      <c r="QWB380" s="1280"/>
      <c r="QWC380" s="1280"/>
      <c r="QWD380" s="1280"/>
      <c r="QWE380" s="1280"/>
      <c r="QWF380" s="1280"/>
      <c r="QWG380" s="1280"/>
      <c r="QWH380" s="1280"/>
      <c r="QWI380" s="1280"/>
      <c r="QWJ380" s="1280"/>
      <c r="QWK380" s="1280"/>
      <c r="QWL380" s="1280"/>
      <c r="QWM380" s="1280"/>
      <c r="QWN380" s="1280"/>
      <c r="QWO380" s="1280"/>
      <c r="QWP380" s="1280"/>
      <c r="QWQ380" s="1280"/>
      <c r="QWR380" s="1280"/>
      <c r="QWS380" s="1280"/>
      <c r="QWT380" s="1280"/>
      <c r="QWU380" s="1280"/>
      <c r="QWV380" s="1280"/>
      <c r="QWW380" s="1280"/>
      <c r="QWX380" s="1280"/>
      <c r="QWY380" s="1280"/>
      <c r="QWZ380" s="1280"/>
      <c r="QXA380" s="1280"/>
      <c r="QXB380" s="1280"/>
      <c r="QXC380" s="1280"/>
      <c r="QXD380" s="1280"/>
      <c r="QXE380" s="1280"/>
      <c r="QXF380" s="1280"/>
      <c r="QXG380" s="1280"/>
      <c r="QXH380" s="1280"/>
      <c r="QXI380" s="1280"/>
      <c r="QXJ380" s="1280"/>
      <c r="QXK380" s="1280"/>
      <c r="QXL380" s="1280"/>
      <c r="QXM380" s="1280"/>
      <c r="QXN380" s="1280"/>
      <c r="QXO380" s="1280"/>
      <c r="QXP380" s="1280"/>
      <c r="QXQ380" s="1280"/>
      <c r="QXR380" s="1280"/>
      <c r="QXS380" s="1280"/>
      <c r="QXT380" s="1280"/>
      <c r="QXU380" s="1280"/>
      <c r="QXV380" s="1280"/>
      <c r="QXW380" s="1280"/>
      <c r="QXX380" s="1280"/>
      <c r="QXY380" s="1280"/>
      <c r="QXZ380" s="1280"/>
      <c r="QYA380" s="1280"/>
      <c r="QYB380" s="1280"/>
      <c r="QYC380" s="1280"/>
      <c r="QYD380" s="1280"/>
      <c r="QYE380" s="1280"/>
      <c r="QYF380" s="1280"/>
      <c r="QYG380" s="1280"/>
      <c r="QYH380" s="1280"/>
      <c r="QYI380" s="1280"/>
      <c r="QYJ380" s="1280"/>
      <c r="QYK380" s="1280"/>
      <c r="QYL380" s="1280"/>
      <c r="QYM380" s="1280"/>
      <c r="QYN380" s="1280"/>
      <c r="QYO380" s="1280"/>
      <c r="QYP380" s="1280"/>
      <c r="QYQ380" s="1280"/>
      <c r="QYR380" s="1280"/>
      <c r="QYS380" s="1280"/>
      <c r="QYT380" s="1280"/>
      <c r="QYU380" s="1280"/>
      <c r="QYV380" s="1280"/>
      <c r="QYW380" s="1280"/>
      <c r="QYX380" s="1280"/>
      <c r="QYY380" s="1280"/>
      <c r="QYZ380" s="1280"/>
      <c r="QZA380" s="1280"/>
      <c r="QZB380" s="1280"/>
      <c r="QZC380" s="1280"/>
      <c r="QZD380" s="1280"/>
      <c r="QZE380" s="1280"/>
      <c r="QZF380" s="1280"/>
      <c r="QZG380" s="1280"/>
      <c r="QZH380" s="1280"/>
      <c r="QZI380" s="1280"/>
      <c r="QZJ380" s="1280"/>
      <c r="QZK380" s="1280"/>
      <c r="QZL380" s="1280"/>
      <c r="QZM380" s="1280"/>
      <c r="QZN380" s="1280"/>
      <c r="QZO380" s="1280"/>
      <c r="QZP380" s="1280"/>
      <c r="QZQ380" s="1280"/>
      <c r="QZR380" s="1280"/>
      <c r="QZS380" s="1280"/>
      <c r="QZT380" s="1280"/>
      <c r="QZU380" s="1280"/>
      <c r="QZV380" s="1280"/>
      <c r="QZW380" s="1280"/>
      <c r="QZX380" s="1280"/>
      <c r="QZY380" s="1280"/>
      <c r="QZZ380" s="1280"/>
      <c r="RAA380" s="1280"/>
      <c r="RAB380" s="1280"/>
      <c r="RAC380" s="1280"/>
      <c r="RAD380" s="1280"/>
      <c r="RAE380" s="1280"/>
      <c r="RAF380" s="1280"/>
      <c r="RAG380" s="1280"/>
      <c r="RAH380" s="1280"/>
      <c r="RAI380" s="1280"/>
      <c r="RAJ380" s="1280"/>
      <c r="RAK380" s="1280"/>
      <c r="RAL380" s="1280"/>
      <c r="RAM380" s="1280"/>
      <c r="RAN380" s="1280"/>
      <c r="RAO380" s="1280"/>
      <c r="RAP380" s="1280"/>
      <c r="RAQ380" s="1280"/>
      <c r="RAR380" s="1280"/>
      <c r="RAS380" s="1280"/>
      <c r="RAT380" s="1280"/>
      <c r="RAU380" s="1280"/>
      <c r="RAV380" s="1280"/>
      <c r="RAW380" s="1280"/>
      <c r="RAX380" s="1280"/>
      <c r="RAY380" s="1280"/>
      <c r="RAZ380" s="1280"/>
      <c r="RBA380" s="1280"/>
      <c r="RBB380" s="1280"/>
      <c r="RBC380" s="1280"/>
      <c r="RBD380" s="1280"/>
      <c r="RBE380" s="1280"/>
      <c r="RBF380" s="1280"/>
      <c r="RBG380" s="1280"/>
      <c r="RBH380" s="1280"/>
      <c r="RBI380" s="1280"/>
      <c r="RBJ380" s="1280"/>
      <c r="RBK380" s="1280"/>
      <c r="RBL380" s="1280"/>
      <c r="RBM380" s="1280"/>
      <c r="RBN380" s="1280"/>
      <c r="RBO380" s="1280"/>
      <c r="RBP380" s="1280"/>
      <c r="RBQ380" s="1280"/>
      <c r="RBR380" s="1280"/>
      <c r="RBS380" s="1280"/>
      <c r="RBT380" s="1280"/>
      <c r="RBU380" s="1280"/>
      <c r="RBV380" s="1280"/>
      <c r="RBW380" s="1280"/>
      <c r="RBX380" s="1280"/>
      <c r="RBY380" s="1280"/>
      <c r="RBZ380" s="1280"/>
      <c r="RCA380" s="1280"/>
      <c r="RCB380" s="1280"/>
      <c r="RCC380" s="1280"/>
      <c r="RCD380" s="1280"/>
      <c r="RCE380" s="1280"/>
      <c r="RCF380" s="1280"/>
      <c r="RCG380" s="1280"/>
      <c r="RCH380" s="1280"/>
      <c r="RCI380" s="1280"/>
      <c r="RCJ380" s="1280"/>
      <c r="RCK380" s="1280"/>
      <c r="RCL380" s="1280"/>
      <c r="RCM380" s="1280"/>
      <c r="RCN380" s="1280"/>
      <c r="RCO380" s="1280"/>
      <c r="RCP380" s="1280"/>
      <c r="RCQ380" s="1280"/>
      <c r="RCR380" s="1280"/>
      <c r="RCS380" s="1280"/>
      <c r="RCT380" s="1280"/>
      <c r="RCU380" s="1280"/>
      <c r="RCV380" s="1280"/>
      <c r="RCW380" s="1280"/>
      <c r="RCX380" s="1280"/>
      <c r="RCY380" s="1280"/>
      <c r="RCZ380" s="1280"/>
      <c r="RDA380" s="1280"/>
      <c r="RDB380" s="1280"/>
      <c r="RDC380" s="1280"/>
      <c r="RDD380" s="1280"/>
      <c r="RDE380" s="1280"/>
      <c r="RDF380" s="1280"/>
      <c r="RDG380" s="1280"/>
      <c r="RDH380" s="1280"/>
      <c r="RDI380" s="1280"/>
      <c r="RDJ380" s="1280"/>
      <c r="RDK380" s="1280"/>
      <c r="RDL380" s="1280"/>
      <c r="RDM380" s="1280"/>
      <c r="RDN380" s="1280"/>
      <c r="RDO380" s="1280"/>
      <c r="RDP380" s="1280"/>
      <c r="RDQ380" s="1280"/>
      <c r="RDR380" s="1280"/>
      <c r="RDS380" s="1280"/>
      <c r="RDT380" s="1280"/>
      <c r="RDU380" s="1280"/>
      <c r="RDV380" s="1280"/>
      <c r="RDW380" s="1280"/>
      <c r="RDX380" s="1280"/>
      <c r="RDY380" s="1280"/>
      <c r="RDZ380" s="1280"/>
      <c r="REA380" s="1280"/>
      <c r="REB380" s="1280"/>
      <c r="REC380" s="1280"/>
      <c r="RED380" s="1280"/>
      <c r="REE380" s="1280"/>
      <c r="REF380" s="1280"/>
      <c r="REG380" s="1280"/>
      <c r="REH380" s="1280"/>
      <c r="REI380" s="1280"/>
      <c r="REJ380" s="1280"/>
      <c r="REK380" s="1280"/>
      <c r="REL380" s="1280"/>
      <c r="REM380" s="1280"/>
      <c r="REN380" s="1280"/>
      <c r="REO380" s="1280"/>
      <c r="REP380" s="1280"/>
      <c r="REQ380" s="1280"/>
      <c r="RER380" s="1280"/>
      <c r="RES380" s="1280"/>
      <c r="RET380" s="1280"/>
      <c r="REU380" s="1280"/>
      <c r="REV380" s="1280"/>
      <c r="REW380" s="1280"/>
      <c r="REX380" s="1280"/>
      <c r="REY380" s="1280"/>
      <c r="REZ380" s="1280"/>
      <c r="RFA380" s="1280"/>
      <c r="RFB380" s="1280"/>
      <c r="RFC380" s="1280"/>
      <c r="RFD380" s="1280"/>
      <c r="RFE380" s="1280"/>
      <c r="RFF380" s="1280"/>
      <c r="RFG380" s="1280"/>
      <c r="RFH380" s="1280"/>
      <c r="RFI380" s="1280"/>
      <c r="RFJ380" s="1280"/>
      <c r="RFK380" s="1280"/>
      <c r="RFL380" s="1280"/>
      <c r="RFM380" s="1280"/>
      <c r="RFN380" s="1280"/>
      <c r="RFO380" s="1280"/>
      <c r="RFP380" s="1280"/>
      <c r="RFQ380" s="1280"/>
      <c r="RFR380" s="1280"/>
      <c r="RFS380" s="1280"/>
      <c r="RFT380" s="1280"/>
      <c r="RFU380" s="1280"/>
      <c r="RFV380" s="1280"/>
      <c r="RFW380" s="1280"/>
      <c r="RFX380" s="1280"/>
      <c r="RFY380" s="1280"/>
      <c r="RFZ380" s="1280"/>
      <c r="RGA380" s="1280"/>
      <c r="RGB380" s="1280"/>
      <c r="RGC380" s="1280"/>
      <c r="RGD380" s="1280"/>
      <c r="RGE380" s="1280"/>
      <c r="RGF380" s="1280"/>
      <c r="RGG380" s="1280"/>
      <c r="RGH380" s="1280"/>
      <c r="RGI380" s="1280"/>
      <c r="RGJ380" s="1280"/>
      <c r="RGK380" s="1280"/>
      <c r="RGL380" s="1280"/>
      <c r="RGM380" s="1280"/>
      <c r="RGN380" s="1280"/>
      <c r="RGO380" s="1280"/>
      <c r="RGP380" s="1280"/>
      <c r="RGQ380" s="1280"/>
      <c r="RGR380" s="1280"/>
      <c r="RGS380" s="1280"/>
      <c r="RGT380" s="1280"/>
      <c r="RGU380" s="1280"/>
      <c r="RGV380" s="1280"/>
      <c r="RGW380" s="1280"/>
      <c r="RGX380" s="1280"/>
      <c r="RGY380" s="1280"/>
      <c r="RGZ380" s="1280"/>
      <c r="RHA380" s="1280"/>
      <c r="RHB380" s="1280"/>
      <c r="RHC380" s="1280"/>
      <c r="RHD380" s="1280"/>
      <c r="RHE380" s="1280"/>
      <c r="RHF380" s="1280"/>
      <c r="RHG380" s="1280"/>
      <c r="RHH380" s="1280"/>
      <c r="RHI380" s="1280"/>
      <c r="RHJ380" s="1280"/>
      <c r="RHK380" s="1280"/>
      <c r="RHL380" s="1280"/>
      <c r="RHM380" s="1280"/>
      <c r="RHN380" s="1280"/>
      <c r="RHO380" s="1280"/>
      <c r="RHP380" s="1280"/>
      <c r="RHQ380" s="1280"/>
      <c r="RHR380" s="1280"/>
      <c r="RHS380" s="1280"/>
      <c r="RHT380" s="1280"/>
      <c r="RHU380" s="1280"/>
      <c r="RHV380" s="1280"/>
      <c r="RHW380" s="1280"/>
      <c r="RHX380" s="1280"/>
      <c r="RHY380" s="1280"/>
      <c r="RHZ380" s="1280"/>
      <c r="RIA380" s="1280"/>
      <c r="RIB380" s="1280"/>
      <c r="RIC380" s="1280"/>
      <c r="RID380" s="1280"/>
      <c r="RIE380" s="1280"/>
      <c r="RIF380" s="1280"/>
      <c r="RIG380" s="1280"/>
      <c r="RIH380" s="1280"/>
      <c r="RII380" s="1280"/>
      <c r="RIJ380" s="1280"/>
      <c r="RIK380" s="1280"/>
      <c r="RIL380" s="1280"/>
      <c r="RIM380" s="1280"/>
      <c r="RIN380" s="1280"/>
      <c r="RIO380" s="1280"/>
      <c r="RIP380" s="1280"/>
      <c r="RIQ380" s="1280"/>
      <c r="RIR380" s="1280"/>
      <c r="RIS380" s="1280"/>
      <c r="RIT380" s="1280"/>
      <c r="RIU380" s="1280"/>
      <c r="RIV380" s="1280"/>
      <c r="RIW380" s="1280"/>
      <c r="RIX380" s="1280"/>
      <c r="RIY380" s="1280"/>
      <c r="RIZ380" s="1280"/>
      <c r="RJA380" s="1280"/>
      <c r="RJB380" s="1280"/>
      <c r="RJC380" s="1280"/>
      <c r="RJD380" s="1280"/>
      <c r="RJE380" s="1280"/>
      <c r="RJF380" s="1280"/>
      <c r="RJG380" s="1280"/>
      <c r="RJH380" s="1280"/>
      <c r="RJI380" s="1280"/>
      <c r="RJJ380" s="1280"/>
      <c r="RJK380" s="1280"/>
      <c r="RJL380" s="1280"/>
      <c r="RJM380" s="1280"/>
      <c r="RJN380" s="1280"/>
      <c r="RJO380" s="1280"/>
      <c r="RJP380" s="1280"/>
      <c r="RJQ380" s="1280"/>
      <c r="RJR380" s="1280"/>
      <c r="RJS380" s="1280"/>
      <c r="RJT380" s="1280"/>
      <c r="RJU380" s="1280"/>
      <c r="RJV380" s="1280"/>
      <c r="RJW380" s="1280"/>
      <c r="RJX380" s="1280"/>
      <c r="RJY380" s="1280"/>
      <c r="RJZ380" s="1280"/>
      <c r="RKA380" s="1280"/>
      <c r="RKB380" s="1280"/>
      <c r="RKC380" s="1280"/>
      <c r="RKD380" s="1280"/>
      <c r="RKE380" s="1280"/>
      <c r="RKF380" s="1280"/>
      <c r="RKG380" s="1280"/>
      <c r="RKH380" s="1280"/>
      <c r="RKI380" s="1280"/>
      <c r="RKJ380" s="1280"/>
      <c r="RKK380" s="1280"/>
      <c r="RKL380" s="1280"/>
      <c r="RKM380" s="1280"/>
      <c r="RKN380" s="1280"/>
      <c r="RKO380" s="1280"/>
      <c r="RKP380" s="1280"/>
      <c r="RKQ380" s="1280"/>
      <c r="RKR380" s="1280"/>
      <c r="RKS380" s="1280"/>
      <c r="RKT380" s="1280"/>
      <c r="RKU380" s="1280"/>
      <c r="RKV380" s="1280"/>
      <c r="RKW380" s="1280"/>
      <c r="RKX380" s="1280"/>
      <c r="RKY380" s="1280"/>
      <c r="RKZ380" s="1280"/>
      <c r="RLA380" s="1280"/>
      <c r="RLB380" s="1280"/>
      <c r="RLC380" s="1280"/>
      <c r="RLD380" s="1280"/>
      <c r="RLE380" s="1280"/>
      <c r="RLF380" s="1280"/>
      <c r="RLG380" s="1280"/>
      <c r="RLH380" s="1280"/>
      <c r="RLI380" s="1280"/>
      <c r="RLJ380" s="1280"/>
      <c r="RLK380" s="1280"/>
      <c r="RLL380" s="1280"/>
      <c r="RLM380" s="1280"/>
      <c r="RLN380" s="1280"/>
      <c r="RLO380" s="1280"/>
      <c r="RLP380" s="1280"/>
      <c r="RLQ380" s="1280"/>
      <c r="RLR380" s="1280"/>
      <c r="RLS380" s="1280"/>
      <c r="RLT380" s="1280"/>
      <c r="RLU380" s="1280"/>
      <c r="RLV380" s="1280"/>
      <c r="RLW380" s="1280"/>
      <c r="RLX380" s="1280"/>
      <c r="RLY380" s="1280"/>
      <c r="RLZ380" s="1280"/>
      <c r="RMA380" s="1280"/>
      <c r="RMB380" s="1280"/>
      <c r="RMC380" s="1280"/>
      <c r="RMD380" s="1280"/>
      <c r="RME380" s="1280"/>
      <c r="RMF380" s="1280"/>
      <c r="RMG380" s="1280"/>
      <c r="RMH380" s="1280"/>
      <c r="RMI380" s="1280"/>
      <c r="RMJ380" s="1280"/>
      <c r="RMK380" s="1280"/>
      <c r="RML380" s="1280"/>
      <c r="RMM380" s="1280"/>
      <c r="RMN380" s="1280"/>
      <c r="RMO380" s="1280"/>
      <c r="RMP380" s="1280"/>
      <c r="RMQ380" s="1280"/>
      <c r="RMR380" s="1280"/>
      <c r="RMS380" s="1280"/>
      <c r="RMT380" s="1280"/>
      <c r="RMU380" s="1280"/>
      <c r="RMV380" s="1280"/>
      <c r="RMW380" s="1280"/>
      <c r="RMX380" s="1280"/>
      <c r="RMY380" s="1280"/>
      <c r="RMZ380" s="1280"/>
      <c r="RNA380" s="1280"/>
      <c r="RNB380" s="1280"/>
      <c r="RNC380" s="1280"/>
      <c r="RND380" s="1280"/>
      <c r="RNE380" s="1280"/>
      <c r="RNF380" s="1280"/>
      <c r="RNG380" s="1280"/>
      <c r="RNH380" s="1280"/>
      <c r="RNI380" s="1280"/>
      <c r="RNJ380" s="1280"/>
      <c r="RNK380" s="1280"/>
      <c r="RNL380" s="1280"/>
      <c r="RNM380" s="1280"/>
      <c r="RNN380" s="1280"/>
      <c r="RNO380" s="1280"/>
      <c r="RNP380" s="1280"/>
      <c r="RNQ380" s="1280"/>
      <c r="RNR380" s="1280"/>
      <c r="RNS380" s="1280"/>
      <c r="RNT380" s="1280"/>
      <c r="RNU380" s="1280"/>
      <c r="RNV380" s="1280"/>
      <c r="RNW380" s="1280"/>
      <c r="RNX380" s="1280"/>
      <c r="RNY380" s="1280"/>
      <c r="RNZ380" s="1280"/>
      <c r="ROA380" s="1280"/>
      <c r="ROB380" s="1280"/>
      <c r="ROC380" s="1280"/>
      <c r="ROD380" s="1280"/>
      <c r="ROE380" s="1280"/>
      <c r="ROF380" s="1280"/>
      <c r="ROG380" s="1280"/>
      <c r="ROH380" s="1280"/>
      <c r="ROI380" s="1280"/>
      <c r="ROJ380" s="1280"/>
      <c r="ROK380" s="1280"/>
      <c r="ROL380" s="1280"/>
      <c r="ROM380" s="1280"/>
      <c r="RON380" s="1280"/>
      <c r="ROO380" s="1280"/>
      <c r="ROP380" s="1280"/>
      <c r="ROQ380" s="1280"/>
      <c r="ROR380" s="1280"/>
      <c r="ROS380" s="1280"/>
      <c r="ROT380" s="1280"/>
      <c r="ROU380" s="1280"/>
      <c r="ROV380" s="1280"/>
      <c r="ROW380" s="1280"/>
      <c r="ROX380" s="1280"/>
      <c r="ROY380" s="1280"/>
      <c r="ROZ380" s="1280"/>
      <c r="RPA380" s="1280"/>
      <c r="RPB380" s="1280"/>
      <c r="RPC380" s="1280"/>
      <c r="RPD380" s="1280"/>
      <c r="RPE380" s="1280"/>
      <c r="RPF380" s="1280"/>
      <c r="RPG380" s="1280"/>
      <c r="RPH380" s="1280"/>
      <c r="RPI380" s="1280"/>
      <c r="RPJ380" s="1280"/>
      <c r="RPK380" s="1280"/>
      <c r="RPL380" s="1280"/>
      <c r="RPM380" s="1280"/>
      <c r="RPN380" s="1280"/>
      <c r="RPO380" s="1280"/>
      <c r="RPP380" s="1280"/>
      <c r="RPQ380" s="1280"/>
      <c r="RPR380" s="1280"/>
      <c r="RPS380" s="1280"/>
      <c r="RPT380" s="1280"/>
      <c r="RPU380" s="1280"/>
      <c r="RPV380" s="1280"/>
      <c r="RPW380" s="1280"/>
      <c r="RPX380" s="1280"/>
      <c r="RPY380" s="1280"/>
      <c r="RPZ380" s="1280"/>
      <c r="RQA380" s="1280"/>
      <c r="RQB380" s="1280"/>
      <c r="RQC380" s="1280"/>
      <c r="RQD380" s="1280"/>
      <c r="RQE380" s="1280"/>
      <c r="RQF380" s="1280"/>
      <c r="RQG380" s="1280"/>
      <c r="RQH380" s="1280"/>
      <c r="RQI380" s="1280"/>
      <c r="RQJ380" s="1280"/>
      <c r="RQK380" s="1280"/>
      <c r="RQL380" s="1280"/>
      <c r="RQM380" s="1280"/>
      <c r="RQN380" s="1280"/>
      <c r="RQO380" s="1280"/>
      <c r="RQP380" s="1280"/>
      <c r="RQQ380" s="1280"/>
      <c r="RQR380" s="1280"/>
      <c r="RQS380" s="1280"/>
      <c r="RQT380" s="1280"/>
      <c r="RQU380" s="1280"/>
      <c r="RQV380" s="1280"/>
      <c r="RQW380" s="1280"/>
      <c r="RQX380" s="1280"/>
      <c r="RQY380" s="1280"/>
      <c r="RQZ380" s="1280"/>
      <c r="RRA380" s="1280"/>
      <c r="RRB380" s="1280"/>
      <c r="RRC380" s="1280"/>
      <c r="RRD380" s="1280"/>
      <c r="RRE380" s="1280"/>
      <c r="RRF380" s="1280"/>
      <c r="RRG380" s="1280"/>
      <c r="RRH380" s="1280"/>
      <c r="RRI380" s="1280"/>
      <c r="RRJ380" s="1280"/>
      <c r="RRK380" s="1280"/>
      <c r="RRL380" s="1280"/>
      <c r="RRM380" s="1280"/>
      <c r="RRN380" s="1280"/>
      <c r="RRO380" s="1280"/>
      <c r="RRP380" s="1280"/>
      <c r="RRQ380" s="1280"/>
      <c r="RRR380" s="1280"/>
      <c r="RRS380" s="1280"/>
      <c r="RRT380" s="1280"/>
      <c r="RRU380" s="1280"/>
      <c r="RRV380" s="1280"/>
      <c r="RRW380" s="1280"/>
      <c r="RRX380" s="1280"/>
      <c r="RRY380" s="1280"/>
      <c r="RRZ380" s="1280"/>
      <c r="RSA380" s="1280"/>
      <c r="RSB380" s="1280"/>
      <c r="RSC380" s="1280"/>
      <c r="RSD380" s="1280"/>
      <c r="RSE380" s="1280"/>
      <c r="RSF380" s="1280"/>
      <c r="RSG380" s="1280"/>
      <c r="RSH380" s="1280"/>
      <c r="RSI380" s="1280"/>
      <c r="RSJ380" s="1280"/>
      <c r="RSK380" s="1280"/>
      <c r="RSL380" s="1280"/>
      <c r="RSM380" s="1280"/>
      <c r="RSN380" s="1280"/>
      <c r="RSO380" s="1280"/>
      <c r="RSP380" s="1280"/>
      <c r="RSQ380" s="1280"/>
      <c r="RSR380" s="1280"/>
      <c r="RSS380" s="1280"/>
      <c r="RST380" s="1280"/>
      <c r="RSU380" s="1280"/>
      <c r="RSV380" s="1280"/>
      <c r="RSW380" s="1280"/>
      <c r="RSX380" s="1280"/>
      <c r="RSY380" s="1280"/>
      <c r="RSZ380" s="1280"/>
      <c r="RTA380" s="1280"/>
      <c r="RTB380" s="1280"/>
      <c r="RTC380" s="1280"/>
      <c r="RTD380" s="1280"/>
      <c r="RTE380" s="1280"/>
      <c r="RTF380" s="1280"/>
      <c r="RTG380" s="1280"/>
      <c r="RTH380" s="1280"/>
      <c r="RTI380" s="1280"/>
      <c r="RTJ380" s="1280"/>
      <c r="RTK380" s="1280"/>
      <c r="RTL380" s="1280"/>
      <c r="RTM380" s="1280"/>
      <c r="RTN380" s="1280"/>
      <c r="RTO380" s="1280"/>
      <c r="RTP380" s="1280"/>
      <c r="RTQ380" s="1280"/>
      <c r="RTR380" s="1280"/>
      <c r="RTS380" s="1280"/>
      <c r="RTT380" s="1280"/>
      <c r="RTU380" s="1280"/>
      <c r="RTV380" s="1280"/>
      <c r="RTW380" s="1280"/>
      <c r="RTX380" s="1280"/>
      <c r="RTY380" s="1280"/>
      <c r="RTZ380" s="1280"/>
      <c r="RUA380" s="1280"/>
      <c r="RUB380" s="1280"/>
      <c r="RUC380" s="1280"/>
      <c r="RUD380" s="1280"/>
      <c r="RUE380" s="1280"/>
      <c r="RUF380" s="1280"/>
      <c r="RUG380" s="1280"/>
      <c r="RUH380" s="1280"/>
      <c r="RUI380" s="1280"/>
      <c r="RUJ380" s="1280"/>
      <c r="RUK380" s="1280"/>
      <c r="RUL380" s="1280"/>
      <c r="RUM380" s="1280"/>
      <c r="RUN380" s="1280"/>
      <c r="RUO380" s="1280"/>
      <c r="RUP380" s="1280"/>
      <c r="RUQ380" s="1280"/>
      <c r="RUR380" s="1280"/>
      <c r="RUS380" s="1280"/>
      <c r="RUT380" s="1280"/>
      <c r="RUU380" s="1280"/>
      <c r="RUV380" s="1280"/>
      <c r="RUW380" s="1280"/>
      <c r="RUX380" s="1280"/>
      <c r="RUY380" s="1280"/>
      <c r="RUZ380" s="1280"/>
      <c r="RVA380" s="1280"/>
      <c r="RVB380" s="1280"/>
      <c r="RVC380" s="1280"/>
      <c r="RVD380" s="1280"/>
      <c r="RVE380" s="1280"/>
      <c r="RVF380" s="1280"/>
      <c r="RVG380" s="1280"/>
      <c r="RVH380" s="1280"/>
      <c r="RVI380" s="1280"/>
      <c r="RVJ380" s="1280"/>
      <c r="RVK380" s="1280"/>
      <c r="RVL380" s="1280"/>
      <c r="RVM380" s="1280"/>
      <c r="RVN380" s="1280"/>
      <c r="RVO380" s="1280"/>
      <c r="RVP380" s="1280"/>
      <c r="RVQ380" s="1280"/>
      <c r="RVR380" s="1280"/>
      <c r="RVS380" s="1280"/>
      <c r="RVT380" s="1280"/>
      <c r="RVU380" s="1280"/>
      <c r="RVV380" s="1280"/>
      <c r="RVW380" s="1280"/>
      <c r="RVX380" s="1280"/>
      <c r="RVY380" s="1280"/>
      <c r="RVZ380" s="1280"/>
      <c r="RWA380" s="1280"/>
      <c r="RWB380" s="1280"/>
      <c r="RWC380" s="1280"/>
      <c r="RWD380" s="1280"/>
      <c r="RWE380" s="1280"/>
      <c r="RWF380" s="1280"/>
      <c r="RWG380" s="1280"/>
      <c r="RWH380" s="1280"/>
      <c r="RWI380" s="1280"/>
      <c r="RWJ380" s="1280"/>
      <c r="RWK380" s="1280"/>
      <c r="RWL380" s="1280"/>
      <c r="RWM380" s="1280"/>
      <c r="RWN380" s="1280"/>
      <c r="RWO380" s="1280"/>
      <c r="RWP380" s="1280"/>
      <c r="RWQ380" s="1280"/>
      <c r="RWR380" s="1280"/>
      <c r="RWS380" s="1280"/>
      <c r="RWT380" s="1280"/>
      <c r="RWU380" s="1280"/>
      <c r="RWV380" s="1280"/>
      <c r="RWW380" s="1280"/>
      <c r="RWX380" s="1280"/>
      <c r="RWY380" s="1280"/>
      <c r="RWZ380" s="1280"/>
      <c r="RXA380" s="1280"/>
      <c r="RXB380" s="1280"/>
      <c r="RXC380" s="1280"/>
      <c r="RXD380" s="1280"/>
      <c r="RXE380" s="1280"/>
      <c r="RXF380" s="1280"/>
      <c r="RXG380" s="1280"/>
      <c r="RXH380" s="1280"/>
      <c r="RXI380" s="1280"/>
      <c r="RXJ380" s="1280"/>
      <c r="RXK380" s="1280"/>
      <c r="RXL380" s="1280"/>
      <c r="RXM380" s="1280"/>
      <c r="RXN380" s="1280"/>
      <c r="RXO380" s="1280"/>
      <c r="RXP380" s="1280"/>
      <c r="RXQ380" s="1280"/>
      <c r="RXR380" s="1280"/>
      <c r="RXS380" s="1280"/>
      <c r="RXT380" s="1280"/>
      <c r="RXU380" s="1280"/>
      <c r="RXV380" s="1280"/>
      <c r="RXW380" s="1280"/>
      <c r="RXX380" s="1280"/>
      <c r="RXY380" s="1280"/>
      <c r="RXZ380" s="1280"/>
      <c r="RYA380" s="1280"/>
      <c r="RYB380" s="1280"/>
      <c r="RYC380" s="1280"/>
      <c r="RYD380" s="1280"/>
      <c r="RYE380" s="1280"/>
      <c r="RYF380" s="1280"/>
      <c r="RYG380" s="1280"/>
      <c r="RYH380" s="1280"/>
      <c r="RYI380" s="1280"/>
      <c r="RYJ380" s="1280"/>
      <c r="RYK380" s="1280"/>
      <c r="RYL380" s="1280"/>
      <c r="RYM380" s="1280"/>
      <c r="RYN380" s="1280"/>
      <c r="RYO380" s="1280"/>
      <c r="RYP380" s="1280"/>
      <c r="RYQ380" s="1280"/>
      <c r="RYR380" s="1280"/>
      <c r="RYS380" s="1280"/>
      <c r="RYT380" s="1280"/>
      <c r="RYU380" s="1280"/>
      <c r="RYV380" s="1280"/>
      <c r="RYW380" s="1280"/>
      <c r="RYX380" s="1280"/>
      <c r="RYY380" s="1280"/>
      <c r="RYZ380" s="1280"/>
      <c r="RZA380" s="1280"/>
      <c r="RZB380" s="1280"/>
      <c r="RZC380" s="1280"/>
      <c r="RZD380" s="1280"/>
      <c r="RZE380" s="1280"/>
      <c r="RZF380" s="1280"/>
      <c r="RZG380" s="1280"/>
      <c r="RZH380" s="1280"/>
      <c r="RZI380" s="1280"/>
      <c r="RZJ380" s="1280"/>
      <c r="RZK380" s="1280"/>
      <c r="RZL380" s="1280"/>
      <c r="RZM380" s="1280"/>
      <c r="RZN380" s="1280"/>
      <c r="RZO380" s="1280"/>
      <c r="RZP380" s="1280"/>
      <c r="RZQ380" s="1280"/>
      <c r="RZR380" s="1280"/>
      <c r="RZS380" s="1280"/>
      <c r="RZT380" s="1280"/>
      <c r="RZU380" s="1280"/>
      <c r="RZV380" s="1280"/>
      <c r="RZW380" s="1280"/>
      <c r="RZX380" s="1280"/>
      <c r="RZY380" s="1280"/>
      <c r="RZZ380" s="1280"/>
      <c r="SAA380" s="1280"/>
      <c r="SAB380" s="1280"/>
      <c r="SAC380" s="1280"/>
      <c r="SAD380" s="1280"/>
      <c r="SAE380" s="1280"/>
      <c r="SAF380" s="1280"/>
      <c r="SAG380" s="1280"/>
      <c r="SAH380" s="1280"/>
      <c r="SAI380" s="1280"/>
      <c r="SAJ380" s="1280"/>
      <c r="SAK380" s="1280"/>
      <c r="SAL380" s="1280"/>
      <c r="SAM380" s="1280"/>
      <c r="SAN380" s="1280"/>
      <c r="SAO380" s="1280"/>
      <c r="SAP380" s="1280"/>
      <c r="SAQ380" s="1280"/>
      <c r="SAR380" s="1280"/>
      <c r="SAS380" s="1280"/>
      <c r="SAT380" s="1280"/>
      <c r="SAU380" s="1280"/>
      <c r="SAV380" s="1280"/>
      <c r="SAW380" s="1280"/>
      <c r="SAX380" s="1280"/>
      <c r="SAY380" s="1280"/>
      <c r="SAZ380" s="1280"/>
      <c r="SBA380" s="1280"/>
      <c r="SBB380" s="1280"/>
      <c r="SBC380" s="1280"/>
      <c r="SBD380" s="1280"/>
      <c r="SBE380" s="1280"/>
      <c r="SBF380" s="1280"/>
      <c r="SBG380" s="1280"/>
      <c r="SBH380" s="1280"/>
      <c r="SBI380" s="1280"/>
      <c r="SBJ380" s="1280"/>
      <c r="SBK380" s="1280"/>
      <c r="SBL380" s="1280"/>
      <c r="SBM380" s="1280"/>
      <c r="SBN380" s="1280"/>
      <c r="SBO380" s="1280"/>
      <c r="SBP380" s="1280"/>
      <c r="SBQ380" s="1280"/>
      <c r="SBR380" s="1280"/>
      <c r="SBS380" s="1280"/>
      <c r="SBT380" s="1280"/>
      <c r="SBU380" s="1280"/>
      <c r="SBV380" s="1280"/>
      <c r="SBW380" s="1280"/>
      <c r="SBX380" s="1280"/>
      <c r="SBY380" s="1280"/>
      <c r="SBZ380" s="1280"/>
      <c r="SCA380" s="1280"/>
      <c r="SCB380" s="1280"/>
      <c r="SCC380" s="1280"/>
      <c r="SCD380" s="1280"/>
      <c r="SCE380" s="1280"/>
      <c r="SCF380" s="1280"/>
      <c r="SCG380" s="1280"/>
      <c r="SCH380" s="1280"/>
      <c r="SCI380" s="1280"/>
      <c r="SCJ380" s="1280"/>
      <c r="SCK380" s="1280"/>
      <c r="SCL380" s="1280"/>
      <c r="SCM380" s="1280"/>
      <c r="SCN380" s="1280"/>
      <c r="SCO380" s="1280"/>
      <c r="SCP380" s="1280"/>
      <c r="SCQ380" s="1280"/>
      <c r="SCR380" s="1280"/>
      <c r="SCS380" s="1280"/>
      <c r="SCT380" s="1280"/>
      <c r="SCU380" s="1280"/>
      <c r="SCV380" s="1280"/>
      <c r="SCW380" s="1280"/>
      <c r="SCX380" s="1280"/>
      <c r="SCY380" s="1280"/>
      <c r="SCZ380" s="1280"/>
      <c r="SDA380" s="1280"/>
      <c r="SDB380" s="1280"/>
      <c r="SDC380" s="1280"/>
      <c r="SDD380" s="1280"/>
      <c r="SDE380" s="1280"/>
      <c r="SDF380" s="1280"/>
      <c r="SDG380" s="1280"/>
      <c r="SDH380" s="1280"/>
      <c r="SDI380" s="1280"/>
      <c r="SDJ380" s="1280"/>
      <c r="SDK380" s="1280"/>
      <c r="SDL380" s="1280"/>
      <c r="SDM380" s="1280"/>
      <c r="SDN380" s="1280"/>
      <c r="SDO380" s="1280"/>
      <c r="SDP380" s="1280"/>
      <c r="SDQ380" s="1280"/>
      <c r="SDR380" s="1280"/>
      <c r="SDS380" s="1280"/>
      <c r="SDT380" s="1280"/>
      <c r="SDU380" s="1280"/>
      <c r="SDV380" s="1280"/>
      <c r="SDW380" s="1280"/>
      <c r="SDX380" s="1280"/>
      <c r="SDY380" s="1280"/>
      <c r="SDZ380" s="1280"/>
      <c r="SEA380" s="1280"/>
      <c r="SEB380" s="1280"/>
      <c r="SEC380" s="1280"/>
      <c r="SED380" s="1280"/>
      <c r="SEE380" s="1280"/>
      <c r="SEF380" s="1280"/>
      <c r="SEG380" s="1280"/>
      <c r="SEH380" s="1280"/>
      <c r="SEI380" s="1280"/>
      <c r="SEJ380" s="1280"/>
      <c r="SEK380" s="1280"/>
      <c r="SEL380" s="1280"/>
      <c r="SEM380" s="1280"/>
      <c r="SEN380" s="1280"/>
      <c r="SEO380" s="1280"/>
      <c r="SEP380" s="1280"/>
      <c r="SEQ380" s="1280"/>
      <c r="SER380" s="1280"/>
      <c r="SES380" s="1280"/>
      <c r="SET380" s="1280"/>
      <c r="SEU380" s="1280"/>
      <c r="SEV380" s="1280"/>
      <c r="SEW380" s="1280"/>
      <c r="SEX380" s="1280"/>
      <c r="SEY380" s="1280"/>
      <c r="SEZ380" s="1280"/>
      <c r="SFA380" s="1280"/>
      <c r="SFB380" s="1280"/>
      <c r="SFC380" s="1280"/>
      <c r="SFD380" s="1280"/>
      <c r="SFE380" s="1280"/>
      <c r="SFF380" s="1280"/>
      <c r="SFG380" s="1280"/>
      <c r="SFH380" s="1280"/>
      <c r="SFI380" s="1280"/>
      <c r="SFJ380" s="1280"/>
      <c r="SFK380" s="1280"/>
      <c r="SFL380" s="1280"/>
      <c r="SFM380" s="1280"/>
      <c r="SFN380" s="1280"/>
      <c r="SFO380" s="1280"/>
      <c r="SFP380" s="1280"/>
      <c r="SFQ380" s="1280"/>
      <c r="SFR380" s="1280"/>
      <c r="SFS380" s="1280"/>
      <c r="SFT380" s="1280"/>
      <c r="SFU380" s="1280"/>
      <c r="SFV380" s="1280"/>
      <c r="SFW380" s="1280"/>
      <c r="SFX380" s="1280"/>
      <c r="SFY380" s="1280"/>
      <c r="SFZ380" s="1280"/>
      <c r="SGA380" s="1280"/>
      <c r="SGB380" s="1280"/>
      <c r="SGC380" s="1280"/>
      <c r="SGD380" s="1280"/>
      <c r="SGE380" s="1280"/>
      <c r="SGF380" s="1280"/>
      <c r="SGG380" s="1280"/>
      <c r="SGH380" s="1280"/>
      <c r="SGI380" s="1280"/>
      <c r="SGJ380" s="1280"/>
      <c r="SGK380" s="1280"/>
      <c r="SGL380" s="1280"/>
      <c r="SGM380" s="1280"/>
      <c r="SGN380" s="1280"/>
      <c r="SGO380" s="1280"/>
      <c r="SGP380" s="1280"/>
      <c r="SGQ380" s="1280"/>
      <c r="SGR380" s="1280"/>
      <c r="SGS380" s="1280"/>
      <c r="SGT380" s="1280"/>
      <c r="SGU380" s="1280"/>
      <c r="SGV380" s="1280"/>
      <c r="SGW380" s="1280"/>
      <c r="SGX380" s="1280"/>
      <c r="SGY380" s="1280"/>
      <c r="SGZ380" s="1280"/>
      <c r="SHA380" s="1280"/>
      <c r="SHB380" s="1280"/>
      <c r="SHC380" s="1280"/>
      <c r="SHD380" s="1280"/>
      <c r="SHE380" s="1280"/>
      <c r="SHF380" s="1280"/>
      <c r="SHG380" s="1280"/>
      <c r="SHH380" s="1280"/>
      <c r="SHI380" s="1280"/>
      <c r="SHJ380" s="1280"/>
      <c r="SHK380" s="1280"/>
      <c r="SHL380" s="1280"/>
      <c r="SHM380" s="1280"/>
      <c r="SHN380" s="1280"/>
      <c r="SHO380" s="1280"/>
      <c r="SHP380" s="1280"/>
      <c r="SHQ380" s="1280"/>
      <c r="SHR380" s="1280"/>
      <c r="SHS380" s="1280"/>
      <c r="SHT380" s="1280"/>
      <c r="SHU380" s="1280"/>
      <c r="SHV380" s="1280"/>
      <c r="SHW380" s="1280"/>
      <c r="SHX380" s="1280"/>
      <c r="SHY380" s="1280"/>
      <c r="SHZ380" s="1280"/>
      <c r="SIA380" s="1280"/>
      <c r="SIB380" s="1280"/>
      <c r="SIC380" s="1280"/>
      <c r="SID380" s="1280"/>
      <c r="SIE380" s="1280"/>
      <c r="SIF380" s="1280"/>
      <c r="SIG380" s="1280"/>
      <c r="SIH380" s="1280"/>
      <c r="SII380" s="1280"/>
      <c r="SIJ380" s="1280"/>
      <c r="SIK380" s="1280"/>
      <c r="SIL380" s="1280"/>
      <c r="SIM380" s="1280"/>
      <c r="SIN380" s="1280"/>
      <c r="SIO380" s="1280"/>
      <c r="SIP380" s="1280"/>
      <c r="SIQ380" s="1280"/>
      <c r="SIR380" s="1280"/>
      <c r="SIS380" s="1280"/>
      <c r="SIT380" s="1280"/>
      <c r="SIU380" s="1280"/>
      <c r="SIV380" s="1280"/>
      <c r="SIW380" s="1280"/>
      <c r="SIX380" s="1280"/>
      <c r="SIY380" s="1280"/>
      <c r="SIZ380" s="1280"/>
      <c r="SJA380" s="1280"/>
      <c r="SJB380" s="1280"/>
      <c r="SJC380" s="1280"/>
      <c r="SJD380" s="1280"/>
      <c r="SJE380" s="1280"/>
      <c r="SJF380" s="1280"/>
      <c r="SJG380" s="1280"/>
      <c r="SJH380" s="1280"/>
      <c r="SJI380" s="1280"/>
      <c r="SJJ380" s="1280"/>
      <c r="SJK380" s="1280"/>
      <c r="SJL380" s="1280"/>
      <c r="SJM380" s="1280"/>
      <c r="SJN380" s="1280"/>
      <c r="SJO380" s="1280"/>
      <c r="SJP380" s="1280"/>
      <c r="SJQ380" s="1280"/>
      <c r="SJR380" s="1280"/>
      <c r="SJS380" s="1280"/>
      <c r="SJT380" s="1280"/>
      <c r="SJU380" s="1280"/>
      <c r="SJV380" s="1280"/>
      <c r="SJW380" s="1280"/>
      <c r="SJX380" s="1280"/>
      <c r="SJY380" s="1280"/>
      <c r="SJZ380" s="1280"/>
      <c r="SKA380" s="1280"/>
      <c r="SKB380" s="1280"/>
      <c r="SKC380" s="1280"/>
      <c r="SKD380" s="1280"/>
      <c r="SKE380" s="1280"/>
      <c r="SKF380" s="1280"/>
      <c r="SKG380" s="1280"/>
      <c r="SKH380" s="1280"/>
      <c r="SKI380" s="1280"/>
      <c r="SKJ380" s="1280"/>
      <c r="SKK380" s="1280"/>
      <c r="SKL380" s="1280"/>
      <c r="SKM380" s="1280"/>
      <c r="SKN380" s="1280"/>
      <c r="SKO380" s="1280"/>
      <c r="SKP380" s="1280"/>
      <c r="SKQ380" s="1280"/>
      <c r="SKR380" s="1280"/>
      <c r="SKS380" s="1280"/>
      <c r="SKT380" s="1280"/>
      <c r="SKU380" s="1280"/>
      <c r="SKV380" s="1280"/>
      <c r="SKW380" s="1280"/>
      <c r="SKX380" s="1280"/>
      <c r="SKY380" s="1280"/>
      <c r="SKZ380" s="1280"/>
      <c r="SLA380" s="1280"/>
      <c r="SLB380" s="1280"/>
      <c r="SLC380" s="1280"/>
      <c r="SLD380" s="1280"/>
      <c r="SLE380" s="1280"/>
      <c r="SLF380" s="1280"/>
      <c r="SLG380" s="1280"/>
      <c r="SLH380" s="1280"/>
      <c r="SLI380" s="1280"/>
      <c r="SLJ380" s="1280"/>
      <c r="SLK380" s="1280"/>
      <c r="SLL380" s="1280"/>
      <c r="SLM380" s="1280"/>
      <c r="SLN380" s="1280"/>
      <c r="SLO380" s="1280"/>
      <c r="SLP380" s="1280"/>
      <c r="SLQ380" s="1280"/>
      <c r="SLR380" s="1280"/>
      <c r="SLS380" s="1280"/>
      <c r="SLT380" s="1280"/>
      <c r="SLU380" s="1280"/>
      <c r="SLV380" s="1280"/>
      <c r="SLW380" s="1280"/>
      <c r="SLX380" s="1280"/>
      <c r="SLY380" s="1280"/>
      <c r="SLZ380" s="1280"/>
      <c r="SMA380" s="1280"/>
      <c r="SMB380" s="1280"/>
      <c r="SMC380" s="1280"/>
      <c r="SMD380" s="1280"/>
      <c r="SME380" s="1280"/>
      <c r="SMF380" s="1280"/>
      <c r="SMG380" s="1280"/>
      <c r="SMH380" s="1280"/>
      <c r="SMI380" s="1280"/>
      <c r="SMJ380" s="1280"/>
      <c r="SMK380" s="1280"/>
      <c r="SML380" s="1280"/>
      <c r="SMM380" s="1280"/>
      <c r="SMN380" s="1280"/>
      <c r="SMO380" s="1280"/>
      <c r="SMP380" s="1280"/>
      <c r="SMQ380" s="1280"/>
      <c r="SMR380" s="1280"/>
      <c r="SMS380" s="1280"/>
      <c r="SMT380" s="1280"/>
      <c r="SMU380" s="1280"/>
      <c r="SMV380" s="1280"/>
      <c r="SMW380" s="1280"/>
      <c r="SMX380" s="1280"/>
      <c r="SMY380" s="1280"/>
      <c r="SMZ380" s="1280"/>
      <c r="SNA380" s="1280"/>
      <c r="SNB380" s="1280"/>
      <c r="SNC380" s="1280"/>
      <c r="SND380" s="1280"/>
      <c r="SNE380" s="1280"/>
      <c r="SNF380" s="1280"/>
      <c r="SNG380" s="1280"/>
      <c r="SNH380" s="1280"/>
      <c r="SNI380" s="1280"/>
      <c r="SNJ380" s="1280"/>
      <c r="SNK380" s="1280"/>
      <c r="SNL380" s="1280"/>
      <c r="SNM380" s="1280"/>
      <c r="SNN380" s="1280"/>
      <c r="SNO380" s="1280"/>
      <c r="SNP380" s="1280"/>
      <c r="SNQ380" s="1280"/>
      <c r="SNR380" s="1280"/>
      <c r="SNS380" s="1280"/>
      <c r="SNT380" s="1280"/>
      <c r="SNU380" s="1280"/>
      <c r="SNV380" s="1280"/>
      <c r="SNW380" s="1280"/>
      <c r="SNX380" s="1280"/>
      <c r="SNY380" s="1280"/>
      <c r="SNZ380" s="1280"/>
      <c r="SOA380" s="1280"/>
      <c r="SOB380" s="1280"/>
      <c r="SOC380" s="1280"/>
      <c r="SOD380" s="1280"/>
      <c r="SOE380" s="1280"/>
      <c r="SOF380" s="1280"/>
      <c r="SOG380" s="1280"/>
      <c r="SOH380" s="1280"/>
      <c r="SOI380" s="1280"/>
      <c r="SOJ380" s="1280"/>
      <c r="SOK380" s="1280"/>
      <c r="SOL380" s="1280"/>
      <c r="SOM380" s="1280"/>
      <c r="SON380" s="1280"/>
      <c r="SOO380" s="1280"/>
      <c r="SOP380" s="1280"/>
      <c r="SOQ380" s="1280"/>
      <c r="SOR380" s="1280"/>
      <c r="SOS380" s="1280"/>
      <c r="SOT380" s="1280"/>
      <c r="SOU380" s="1280"/>
      <c r="SOV380" s="1280"/>
      <c r="SOW380" s="1280"/>
      <c r="SOX380" s="1280"/>
      <c r="SOY380" s="1280"/>
      <c r="SOZ380" s="1280"/>
      <c r="SPA380" s="1280"/>
      <c r="SPB380" s="1280"/>
      <c r="SPC380" s="1280"/>
      <c r="SPD380" s="1280"/>
      <c r="SPE380" s="1280"/>
      <c r="SPF380" s="1280"/>
      <c r="SPG380" s="1280"/>
      <c r="SPH380" s="1280"/>
      <c r="SPI380" s="1280"/>
      <c r="SPJ380" s="1280"/>
      <c r="SPK380" s="1280"/>
      <c r="SPL380" s="1280"/>
      <c r="SPM380" s="1280"/>
      <c r="SPN380" s="1280"/>
      <c r="SPO380" s="1280"/>
      <c r="SPP380" s="1280"/>
      <c r="SPQ380" s="1280"/>
      <c r="SPR380" s="1280"/>
      <c r="SPS380" s="1280"/>
      <c r="SPT380" s="1280"/>
      <c r="SPU380" s="1280"/>
      <c r="SPV380" s="1280"/>
      <c r="SPW380" s="1280"/>
      <c r="SPX380" s="1280"/>
      <c r="SPY380" s="1280"/>
      <c r="SPZ380" s="1280"/>
      <c r="SQA380" s="1280"/>
      <c r="SQB380" s="1280"/>
      <c r="SQC380" s="1280"/>
      <c r="SQD380" s="1280"/>
      <c r="SQE380" s="1280"/>
      <c r="SQF380" s="1280"/>
      <c r="SQG380" s="1280"/>
      <c r="SQH380" s="1280"/>
      <c r="SQI380" s="1280"/>
      <c r="SQJ380" s="1280"/>
      <c r="SQK380" s="1280"/>
      <c r="SQL380" s="1280"/>
      <c r="SQM380" s="1280"/>
      <c r="SQN380" s="1280"/>
      <c r="SQO380" s="1280"/>
      <c r="SQP380" s="1280"/>
      <c r="SQQ380" s="1280"/>
      <c r="SQR380" s="1280"/>
      <c r="SQS380" s="1280"/>
      <c r="SQT380" s="1280"/>
      <c r="SQU380" s="1280"/>
      <c r="SQV380" s="1280"/>
      <c r="SQW380" s="1280"/>
      <c r="SQX380" s="1280"/>
      <c r="SQY380" s="1280"/>
      <c r="SQZ380" s="1280"/>
      <c r="SRA380" s="1280"/>
      <c r="SRB380" s="1280"/>
      <c r="SRC380" s="1280"/>
      <c r="SRD380" s="1280"/>
      <c r="SRE380" s="1280"/>
      <c r="SRF380" s="1280"/>
      <c r="SRG380" s="1280"/>
      <c r="SRH380" s="1280"/>
      <c r="SRI380" s="1280"/>
      <c r="SRJ380" s="1280"/>
      <c r="SRK380" s="1280"/>
      <c r="SRL380" s="1280"/>
      <c r="SRM380" s="1280"/>
      <c r="SRN380" s="1280"/>
      <c r="SRO380" s="1280"/>
      <c r="SRP380" s="1280"/>
      <c r="SRQ380" s="1280"/>
      <c r="SRR380" s="1280"/>
      <c r="SRS380" s="1280"/>
      <c r="SRT380" s="1280"/>
      <c r="SRU380" s="1280"/>
      <c r="SRV380" s="1280"/>
      <c r="SRW380" s="1280"/>
      <c r="SRX380" s="1280"/>
      <c r="SRY380" s="1280"/>
      <c r="SRZ380" s="1280"/>
      <c r="SSA380" s="1280"/>
      <c r="SSB380" s="1280"/>
      <c r="SSC380" s="1280"/>
      <c r="SSD380" s="1280"/>
      <c r="SSE380" s="1280"/>
      <c r="SSF380" s="1280"/>
      <c r="SSG380" s="1280"/>
      <c r="SSH380" s="1280"/>
      <c r="SSI380" s="1280"/>
      <c r="SSJ380" s="1280"/>
      <c r="SSK380" s="1280"/>
      <c r="SSL380" s="1280"/>
      <c r="SSM380" s="1280"/>
      <c r="SSN380" s="1280"/>
      <c r="SSO380" s="1280"/>
      <c r="SSP380" s="1280"/>
      <c r="SSQ380" s="1280"/>
      <c r="SSR380" s="1280"/>
      <c r="SSS380" s="1280"/>
      <c r="SST380" s="1280"/>
      <c r="SSU380" s="1280"/>
      <c r="SSV380" s="1280"/>
      <c r="SSW380" s="1280"/>
      <c r="SSX380" s="1280"/>
      <c r="SSY380" s="1280"/>
      <c r="SSZ380" s="1280"/>
      <c r="STA380" s="1280"/>
      <c r="STB380" s="1280"/>
      <c r="STC380" s="1280"/>
      <c r="STD380" s="1280"/>
      <c r="STE380" s="1280"/>
      <c r="STF380" s="1280"/>
      <c r="STG380" s="1280"/>
      <c r="STH380" s="1280"/>
      <c r="STI380" s="1280"/>
      <c r="STJ380" s="1280"/>
      <c r="STK380" s="1280"/>
      <c r="STL380" s="1280"/>
      <c r="STM380" s="1280"/>
      <c r="STN380" s="1280"/>
      <c r="STO380" s="1280"/>
      <c r="STP380" s="1280"/>
      <c r="STQ380" s="1280"/>
      <c r="STR380" s="1280"/>
      <c r="STS380" s="1280"/>
      <c r="STT380" s="1280"/>
      <c r="STU380" s="1280"/>
      <c r="STV380" s="1280"/>
      <c r="STW380" s="1280"/>
      <c r="STX380" s="1280"/>
      <c r="STY380" s="1280"/>
      <c r="STZ380" s="1280"/>
      <c r="SUA380" s="1280"/>
      <c r="SUB380" s="1280"/>
      <c r="SUC380" s="1280"/>
      <c r="SUD380" s="1280"/>
      <c r="SUE380" s="1280"/>
      <c r="SUF380" s="1280"/>
      <c r="SUG380" s="1280"/>
      <c r="SUH380" s="1280"/>
      <c r="SUI380" s="1280"/>
      <c r="SUJ380" s="1280"/>
      <c r="SUK380" s="1280"/>
      <c r="SUL380" s="1280"/>
      <c r="SUM380" s="1280"/>
      <c r="SUN380" s="1280"/>
      <c r="SUO380" s="1280"/>
      <c r="SUP380" s="1280"/>
      <c r="SUQ380" s="1280"/>
      <c r="SUR380" s="1280"/>
      <c r="SUS380" s="1280"/>
      <c r="SUT380" s="1280"/>
      <c r="SUU380" s="1280"/>
      <c r="SUV380" s="1280"/>
      <c r="SUW380" s="1280"/>
      <c r="SUX380" s="1280"/>
      <c r="SUY380" s="1280"/>
      <c r="SUZ380" s="1280"/>
      <c r="SVA380" s="1280"/>
      <c r="SVB380" s="1280"/>
      <c r="SVC380" s="1280"/>
      <c r="SVD380" s="1280"/>
      <c r="SVE380" s="1280"/>
      <c r="SVF380" s="1280"/>
      <c r="SVG380" s="1280"/>
      <c r="SVH380" s="1280"/>
      <c r="SVI380" s="1280"/>
      <c r="SVJ380" s="1280"/>
      <c r="SVK380" s="1280"/>
      <c r="SVL380" s="1280"/>
      <c r="SVM380" s="1280"/>
      <c r="SVN380" s="1280"/>
      <c r="SVO380" s="1280"/>
      <c r="SVP380" s="1280"/>
      <c r="SVQ380" s="1280"/>
      <c r="SVR380" s="1280"/>
      <c r="SVS380" s="1280"/>
      <c r="SVT380" s="1280"/>
      <c r="SVU380" s="1280"/>
      <c r="SVV380" s="1280"/>
      <c r="SVW380" s="1280"/>
      <c r="SVX380" s="1280"/>
      <c r="SVY380" s="1280"/>
      <c r="SVZ380" s="1280"/>
      <c r="SWA380" s="1280"/>
      <c r="SWB380" s="1280"/>
      <c r="SWC380" s="1280"/>
      <c r="SWD380" s="1280"/>
      <c r="SWE380" s="1280"/>
      <c r="SWF380" s="1280"/>
      <c r="SWG380" s="1280"/>
      <c r="SWH380" s="1280"/>
      <c r="SWI380" s="1280"/>
      <c r="SWJ380" s="1280"/>
      <c r="SWK380" s="1280"/>
      <c r="SWL380" s="1280"/>
      <c r="SWM380" s="1280"/>
      <c r="SWN380" s="1280"/>
      <c r="SWO380" s="1280"/>
      <c r="SWP380" s="1280"/>
      <c r="SWQ380" s="1280"/>
      <c r="SWR380" s="1280"/>
      <c r="SWS380" s="1280"/>
      <c r="SWT380" s="1280"/>
      <c r="SWU380" s="1280"/>
      <c r="SWV380" s="1280"/>
      <c r="SWW380" s="1280"/>
      <c r="SWX380" s="1280"/>
      <c r="SWY380" s="1280"/>
      <c r="SWZ380" s="1280"/>
      <c r="SXA380" s="1280"/>
      <c r="SXB380" s="1280"/>
      <c r="SXC380" s="1280"/>
      <c r="SXD380" s="1280"/>
      <c r="SXE380" s="1280"/>
      <c r="SXF380" s="1280"/>
      <c r="SXG380" s="1280"/>
      <c r="SXH380" s="1280"/>
      <c r="SXI380" s="1280"/>
      <c r="SXJ380" s="1280"/>
      <c r="SXK380" s="1280"/>
      <c r="SXL380" s="1280"/>
      <c r="SXM380" s="1280"/>
      <c r="SXN380" s="1280"/>
      <c r="SXO380" s="1280"/>
      <c r="SXP380" s="1280"/>
      <c r="SXQ380" s="1280"/>
      <c r="SXR380" s="1280"/>
      <c r="SXS380" s="1280"/>
      <c r="SXT380" s="1280"/>
      <c r="SXU380" s="1280"/>
      <c r="SXV380" s="1280"/>
      <c r="SXW380" s="1280"/>
      <c r="SXX380" s="1280"/>
      <c r="SXY380" s="1280"/>
      <c r="SXZ380" s="1280"/>
      <c r="SYA380" s="1280"/>
      <c r="SYB380" s="1280"/>
      <c r="SYC380" s="1280"/>
      <c r="SYD380" s="1280"/>
      <c r="SYE380" s="1280"/>
      <c r="SYF380" s="1280"/>
      <c r="SYG380" s="1280"/>
      <c r="SYH380" s="1280"/>
      <c r="SYI380" s="1280"/>
      <c r="SYJ380" s="1280"/>
      <c r="SYK380" s="1280"/>
      <c r="SYL380" s="1280"/>
      <c r="SYM380" s="1280"/>
      <c r="SYN380" s="1280"/>
      <c r="SYO380" s="1280"/>
      <c r="SYP380" s="1280"/>
      <c r="SYQ380" s="1280"/>
      <c r="SYR380" s="1280"/>
      <c r="SYS380" s="1280"/>
      <c r="SYT380" s="1280"/>
      <c r="SYU380" s="1280"/>
      <c r="SYV380" s="1280"/>
      <c r="SYW380" s="1280"/>
      <c r="SYX380" s="1280"/>
      <c r="SYY380" s="1280"/>
      <c r="SYZ380" s="1280"/>
      <c r="SZA380" s="1280"/>
      <c r="SZB380" s="1280"/>
      <c r="SZC380" s="1280"/>
      <c r="SZD380" s="1280"/>
      <c r="SZE380" s="1280"/>
      <c r="SZF380" s="1280"/>
      <c r="SZG380" s="1280"/>
      <c r="SZH380" s="1280"/>
      <c r="SZI380" s="1280"/>
      <c r="SZJ380" s="1280"/>
      <c r="SZK380" s="1280"/>
      <c r="SZL380" s="1280"/>
      <c r="SZM380" s="1280"/>
      <c r="SZN380" s="1280"/>
      <c r="SZO380" s="1280"/>
      <c r="SZP380" s="1280"/>
      <c r="SZQ380" s="1280"/>
      <c r="SZR380" s="1280"/>
      <c r="SZS380" s="1280"/>
      <c r="SZT380" s="1280"/>
      <c r="SZU380" s="1280"/>
      <c r="SZV380" s="1280"/>
      <c r="SZW380" s="1280"/>
      <c r="SZX380" s="1280"/>
      <c r="SZY380" s="1280"/>
      <c r="SZZ380" s="1280"/>
      <c r="TAA380" s="1280"/>
      <c r="TAB380" s="1280"/>
      <c r="TAC380" s="1280"/>
      <c r="TAD380" s="1280"/>
      <c r="TAE380" s="1280"/>
      <c r="TAF380" s="1280"/>
      <c r="TAG380" s="1280"/>
      <c r="TAH380" s="1280"/>
      <c r="TAI380" s="1280"/>
      <c r="TAJ380" s="1280"/>
      <c r="TAK380" s="1280"/>
      <c r="TAL380" s="1280"/>
      <c r="TAM380" s="1280"/>
      <c r="TAN380" s="1280"/>
      <c r="TAO380" s="1280"/>
      <c r="TAP380" s="1280"/>
      <c r="TAQ380" s="1280"/>
      <c r="TAR380" s="1280"/>
      <c r="TAS380" s="1280"/>
      <c r="TAT380" s="1280"/>
      <c r="TAU380" s="1280"/>
      <c r="TAV380" s="1280"/>
      <c r="TAW380" s="1280"/>
      <c r="TAX380" s="1280"/>
      <c r="TAY380" s="1280"/>
      <c r="TAZ380" s="1280"/>
      <c r="TBA380" s="1280"/>
      <c r="TBB380" s="1280"/>
      <c r="TBC380" s="1280"/>
      <c r="TBD380" s="1280"/>
      <c r="TBE380" s="1280"/>
      <c r="TBF380" s="1280"/>
      <c r="TBG380" s="1280"/>
      <c r="TBH380" s="1280"/>
      <c r="TBI380" s="1280"/>
      <c r="TBJ380" s="1280"/>
      <c r="TBK380" s="1280"/>
      <c r="TBL380" s="1280"/>
      <c r="TBM380" s="1280"/>
      <c r="TBN380" s="1280"/>
      <c r="TBO380" s="1280"/>
      <c r="TBP380" s="1280"/>
      <c r="TBQ380" s="1280"/>
      <c r="TBR380" s="1280"/>
      <c r="TBS380" s="1280"/>
      <c r="TBT380" s="1280"/>
      <c r="TBU380" s="1280"/>
      <c r="TBV380" s="1280"/>
      <c r="TBW380" s="1280"/>
      <c r="TBX380" s="1280"/>
      <c r="TBY380" s="1280"/>
      <c r="TBZ380" s="1280"/>
      <c r="TCA380" s="1280"/>
      <c r="TCB380" s="1280"/>
      <c r="TCC380" s="1280"/>
      <c r="TCD380" s="1280"/>
      <c r="TCE380" s="1280"/>
      <c r="TCF380" s="1280"/>
      <c r="TCG380" s="1280"/>
      <c r="TCH380" s="1280"/>
      <c r="TCI380" s="1280"/>
      <c r="TCJ380" s="1280"/>
      <c r="TCK380" s="1280"/>
      <c r="TCL380" s="1280"/>
      <c r="TCM380" s="1280"/>
      <c r="TCN380" s="1280"/>
      <c r="TCO380" s="1280"/>
      <c r="TCP380" s="1280"/>
      <c r="TCQ380" s="1280"/>
      <c r="TCR380" s="1280"/>
      <c r="TCS380" s="1280"/>
      <c r="TCT380" s="1280"/>
      <c r="TCU380" s="1280"/>
      <c r="TCV380" s="1280"/>
      <c r="TCW380" s="1280"/>
      <c r="TCX380" s="1280"/>
      <c r="TCY380" s="1280"/>
      <c r="TCZ380" s="1280"/>
      <c r="TDA380" s="1280"/>
      <c r="TDB380" s="1280"/>
      <c r="TDC380" s="1280"/>
      <c r="TDD380" s="1280"/>
      <c r="TDE380" s="1280"/>
      <c r="TDF380" s="1280"/>
      <c r="TDG380" s="1280"/>
      <c r="TDH380" s="1280"/>
      <c r="TDI380" s="1280"/>
      <c r="TDJ380" s="1280"/>
      <c r="TDK380" s="1280"/>
      <c r="TDL380" s="1280"/>
      <c r="TDM380" s="1280"/>
      <c r="TDN380" s="1280"/>
      <c r="TDO380" s="1280"/>
      <c r="TDP380" s="1280"/>
      <c r="TDQ380" s="1280"/>
      <c r="TDR380" s="1280"/>
      <c r="TDS380" s="1280"/>
      <c r="TDT380" s="1280"/>
      <c r="TDU380" s="1280"/>
      <c r="TDV380" s="1280"/>
      <c r="TDW380" s="1280"/>
      <c r="TDX380" s="1280"/>
      <c r="TDY380" s="1280"/>
      <c r="TDZ380" s="1280"/>
      <c r="TEA380" s="1280"/>
      <c r="TEB380" s="1280"/>
      <c r="TEC380" s="1280"/>
      <c r="TED380" s="1280"/>
      <c r="TEE380" s="1280"/>
      <c r="TEF380" s="1280"/>
      <c r="TEG380" s="1280"/>
      <c r="TEH380" s="1280"/>
      <c r="TEI380" s="1280"/>
      <c r="TEJ380" s="1280"/>
      <c r="TEK380" s="1280"/>
      <c r="TEL380" s="1280"/>
      <c r="TEM380" s="1280"/>
      <c r="TEN380" s="1280"/>
      <c r="TEO380" s="1280"/>
      <c r="TEP380" s="1280"/>
      <c r="TEQ380" s="1280"/>
      <c r="TER380" s="1280"/>
      <c r="TES380" s="1280"/>
      <c r="TET380" s="1280"/>
      <c r="TEU380" s="1280"/>
      <c r="TEV380" s="1280"/>
      <c r="TEW380" s="1280"/>
      <c r="TEX380" s="1280"/>
      <c r="TEY380" s="1280"/>
      <c r="TEZ380" s="1280"/>
      <c r="TFA380" s="1280"/>
      <c r="TFB380" s="1280"/>
      <c r="TFC380" s="1280"/>
      <c r="TFD380" s="1280"/>
      <c r="TFE380" s="1280"/>
      <c r="TFF380" s="1280"/>
      <c r="TFG380" s="1280"/>
      <c r="TFH380" s="1280"/>
      <c r="TFI380" s="1280"/>
      <c r="TFJ380" s="1280"/>
      <c r="TFK380" s="1280"/>
      <c r="TFL380" s="1280"/>
      <c r="TFM380" s="1280"/>
      <c r="TFN380" s="1280"/>
      <c r="TFO380" s="1280"/>
      <c r="TFP380" s="1280"/>
      <c r="TFQ380" s="1280"/>
      <c r="TFR380" s="1280"/>
      <c r="TFS380" s="1280"/>
      <c r="TFT380" s="1280"/>
      <c r="TFU380" s="1280"/>
      <c r="TFV380" s="1280"/>
      <c r="TFW380" s="1280"/>
      <c r="TFX380" s="1280"/>
      <c r="TFY380" s="1280"/>
      <c r="TFZ380" s="1280"/>
      <c r="TGA380" s="1280"/>
      <c r="TGB380" s="1280"/>
      <c r="TGC380" s="1280"/>
      <c r="TGD380" s="1280"/>
      <c r="TGE380" s="1280"/>
      <c r="TGF380" s="1280"/>
      <c r="TGG380" s="1280"/>
      <c r="TGH380" s="1280"/>
      <c r="TGI380" s="1280"/>
      <c r="TGJ380" s="1280"/>
      <c r="TGK380" s="1280"/>
      <c r="TGL380" s="1280"/>
      <c r="TGM380" s="1280"/>
      <c r="TGN380" s="1280"/>
      <c r="TGO380" s="1280"/>
      <c r="TGP380" s="1280"/>
      <c r="TGQ380" s="1280"/>
      <c r="TGR380" s="1280"/>
      <c r="TGS380" s="1280"/>
      <c r="TGT380" s="1280"/>
      <c r="TGU380" s="1280"/>
      <c r="TGV380" s="1280"/>
      <c r="TGW380" s="1280"/>
      <c r="TGX380" s="1280"/>
      <c r="TGY380" s="1280"/>
      <c r="TGZ380" s="1280"/>
      <c r="THA380" s="1280"/>
      <c r="THB380" s="1280"/>
      <c r="THC380" s="1280"/>
      <c r="THD380" s="1280"/>
      <c r="THE380" s="1280"/>
      <c r="THF380" s="1280"/>
      <c r="THG380" s="1280"/>
      <c r="THH380" s="1280"/>
      <c r="THI380" s="1280"/>
      <c r="THJ380" s="1280"/>
      <c r="THK380" s="1280"/>
      <c r="THL380" s="1280"/>
      <c r="THM380" s="1280"/>
      <c r="THN380" s="1280"/>
      <c r="THO380" s="1280"/>
      <c r="THP380" s="1280"/>
      <c r="THQ380" s="1280"/>
      <c r="THR380" s="1280"/>
      <c r="THS380" s="1280"/>
      <c r="THT380" s="1280"/>
      <c r="THU380" s="1280"/>
      <c r="THV380" s="1280"/>
      <c r="THW380" s="1280"/>
      <c r="THX380" s="1280"/>
      <c r="THY380" s="1280"/>
      <c r="THZ380" s="1280"/>
      <c r="TIA380" s="1280"/>
      <c r="TIB380" s="1280"/>
      <c r="TIC380" s="1280"/>
      <c r="TID380" s="1280"/>
      <c r="TIE380" s="1280"/>
      <c r="TIF380" s="1280"/>
      <c r="TIG380" s="1280"/>
      <c r="TIH380" s="1280"/>
      <c r="TII380" s="1280"/>
      <c r="TIJ380" s="1280"/>
      <c r="TIK380" s="1280"/>
      <c r="TIL380" s="1280"/>
      <c r="TIM380" s="1280"/>
      <c r="TIN380" s="1280"/>
      <c r="TIO380" s="1280"/>
      <c r="TIP380" s="1280"/>
      <c r="TIQ380" s="1280"/>
      <c r="TIR380" s="1280"/>
      <c r="TIS380" s="1280"/>
      <c r="TIT380" s="1280"/>
      <c r="TIU380" s="1280"/>
      <c r="TIV380" s="1280"/>
      <c r="TIW380" s="1280"/>
      <c r="TIX380" s="1280"/>
      <c r="TIY380" s="1280"/>
      <c r="TIZ380" s="1280"/>
      <c r="TJA380" s="1280"/>
      <c r="TJB380" s="1280"/>
      <c r="TJC380" s="1280"/>
      <c r="TJD380" s="1280"/>
      <c r="TJE380" s="1280"/>
      <c r="TJF380" s="1280"/>
      <c r="TJG380" s="1280"/>
      <c r="TJH380" s="1280"/>
      <c r="TJI380" s="1280"/>
      <c r="TJJ380" s="1280"/>
      <c r="TJK380" s="1280"/>
      <c r="TJL380" s="1280"/>
      <c r="TJM380" s="1280"/>
      <c r="TJN380" s="1280"/>
      <c r="TJO380" s="1280"/>
      <c r="TJP380" s="1280"/>
      <c r="TJQ380" s="1280"/>
      <c r="TJR380" s="1280"/>
      <c r="TJS380" s="1280"/>
      <c r="TJT380" s="1280"/>
      <c r="TJU380" s="1280"/>
      <c r="TJV380" s="1280"/>
      <c r="TJW380" s="1280"/>
      <c r="TJX380" s="1280"/>
      <c r="TJY380" s="1280"/>
      <c r="TJZ380" s="1280"/>
      <c r="TKA380" s="1280"/>
      <c r="TKB380" s="1280"/>
      <c r="TKC380" s="1280"/>
      <c r="TKD380" s="1280"/>
      <c r="TKE380" s="1280"/>
      <c r="TKF380" s="1280"/>
      <c r="TKG380" s="1280"/>
      <c r="TKH380" s="1280"/>
      <c r="TKI380" s="1280"/>
      <c r="TKJ380" s="1280"/>
      <c r="TKK380" s="1280"/>
      <c r="TKL380" s="1280"/>
      <c r="TKM380" s="1280"/>
      <c r="TKN380" s="1280"/>
      <c r="TKO380" s="1280"/>
      <c r="TKP380" s="1280"/>
      <c r="TKQ380" s="1280"/>
      <c r="TKR380" s="1280"/>
      <c r="TKS380" s="1280"/>
      <c r="TKT380" s="1280"/>
      <c r="TKU380" s="1280"/>
      <c r="TKV380" s="1280"/>
      <c r="TKW380" s="1280"/>
      <c r="TKX380" s="1280"/>
      <c r="TKY380" s="1280"/>
      <c r="TKZ380" s="1280"/>
      <c r="TLA380" s="1280"/>
      <c r="TLB380" s="1280"/>
      <c r="TLC380" s="1280"/>
      <c r="TLD380" s="1280"/>
      <c r="TLE380" s="1280"/>
      <c r="TLF380" s="1280"/>
      <c r="TLG380" s="1280"/>
      <c r="TLH380" s="1280"/>
      <c r="TLI380" s="1280"/>
      <c r="TLJ380" s="1280"/>
      <c r="TLK380" s="1280"/>
      <c r="TLL380" s="1280"/>
      <c r="TLM380" s="1280"/>
      <c r="TLN380" s="1280"/>
      <c r="TLO380" s="1280"/>
      <c r="TLP380" s="1280"/>
      <c r="TLQ380" s="1280"/>
      <c r="TLR380" s="1280"/>
      <c r="TLS380" s="1280"/>
      <c r="TLT380" s="1280"/>
      <c r="TLU380" s="1280"/>
      <c r="TLV380" s="1280"/>
      <c r="TLW380" s="1280"/>
      <c r="TLX380" s="1280"/>
      <c r="TLY380" s="1280"/>
      <c r="TLZ380" s="1280"/>
      <c r="TMA380" s="1280"/>
      <c r="TMB380" s="1280"/>
      <c r="TMC380" s="1280"/>
      <c r="TMD380" s="1280"/>
      <c r="TME380" s="1280"/>
      <c r="TMF380" s="1280"/>
      <c r="TMG380" s="1280"/>
      <c r="TMH380" s="1280"/>
      <c r="TMI380" s="1280"/>
      <c r="TMJ380" s="1280"/>
      <c r="TMK380" s="1280"/>
      <c r="TML380" s="1280"/>
      <c r="TMM380" s="1280"/>
      <c r="TMN380" s="1280"/>
      <c r="TMO380" s="1280"/>
      <c r="TMP380" s="1280"/>
      <c r="TMQ380" s="1280"/>
      <c r="TMR380" s="1280"/>
      <c r="TMS380" s="1280"/>
      <c r="TMT380" s="1280"/>
      <c r="TMU380" s="1280"/>
      <c r="TMV380" s="1280"/>
      <c r="TMW380" s="1280"/>
      <c r="TMX380" s="1280"/>
      <c r="TMY380" s="1280"/>
      <c r="TMZ380" s="1280"/>
      <c r="TNA380" s="1280"/>
      <c r="TNB380" s="1280"/>
      <c r="TNC380" s="1280"/>
      <c r="TND380" s="1280"/>
      <c r="TNE380" s="1280"/>
      <c r="TNF380" s="1280"/>
      <c r="TNG380" s="1280"/>
      <c r="TNH380" s="1280"/>
      <c r="TNI380" s="1280"/>
      <c r="TNJ380" s="1280"/>
      <c r="TNK380" s="1280"/>
      <c r="TNL380" s="1280"/>
      <c r="TNM380" s="1280"/>
      <c r="TNN380" s="1280"/>
      <c r="TNO380" s="1280"/>
      <c r="TNP380" s="1280"/>
      <c r="TNQ380" s="1280"/>
      <c r="TNR380" s="1280"/>
      <c r="TNS380" s="1280"/>
      <c r="TNT380" s="1280"/>
      <c r="TNU380" s="1280"/>
      <c r="TNV380" s="1280"/>
      <c r="TNW380" s="1280"/>
      <c r="TNX380" s="1280"/>
      <c r="TNY380" s="1280"/>
      <c r="TNZ380" s="1280"/>
      <c r="TOA380" s="1280"/>
      <c r="TOB380" s="1280"/>
      <c r="TOC380" s="1280"/>
      <c r="TOD380" s="1280"/>
      <c r="TOE380" s="1280"/>
      <c r="TOF380" s="1280"/>
      <c r="TOG380" s="1280"/>
      <c r="TOH380" s="1280"/>
      <c r="TOI380" s="1280"/>
      <c r="TOJ380" s="1280"/>
      <c r="TOK380" s="1280"/>
      <c r="TOL380" s="1280"/>
      <c r="TOM380" s="1280"/>
      <c r="TON380" s="1280"/>
      <c r="TOO380" s="1280"/>
      <c r="TOP380" s="1280"/>
      <c r="TOQ380" s="1280"/>
      <c r="TOR380" s="1280"/>
      <c r="TOS380" s="1280"/>
      <c r="TOT380" s="1280"/>
      <c r="TOU380" s="1280"/>
      <c r="TOV380" s="1280"/>
      <c r="TOW380" s="1280"/>
      <c r="TOX380" s="1280"/>
      <c r="TOY380" s="1280"/>
      <c r="TOZ380" s="1280"/>
      <c r="TPA380" s="1280"/>
      <c r="TPB380" s="1280"/>
      <c r="TPC380" s="1280"/>
      <c r="TPD380" s="1280"/>
      <c r="TPE380" s="1280"/>
      <c r="TPF380" s="1280"/>
      <c r="TPG380" s="1280"/>
      <c r="TPH380" s="1280"/>
      <c r="TPI380" s="1280"/>
      <c r="TPJ380" s="1280"/>
      <c r="TPK380" s="1280"/>
      <c r="TPL380" s="1280"/>
      <c r="TPM380" s="1280"/>
      <c r="TPN380" s="1280"/>
      <c r="TPO380" s="1280"/>
      <c r="TPP380" s="1280"/>
      <c r="TPQ380" s="1280"/>
      <c r="TPR380" s="1280"/>
      <c r="TPS380" s="1280"/>
      <c r="TPT380" s="1280"/>
      <c r="TPU380" s="1280"/>
      <c r="TPV380" s="1280"/>
      <c r="TPW380" s="1280"/>
      <c r="TPX380" s="1280"/>
      <c r="TPY380" s="1280"/>
      <c r="TPZ380" s="1280"/>
      <c r="TQA380" s="1280"/>
      <c r="TQB380" s="1280"/>
      <c r="TQC380" s="1280"/>
      <c r="TQD380" s="1280"/>
      <c r="TQE380" s="1280"/>
      <c r="TQF380" s="1280"/>
      <c r="TQG380" s="1280"/>
      <c r="TQH380" s="1280"/>
      <c r="TQI380" s="1280"/>
      <c r="TQJ380" s="1280"/>
      <c r="TQK380" s="1280"/>
      <c r="TQL380" s="1280"/>
      <c r="TQM380" s="1280"/>
      <c r="TQN380" s="1280"/>
      <c r="TQO380" s="1280"/>
      <c r="TQP380" s="1280"/>
      <c r="TQQ380" s="1280"/>
      <c r="TQR380" s="1280"/>
      <c r="TQS380" s="1280"/>
      <c r="TQT380" s="1280"/>
      <c r="TQU380" s="1280"/>
      <c r="TQV380" s="1280"/>
      <c r="TQW380" s="1280"/>
      <c r="TQX380" s="1280"/>
      <c r="TQY380" s="1280"/>
      <c r="TQZ380" s="1280"/>
      <c r="TRA380" s="1280"/>
      <c r="TRB380" s="1280"/>
      <c r="TRC380" s="1280"/>
      <c r="TRD380" s="1280"/>
      <c r="TRE380" s="1280"/>
      <c r="TRF380" s="1280"/>
      <c r="TRG380" s="1280"/>
      <c r="TRH380" s="1280"/>
      <c r="TRI380" s="1280"/>
      <c r="TRJ380" s="1280"/>
      <c r="TRK380" s="1280"/>
      <c r="TRL380" s="1280"/>
      <c r="TRM380" s="1280"/>
      <c r="TRN380" s="1280"/>
      <c r="TRO380" s="1280"/>
      <c r="TRP380" s="1280"/>
      <c r="TRQ380" s="1280"/>
      <c r="TRR380" s="1280"/>
      <c r="TRS380" s="1280"/>
      <c r="TRT380" s="1280"/>
      <c r="TRU380" s="1280"/>
      <c r="TRV380" s="1280"/>
      <c r="TRW380" s="1280"/>
      <c r="TRX380" s="1280"/>
      <c r="TRY380" s="1280"/>
      <c r="TRZ380" s="1280"/>
      <c r="TSA380" s="1280"/>
      <c r="TSB380" s="1280"/>
      <c r="TSC380" s="1280"/>
      <c r="TSD380" s="1280"/>
      <c r="TSE380" s="1280"/>
      <c r="TSF380" s="1280"/>
      <c r="TSG380" s="1280"/>
      <c r="TSH380" s="1280"/>
      <c r="TSI380" s="1280"/>
      <c r="TSJ380" s="1280"/>
      <c r="TSK380" s="1280"/>
      <c r="TSL380" s="1280"/>
      <c r="TSM380" s="1280"/>
      <c r="TSN380" s="1280"/>
      <c r="TSO380" s="1280"/>
      <c r="TSP380" s="1280"/>
      <c r="TSQ380" s="1280"/>
      <c r="TSR380" s="1280"/>
      <c r="TSS380" s="1280"/>
      <c r="TST380" s="1280"/>
      <c r="TSU380" s="1280"/>
      <c r="TSV380" s="1280"/>
      <c r="TSW380" s="1280"/>
      <c r="TSX380" s="1280"/>
      <c r="TSY380" s="1280"/>
      <c r="TSZ380" s="1280"/>
      <c r="TTA380" s="1280"/>
      <c r="TTB380" s="1280"/>
      <c r="TTC380" s="1280"/>
      <c r="TTD380" s="1280"/>
      <c r="TTE380" s="1280"/>
      <c r="TTF380" s="1280"/>
      <c r="TTG380" s="1280"/>
      <c r="TTH380" s="1280"/>
      <c r="TTI380" s="1280"/>
      <c r="TTJ380" s="1280"/>
      <c r="TTK380" s="1280"/>
      <c r="TTL380" s="1280"/>
      <c r="TTM380" s="1280"/>
      <c r="TTN380" s="1280"/>
      <c r="TTO380" s="1280"/>
      <c r="TTP380" s="1280"/>
      <c r="TTQ380" s="1280"/>
      <c r="TTR380" s="1280"/>
      <c r="TTS380" s="1280"/>
      <c r="TTT380" s="1280"/>
      <c r="TTU380" s="1280"/>
      <c r="TTV380" s="1280"/>
      <c r="TTW380" s="1280"/>
      <c r="TTX380" s="1280"/>
      <c r="TTY380" s="1280"/>
      <c r="TTZ380" s="1280"/>
      <c r="TUA380" s="1280"/>
      <c r="TUB380" s="1280"/>
      <c r="TUC380" s="1280"/>
      <c r="TUD380" s="1280"/>
      <c r="TUE380" s="1280"/>
      <c r="TUF380" s="1280"/>
      <c r="TUG380" s="1280"/>
      <c r="TUH380" s="1280"/>
      <c r="TUI380" s="1280"/>
      <c r="TUJ380" s="1280"/>
      <c r="TUK380" s="1280"/>
      <c r="TUL380" s="1280"/>
      <c r="TUM380" s="1280"/>
      <c r="TUN380" s="1280"/>
      <c r="TUO380" s="1280"/>
      <c r="TUP380" s="1280"/>
      <c r="TUQ380" s="1280"/>
      <c r="TUR380" s="1280"/>
      <c r="TUS380" s="1280"/>
      <c r="TUT380" s="1280"/>
      <c r="TUU380" s="1280"/>
      <c r="TUV380" s="1280"/>
      <c r="TUW380" s="1280"/>
      <c r="TUX380" s="1280"/>
      <c r="TUY380" s="1280"/>
      <c r="TUZ380" s="1280"/>
      <c r="TVA380" s="1280"/>
      <c r="TVB380" s="1280"/>
      <c r="TVC380" s="1280"/>
      <c r="TVD380" s="1280"/>
      <c r="TVE380" s="1280"/>
      <c r="TVF380" s="1280"/>
      <c r="TVG380" s="1280"/>
      <c r="TVH380" s="1280"/>
      <c r="TVI380" s="1280"/>
      <c r="TVJ380" s="1280"/>
      <c r="TVK380" s="1280"/>
      <c r="TVL380" s="1280"/>
      <c r="TVM380" s="1280"/>
      <c r="TVN380" s="1280"/>
      <c r="TVO380" s="1280"/>
      <c r="TVP380" s="1280"/>
      <c r="TVQ380" s="1280"/>
      <c r="TVR380" s="1280"/>
      <c r="TVS380" s="1280"/>
      <c r="TVT380" s="1280"/>
      <c r="TVU380" s="1280"/>
      <c r="TVV380" s="1280"/>
      <c r="TVW380" s="1280"/>
      <c r="TVX380" s="1280"/>
      <c r="TVY380" s="1280"/>
      <c r="TVZ380" s="1280"/>
      <c r="TWA380" s="1280"/>
      <c r="TWB380" s="1280"/>
      <c r="TWC380" s="1280"/>
      <c r="TWD380" s="1280"/>
      <c r="TWE380" s="1280"/>
      <c r="TWF380" s="1280"/>
      <c r="TWG380" s="1280"/>
      <c r="TWH380" s="1280"/>
      <c r="TWI380" s="1280"/>
      <c r="TWJ380" s="1280"/>
      <c r="TWK380" s="1280"/>
      <c r="TWL380" s="1280"/>
      <c r="TWM380" s="1280"/>
      <c r="TWN380" s="1280"/>
      <c r="TWO380" s="1280"/>
      <c r="TWP380" s="1280"/>
      <c r="TWQ380" s="1280"/>
      <c r="TWR380" s="1280"/>
      <c r="TWS380" s="1280"/>
      <c r="TWT380" s="1280"/>
      <c r="TWU380" s="1280"/>
      <c r="TWV380" s="1280"/>
      <c r="TWW380" s="1280"/>
      <c r="TWX380" s="1280"/>
      <c r="TWY380" s="1280"/>
      <c r="TWZ380" s="1280"/>
      <c r="TXA380" s="1280"/>
      <c r="TXB380" s="1280"/>
      <c r="TXC380" s="1280"/>
      <c r="TXD380" s="1280"/>
      <c r="TXE380" s="1280"/>
      <c r="TXF380" s="1280"/>
      <c r="TXG380" s="1280"/>
      <c r="TXH380" s="1280"/>
      <c r="TXI380" s="1280"/>
      <c r="TXJ380" s="1280"/>
      <c r="TXK380" s="1280"/>
      <c r="TXL380" s="1280"/>
      <c r="TXM380" s="1280"/>
      <c r="TXN380" s="1280"/>
      <c r="TXO380" s="1280"/>
      <c r="TXP380" s="1280"/>
      <c r="TXQ380" s="1280"/>
      <c r="TXR380" s="1280"/>
      <c r="TXS380" s="1280"/>
      <c r="TXT380" s="1280"/>
      <c r="TXU380" s="1280"/>
      <c r="TXV380" s="1280"/>
      <c r="TXW380" s="1280"/>
      <c r="TXX380" s="1280"/>
      <c r="TXY380" s="1280"/>
      <c r="TXZ380" s="1280"/>
      <c r="TYA380" s="1280"/>
      <c r="TYB380" s="1280"/>
      <c r="TYC380" s="1280"/>
      <c r="TYD380" s="1280"/>
      <c r="TYE380" s="1280"/>
      <c r="TYF380" s="1280"/>
      <c r="TYG380" s="1280"/>
      <c r="TYH380" s="1280"/>
      <c r="TYI380" s="1280"/>
      <c r="TYJ380" s="1280"/>
      <c r="TYK380" s="1280"/>
      <c r="TYL380" s="1280"/>
      <c r="TYM380" s="1280"/>
      <c r="TYN380" s="1280"/>
      <c r="TYO380" s="1280"/>
      <c r="TYP380" s="1280"/>
      <c r="TYQ380" s="1280"/>
      <c r="TYR380" s="1280"/>
      <c r="TYS380" s="1280"/>
      <c r="TYT380" s="1280"/>
      <c r="TYU380" s="1280"/>
      <c r="TYV380" s="1280"/>
      <c r="TYW380" s="1280"/>
      <c r="TYX380" s="1280"/>
      <c r="TYY380" s="1280"/>
      <c r="TYZ380" s="1280"/>
      <c r="TZA380" s="1280"/>
      <c r="TZB380" s="1280"/>
      <c r="TZC380" s="1280"/>
      <c r="TZD380" s="1280"/>
      <c r="TZE380" s="1280"/>
      <c r="TZF380" s="1280"/>
      <c r="TZG380" s="1280"/>
      <c r="TZH380" s="1280"/>
      <c r="TZI380" s="1280"/>
      <c r="TZJ380" s="1280"/>
      <c r="TZK380" s="1280"/>
      <c r="TZL380" s="1280"/>
      <c r="TZM380" s="1280"/>
      <c r="TZN380" s="1280"/>
      <c r="TZO380" s="1280"/>
      <c r="TZP380" s="1280"/>
      <c r="TZQ380" s="1280"/>
      <c r="TZR380" s="1280"/>
      <c r="TZS380" s="1280"/>
      <c r="TZT380" s="1280"/>
      <c r="TZU380" s="1280"/>
      <c r="TZV380" s="1280"/>
      <c r="TZW380" s="1280"/>
      <c r="TZX380" s="1280"/>
      <c r="TZY380" s="1280"/>
      <c r="TZZ380" s="1280"/>
      <c r="UAA380" s="1280"/>
      <c r="UAB380" s="1280"/>
      <c r="UAC380" s="1280"/>
      <c r="UAD380" s="1280"/>
      <c r="UAE380" s="1280"/>
      <c r="UAF380" s="1280"/>
      <c r="UAG380" s="1280"/>
      <c r="UAH380" s="1280"/>
      <c r="UAI380" s="1280"/>
      <c r="UAJ380" s="1280"/>
      <c r="UAK380" s="1280"/>
      <c r="UAL380" s="1280"/>
      <c r="UAM380" s="1280"/>
      <c r="UAN380" s="1280"/>
      <c r="UAO380" s="1280"/>
      <c r="UAP380" s="1280"/>
      <c r="UAQ380" s="1280"/>
      <c r="UAR380" s="1280"/>
      <c r="UAS380" s="1280"/>
      <c r="UAT380" s="1280"/>
      <c r="UAU380" s="1280"/>
      <c r="UAV380" s="1280"/>
      <c r="UAW380" s="1280"/>
      <c r="UAX380" s="1280"/>
      <c r="UAY380" s="1280"/>
      <c r="UAZ380" s="1280"/>
      <c r="UBA380" s="1280"/>
      <c r="UBB380" s="1280"/>
      <c r="UBC380" s="1280"/>
      <c r="UBD380" s="1280"/>
      <c r="UBE380" s="1280"/>
      <c r="UBF380" s="1280"/>
      <c r="UBG380" s="1280"/>
      <c r="UBH380" s="1280"/>
      <c r="UBI380" s="1280"/>
      <c r="UBJ380" s="1280"/>
      <c r="UBK380" s="1280"/>
      <c r="UBL380" s="1280"/>
      <c r="UBM380" s="1280"/>
      <c r="UBN380" s="1280"/>
      <c r="UBO380" s="1280"/>
      <c r="UBP380" s="1280"/>
      <c r="UBQ380" s="1280"/>
      <c r="UBR380" s="1280"/>
      <c r="UBS380" s="1280"/>
      <c r="UBT380" s="1280"/>
      <c r="UBU380" s="1280"/>
      <c r="UBV380" s="1280"/>
      <c r="UBW380" s="1280"/>
      <c r="UBX380" s="1280"/>
      <c r="UBY380" s="1280"/>
      <c r="UBZ380" s="1280"/>
      <c r="UCA380" s="1280"/>
      <c r="UCB380" s="1280"/>
      <c r="UCC380" s="1280"/>
      <c r="UCD380" s="1280"/>
      <c r="UCE380" s="1280"/>
      <c r="UCF380" s="1280"/>
      <c r="UCG380" s="1280"/>
      <c r="UCH380" s="1280"/>
      <c r="UCI380" s="1280"/>
      <c r="UCJ380" s="1280"/>
      <c r="UCK380" s="1280"/>
      <c r="UCL380" s="1280"/>
      <c r="UCM380" s="1280"/>
      <c r="UCN380" s="1280"/>
      <c r="UCO380" s="1280"/>
      <c r="UCP380" s="1280"/>
      <c r="UCQ380" s="1280"/>
      <c r="UCR380" s="1280"/>
      <c r="UCS380" s="1280"/>
      <c r="UCT380" s="1280"/>
      <c r="UCU380" s="1280"/>
      <c r="UCV380" s="1280"/>
      <c r="UCW380" s="1280"/>
      <c r="UCX380" s="1280"/>
      <c r="UCY380" s="1280"/>
      <c r="UCZ380" s="1280"/>
      <c r="UDA380" s="1280"/>
      <c r="UDB380" s="1280"/>
      <c r="UDC380" s="1280"/>
      <c r="UDD380" s="1280"/>
      <c r="UDE380" s="1280"/>
      <c r="UDF380" s="1280"/>
      <c r="UDG380" s="1280"/>
      <c r="UDH380" s="1280"/>
      <c r="UDI380" s="1280"/>
      <c r="UDJ380" s="1280"/>
      <c r="UDK380" s="1280"/>
      <c r="UDL380" s="1280"/>
      <c r="UDM380" s="1280"/>
      <c r="UDN380" s="1280"/>
      <c r="UDO380" s="1280"/>
      <c r="UDP380" s="1280"/>
      <c r="UDQ380" s="1280"/>
      <c r="UDR380" s="1280"/>
      <c r="UDS380" s="1280"/>
      <c r="UDT380" s="1280"/>
      <c r="UDU380" s="1280"/>
      <c r="UDV380" s="1280"/>
      <c r="UDW380" s="1280"/>
      <c r="UDX380" s="1280"/>
      <c r="UDY380" s="1280"/>
      <c r="UDZ380" s="1280"/>
      <c r="UEA380" s="1280"/>
      <c r="UEB380" s="1280"/>
      <c r="UEC380" s="1280"/>
      <c r="UED380" s="1280"/>
      <c r="UEE380" s="1280"/>
      <c r="UEF380" s="1280"/>
      <c r="UEG380" s="1280"/>
      <c r="UEH380" s="1280"/>
      <c r="UEI380" s="1280"/>
      <c r="UEJ380" s="1280"/>
      <c r="UEK380" s="1280"/>
      <c r="UEL380" s="1280"/>
      <c r="UEM380" s="1280"/>
      <c r="UEN380" s="1280"/>
      <c r="UEO380" s="1280"/>
      <c r="UEP380" s="1280"/>
      <c r="UEQ380" s="1280"/>
      <c r="UER380" s="1280"/>
      <c r="UES380" s="1280"/>
      <c r="UET380" s="1280"/>
      <c r="UEU380" s="1280"/>
      <c r="UEV380" s="1280"/>
      <c r="UEW380" s="1280"/>
      <c r="UEX380" s="1280"/>
      <c r="UEY380" s="1280"/>
      <c r="UEZ380" s="1280"/>
      <c r="UFA380" s="1280"/>
      <c r="UFB380" s="1280"/>
      <c r="UFC380" s="1280"/>
      <c r="UFD380" s="1280"/>
      <c r="UFE380" s="1280"/>
      <c r="UFF380" s="1280"/>
      <c r="UFG380" s="1280"/>
      <c r="UFH380" s="1280"/>
      <c r="UFI380" s="1280"/>
      <c r="UFJ380" s="1280"/>
      <c r="UFK380" s="1280"/>
      <c r="UFL380" s="1280"/>
      <c r="UFM380" s="1280"/>
      <c r="UFN380" s="1280"/>
      <c r="UFO380" s="1280"/>
      <c r="UFP380" s="1280"/>
      <c r="UFQ380" s="1280"/>
      <c r="UFR380" s="1280"/>
      <c r="UFS380" s="1280"/>
      <c r="UFT380" s="1280"/>
      <c r="UFU380" s="1280"/>
      <c r="UFV380" s="1280"/>
      <c r="UFW380" s="1280"/>
      <c r="UFX380" s="1280"/>
      <c r="UFY380" s="1280"/>
      <c r="UFZ380" s="1280"/>
      <c r="UGA380" s="1280"/>
      <c r="UGB380" s="1280"/>
      <c r="UGC380" s="1280"/>
      <c r="UGD380" s="1280"/>
      <c r="UGE380" s="1280"/>
      <c r="UGF380" s="1280"/>
      <c r="UGG380" s="1280"/>
      <c r="UGH380" s="1280"/>
      <c r="UGI380" s="1280"/>
      <c r="UGJ380" s="1280"/>
      <c r="UGK380" s="1280"/>
      <c r="UGL380" s="1280"/>
      <c r="UGM380" s="1280"/>
      <c r="UGN380" s="1280"/>
      <c r="UGO380" s="1280"/>
      <c r="UGP380" s="1280"/>
      <c r="UGQ380" s="1280"/>
      <c r="UGR380" s="1280"/>
      <c r="UGS380" s="1280"/>
      <c r="UGT380" s="1280"/>
      <c r="UGU380" s="1280"/>
      <c r="UGV380" s="1280"/>
      <c r="UGW380" s="1280"/>
      <c r="UGX380" s="1280"/>
      <c r="UGY380" s="1280"/>
      <c r="UGZ380" s="1280"/>
      <c r="UHA380" s="1280"/>
      <c r="UHB380" s="1280"/>
      <c r="UHC380" s="1280"/>
      <c r="UHD380" s="1280"/>
      <c r="UHE380" s="1280"/>
      <c r="UHF380" s="1280"/>
      <c r="UHG380" s="1280"/>
      <c r="UHH380" s="1280"/>
      <c r="UHI380" s="1280"/>
      <c r="UHJ380" s="1280"/>
      <c r="UHK380" s="1280"/>
      <c r="UHL380" s="1280"/>
      <c r="UHM380" s="1280"/>
      <c r="UHN380" s="1280"/>
      <c r="UHO380" s="1280"/>
      <c r="UHP380" s="1280"/>
      <c r="UHQ380" s="1280"/>
      <c r="UHR380" s="1280"/>
      <c r="UHS380" s="1280"/>
      <c r="UHT380" s="1280"/>
      <c r="UHU380" s="1280"/>
      <c r="UHV380" s="1280"/>
      <c r="UHW380" s="1280"/>
      <c r="UHX380" s="1280"/>
      <c r="UHY380" s="1280"/>
      <c r="UHZ380" s="1280"/>
      <c r="UIA380" s="1280"/>
      <c r="UIB380" s="1280"/>
      <c r="UIC380" s="1280"/>
      <c r="UID380" s="1280"/>
      <c r="UIE380" s="1280"/>
      <c r="UIF380" s="1280"/>
      <c r="UIG380" s="1280"/>
      <c r="UIH380" s="1280"/>
      <c r="UII380" s="1280"/>
      <c r="UIJ380" s="1280"/>
      <c r="UIK380" s="1280"/>
      <c r="UIL380" s="1280"/>
      <c r="UIM380" s="1280"/>
      <c r="UIN380" s="1280"/>
      <c r="UIO380" s="1280"/>
      <c r="UIP380" s="1280"/>
      <c r="UIQ380" s="1280"/>
      <c r="UIR380" s="1280"/>
      <c r="UIS380" s="1280"/>
      <c r="UIT380" s="1280"/>
      <c r="UIU380" s="1280"/>
      <c r="UIV380" s="1280"/>
      <c r="UIW380" s="1280"/>
      <c r="UIX380" s="1280"/>
      <c r="UIY380" s="1280"/>
      <c r="UIZ380" s="1280"/>
      <c r="UJA380" s="1280"/>
      <c r="UJB380" s="1280"/>
      <c r="UJC380" s="1280"/>
      <c r="UJD380" s="1280"/>
      <c r="UJE380" s="1280"/>
      <c r="UJF380" s="1280"/>
      <c r="UJG380" s="1280"/>
      <c r="UJH380" s="1280"/>
      <c r="UJI380" s="1280"/>
      <c r="UJJ380" s="1280"/>
      <c r="UJK380" s="1280"/>
      <c r="UJL380" s="1280"/>
      <c r="UJM380" s="1280"/>
      <c r="UJN380" s="1280"/>
      <c r="UJO380" s="1280"/>
      <c r="UJP380" s="1280"/>
      <c r="UJQ380" s="1280"/>
      <c r="UJR380" s="1280"/>
      <c r="UJS380" s="1280"/>
      <c r="UJT380" s="1280"/>
      <c r="UJU380" s="1280"/>
      <c r="UJV380" s="1280"/>
      <c r="UJW380" s="1280"/>
      <c r="UJX380" s="1280"/>
      <c r="UJY380" s="1280"/>
      <c r="UJZ380" s="1280"/>
      <c r="UKA380" s="1280"/>
      <c r="UKB380" s="1280"/>
      <c r="UKC380" s="1280"/>
      <c r="UKD380" s="1280"/>
      <c r="UKE380" s="1280"/>
      <c r="UKF380" s="1280"/>
      <c r="UKG380" s="1280"/>
      <c r="UKH380" s="1280"/>
      <c r="UKI380" s="1280"/>
      <c r="UKJ380" s="1280"/>
      <c r="UKK380" s="1280"/>
      <c r="UKL380" s="1280"/>
      <c r="UKM380" s="1280"/>
      <c r="UKN380" s="1280"/>
      <c r="UKO380" s="1280"/>
      <c r="UKP380" s="1280"/>
      <c r="UKQ380" s="1280"/>
      <c r="UKR380" s="1280"/>
      <c r="UKS380" s="1280"/>
      <c r="UKT380" s="1280"/>
      <c r="UKU380" s="1280"/>
      <c r="UKV380" s="1280"/>
      <c r="UKW380" s="1280"/>
      <c r="UKX380" s="1280"/>
      <c r="UKY380" s="1280"/>
      <c r="UKZ380" s="1280"/>
      <c r="ULA380" s="1280"/>
      <c r="ULB380" s="1280"/>
      <c r="ULC380" s="1280"/>
      <c r="ULD380" s="1280"/>
      <c r="ULE380" s="1280"/>
      <c r="ULF380" s="1280"/>
      <c r="ULG380" s="1280"/>
      <c r="ULH380" s="1280"/>
      <c r="ULI380" s="1280"/>
      <c r="ULJ380" s="1280"/>
      <c r="ULK380" s="1280"/>
      <c r="ULL380" s="1280"/>
      <c r="ULM380" s="1280"/>
      <c r="ULN380" s="1280"/>
      <c r="ULO380" s="1280"/>
      <c r="ULP380" s="1280"/>
      <c r="ULQ380" s="1280"/>
      <c r="ULR380" s="1280"/>
      <c r="ULS380" s="1280"/>
      <c r="ULT380" s="1280"/>
      <c r="ULU380" s="1280"/>
      <c r="ULV380" s="1280"/>
      <c r="ULW380" s="1280"/>
      <c r="ULX380" s="1280"/>
      <c r="ULY380" s="1280"/>
      <c r="ULZ380" s="1280"/>
      <c r="UMA380" s="1280"/>
      <c r="UMB380" s="1280"/>
      <c r="UMC380" s="1280"/>
      <c r="UMD380" s="1280"/>
      <c r="UME380" s="1280"/>
      <c r="UMF380" s="1280"/>
      <c r="UMG380" s="1280"/>
      <c r="UMH380" s="1280"/>
      <c r="UMI380" s="1280"/>
      <c r="UMJ380" s="1280"/>
      <c r="UMK380" s="1280"/>
      <c r="UML380" s="1280"/>
      <c r="UMM380" s="1280"/>
      <c r="UMN380" s="1280"/>
      <c r="UMO380" s="1280"/>
      <c r="UMP380" s="1280"/>
      <c r="UMQ380" s="1280"/>
      <c r="UMR380" s="1280"/>
      <c r="UMS380" s="1280"/>
      <c r="UMT380" s="1280"/>
      <c r="UMU380" s="1280"/>
      <c r="UMV380" s="1280"/>
      <c r="UMW380" s="1280"/>
      <c r="UMX380" s="1280"/>
      <c r="UMY380" s="1280"/>
      <c r="UMZ380" s="1280"/>
      <c r="UNA380" s="1280"/>
      <c r="UNB380" s="1280"/>
      <c r="UNC380" s="1280"/>
      <c r="UND380" s="1280"/>
      <c r="UNE380" s="1280"/>
      <c r="UNF380" s="1280"/>
      <c r="UNG380" s="1280"/>
      <c r="UNH380" s="1280"/>
      <c r="UNI380" s="1280"/>
      <c r="UNJ380" s="1280"/>
      <c r="UNK380" s="1280"/>
      <c r="UNL380" s="1280"/>
      <c r="UNM380" s="1280"/>
      <c r="UNN380" s="1280"/>
      <c r="UNO380" s="1280"/>
      <c r="UNP380" s="1280"/>
      <c r="UNQ380" s="1280"/>
      <c r="UNR380" s="1280"/>
      <c r="UNS380" s="1280"/>
      <c r="UNT380" s="1280"/>
      <c r="UNU380" s="1280"/>
      <c r="UNV380" s="1280"/>
      <c r="UNW380" s="1280"/>
      <c r="UNX380" s="1280"/>
      <c r="UNY380" s="1280"/>
      <c r="UNZ380" s="1280"/>
      <c r="UOA380" s="1280"/>
      <c r="UOB380" s="1280"/>
      <c r="UOC380" s="1280"/>
      <c r="UOD380" s="1280"/>
      <c r="UOE380" s="1280"/>
      <c r="UOF380" s="1280"/>
      <c r="UOG380" s="1280"/>
      <c r="UOH380" s="1280"/>
      <c r="UOI380" s="1280"/>
      <c r="UOJ380" s="1280"/>
      <c r="UOK380" s="1280"/>
      <c r="UOL380" s="1280"/>
      <c r="UOM380" s="1280"/>
      <c r="UON380" s="1280"/>
      <c r="UOO380" s="1280"/>
      <c r="UOP380" s="1280"/>
      <c r="UOQ380" s="1280"/>
      <c r="UOR380" s="1280"/>
      <c r="UOS380" s="1280"/>
      <c r="UOT380" s="1280"/>
      <c r="UOU380" s="1280"/>
      <c r="UOV380" s="1280"/>
      <c r="UOW380" s="1280"/>
      <c r="UOX380" s="1280"/>
      <c r="UOY380" s="1280"/>
      <c r="UOZ380" s="1280"/>
      <c r="UPA380" s="1280"/>
      <c r="UPB380" s="1280"/>
      <c r="UPC380" s="1280"/>
      <c r="UPD380" s="1280"/>
      <c r="UPE380" s="1280"/>
      <c r="UPF380" s="1280"/>
      <c r="UPG380" s="1280"/>
      <c r="UPH380" s="1280"/>
      <c r="UPI380" s="1280"/>
      <c r="UPJ380" s="1280"/>
      <c r="UPK380" s="1280"/>
      <c r="UPL380" s="1280"/>
      <c r="UPM380" s="1280"/>
      <c r="UPN380" s="1280"/>
      <c r="UPO380" s="1280"/>
      <c r="UPP380" s="1280"/>
      <c r="UPQ380" s="1280"/>
      <c r="UPR380" s="1280"/>
      <c r="UPS380" s="1280"/>
      <c r="UPT380" s="1280"/>
      <c r="UPU380" s="1280"/>
      <c r="UPV380" s="1280"/>
      <c r="UPW380" s="1280"/>
      <c r="UPX380" s="1280"/>
      <c r="UPY380" s="1280"/>
      <c r="UPZ380" s="1280"/>
      <c r="UQA380" s="1280"/>
      <c r="UQB380" s="1280"/>
      <c r="UQC380" s="1280"/>
      <c r="UQD380" s="1280"/>
      <c r="UQE380" s="1280"/>
      <c r="UQF380" s="1280"/>
      <c r="UQG380" s="1280"/>
      <c r="UQH380" s="1280"/>
      <c r="UQI380" s="1280"/>
      <c r="UQJ380" s="1280"/>
      <c r="UQK380" s="1280"/>
      <c r="UQL380" s="1280"/>
      <c r="UQM380" s="1280"/>
      <c r="UQN380" s="1280"/>
      <c r="UQO380" s="1280"/>
      <c r="UQP380" s="1280"/>
      <c r="UQQ380" s="1280"/>
      <c r="UQR380" s="1280"/>
      <c r="UQS380" s="1280"/>
      <c r="UQT380" s="1280"/>
      <c r="UQU380" s="1280"/>
      <c r="UQV380" s="1280"/>
      <c r="UQW380" s="1280"/>
      <c r="UQX380" s="1280"/>
      <c r="UQY380" s="1280"/>
      <c r="UQZ380" s="1280"/>
      <c r="URA380" s="1280"/>
      <c r="URB380" s="1280"/>
      <c r="URC380" s="1280"/>
      <c r="URD380" s="1280"/>
      <c r="URE380" s="1280"/>
      <c r="URF380" s="1280"/>
      <c r="URG380" s="1280"/>
      <c r="URH380" s="1280"/>
      <c r="URI380" s="1280"/>
      <c r="URJ380" s="1280"/>
      <c r="URK380" s="1280"/>
      <c r="URL380" s="1280"/>
      <c r="URM380" s="1280"/>
      <c r="URN380" s="1280"/>
      <c r="URO380" s="1280"/>
      <c r="URP380" s="1280"/>
      <c r="URQ380" s="1280"/>
      <c r="URR380" s="1280"/>
      <c r="URS380" s="1280"/>
      <c r="URT380" s="1280"/>
      <c r="URU380" s="1280"/>
      <c r="URV380" s="1280"/>
      <c r="URW380" s="1280"/>
      <c r="URX380" s="1280"/>
      <c r="URY380" s="1280"/>
      <c r="URZ380" s="1280"/>
      <c r="USA380" s="1280"/>
      <c r="USB380" s="1280"/>
      <c r="USC380" s="1280"/>
      <c r="USD380" s="1280"/>
      <c r="USE380" s="1280"/>
      <c r="USF380" s="1280"/>
      <c r="USG380" s="1280"/>
      <c r="USH380" s="1280"/>
      <c r="USI380" s="1280"/>
      <c r="USJ380" s="1280"/>
      <c r="USK380" s="1280"/>
      <c r="USL380" s="1280"/>
      <c r="USM380" s="1280"/>
      <c r="USN380" s="1280"/>
      <c r="USO380" s="1280"/>
      <c r="USP380" s="1280"/>
      <c r="USQ380" s="1280"/>
      <c r="USR380" s="1280"/>
      <c r="USS380" s="1280"/>
      <c r="UST380" s="1280"/>
      <c r="USU380" s="1280"/>
      <c r="USV380" s="1280"/>
      <c r="USW380" s="1280"/>
      <c r="USX380" s="1280"/>
      <c r="USY380" s="1280"/>
      <c r="USZ380" s="1280"/>
      <c r="UTA380" s="1280"/>
      <c r="UTB380" s="1280"/>
      <c r="UTC380" s="1280"/>
      <c r="UTD380" s="1280"/>
      <c r="UTE380" s="1280"/>
      <c r="UTF380" s="1280"/>
      <c r="UTG380" s="1280"/>
      <c r="UTH380" s="1280"/>
      <c r="UTI380" s="1280"/>
      <c r="UTJ380" s="1280"/>
      <c r="UTK380" s="1280"/>
      <c r="UTL380" s="1280"/>
      <c r="UTM380" s="1280"/>
      <c r="UTN380" s="1280"/>
      <c r="UTO380" s="1280"/>
      <c r="UTP380" s="1280"/>
      <c r="UTQ380" s="1280"/>
      <c r="UTR380" s="1280"/>
      <c r="UTS380" s="1280"/>
      <c r="UTT380" s="1280"/>
      <c r="UTU380" s="1280"/>
      <c r="UTV380" s="1280"/>
      <c r="UTW380" s="1280"/>
      <c r="UTX380" s="1280"/>
      <c r="UTY380" s="1280"/>
      <c r="UTZ380" s="1280"/>
      <c r="UUA380" s="1280"/>
      <c r="UUB380" s="1280"/>
      <c r="UUC380" s="1280"/>
      <c r="UUD380" s="1280"/>
      <c r="UUE380" s="1280"/>
      <c r="UUF380" s="1280"/>
      <c r="UUG380" s="1280"/>
      <c r="UUH380" s="1280"/>
      <c r="UUI380" s="1280"/>
      <c r="UUJ380" s="1280"/>
      <c r="UUK380" s="1280"/>
      <c r="UUL380" s="1280"/>
      <c r="UUM380" s="1280"/>
      <c r="UUN380" s="1280"/>
      <c r="UUO380" s="1280"/>
      <c r="UUP380" s="1280"/>
      <c r="UUQ380" s="1280"/>
      <c r="UUR380" s="1280"/>
      <c r="UUS380" s="1280"/>
      <c r="UUT380" s="1280"/>
      <c r="UUU380" s="1280"/>
      <c r="UUV380" s="1280"/>
      <c r="UUW380" s="1280"/>
      <c r="UUX380" s="1280"/>
      <c r="UUY380" s="1280"/>
      <c r="UUZ380" s="1280"/>
      <c r="UVA380" s="1280"/>
      <c r="UVB380" s="1280"/>
      <c r="UVC380" s="1280"/>
      <c r="UVD380" s="1280"/>
      <c r="UVE380" s="1280"/>
      <c r="UVF380" s="1280"/>
      <c r="UVG380" s="1280"/>
      <c r="UVH380" s="1280"/>
      <c r="UVI380" s="1280"/>
      <c r="UVJ380" s="1280"/>
      <c r="UVK380" s="1280"/>
      <c r="UVL380" s="1280"/>
      <c r="UVM380" s="1280"/>
      <c r="UVN380" s="1280"/>
      <c r="UVO380" s="1280"/>
      <c r="UVP380" s="1280"/>
      <c r="UVQ380" s="1280"/>
      <c r="UVR380" s="1280"/>
      <c r="UVS380" s="1280"/>
      <c r="UVT380" s="1280"/>
      <c r="UVU380" s="1280"/>
      <c r="UVV380" s="1280"/>
      <c r="UVW380" s="1280"/>
      <c r="UVX380" s="1280"/>
      <c r="UVY380" s="1280"/>
      <c r="UVZ380" s="1280"/>
      <c r="UWA380" s="1280"/>
      <c r="UWB380" s="1280"/>
      <c r="UWC380" s="1280"/>
      <c r="UWD380" s="1280"/>
      <c r="UWE380" s="1280"/>
      <c r="UWF380" s="1280"/>
      <c r="UWG380" s="1280"/>
      <c r="UWH380" s="1280"/>
      <c r="UWI380" s="1280"/>
      <c r="UWJ380" s="1280"/>
      <c r="UWK380" s="1280"/>
      <c r="UWL380" s="1280"/>
      <c r="UWM380" s="1280"/>
      <c r="UWN380" s="1280"/>
      <c r="UWO380" s="1280"/>
      <c r="UWP380" s="1280"/>
      <c r="UWQ380" s="1280"/>
      <c r="UWR380" s="1280"/>
      <c r="UWS380" s="1280"/>
      <c r="UWT380" s="1280"/>
      <c r="UWU380" s="1280"/>
      <c r="UWV380" s="1280"/>
      <c r="UWW380" s="1280"/>
      <c r="UWX380" s="1280"/>
      <c r="UWY380" s="1280"/>
      <c r="UWZ380" s="1280"/>
      <c r="UXA380" s="1280"/>
      <c r="UXB380" s="1280"/>
      <c r="UXC380" s="1280"/>
      <c r="UXD380" s="1280"/>
      <c r="UXE380" s="1280"/>
      <c r="UXF380" s="1280"/>
      <c r="UXG380" s="1280"/>
      <c r="UXH380" s="1280"/>
      <c r="UXI380" s="1280"/>
      <c r="UXJ380" s="1280"/>
      <c r="UXK380" s="1280"/>
      <c r="UXL380" s="1280"/>
      <c r="UXM380" s="1280"/>
      <c r="UXN380" s="1280"/>
      <c r="UXO380" s="1280"/>
      <c r="UXP380" s="1280"/>
      <c r="UXQ380" s="1280"/>
      <c r="UXR380" s="1280"/>
      <c r="UXS380" s="1280"/>
      <c r="UXT380" s="1280"/>
      <c r="UXU380" s="1280"/>
      <c r="UXV380" s="1280"/>
      <c r="UXW380" s="1280"/>
      <c r="UXX380" s="1280"/>
      <c r="UXY380" s="1280"/>
      <c r="UXZ380" s="1280"/>
      <c r="UYA380" s="1280"/>
      <c r="UYB380" s="1280"/>
      <c r="UYC380" s="1280"/>
      <c r="UYD380" s="1280"/>
      <c r="UYE380" s="1280"/>
      <c r="UYF380" s="1280"/>
      <c r="UYG380" s="1280"/>
      <c r="UYH380" s="1280"/>
      <c r="UYI380" s="1280"/>
      <c r="UYJ380" s="1280"/>
      <c r="UYK380" s="1280"/>
      <c r="UYL380" s="1280"/>
      <c r="UYM380" s="1280"/>
      <c r="UYN380" s="1280"/>
      <c r="UYO380" s="1280"/>
      <c r="UYP380" s="1280"/>
      <c r="UYQ380" s="1280"/>
      <c r="UYR380" s="1280"/>
      <c r="UYS380" s="1280"/>
      <c r="UYT380" s="1280"/>
      <c r="UYU380" s="1280"/>
      <c r="UYV380" s="1280"/>
      <c r="UYW380" s="1280"/>
      <c r="UYX380" s="1280"/>
      <c r="UYY380" s="1280"/>
      <c r="UYZ380" s="1280"/>
      <c r="UZA380" s="1280"/>
      <c r="UZB380" s="1280"/>
      <c r="UZC380" s="1280"/>
      <c r="UZD380" s="1280"/>
      <c r="UZE380" s="1280"/>
      <c r="UZF380" s="1280"/>
      <c r="UZG380" s="1280"/>
      <c r="UZH380" s="1280"/>
      <c r="UZI380" s="1280"/>
      <c r="UZJ380" s="1280"/>
      <c r="UZK380" s="1280"/>
      <c r="UZL380" s="1280"/>
      <c r="UZM380" s="1280"/>
      <c r="UZN380" s="1280"/>
      <c r="UZO380" s="1280"/>
      <c r="UZP380" s="1280"/>
      <c r="UZQ380" s="1280"/>
      <c r="UZR380" s="1280"/>
      <c r="UZS380" s="1280"/>
      <c r="UZT380" s="1280"/>
      <c r="UZU380" s="1280"/>
      <c r="UZV380" s="1280"/>
      <c r="UZW380" s="1280"/>
      <c r="UZX380" s="1280"/>
      <c r="UZY380" s="1280"/>
      <c r="UZZ380" s="1280"/>
      <c r="VAA380" s="1280"/>
      <c r="VAB380" s="1280"/>
      <c r="VAC380" s="1280"/>
      <c r="VAD380" s="1280"/>
      <c r="VAE380" s="1280"/>
      <c r="VAF380" s="1280"/>
      <c r="VAG380" s="1280"/>
      <c r="VAH380" s="1280"/>
      <c r="VAI380" s="1280"/>
      <c r="VAJ380" s="1280"/>
      <c r="VAK380" s="1280"/>
      <c r="VAL380" s="1280"/>
      <c r="VAM380" s="1280"/>
      <c r="VAN380" s="1280"/>
      <c r="VAO380" s="1280"/>
      <c r="VAP380" s="1280"/>
      <c r="VAQ380" s="1280"/>
      <c r="VAR380" s="1280"/>
      <c r="VAS380" s="1280"/>
      <c r="VAT380" s="1280"/>
      <c r="VAU380" s="1280"/>
      <c r="VAV380" s="1280"/>
      <c r="VAW380" s="1280"/>
      <c r="VAX380" s="1280"/>
      <c r="VAY380" s="1280"/>
      <c r="VAZ380" s="1280"/>
      <c r="VBA380" s="1280"/>
      <c r="VBB380" s="1280"/>
      <c r="VBC380" s="1280"/>
      <c r="VBD380" s="1280"/>
      <c r="VBE380" s="1280"/>
      <c r="VBF380" s="1280"/>
      <c r="VBG380" s="1280"/>
      <c r="VBH380" s="1280"/>
      <c r="VBI380" s="1280"/>
      <c r="VBJ380" s="1280"/>
      <c r="VBK380" s="1280"/>
      <c r="VBL380" s="1280"/>
      <c r="VBM380" s="1280"/>
      <c r="VBN380" s="1280"/>
      <c r="VBO380" s="1280"/>
      <c r="VBP380" s="1280"/>
      <c r="VBQ380" s="1280"/>
      <c r="VBR380" s="1280"/>
      <c r="VBS380" s="1280"/>
      <c r="VBT380" s="1280"/>
      <c r="VBU380" s="1280"/>
      <c r="VBV380" s="1280"/>
      <c r="VBW380" s="1280"/>
      <c r="VBX380" s="1280"/>
      <c r="VBY380" s="1280"/>
      <c r="VBZ380" s="1280"/>
      <c r="VCA380" s="1280"/>
      <c r="VCB380" s="1280"/>
      <c r="VCC380" s="1280"/>
      <c r="VCD380" s="1280"/>
      <c r="VCE380" s="1280"/>
      <c r="VCF380" s="1280"/>
      <c r="VCG380" s="1280"/>
      <c r="VCH380" s="1280"/>
      <c r="VCI380" s="1280"/>
      <c r="VCJ380" s="1280"/>
      <c r="VCK380" s="1280"/>
      <c r="VCL380" s="1280"/>
      <c r="VCM380" s="1280"/>
      <c r="VCN380" s="1280"/>
      <c r="VCO380" s="1280"/>
      <c r="VCP380" s="1280"/>
      <c r="VCQ380" s="1280"/>
      <c r="VCR380" s="1280"/>
      <c r="VCS380" s="1280"/>
      <c r="VCT380" s="1280"/>
      <c r="VCU380" s="1280"/>
      <c r="VCV380" s="1280"/>
      <c r="VCW380" s="1280"/>
      <c r="VCX380" s="1280"/>
      <c r="VCY380" s="1280"/>
      <c r="VCZ380" s="1280"/>
      <c r="VDA380" s="1280"/>
      <c r="VDB380" s="1280"/>
      <c r="VDC380" s="1280"/>
      <c r="VDD380" s="1280"/>
      <c r="VDE380" s="1280"/>
      <c r="VDF380" s="1280"/>
      <c r="VDG380" s="1280"/>
      <c r="VDH380" s="1280"/>
      <c r="VDI380" s="1280"/>
      <c r="VDJ380" s="1280"/>
      <c r="VDK380" s="1280"/>
      <c r="VDL380" s="1280"/>
      <c r="VDM380" s="1280"/>
      <c r="VDN380" s="1280"/>
      <c r="VDO380" s="1280"/>
      <c r="VDP380" s="1280"/>
      <c r="VDQ380" s="1280"/>
      <c r="VDR380" s="1280"/>
      <c r="VDS380" s="1280"/>
      <c r="VDT380" s="1280"/>
      <c r="VDU380" s="1280"/>
      <c r="VDV380" s="1280"/>
      <c r="VDW380" s="1280"/>
      <c r="VDX380" s="1280"/>
      <c r="VDY380" s="1280"/>
      <c r="VDZ380" s="1280"/>
      <c r="VEA380" s="1280"/>
      <c r="VEB380" s="1280"/>
      <c r="VEC380" s="1280"/>
      <c r="VED380" s="1280"/>
      <c r="VEE380" s="1280"/>
      <c r="VEF380" s="1280"/>
      <c r="VEG380" s="1280"/>
      <c r="VEH380" s="1280"/>
      <c r="VEI380" s="1280"/>
      <c r="VEJ380" s="1280"/>
      <c r="VEK380" s="1280"/>
      <c r="VEL380" s="1280"/>
      <c r="VEM380" s="1280"/>
      <c r="VEN380" s="1280"/>
      <c r="VEO380" s="1280"/>
      <c r="VEP380" s="1280"/>
      <c r="VEQ380" s="1280"/>
      <c r="VER380" s="1280"/>
      <c r="VES380" s="1280"/>
      <c r="VET380" s="1280"/>
      <c r="VEU380" s="1280"/>
      <c r="VEV380" s="1280"/>
      <c r="VEW380" s="1280"/>
      <c r="VEX380" s="1280"/>
      <c r="VEY380" s="1280"/>
      <c r="VEZ380" s="1280"/>
      <c r="VFA380" s="1280"/>
      <c r="VFB380" s="1280"/>
      <c r="VFC380" s="1280"/>
      <c r="VFD380" s="1280"/>
      <c r="VFE380" s="1280"/>
      <c r="VFF380" s="1280"/>
      <c r="VFG380" s="1280"/>
      <c r="VFH380" s="1280"/>
      <c r="VFI380" s="1280"/>
      <c r="VFJ380" s="1280"/>
      <c r="VFK380" s="1280"/>
      <c r="VFL380" s="1280"/>
      <c r="VFM380" s="1280"/>
      <c r="VFN380" s="1280"/>
      <c r="VFO380" s="1280"/>
      <c r="VFP380" s="1280"/>
      <c r="VFQ380" s="1280"/>
      <c r="VFR380" s="1280"/>
      <c r="VFS380" s="1280"/>
      <c r="VFT380" s="1280"/>
      <c r="VFU380" s="1280"/>
      <c r="VFV380" s="1280"/>
      <c r="VFW380" s="1280"/>
      <c r="VFX380" s="1280"/>
      <c r="VFY380" s="1280"/>
      <c r="VFZ380" s="1280"/>
      <c r="VGA380" s="1280"/>
      <c r="VGB380" s="1280"/>
      <c r="VGC380" s="1280"/>
      <c r="VGD380" s="1280"/>
      <c r="VGE380" s="1280"/>
      <c r="VGF380" s="1280"/>
      <c r="VGG380" s="1280"/>
      <c r="VGH380" s="1280"/>
      <c r="VGI380" s="1280"/>
      <c r="VGJ380" s="1280"/>
      <c r="VGK380" s="1280"/>
      <c r="VGL380" s="1280"/>
      <c r="VGM380" s="1280"/>
      <c r="VGN380" s="1280"/>
      <c r="VGO380" s="1280"/>
      <c r="VGP380" s="1280"/>
      <c r="VGQ380" s="1280"/>
      <c r="VGR380" s="1280"/>
      <c r="VGS380" s="1280"/>
      <c r="VGT380" s="1280"/>
      <c r="VGU380" s="1280"/>
      <c r="VGV380" s="1280"/>
      <c r="VGW380" s="1280"/>
      <c r="VGX380" s="1280"/>
      <c r="VGY380" s="1280"/>
      <c r="VGZ380" s="1280"/>
      <c r="VHA380" s="1280"/>
      <c r="VHB380" s="1280"/>
      <c r="VHC380" s="1280"/>
      <c r="VHD380" s="1280"/>
      <c r="VHE380" s="1280"/>
      <c r="VHF380" s="1280"/>
      <c r="VHG380" s="1280"/>
      <c r="VHH380" s="1280"/>
      <c r="VHI380" s="1280"/>
      <c r="VHJ380" s="1280"/>
      <c r="VHK380" s="1280"/>
      <c r="VHL380" s="1280"/>
      <c r="VHM380" s="1280"/>
      <c r="VHN380" s="1280"/>
      <c r="VHO380" s="1280"/>
      <c r="VHP380" s="1280"/>
      <c r="VHQ380" s="1280"/>
      <c r="VHR380" s="1280"/>
      <c r="VHS380" s="1280"/>
      <c r="VHT380" s="1280"/>
      <c r="VHU380" s="1280"/>
      <c r="VHV380" s="1280"/>
      <c r="VHW380" s="1280"/>
      <c r="VHX380" s="1280"/>
      <c r="VHY380" s="1280"/>
      <c r="VHZ380" s="1280"/>
      <c r="VIA380" s="1280"/>
      <c r="VIB380" s="1280"/>
      <c r="VIC380" s="1280"/>
      <c r="VID380" s="1280"/>
      <c r="VIE380" s="1280"/>
      <c r="VIF380" s="1280"/>
      <c r="VIG380" s="1280"/>
      <c r="VIH380" s="1280"/>
      <c r="VII380" s="1280"/>
      <c r="VIJ380" s="1280"/>
      <c r="VIK380" s="1280"/>
      <c r="VIL380" s="1280"/>
      <c r="VIM380" s="1280"/>
      <c r="VIN380" s="1280"/>
      <c r="VIO380" s="1280"/>
      <c r="VIP380" s="1280"/>
      <c r="VIQ380" s="1280"/>
      <c r="VIR380" s="1280"/>
      <c r="VIS380" s="1280"/>
      <c r="VIT380" s="1280"/>
      <c r="VIU380" s="1280"/>
      <c r="VIV380" s="1280"/>
      <c r="VIW380" s="1280"/>
      <c r="VIX380" s="1280"/>
      <c r="VIY380" s="1280"/>
      <c r="VIZ380" s="1280"/>
      <c r="VJA380" s="1280"/>
      <c r="VJB380" s="1280"/>
      <c r="VJC380" s="1280"/>
      <c r="VJD380" s="1280"/>
      <c r="VJE380" s="1280"/>
      <c r="VJF380" s="1280"/>
      <c r="VJG380" s="1280"/>
      <c r="VJH380" s="1280"/>
      <c r="VJI380" s="1280"/>
      <c r="VJJ380" s="1280"/>
      <c r="VJK380" s="1280"/>
      <c r="VJL380" s="1280"/>
      <c r="VJM380" s="1280"/>
      <c r="VJN380" s="1280"/>
      <c r="VJO380" s="1280"/>
      <c r="VJP380" s="1280"/>
      <c r="VJQ380" s="1280"/>
      <c r="VJR380" s="1280"/>
      <c r="VJS380" s="1280"/>
      <c r="VJT380" s="1280"/>
      <c r="VJU380" s="1280"/>
      <c r="VJV380" s="1280"/>
      <c r="VJW380" s="1280"/>
      <c r="VJX380" s="1280"/>
      <c r="VJY380" s="1280"/>
      <c r="VJZ380" s="1280"/>
      <c r="VKA380" s="1280"/>
      <c r="VKB380" s="1280"/>
      <c r="VKC380" s="1280"/>
      <c r="VKD380" s="1280"/>
      <c r="VKE380" s="1280"/>
      <c r="VKF380" s="1280"/>
      <c r="VKG380" s="1280"/>
      <c r="VKH380" s="1280"/>
      <c r="VKI380" s="1280"/>
      <c r="VKJ380" s="1280"/>
      <c r="VKK380" s="1280"/>
      <c r="VKL380" s="1280"/>
      <c r="VKM380" s="1280"/>
      <c r="VKN380" s="1280"/>
      <c r="VKO380" s="1280"/>
      <c r="VKP380" s="1280"/>
      <c r="VKQ380" s="1280"/>
      <c r="VKR380" s="1280"/>
      <c r="VKS380" s="1280"/>
      <c r="VKT380" s="1280"/>
      <c r="VKU380" s="1280"/>
      <c r="VKV380" s="1280"/>
      <c r="VKW380" s="1280"/>
      <c r="VKX380" s="1280"/>
      <c r="VKY380" s="1280"/>
      <c r="VKZ380" s="1280"/>
      <c r="VLA380" s="1280"/>
      <c r="VLB380" s="1280"/>
      <c r="VLC380" s="1280"/>
      <c r="VLD380" s="1280"/>
      <c r="VLE380" s="1280"/>
      <c r="VLF380" s="1280"/>
      <c r="VLG380" s="1280"/>
      <c r="VLH380" s="1280"/>
      <c r="VLI380" s="1280"/>
      <c r="VLJ380" s="1280"/>
      <c r="VLK380" s="1280"/>
      <c r="VLL380" s="1280"/>
      <c r="VLM380" s="1280"/>
      <c r="VLN380" s="1280"/>
      <c r="VLO380" s="1280"/>
      <c r="VLP380" s="1280"/>
      <c r="VLQ380" s="1280"/>
      <c r="VLR380" s="1280"/>
      <c r="VLS380" s="1280"/>
      <c r="VLT380" s="1280"/>
      <c r="VLU380" s="1280"/>
      <c r="VLV380" s="1280"/>
      <c r="VLW380" s="1280"/>
      <c r="VLX380" s="1280"/>
      <c r="VLY380" s="1280"/>
      <c r="VLZ380" s="1280"/>
      <c r="VMA380" s="1280"/>
      <c r="VMB380" s="1280"/>
      <c r="VMC380" s="1280"/>
      <c r="VMD380" s="1280"/>
      <c r="VME380" s="1280"/>
      <c r="VMF380" s="1280"/>
      <c r="VMG380" s="1280"/>
      <c r="VMH380" s="1280"/>
      <c r="VMI380" s="1280"/>
      <c r="VMJ380" s="1280"/>
      <c r="VMK380" s="1280"/>
      <c r="VML380" s="1280"/>
      <c r="VMM380" s="1280"/>
      <c r="VMN380" s="1280"/>
      <c r="VMO380" s="1280"/>
      <c r="VMP380" s="1280"/>
      <c r="VMQ380" s="1280"/>
      <c r="VMR380" s="1280"/>
      <c r="VMS380" s="1280"/>
      <c r="VMT380" s="1280"/>
      <c r="VMU380" s="1280"/>
      <c r="VMV380" s="1280"/>
      <c r="VMW380" s="1280"/>
      <c r="VMX380" s="1280"/>
      <c r="VMY380" s="1280"/>
      <c r="VMZ380" s="1280"/>
      <c r="VNA380" s="1280"/>
      <c r="VNB380" s="1280"/>
      <c r="VNC380" s="1280"/>
      <c r="VND380" s="1280"/>
      <c r="VNE380" s="1280"/>
      <c r="VNF380" s="1280"/>
      <c r="VNG380" s="1280"/>
      <c r="VNH380" s="1280"/>
      <c r="VNI380" s="1280"/>
      <c r="VNJ380" s="1280"/>
      <c r="VNK380" s="1280"/>
      <c r="VNL380" s="1280"/>
      <c r="VNM380" s="1280"/>
      <c r="VNN380" s="1280"/>
      <c r="VNO380" s="1280"/>
      <c r="VNP380" s="1280"/>
      <c r="VNQ380" s="1280"/>
      <c r="VNR380" s="1280"/>
      <c r="VNS380" s="1280"/>
      <c r="VNT380" s="1280"/>
      <c r="VNU380" s="1280"/>
      <c r="VNV380" s="1280"/>
      <c r="VNW380" s="1280"/>
      <c r="VNX380" s="1280"/>
      <c r="VNY380" s="1280"/>
      <c r="VNZ380" s="1280"/>
      <c r="VOA380" s="1280"/>
      <c r="VOB380" s="1280"/>
      <c r="VOC380" s="1280"/>
      <c r="VOD380" s="1280"/>
      <c r="VOE380" s="1280"/>
      <c r="VOF380" s="1280"/>
      <c r="VOG380" s="1280"/>
      <c r="VOH380" s="1280"/>
      <c r="VOI380" s="1280"/>
      <c r="VOJ380" s="1280"/>
      <c r="VOK380" s="1280"/>
      <c r="VOL380" s="1280"/>
      <c r="VOM380" s="1280"/>
      <c r="VON380" s="1280"/>
      <c r="VOO380" s="1280"/>
      <c r="VOP380" s="1280"/>
      <c r="VOQ380" s="1280"/>
      <c r="VOR380" s="1280"/>
      <c r="VOS380" s="1280"/>
      <c r="VOT380" s="1280"/>
      <c r="VOU380" s="1280"/>
      <c r="VOV380" s="1280"/>
      <c r="VOW380" s="1280"/>
      <c r="VOX380" s="1280"/>
      <c r="VOY380" s="1280"/>
      <c r="VOZ380" s="1280"/>
      <c r="VPA380" s="1280"/>
      <c r="VPB380" s="1280"/>
      <c r="VPC380" s="1280"/>
      <c r="VPD380" s="1280"/>
      <c r="VPE380" s="1280"/>
      <c r="VPF380" s="1280"/>
      <c r="VPG380" s="1280"/>
      <c r="VPH380" s="1280"/>
      <c r="VPI380" s="1280"/>
      <c r="VPJ380" s="1280"/>
      <c r="VPK380" s="1280"/>
      <c r="VPL380" s="1280"/>
      <c r="VPM380" s="1280"/>
      <c r="VPN380" s="1280"/>
      <c r="VPO380" s="1280"/>
      <c r="VPP380" s="1280"/>
      <c r="VPQ380" s="1280"/>
      <c r="VPR380" s="1280"/>
      <c r="VPS380" s="1280"/>
      <c r="VPT380" s="1280"/>
      <c r="VPU380" s="1280"/>
      <c r="VPV380" s="1280"/>
      <c r="VPW380" s="1280"/>
      <c r="VPX380" s="1280"/>
      <c r="VPY380" s="1280"/>
      <c r="VPZ380" s="1280"/>
      <c r="VQA380" s="1280"/>
      <c r="VQB380" s="1280"/>
      <c r="VQC380" s="1280"/>
      <c r="VQD380" s="1280"/>
      <c r="VQE380" s="1280"/>
      <c r="VQF380" s="1280"/>
      <c r="VQG380" s="1280"/>
      <c r="VQH380" s="1280"/>
      <c r="VQI380" s="1280"/>
      <c r="VQJ380" s="1280"/>
      <c r="VQK380" s="1280"/>
      <c r="VQL380" s="1280"/>
      <c r="VQM380" s="1280"/>
      <c r="VQN380" s="1280"/>
      <c r="VQO380" s="1280"/>
      <c r="VQP380" s="1280"/>
      <c r="VQQ380" s="1280"/>
      <c r="VQR380" s="1280"/>
      <c r="VQS380" s="1280"/>
      <c r="VQT380" s="1280"/>
      <c r="VQU380" s="1280"/>
      <c r="VQV380" s="1280"/>
      <c r="VQW380" s="1280"/>
      <c r="VQX380" s="1280"/>
      <c r="VQY380" s="1280"/>
      <c r="VQZ380" s="1280"/>
      <c r="VRA380" s="1280"/>
      <c r="VRB380" s="1280"/>
      <c r="VRC380" s="1280"/>
      <c r="VRD380" s="1280"/>
      <c r="VRE380" s="1280"/>
      <c r="VRF380" s="1280"/>
      <c r="VRG380" s="1280"/>
      <c r="VRH380" s="1280"/>
      <c r="VRI380" s="1280"/>
      <c r="VRJ380" s="1280"/>
      <c r="VRK380" s="1280"/>
      <c r="VRL380" s="1280"/>
      <c r="VRM380" s="1280"/>
      <c r="VRN380" s="1280"/>
      <c r="VRO380" s="1280"/>
      <c r="VRP380" s="1280"/>
      <c r="VRQ380" s="1280"/>
      <c r="VRR380" s="1280"/>
      <c r="VRS380" s="1280"/>
      <c r="VRT380" s="1280"/>
      <c r="VRU380" s="1280"/>
      <c r="VRV380" s="1280"/>
      <c r="VRW380" s="1280"/>
      <c r="VRX380" s="1280"/>
      <c r="VRY380" s="1280"/>
      <c r="VRZ380" s="1280"/>
      <c r="VSA380" s="1280"/>
      <c r="VSB380" s="1280"/>
      <c r="VSC380" s="1280"/>
      <c r="VSD380" s="1280"/>
      <c r="VSE380" s="1280"/>
      <c r="VSF380" s="1280"/>
      <c r="VSG380" s="1280"/>
      <c r="VSH380" s="1280"/>
      <c r="VSI380" s="1280"/>
      <c r="VSJ380" s="1280"/>
      <c r="VSK380" s="1280"/>
      <c r="VSL380" s="1280"/>
      <c r="VSM380" s="1280"/>
      <c r="VSN380" s="1280"/>
      <c r="VSO380" s="1280"/>
      <c r="VSP380" s="1280"/>
      <c r="VSQ380" s="1280"/>
      <c r="VSR380" s="1280"/>
      <c r="VSS380" s="1280"/>
      <c r="VST380" s="1280"/>
      <c r="VSU380" s="1280"/>
      <c r="VSV380" s="1280"/>
      <c r="VSW380" s="1280"/>
      <c r="VSX380" s="1280"/>
      <c r="VSY380" s="1280"/>
      <c r="VSZ380" s="1280"/>
      <c r="VTA380" s="1280"/>
      <c r="VTB380" s="1280"/>
      <c r="VTC380" s="1280"/>
      <c r="VTD380" s="1280"/>
      <c r="VTE380" s="1280"/>
      <c r="VTF380" s="1280"/>
      <c r="VTG380" s="1280"/>
      <c r="VTH380" s="1280"/>
      <c r="VTI380" s="1280"/>
      <c r="VTJ380" s="1280"/>
      <c r="VTK380" s="1280"/>
      <c r="VTL380" s="1280"/>
      <c r="VTM380" s="1280"/>
      <c r="VTN380" s="1280"/>
      <c r="VTO380" s="1280"/>
      <c r="VTP380" s="1280"/>
      <c r="VTQ380" s="1280"/>
      <c r="VTR380" s="1280"/>
      <c r="VTS380" s="1280"/>
      <c r="VTT380" s="1280"/>
      <c r="VTU380" s="1280"/>
      <c r="VTV380" s="1280"/>
      <c r="VTW380" s="1280"/>
      <c r="VTX380" s="1280"/>
      <c r="VTY380" s="1280"/>
      <c r="VTZ380" s="1280"/>
      <c r="VUA380" s="1280"/>
      <c r="VUB380" s="1280"/>
      <c r="VUC380" s="1280"/>
      <c r="VUD380" s="1280"/>
      <c r="VUE380" s="1280"/>
      <c r="VUF380" s="1280"/>
      <c r="VUG380" s="1280"/>
      <c r="VUH380" s="1280"/>
      <c r="VUI380" s="1280"/>
      <c r="VUJ380" s="1280"/>
      <c r="VUK380" s="1280"/>
      <c r="VUL380" s="1280"/>
      <c r="VUM380" s="1280"/>
      <c r="VUN380" s="1280"/>
      <c r="VUO380" s="1280"/>
      <c r="VUP380" s="1280"/>
      <c r="VUQ380" s="1280"/>
      <c r="VUR380" s="1280"/>
      <c r="VUS380" s="1280"/>
      <c r="VUT380" s="1280"/>
      <c r="VUU380" s="1280"/>
      <c r="VUV380" s="1280"/>
      <c r="VUW380" s="1280"/>
      <c r="VUX380" s="1280"/>
      <c r="VUY380" s="1280"/>
      <c r="VUZ380" s="1280"/>
      <c r="VVA380" s="1280"/>
      <c r="VVB380" s="1280"/>
      <c r="VVC380" s="1280"/>
      <c r="VVD380" s="1280"/>
      <c r="VVE380" s="1280"/>
      <c r="VVF380" s="1280"/>
      <c r="VVG380" s="1280"/>
      <c r="VVH380" s="1280"/>
      <c r="VVI380" s="1280"/>
      <c r="VVJ380" s="1280"/>
      <c r="VVK380" s="1280"/>
      <c r="VVL380" s="1280"/>
      <c r="VVM380" s="1280"/>
      <c r="VVN380" s="1280"/>
      <c r="VVO380" s="1280"/>
      <c r="VVP380" s="1280"/>
      <c r="VVQ380" s="1280"/>
      <c r="VVR380" s="1280"/>
      <c r="VVS380" s="1280"/>
      <c r="VVT380" s="1280"/>
      <c r="VVU380" s="1280"/>
      <c r="VVV380" s="1280"/>
      <c r="VVW380" s="1280"/>
      <c r="VVX380" s="1280"/>
      <c r="VVY380" s="1280"/>
      <c r="VVZ380" s="1280"/>
      <c r="VWA380" s="1280"/>
      <c r="VWB380" s="1280"/>
      <c r="VWC380" s="1280"/>
      <c r="VWD380" s="1280"/>
      <c r="VWE380" s="1280"/>
      <c r="VWF380" s="1280"/>
      <c r="VWG380" s="1280"/>
      <c r="VWH380" s="1280"/>
      <c r="VWI380" s="1280"/>
      <c r="VWJ380" s="1280"/>
      <c r="VWK380" s="1280"/>
      <c r="VWL380" s="1280"/>
      <c r="VWM380" s="1280"/>
      <c r="VWN380" s="1280"/>
      <c r="VWO380" s="1280"/>
      <c r="VWP380" s="1280"/>
      <c r="VWQ380" s="1280"/>
      <c r="VWR380" s="1280"/>
      <c r="VWS380" s="1280"/>
      <c r="VWT380" s="1280"/>
      <c r="VWU380" s="1280"/>
      <c r="VWV380" s="1280"/>
      <c r="VWW380" s="1280"/>
      <c r="VWX380" s="1280"/>
      <c r="VWY380" s="1280"/>
      <c r="VWZ380" s="1280"/>
      <c r="VXA380" s="1280"/>
      <c r="VXB380" s="1280"/>
      <c r="VXC380" s="1280"/>
      <c r="VXD380" s="1280"/>
      <c r="VXE380" s="1280"/>
      <c r="VXF380" s="1280"/>
      <c r="VXG380" s="1280"/>
      <c r="VXH380" s="1280"/>
      <c r="VXI380" s="1280"/>
      <c r="VXJ380" s="1280"/>
      <c r="VXK380" s="1280"/>
      <c r="VXL380" s="1280"/>
      <c r="VXM380" s="1280"/>
      <c r="VXN380" s="1280"/>
      <c r="VXO380" s="1280"/>
      <c r="VXP380" s="1280"/>
      <c r="VXQ380" s="1280"/>
      <c r="VXR380" s="1280"/>
      <c r="VXS380" s="1280"/>
      <c r="VXT380" s="1280"/>
      <c r="VXU380" s="1280"/>
      <c r="VXV380" s="1280"/>
      <c r="VXW380" s="1280"/>
      <c r="VXX380" s="1280"/>
      <c r="VXY380" s="1280"/>
      <c r="VXZ380" s="1280"/>
      <c r="VYA380" s="1280"/>
      <c r="VYB380" s="1280"/>
      <c r="VYC380" s="1280"/>
      <c r="VYD380" s="1280"/>
      <c r="VYE380" s="1280"/>
      <c r="VYF380" s="1280"/>
      <c r="VYG380" s="1280"/>
      <c r="VYH380" s="1280"/>
      <c r="VYI380" s="1280"/>
      <c r="VYJ380" s="1280"/>
      <c r="VYK380" s="1280"/>
      <c r="VYL380" s="1280"/>
      <c r="VYM380" s="1280"/>
      <c r="VYN380" s="1280"/>
      <c r="VYO380" s="1280"/>
      <c r="VYP380" s="1280"/>
      <c r="VYQ380" s="1280"/>
      <c r="VYR380" s="1280"/>
      <c r="VYS380" s="1280"/>
      <c r="VYT380" s="1280"/>
      <c r="VYU380" s="1280"/>
      <c r="VYV380" s="1280"/>
      <c r="VYW380" s="1280"/>
      <c r="VYX380" s="1280"/>
      <c r="VYY380" s="1280"/>
      <c r="VYZ380" s="1280"/>
      <c r="VZA380" s="1280"/>
      <c r="VZB380" s="1280"/>
      <c r="VZC380" s="1280"/>
      <c r="VZD380" s="1280"/>
      <c r="VZE380" s="1280"/>
      <c r="VZF380" s="1280"/>
      <c r="VZG380" s="1280"/>
      <c r="VZH380" s="1280"/>
      <c r="VZI380" s="1280"/>
      <c r="VZJ380" s="1280"/>
      <c r="VZK380" s="1280"/>
      <c r="VZL380" s="1280"/>
      <c r="VZM380" s="1280"/>
      <c r="VZN380" s="1280"/>
      <c r="VZO380" s="1280"/>
      <c r="VZP380" s="1280"/>
      <c r="VZQ380" s="1280"/>
      <c r="VZR380" s="1280"/>
      <c r="VZS380" s="1280"/>
      <c r="VZT380" s="1280"/>
      <c r="VZU380" s="1280"/>
      <c r="VZV380" s="1280"/>
      <c r="VZW380" s="1280"/>
      <c r="VZX380" s="1280"/>
      <c r="VZY380" s="1280"/>
      <c r="VZZ380" s="1280"/>
      <c r="WAA380" s="1280"/>
      <c r="WAB380" s="1280"/>
      <c r="WAC380" s="1280"/>
      <c r="WAD380" s="1280"/>
      <c r="WAE380" s="1280"/>
      <c r="WAF380" s="1280"/>
      <c r="WAG380" s="1280"/>
      <c r="WAH380" s="1280"/>
      <c r="WAI380" s="1280"/>
      <c r="WAJ380" s="1280"/>
      <c r="WAK380" s="1280"/>
      <c r="WAL380" s="1280"/>
      <c r="WAM380" s="1280"/>
      <c r="WAN380" s="1280"/>
      <c r="WAO380" s="1280"/>
      <c r="WAP380" s="1280"/>
      <c r="WAQ380" s="1280"/>
      <c r="WAR380" s="1280"/>
      <c r="WAS380" s="1280"/>
      <c r="WAT380" s="1280"/>
      <c r="WAU380" s="1280"/>
      <c r="WAV380" s="1280"/>
      <c r="WAW380" s="1280"/>
      <c r="WAX380" s="1280"/>
      <c r="WAY380" s="1280"/>
      <c r="WAZ380" s="1280"/>
      <c r="WBA380" s="1280"/>
      <c r="WBB380" s="1280"/>
      <c r="WBC380" s="1280"/>
      <c r="WBD380" s="1280"/>
      <c r="WBE380" s="1280"/>
      <c r="WBF380" s="1280"/>
      <c r="WBG380" s="1280"/>
      <c r="WBH380" s="1280"/>
      <c r="WBI380" s="1280"/>
      <c r="WBJ380" s="1280"/>
      <c r="WBK380" s="1280"/>
      <c r="WBL380" s="1280"/>
      <c r="WBM380" s="1280"/>
      <c r="WBN380" s="1280"/>
      <c r="WBO380" s="1280"/>
      <c r="WBP380" s="1280"/>
      <c r="WBQ380" s="1280"/>
      <c r="WBR380" s="1280"/>
      <c r="WBS380" s="1280"/>
      <c r="WBT380" s="1280"/>
      <c r="WBU380" s="1280"/>
      <c r="WBV380" s="1280"/>
      <c r="WBW380" s="1280"/>
      <c r="WBX380" s="1280"/>
      <c r="WBY380" s="1280"/>
      <c r="WBZ380" s="1280"/>
      <c r="WCA380" s="1280"/>
      <c r="WCB380" s="1280"/>
      <c r="WCC380" s="1280"/>
      <c r="WCD380" s="1280"/>
      <c r="WCE380" s="1280"/>
      <c r="WCF380" s="1280"/>
      <c r="WCG380" s="1280"/>
      <c r="WCH380" s="1280"/>
      <c r="WCI380" s="1280"/>
      <c r="WCJ380" s="1280"/>
      <c r="WCK380" s="1280"/>
      <c r="WCL380" s="1280"/>
      <c r="WCM380" s="1280"/>
      <c r="WCN380" s="1280"/>
      <c r="WCO380" s="1280"/>
      <c r="WCP380" s="1280"/>
      <c r="WCQ380" s="1280"/>
      <c r="WCR380" s="1280"/>
      <c r="WCS380" s="1280"/>
      <c r="WCT380" s="1280"/>
      <c r="WCU380" s="1280"/>
      <c r="WCV380" s="1280"/>
      <c r="WCW380" s="1280"/>
      <c r="WCX380" s="1280"/>
      <c r="WCY380" s="1280"/>
      <c r="WCZ380" s="1280"/>
      <c r="WDA380" s="1280"/>
      <c r="WDB380" s="1280"/>
      <c r="WDC380" s="1280"/>
      <c r="WDD380" s="1280"/>
      <c r="WDE380" s="1280"/>
      <c r="WDF380" s="1280"/>
      <c r="WDG380" s="1280"/>
      <c r="WDH380" s="1280"/>
      <c r="WDI380" s="1280"/>
      <c r="WDJ380" s="1280"/>
      <c r="WDK380" s="1280"/>
      <c r="WDL380" s="1280"/>
      <c r="WDM380" s="1280"/>
      <c r="WDN380" s="1280"/>
      <c r="WDO380" s="1280"/>
      <c r="WDP380" s="1280"/>
      <c r="WDQ380" s="1280"/>
      <c r="WDR380" s="1280"/>
      <c r="WDS380" s="1280"/>
      <c r="WDT380" s="1280"/>
      <c r="WDU380" s="1280"/>
      <c r="WDV380" s="1280"/>
      <c r="WDW380" s="1280"/>
      <c r="WDX380" s="1280"/>
      <c r="WDY380" s="1280"/>
      <c r="WDZ380" s="1280"/>
      <c r="WEA380" s="1280"/>
      <c r="WEB380" s="1280"/>
      <c r="WEC380" s="1280"/>
      <c r="WED380" s="1280"/>
      <c r="WEE380" s="1280"/>
      <c r="WEF380" s="1280"/>
      <c r="WEG380" s="1280"/>
      <c r="WEH380" s="1280"/>
      <c r="WEI380" s="1280"/>
      <c r="WEJ380" s="1280"/>
      <c r="WEK380" s="1280"/>
      <c r="WEL380" s="1280"/>
      <c r="WEM380" s="1280"/>
      <c r="WEN380" s="1280"/>
      <c r="WEO380" s="1280"/>
      <c r="WEP380" s="1280"/>
      <c r="WEQ380" s="1280"/>
      <c r="WER380" s="1280"/>
      <c r="WES380" s="1280"/>
      <c r="WET380" s="1280"/>
      <c r="WEU380" s="1280"/>
      <c r="WEV380" s="1280"/>
      <c r="WEW380" s="1280"/>
      <c r="WEX380" s="1280"/>
      <c r="WEY380" s="1280"/>
      <c r="WEZ380" s="1280"/>
      <c r="WFA380" s="1280"/>
      <c r="WFB380" s="1280"/>
      <c r="WFC380" s="1280"/>
      <c r="WFD380" s="1280"/>
      <c r="WFE380" s="1280"/>
      <c r="WFF380" s="1280"/>
      <c r="WFG380" s="1280"/>
      <c r="WFH380" s="1280"/>
      <c r="WFI380" s="1280"/>
      <c r="WFJ380" s="1280"/>
      <c r="WFK380" s="1280"/>
      <c r="WFL380" s="1280"/>
      <c r="WFM380" s="1280"/>
      <c r="WFN380" s="1280"/>
      <c r="WFO380" s="1280"/>
      <c r="WFP380" s="1280"/>
      <c r="WFQ380" s="1280"/>
      <c r="WFR380" s="1280"/>
      <c r="WFS380" s="1280"/>
      <c r="WFT380" s="1280"/>
      <c r="WFU380" s="1280"/>
      <c r="WFV380" s="1280"/>
      <c r="WFW380" s="1280"/>
      <c r="WFX380" s="1280"/>
      <c r="WFY380" s="1280"/>
      <c r="WFZ380" s="1280"/>
      <c r="WGA380" s="1280"/>
      <c r="WGB380" s="1280"/>
      <c r="WGC380" s="1280"/>
      <c r="WGD380" s="1280"/>
      <c r="WGE380" s="1280"/>
      <c r="WGF380" s="1280"/>
      <c r="WGG380" s="1280"/>
      <c r="WGH380" s="1280"/>
      <c r="WGI380" s="1280"/>
      <c r="WGJ380" s="1280"/>
      <c r="WGK380" s="1280"/>
      <c r="WGL380" s="1280"/>
      <c r="WGM380" s="1280"/>
      <c r="WGN380" s="1280"/>
      <c r="WGO380" s="1280"/>
      <c r="WGP380" s="1280"/>
      <c r="WGQ380" s="1280"/>
      <c r="WGR380" s="1280"/>
      <c r="WGS380" s="1280"/>
      <c r="WGT380" s="1280"/>
      <c r="WGU380" s="1280"/>
      <c r="WGV380" s="1280"/>
      <c r="WGW380" s="1280"/>
      <c r="WGX380" s="1280"/>
      <c r="WGY380" s="1280"/>
      <c r="WGZ380" s="1280"/>
      <c r="WHA380" s="1280"/>
      <c r="WHB380" s="1280"/>
      <c r="WHC380" s="1280"/>
      <c r="WHD380" s="1280"/>
      <c r="WHE380" s="1280"/>
      <c r="WHF380" s="1280"/>
      <c r="WHG380" s="1280"/>
      <c r="WHH380" s="1280"/>
      <c r="WHI380" s="1280"/>
      <c r="WHJ380" s="1280"/>
      <c r="WHK380" s="1280"/>
      <c r="WHL380" s="1280"/>
      <c r="WHM380" s="1280"/>
      <c r="WHN380" s="1280"/>
      <c r="WHO380" s="1280"/>
      <c r="WHP380" s="1280"/>
      <c r="WHQ380" s="1280"/>
      <c r="WHR380" s="1280"/>
      <c r="WHS380" s="1280"/>
      <c r="WHT380" s="1280"/>
      <c r="WHU380" s="1280"/>
      <c r="WHV380" s="1280"/>
      <c r="WHW380" s="1280"/>
      <c r="WHX380" s="1280"/>
      <c r="WHY380" s="1280"/>
      <c r="WHZ380" s="1280"/>
      <c r="WIA380" s="1280"/>
      <c r="WIB380" s="1280"/>
      <c r="WIC380" s="1280"/>
      <c r="WID380" s="1280"/>
      <c r="WIE380" s="1280"/>
      <c r="WIF380" s="1280"/>
      <c r="WIG380" s="1280"/>
      <c r="WIH380" s="1280"/>
      <c r="WII380" s="1280"/>
      <c r="WIJ380" s="1280"/>
      <c r="WIK380" s="1280"/>
      <c r="WIL380" s="1280"/>
      <c r="WIM380" s="1280"/>
      <c r="WIN380" s="1280"/>
      <c r="WIO380" s="1280"/>
      <c r="WIP380" s="1280"/>
      <c r="WIQ380" s="1280"/>
      <c r="WIR380" s="1280"/>
      <c r="WIS380" s="1280"/>
      <c r="WIT380" s="1280"/>
      <c r="WIU380" s="1280"/>
      <c r="WIV380" s="1280"/>
      <c r="WIW380" s="1280"/>
      <c r="WIX380" s="1280"/>
      <c r="WIY380" s="1280"/>
      <c r="WIZ380" s="1280"/>
      <c r="WJA380" s="1280"/>
      <c r="WJB380" s="1280"/>
      <c r="WJC380" s="1280"/>
      <c r="WJD380" s="1280"/>
      <c r="WJE380" s="1280"/>
      <c r="WJF380" s="1280"/>
      <c r="WJG380" s="1280"/>
      <c r="WJH380" s="1280"/>
      <c r="WJI380" s="1280"/>
      <c r="WJJ380" s="1280"/>
      <c r="WJK380" s="1280"/>
      <c r="WJL380" s="1280"/>
      <c r="WJM380" s="1280"/>
      <c r="WJN380" s="1280"/>
      <c r="WJO380" s="1280"/>
      <c r="WJP380" s="1280"/>
      <c r="WJQ380" s="1280"/>
      <c r="WJR380" s="1280"/>
      <c r="WJS380" s="1280"/>
      <c r="WJT380" s="1280"/>
      <c r="WJU380" s="1280"/>
      <c r="WJV380" s="1280"/>
      <c r="WJW380" s="1280"/>
      <c r="WJX380" s="1280"/>
      <c r="WJY380" s="1280"/>
      <c r="WJZ380" s="1280"/>
      <c r="WKA380" s="1280"/>
      <c r="WKB380" s="1280"/>
      <c r="WKC380" s="1280"/>
      <c r="WKD380" s="1280"/>
      <c r="WKE380" s="1280"/>
      <c r="WKF380" s="1280"/>
      <c r="WKG380" s="1280"/>
      <c r="WKH380" s="1280"/>
      <c r="WKI380" s="1280"/>
      <c r="WKJ380" s="1280"/>
      <c r="WKK380" s="1280"/>
      <c r="WKL380" s="1280"/>
      <c r="WKM380" s="1280"/>
      <c r="WKN380" s="1280"/>
      <c r="WKO380" s="1280"/>
      <c r="WKP380" s="1280"/>
      <c r="WKQ380" s="1280"/>
      <c r="WKR380" s="1280"/>
      <c r="WKS380" s="1280"/>
      <c r="WKT380" s="1280"/>
      <c r="WKU380" s="1280"/>
      <c r="WKV380" s="1280"/>
      <c r="WKW380" s="1280"/>
      <c r="WKX380" s="1280"/>
      <c r="WKY380" s="1280"/>
      <c r="WKZ380" s="1280"/>
      <c r="WLA380" s="1280"/>
      <c r="WLB380" s="1280"/>
      <c r="WLC380" s="1280"/>
      <c r="WLD380" s="1280"/>
      <c r="WLE380" s="1280"/>
      <c r="WLF380" s="1280"/>
      <c r="WLG380" s="1280"/>
      <c r="WLH380" s="1280"/>
      <c r="WLI380" s="1280"/>
      <c r="WLJ380" s="1280"/>
      <c r="WLK380" s="1280"/>
      <c r="WLL380" s="1280"/>
      <c r="WLM380" s="1280"/>
      <c r="WLN380" s="1280"/>
      <c r="WLO380" s="1280"/>
      <c r="WLP380" s="1280"/>
      <c r="WLQ380" s="1280"/>
      <c r="WLR380" s="1280"/>
      <c r="WLS380" s="1280"/>
      <c r="WLT380" s="1280"/>
      <c r="WLU380" s="1280"/>
      <c r="WLV380" s="1280"/>
      <c r="WLW380" s="1280"/>
      <c r="WLX380" s="1280"/>
      <c r="WLY380" s="1280"/>
      <c r="WLZ380" s="1280"/>
      <c r="WMA380" s="1280"/>
      <c r="WMB380" s="1280"/>
      <c r="WMC380" s="1280"/>
      <c r="WMD380" s="1280"/>
      <c r="WME380" s="1280"/>
      <c r="WMF380" s="1280"/>
      <c r="WMG380" s="1280"/>
      <c r="WMH380" s="1280"/>
      <c r="WMI380" s="1280"/>
      <c r="WMJ380" s="1280"/>
      <c r="WMK380" s="1280"/>
      <c r="WML380" s="1280"/>
      <c r="WMM380" s="1280"/>
      <c r="WMN380" s="1280"/>
      <c r="WMO380" s="1280"/>
      <c r="WMP380" s="1280"/>
      <c r="WMQ380" s="1280"/>
      <c r="WMR380" s="1280"/>
      <c r="WMS380" s="1280"/>
      <c r="WMT380" s="1280"/>
      <c r="WMU380" s="1280"/>
      <c r="WMV380" s="1280"/>
      <c r="WMW380" s="1280"/>
      <c r="WMX380" s="1280"/>
      <c r="WMY380" s="1280"/>
      <c r="WMZ380" s="1280"/>
      <c r="WNA380" s="1280"/>
      <c r="WNB380" s="1280"/>
      <c r="WNC380" s="1280"/>
      <c r="WND380" s="1280"/>
      <c r="WNE380" s="1280"/>
      <c r="WNF380" s="1280"/>
      <c r="WNG380" s="1280"/>
      <c r="WNH380" s="1280"/>
      <c r="WNI380" s="1280"/>
      <c r="WNJ380" s="1280"/>
      <c r="WNK380" s="1280"/>
      <c r="WNL380" s="1280"/>
      <c r="WNM380" s="1280"/>
      <c r="WNN380" s="1280"/>
      <c r="WNO380" s="1280"/>
      <c r="WNP380" s="1280"/>
      <c r="WNQ380" s="1280"/>
      <c r="WNR380" s="1280"/>
      <c r="WNS380" s="1280"/>
      <c r="WNT380" s="1280"/>
      <c r="WNU380" s="1280"/>
      <c r="WNV380" s="1280"/>
      <c r="WNW380" s="1280"/>
      <c r="WNX380" s="1280"/>
      <c r="WNY380" s="1280"/>
      <c r="WNZ380" s="1280"/>
      <c r="WOA380" s="1280"/>
      <c r="WOB380" s="1280"/>
      <c r="WOC380" s="1280"/>
      <c r="WOD380" s="1280"/>
      <c r="WOE380" s="1280"/>
      <c r="WOF380" s="1280"/>
      <c r="WOG380" s="1280"/>
      <c r="WOH380" s="1280"/>
      <c r="WOI380" s="1280"/>
      <c r="WOJ380" s="1280"/>
      <c r="WOK380" s="1280"/>
      <c r="WOL380" s="1280"/>
      <c r="WOM380" s="1280"/>
      <c r="WON380" s="1280"/>
      <c r="WOO380" s="1280"/>
      <c r="WOP380" s="1280"/>
      <c r="WOQ380" s="1280"/>
      <c r="WOR380" s="1280"/>
      <c r="WOS380" s="1280"/>
      <c r="WOT380" s="1280"/>
      <c r="WOU380" s="1280"/>
      <c r="WOV380" s="1280"/>
      <c r="WOW380" s="1280"/>
      <c r="WOX380" s="1280"/>
      <c r="WOY380" s="1280"/>
      <c r="WOZ380" s="1280"/>
      <c r="WPA380" s="1280"/>
      <c r="WPB380" s="1280"/>
      <c r="WPC380" s="1280"/>
      <c r="WPD380" s="1280"/>
      <c r="WPE380" s="1280"/>
      <c r="WPF380" s="1280"/>
      <c r="WPG380" s="1280"/>
      <c r="WPH380" s="1280"/>
      <c r="WPI380" s="1280"/>
      <c r="WPJ380" s="1280"/>
      <c r="WPK380" s="1280"/>
      <c r="WPL380" s="1280"/>
      <c r="WPM380" s="1280"/>
      <c r="WPN380" s="1280"/>
      <c r="WPO380" s="1280"/>
      <c r="WPP380" s="1280"/>
      <c r="WPQ380" s="1280"/>
      <c r="WPR380" s="1280"/>
      <c r="WPS380" s="1280"/>
      <c r="WPT380" s="1280"/>
      <c r="WPU380" s="1280"/>
      <c r="WPV380" s="1280"/>
      <c r="WPW380" s="1280"/>
      <c r="WPX380" s="1280"/>
      <c r="WPY380" s="1280"/>
      <c r="WPZ380" s="1280"/>
      <c r="WQA380" s="1280"/>
      <c r="WQB380" s="1280"/>
      <c r="WQC380" s="1280"/>
      <c r="WQD380" s="1280"/>
      <c r="WQE380" s="1280"/>
      <c r="WQF380" s="1280"/>
      <c r="WQG380" s="1280"/>
      <c r="WQH380" s="1280"/>
      <c r="WQI380" s="1280"/>
      <c r="WQJ380" s="1280"/>
      <c r="WQK380" s="1280"/>
      <c r="WQL380" s="1280"/>
      <c r="WQM380" s="1280"/>
      <c r="WQN380" s="1280"/>
      <c r="WQO380" s="1280"/>
      <c r="WQP380" s="1280"/>
      <c r="WQQ380" s="1280"/>
      <c r="WQR380" s="1280"/>
      <c r="WQS380" s="1280"/>
      <c r="WQT380" s="1280"/>
      <c r="WQU380" s="1280"/>
      <c r="WQV380" s="1280"/>
      <c r="WQW380" s="1280"/>
      <c r="WQX380" s="1280"/>
      <c r="WQY380" s="1280"/>
      <c r="WQZ380" s="1280"/>
      <c r="WRA380" s="1280"/>
      <c r="WRB380" s="1280"/>
      <c r="WRC380" s="1280"/>
      <c r="WRD380" s="1280"/>
      <c r="WRE380" s="1280"/>
      <c r="WRF380" s="1280"/>
      <c r="WRG380" s="1280"/>
      <c r="WRH380" s="1280"/>
      <c r="WRI380" s="1280"/>
      <c r="WRJ380" s="1280"/>
      <c r="WRK380" s="1280"/>
      <c r="WRL380" s="1280"/>
      <c r="WRM380" s="1280"/>
      <c r="WRN380" s="1280"/>
      <c r="WRO380" s="1280"/>
      <c r="WRP380" s="1280"/>
      <c r="WRQ380" s="1280"/>
      <c r="WRR380" s="1280"/>
      <c r="WRS380" s="1280"/>
      <c r="WRT380" s="1280"/>
      <c r="WRU380" s="1280"/>
      <c r="WRV380" s="1280"/>
      <c r="WRW380" s="1280"/>
      <c r="WRX380" s="1280"/>
      <c r="WRY380" s="1280"/>
      <c r="WRZ380" s="1280"/>
      <c r="WSA380" s="1280"/>
      <c r="WSB380" s="1280"/>
      <c r="WSC380" s="1280"/>
      <c r="WSD380" s="1280"/>
      <c r="WSE380" s="1280"/>
      <c r="WSF380" s="1280"/>
      <c r="WSG380" s="1280"/>
      <c r="WSH380" s="1280"/>
      <c r="WSI380" s="1280"/>
      <c r="WSJ380" s="1280"/>
      <c r="WSK380" s="1280"/>
      <c r="WSL380" s="1280"/>
      <c r="WSM380" s="1280"/>
      <c r="WSN380" s="1280"/>
      <c r="WSO380" s="1280"/>
      <c r="WSP380" s="1280"/>
      <c r="WSQ380" s="1280"/>
      <c r="WSR380" s="1280"/>
      <c r="WSS380" s="1280"/>
      <c r="WST380" s="1280"/>
      <c r="WSU380" s="1280"/>
      <c r="WSV380" s="1280"/>
      <c r="WSW380" s="1280"/>
      <c r="WSX380" s="1280"/>
      <c r="WSY380" s="1280"/>
      <c r="WSZ380" s="1280"/>
      <c r="WTA380" s="1280"/>
      <c r="WTB380" s="1280"/>
      <c r="WTC380" s="1280"/>
      <c r="WTD380" s="1280"/>
      <c r="WTE380" s="1280"/>
      <c r="WTF380" s="1280"/>
      <c r="WTG380" s="1280"/>
      <c r="WTH380" s="1280"/>
      <c r="WTI380" s="1280"/>
      <c r="WTJ380" s="1280"/>
      <c r="WTK380" s="1280"/>
      <c r="WTL380" s="1280"/>
      <c r="WTM380" s="1280"/>
      <c r="WTN380" s="1280"/>
      <c r="WTO380" s="1280"/>
      <c r="WTP380" s="1280"/>
      <c r="WTQ380" s="1280"/>
      <c r="WTR380" s="1280"/>
      <c r="WTS380" s="1280"/>
      <c r="WTT380" s="1280"/>
      <c r="WTU380" s="1280"/>
      <c r="WTV380" s="1280"/>
      <c r="WTW380" s="1280"/>
      <c r="WTX380" s="1280"/>
      <c r="WTY380" s="1280"/>
      <c r="WTZ380" s="1280"/>
      <c r="WUA380" s="1280"/>
      <c r="WUB380" s="1280"/>
      <c r="WUC380" s="1280"/>
      <c r="WUD380" s="1280"/>
      <c r="WUE380" s="1280"/>
      <c r="WUF380" s="1280"/>
      <c r="WUG380" s="1280"/>
      <c r="WUH380" s="1280"/>
      <c r="WUI380" s="1280"/>
      <c r="WUJ380" s="1280"/>
      <c r="WUK380" s="1280"/>
      <c r="WUL380" s="1280"/>
      <c r="WUM380" s="1280"/>
      <c r="WUN380" s="1280"/>
      <c r="WUO380" s="1280"/>
      <c r="WUP380" s="1280"/>
      <c r="WUQ380" s="1280"/>
      <c r="WUR380" s="1280"/>
      <c r="WUS380" s="1280"/>
      <c r="WUT380" s="1280"/>
      <c r="WUU380" s="1280"/>
      <c r="WUV380" s="1280"/>
      <c r="WUW380" s="1280"/>
      <c r="WUX380" s="1280"/>
      <c r="WUY380" s="1280"/>
      <c r="WUZ380" s="1280"/>
      <c r="WVA380" s="1280"/>
      <c r="WVB380" s="1280"/>
      <c r="WVC380" s="1280"/>
      <c r="WVD380" s="1280"/>
      <c r="WVE380" s="1280"/>
      <c r="WVF380" s="1280"/>
      <c r="WVG380" s="1280"/>
      <c r="WVH380" s="1280"/>
      <c r="WVI380" s="1280"/>
      <c r="WVJ380" s="1280"/>
      <c r="WVK380" s="1280"/>
      <c r="WVL380" s="1280"/>
      <c r="WVM380" s="1280"/>
      <c r="WVN380" s="1280"/>
      <c r="WVO380" s="1280"/>
      <c r="WVP380" s="1280"/>
      <c r="WVQ380" s="1280"/>
      <c r="WVR380" s="1280"/>
      <c r="WVS380" s="1280"/>
      <c r="WVT380" s="1280"/>
      <c r="WVU380" s="1280"/>
      <c r="WVV380" s="1280"/>
      <c r="WVW380" s="1280"/>
      <c r="WVX380" s="1280"/>
      <c r="WVY380" s="1280"/>
      <c r="WVZ380" s="1280"/>
      <c r="WWA380" s="1280"/>
      <c r="WWB380" s="1280"/>
      <c r="WWC380" s="1280"/>
      <c r="WWD380" s="1280"/>
      <c r="WWE380" s="1280"/>
      <c r="WWF380" s="1280"/>
      <c r="WWG380" s="1280"/>
      <c r="WWH380" s="1280"/>
      <c r="WWI380" s="1280"/>
      <c r="WWJ380" s="1280"/>
      <c r="WWK380" s="1280"/>
      <c r="WWL380" s="1280"/>
      <c r="WWM380" s="1280"/>
      <c r="WWN380" s="1280"/>
      <c r="WWO380" s="1280"/>
      <c r="WWP380" s="1280"/>
      <c r="WWQ380" s="1280"/>
      <c r="WWR380" s="1280"/>
      <c r="WWS380" s="1280"/>
      <c r="WWT380" s="1280"/>
      <c r="WWU380" s="1280"/>
      <c r="WWV380" s="1280"/>
      <c r="WWW380" s="1280"/>
      <c r="WWX380" s="1280"/>
      <c r="WWY380" s="1280"/>
      <c r="WWZ380" s="1280"/>
      <c r="WXA380" s="1280"/>
      <c r="WXB380" s="1280"/>
      <c r="WXC380" s="1280"/>
      <c r="WXD380" s="1280"/>
      <c r="WXE380" s="1280"/>
      <c r="WXF380" s="1280"/>
      <c r="WXG380" s="1280"/>
      <c r="WXH380" s="1280"/>
      <c r="WXI380" s="1280"/>
      <c r="WXJ380" s="1280"/>
      <c r="WXK380" s="1280"/>
      <c r="WXL380" s="1280"/>
      <c r="WXM380" s="1280"/>
      <c r="WXN380" s="1280"/>
      <c r="WXO380" s="1280"/>
      <c r="WXP380" s="1280"/>
      <c r="WXQ380" s="1280"/>
      <c r="WXR380" s="1280"/>
      <c r="WXS380" s="1280"/>
      <c r="WXT380" s="1280"/>
      <c r="WXU380" s="1280"/>
      <c r="WXV380" s="1280"/>
      <c r="WXW380" s="1280"/>
      <c r="WXX380" s="1280"/>
      <c r="WXY380" s="1280"/>
      <c r="WXZ380" s="1280"/>
      <c r="WYA380" s="1280"/>
      <c r="WYB380" s="1280"/>
      <c r="WYC380" s="1280"/>
      <c r="WYD380" s="1280"/>
      <c r="WYE380" s="1280"/>
      <c r="WYF380" s="1280"/>
      <c r="WYG380" s="1280"/>
      <c r="WYH380" s="1280"/>
      <c r="WYI380" s="1280"/>
      <c r="WYJ380" s="1280"/>
      <c r="WYK380" s="1280"/>
      <c r="WYL380" s="1280"/>
      <c r="WYM380" s="1280"/>
      <c r="WYN380" s="1280"/>
      <c r="WYO380" s="1280"/>
      <c r="WYP380" s="1280"/>
      <c r="WYQ380" s="1280"/>
      <c r="WYR380" s="1280"/>
      <c r="WYS380" s="1280"/>
      <c r="WYT380" s="1280"/>
      <c r="WYU380" s="1280"/>
      <c r="WYV380" s="1280"/>
      <c r="WYW380" s="1280"/>
      <c r="WYX380" s="1280"/>
      <c r="WYY380" s="1280"/>
      <c r="WYZ380" s="1280"/>
      <c r="WZA380" s="1280"/>
      <c r="WZB380" s="1280"/>
      <c r="WZC380" s="1280"/>
      <c r="WZD380" s="1280"/>
      <c r="WZE380" s="1280"/>
      <c r="WZF380" s="1280"/>
      <c r="WZG380" s="1280"/>
      <c r="WZH380" s="1280"/>
      <c r="WZI380" s="1280"/>
      <c r="WZJ380" s="1280"/>
      <c r="WZK380" s="1280"/>
      <c r="WZL380" s="1280"/>
      <c r="WZM380" s="1280"/>
      <c r="WZN380" s="1280"/>
      <c r="WZO380" s="1280"/>
      <c r="WZP380" s="1280"/>
      <c r="WZQ380" s="1280"/>
      <c r="WZR380" s="1280"/>
      <c r="WZS380" s="1280"/>
      <c r="WZT380" s="1280"/>
      <c r="WZU380" s="1280"/>
      <c r="WZV380" s="1280"/>
      <c r="WZW380" s="1280"/>
      <c r="WZX380" s="1280"/>
      <c r="WZY380" s="1280"/>
      <c r="WZZ380" s="1280"/>
      <c r="XAA380" s="1280"/>
      <c r="XAB380" s="1280"/>
      <c r="XAC380" s="1280"/>
      <c r="XAD380" s="1280"/>
      <c r="XAE380" s="1280"/>
      <c r="XAF380" s="1280"/>
      <c r="XAG380" s="1280"/>
      <c r="XAH380" s="1280"/>
      <c r="XAI380" s="1280"/>
      <c r="XAJ380" s="1280"/>
      <c r="XAK380" s="1280"/>
      <c r="XAL380" s="1280"/>
      <c r="XAM380" s="1280"/>
      <c r="XAN380" s="1280"/>
      <c r="XAO380" s="1280"/>
      <c r="XAP380" s="1280"/>
      <c r="XAQ380" s="1280"/>
      <c r="XAR380" s="1280"/>
      <c r="XAS380" s="1280"/>
      <c r="XAT380" s="1280"/>
      <c r="XAU380" s="1280"/>
      <c r="XAV380" s="1280"/>
      <c r="XAW380" s="1280"/>
      <c r="XAX380" s="1280"/>
      <c r="XAY380" s="1280"/>
      <c r="XAZ380" s="1280"/>
      <c r="XBA380" s="1280"/>
      <c r="XBB380" s="1280"/>
      <c r="XBC380" s="1280"/>
      <c r="XBD380" s="1280"/>
      <c r="XBE380" s="1280"/>
      <c r="XBF380" s="1280"/>
      <c r="XBG380" s="1280"/>
      <c r="XBH380" s="1280"/>
      <c r="XBI380" s="1280"/>
      <c r="XBJ380" s="1280"/>
      <c r="XBK380" s="1280"/>
      <c r="XBL380" s="1280"/>
      <c r="XBM380" s="1280"/>
      <c r="XBN380" s="1280"/>
      <c r="XBO380" s="1280"/>
      <c r="XBP380" s="1280"/>
      <c r="XBQ380" s="1280"/>
      <c r="XBR380" s="1280"/>
      <c r="XBS380" s="1280"/>
      <c r="XBT380" s="1280"/>
      <c r="XBU380" s="1280"/>
      <c r="XBV380" s="1280"/>
      <c r="XBW380" s="1280"/>
      <c r="XBX380" s="1280"/>
      <c r="XBY380" s="1280"/>
      <c r="XBZ380" s="1280"/>
      <c r="XCA380" s="1280"/>
      <c r="XCB380" s="1280"/>
      <c r="XCC380" s="1280"/>
      <c r="XCD380" s="1280"/>
      <c r="XCE380" s="1280"/>
      <c r="XCF380" s="1280"/>
      <c r="XCG380" s="1280"/>
      <c r="XCH380" s="1280"/>
      <c r="XCI380" s="1280"/>
      <c r="XCJ380" s="1280"/>
      <c r="XCK380" s="1280"/>
      <c r="XCL380" s="1280"/>
      <c r="XCM380" s="1280"/>
      <c r="XCN380" s="1280"/>
      <c r="XCO380" s="1280"/>
      <c r="XCP380" s="1280"/>
      <c r="XCQ380" s="1280"/>
      <c r="XCR380" s="1280"/>
      <c r="XCS380" s="1280"/>
      <c r="XCT380" s="1280"/>
      <c r="XCU380" s="1280"/>
      <c r="XCV380" s="1280"/>
      <c r="XCW380" s="1280"/>
      <c r="XCX380" s="1280"/>
      <c r="XCY380" s="1280"/>
      <c r="XCZ380" s="1280"/>
      <c r="XDA380" s="1280"/>
      <c r="XDB380" s="1280"/>
      <c r="XDC380" s="1280"/>
      <c r="XDD380" s="1280"/>
      <c r="XDE380" s="1280"/>
      <c r="XDF380" s="1280"/>
      <c r="XDG380" s="1280"/>
      <c r="XDH380" s="1280"/>
      <c r="XDI380" s="1280"/>
      <c r="XDJ380" s="1280"/>
      <c r="XDK380" s="1280"/>
      <c r="XDL380" s="1280"/>
      <c r="XDM380" s="1280"/>
      <c r="XDN380" s="1280"/>
      <c r="XDO380" s="1280"/>
      <c r="XDP380" s="1280"/>
      <c r="XDQ380" s="1280"/>
      <c r="XDR380" s="1280"/>
      <c r="XDS380" s="1280"/>
      <c r="XDT380" s="1280"/>
      <c r="XDU380" s="1280"/>
      <c r="XDV380" s="1280"/>
      <c r="XDW380" s="1280"/>
      <c r="XDX380" s="1280"/>
      <c r="XDY380" s="1280"/>
      <c r="XDZ380" s="1280"/>
      <c r="XEA380" s="1280"/>
      <c r="XEB380" s="1280"/>
      <c r="XEC380" s="1280"/>
      <c r="XED380" s="1280"/>
      <c r="XEE380" s="1280"/>
      <c r="XEF380" s="1280"/>
      <c r="XEG380" s="1280"/>
      <c r="XEH380" s="1280"/>
      <c r="XEI380" s="1280"/>
      <c r="XEJ380" s="1280"/>
      <c r="XEK380" s="1280"/>
      <c r="XEL380" s="1280"/>
      <c r="XEM380" s="1280"/>
      <c r="XEN380" s="1280"/>
      <c r="XEO380" s="1280"/>
      <c r="XEP380" s="1280"/>
      <c r="XEQ380" s="1280"/>
      <c r="XER380" s="1280"/>
    </row>
    <row r="381" spans="1:16372" ht="19.5" customHeight="1" x14ac:dyDescent="0.2">
      <c r="F381" s="60"/>
      <c r="G381" s="97"/>
    </row>
    <row r="382" spans="1:16372" ht="35.1" customHeight="1" x14ac:dyDescent="0.2">
      <c r="B382" s="216" t="s">
        <v>850</v>
      </c>
      <c r="C382" s="216" t="s">
        <v>68</v>
      </c>
      <c r="D382" s="65" t="s">
        <v>42</v>
      </c>
      <c r="E382" s="65" t="s">
        <v>122</v>
      </c>
      <c r="F382" s="60"/>
      <c r="G382" s="97"/>
    </row>
    <row r="383" spans="1:16372" ht="19.5" customHeight="1" x14ac:dyDescent="0.2">
      <c r="B383" s="304" t="s">
        <v>851</v>
      </c>
      <c r="C383" s="82">
        <v>0</v>
      </c>
      <c r="D383" s="82">
        <v>0</v>
      </c>
      <c r="E383" s="478">
        <v>0</v>
      </c>
      <c r="F383" s="60"/>
      <c r="G383" s="97"/>
    </row>
    <row r="384" spans="1:16372" ht="44.45" customHeight="1" x14ac:dyDescent="0.2">
      <c r="B384" s="915" t="s">
        <v>852</v>
      </c>
      <c r="C384" s="913">
        <v>0</v>
      </c>
      <c r="D384" s="913">
        <v>0</v>
      </c>
      <c r="E384" s="916">
        <v>0</v>
      </c>
      <c r="F384" s="60"/>
      <c r="G384" s="97"/>
    </row>
    <row r="385" spans="1:8" ht="19.5" customHeight="1" x14ac:dyDescent="0.2">
      <c r="F385" s="60"/>
      <c r="G385" s="97"/>
    </row>
    <row r="386" spans="1:8" ht="25.5" customHeight="1" x14ac:dyDescent="0.2">
      <c r="A386" s="214"/>
      <c r="B386" s="1832" t="s">
        <v>853</v>
      </c>
      <c r="C386" s="1832"/>
      <c r="D386" s="1832"/>
      <c r="E386" s="1832"/>
      <c r="F386" s="1832"/>
      <c r="G386" s="1832"/>
      <c r="H386" s="1832"/>
    </row>
    <row r="387" spans="1:8" ht="19.5" customHeight="1" x14ac:dyDescent="0.2">
      <c r="F387" s="60"/>
      <c r="G387" s="97"/>
    </row>
    <row r="388" spans="1:8" ht="19.5" customHeight="1" x14ac:dyDescent="0.2">
      <c r="B388" s="1282" t="s">
        <v>142</v>
      </c>
      <c r="C388" s="1283">
        <v>0</v>
      </c>
      <c r="D388" s="1283">
        <v>0</v>
      </c>
      <c r="E388" s="1284">
        <v>0</v>
      </c>
      <c r="F388" s="60"/>
      <c r="G388" s="97"/>
    </row>
    <row r="389" spans="1:8" ht="19.5" customHeight="1" x14ac:dyDescent="0.2">
      <c r="B389" s="1286" t="s">
        <v>174</v>
      </c>
      <c r="C389" s="1287">
        <v>0</v>
      </c>
      <c r="D389" s="1287">
        <v>0</v>
      </c>
      <c r="E389" s="1288">
        <v>0</v>
      </c>
      <c r="F389" s="60"/>
      <c r="G389" s="97"/>
    </row>
    <row r="390" spans="1:8" ht="19.5" customHeight="1" x14ac:dyDescent="0.2">
      <c r="B390" s="1286" t="s">
        <v>854</v>
      </c>
      <c r="C390" s="1287">
        <v>0</v>
      </c>
      <c r="D390" s="1287">
        <v>0</v>
      </c>
      <c r="E390" s="1288">
        <v>0</v>
      </c>
      <c r="F390" s="60"/>
      <c r="G390" s="97"/>
    </row>
    <row r="391" spans="1:8" ht="19.5" customHeight="1" x14ac:dyDescent="0.2">
      <c r="F391" s="60"/>
      <c r="G391" s="97"/>
    </row>
    <row r="392" spans="1:8" ht="25.5" customHeight="1" x14ac:dyDescent="0.2">
      <c r="A392" s="214"/>
      <c r="B392" s="1832" t="s">
        <v>983</v>
      </c>
      <c r="C392" s="1832"/>
      <c r="D392" s="1832"/>
      <c r="E392" s="1832"/>
      <c r="F392" s="1832"/>
      <c r="G392" s="1832"/>
      <c r="H392" s="1832"/>
    </row>
    <row r="393" spans="1:8" ht="19.5" customHeight="1" x14ac:dyDescent="0.2">
      <c r="F393" s="60"/>
      <c r="G393" s="97"/>
    </row>
    <row r="394" spans="1:8" ht="19.5" customHeight="1" x14ac:dyDescent="0.2">
      <c r="B394" s="1289" t="s">
        <v>174</v>
      </c>
      <c r="C394" s="1283"/>
      <c r="D394" s="1283"/>
      <c r="E394" s="1284"/>
      <c r="F394" s="60"/>
      <c r="G394" s="97"/>
    </row>
    <row r="395" spans="1:8" ht="19.5" customHeight="1" x14ac:dyDescent="0.2">
      <c r="B395" s="1289" t="s">
        <v>142</v>
      </c>
      <c r="C395" s="1290">
        <v>0</v>
      </c>
      <c r="D395" s="1290">
        <v>0</v>
      </c>
      <c r="E395" s="1288">
        <v>0</v>
      </c>
      <c r="F395" s="60"/>
      <c r="G395" s="97"/>
    </row>
    <row r="396" spans="1:8" ht="19.5" customHeight="1" x14ac:dyDescent="0.2">
      <c r="B396" s="1286" t="s">
        <v>855</v>
      </c>
      <c r="C396" s="1287">
        <v>0</v>
      </c>
      <c r="D396" s="1287">
        <v>0</v>
      </c>
      <c r="E396" s="1288">
        <v>0</v>
      </c>
      <c r="F396" s="60"/>
      <c r="G396" s="97"/>
    </row>
    <row r="397" spans="1:8" ht="33.950000000000003" customHeight="1" x14ac:dyDescent="0.2">
      <c r="B397" s="1286" t="s">
        <v>856</v>
      </c>
      <c r="C397" s="1287">
        <v>0</v>
      </c>
      <c r="D397" s="1287">
        <v>0</v>
      </c>
      <c r="E397" s="1288">
        <v>0</v>
      </c>
      <c r="F397" s="60"/>
      <c r="G397" s="97"/>
    </row>
    <row r="398" spans="1:8" ht="19.5" customHeight="1" x14ac:dyDescent="0.2">
      <c r="F398" s="60"/>
      <c r="G398" s="97"/>
    </row>
    <row r="399" spans="1:8" ht="25.5" customHeight="1" x14ac:dyDescent="0.2">
      <c r="A399" s="214"/>
      <c r="B399" s="1832" t="s">
        <v>857</v>
      </c>
      <c r="C399" s="1832"/>
      <c r="D399" s="1832"/>
      <c r="E399" s="1832"/>
      <c r="F399" s="1832"/>
      <c r="G399" s="1832"/>
      <c r="H399" s="1832"/>
    </row>
    <row r="400" spans="1:8" ht="19.5" customHeight="1" x14ac:dyDescent="0.2">
      <c r="F400" s="60"/>
      <c r="G400" s="97"/>
    </row>
    <row r="401" spans="1:8" ht="19.5" customHeight="1" x14ac:dyDescent="0.2">
      <c r="B401" s="1289" t="s">
        <v>142</v>
      </c>
      <c r="C401" s="1290">
        <v>0</v>
      </c>
      <c r="D401" s="1290">
        <v>0</v>
      </c>
      <c r="E401" s="1288">
        <v>0</v>
      </c>
      <c r="F401" s="60"/>
      <c r="G401" s="97"/>
    </row>
    <row r="402" spans="1:8" ht="19.5" customHeight="1" x14ac:dyDescent="0.2">
      <c r="B402" s="1286" t="s">
        <v>858</v>
      </c>
      <c r="C402" s="1287">
        <v>0</v>
      </c>
      <c r="D402" s="1287">
        <v>0</v>
      </c>
      <c r="E402" s="1288">
        <v>0</v>
      </c>
      <c r="F402" s="60"/>
      <c r="G402" s="97"/>
    </row>
    <row r="403" spans="1:8" ht="19.5" customHeight="1" x14ac:dyDescent="0.2">
      <c r="F403" s="60"/>
      <c r="G403" s="97"/>
    </row>
    <row r="404" spans="1:8" ht="25.5" customHeight="1" x14ac:dyDescent="0.2">
      <c r="A404" s="214"/>
      <c r="B404" s="1832" t="s">
        <v>859</v>
      </c>
      <c r="C404" s="1832"/>
      <c r="D404" s="1832"/>
      <c r="E404" s="1832"/>
      <c r="F404" s="1832"/>
      <c r="G404" s="1832"/>
      <c r="H404" s="1832"/>
    </row>
    <row r="405" spans="1:8" ht="19.5" customHeight="1" x14ac:dyDescent="0.2">
      <c r="F405" s="60"/>
      <c r="G405" s="97"/>
    </row>
    <row r="406" spans="1:8" ht="19.5" customHeight="1" x14ac:dyDescent="0.2">
      <c r="B406" s="1289" t="s">
        <v>142</v>
      </c>
      <c r="C406" s="1290">
        <v>0</v>
      </c>
      <c r="D406" s="1290">
        <v>0</v>
      </c>
      <c r="E406" s="1288">
        <v>0</v>
      </c>
      <c r="F406" s="60"/>
      <c r="G406" s="97"/>
    </row>
    <row r="407" spans="1:8" ht="19.5" customHeight="1" x14ac:dyDescent="0.2">
      <c r="B407" s="1286" t="s">
        <v>860</v>
      </c>
      <c r="C407" s="1287">
        <v>0</v>
      </c>
      <c r="D407" s="1287">
        <v>0</v>
      </c>
      <c r="E407" s="1288">
        <v>0</v>
      </c>
      <c r="F407" s="60"/>
      <c r="G407" s="97"/>
    </row>
    <row r="408" spans="1:8" ht="38.450000000000003" customHeight="1" x14ac:dyDescent="0.2">
      <c r="B408" s="1286" t="s">
        <v>856</v>
      </c>
      <c r="C408" s="1287">
        <v>0</v>
      </c>
      <c r="D408" s="1287">
        <v>0</v>
      </c>
      <c r="E408" s="1288">
        <v>0</v>
      </c>
      <c r="F408" s="60"/>
      <c r="G408" s="97"/>
    </row>
    <row r="409" spans="1:8" ht="15.75" customHeight="1" x14ac:dyDescent="0.2">
      <c r="B409" s="277"/>
      <c r="C409" s="86"/>
      <c r="D409" s="86"/>
      <c r="E409" s="87"/>
    </row>
    <row r="410" spans="1:8" ht="19.5" customHeight="1" x14ac:dyDescent="0.2">
      <c r="B410" s="235" t="s">
        <v>782</v>
      </c>
      <c r="C410" s="590">
        <f>+C208++C299+C374+C359</f>
        <v>1877</v>
      </c>
      <c r="D410" s="590">
        <f>+D208+D299+D374+D359</f>
        <v>1574</v>
      </c>
      <c r="E410" s="491">
        <f>+E208+E299+E359+E374+E271</f>
        <v>42936.730187959998</v>
      </c>
      <c r="F410" s="536"/>
      <c r="G410" s="97"/>
    </row>
    <row r="411" spans="1:8" ht="19.5" customHeight="1" x14ac:dyDescent="0.2">
      <c r="F411" s="60"/>
      <c r="G411" s="97"/>
    </row>
    <row r="412" spans="1:8" ht="25.5" customHeight="1" x14ac:dyDescent="0.2">
      <c r="A412" s="214"/>
      <c r="B412" s="1832" t="s">
        <v>1200</v>
      </c>
      <c r="C412" s="1832"/>
      <c r="D412" s="1832"/>
      <c r="E412" s="1832"/>
      <c r="F412" s="1832"/>
      <c r="G412" s="1832"/>
      <c r="H412" s="1832"/>
    </row>
    <row r="413" spans="1:8" ht="14.25" customHeight="1" x14ac:dyDescent="0.2">
      <c r="A413" s="214"/>
      <c r="B413" s="233"/>
      <c r="C413" s="307"/>
      <c r="E413" s="95"/>
    </row>
    <row r="414" spans="1:8" ht="31.5" x14ac:dyDescent="0.2">
      <c r="A414" s="214"/>
      <c r="B414" s="216" t="s">
        <v>241</v>
      </c>
      <c r="C414" s="216" t="s">
        <v>68</v>
      </c>
      <c r="D414" s="65" t="s">
        <v>42</v>
      </c>
      <c r="E414" s="1446" t="s">
        <v>122</v>
      </c>
      <c r="F414" s="64"/>
      <c r="G414" s="64"/>
      <c r="H414" s="64"/>
    </row>
    <row r="415" spans="1:8" ht="31.5" hidden="1" x14ac:dyDescent="0.2">
      <c r="A415" s="214"/>
      <c r="B415" s="199" t="s">
        <v>1199</v>
      </c>
      <c r="C415" s="82"/>
      <c r="D415" s="82"/>
      <c r="E415" s="1447"/>
      <c r="G415" s="514"/>
      <c r="H415" s="514"/>
    </row>
    <row r="416" spans="1:8" ht="15.75" hidden="1" x14ac:dyDescent="0.2">
      <c r="A416" s="214"/>
      <c r="B416" s="199" t="s">
        <v>361</v>
      </c>
      <c r="C416" s="82">
        <v>0</v>
      </c>
      <c r="D416" s="82">
        <v>0</v>
      </c>
      <c r="E416" s="478">
        <v>0</v>
      </c>
      <c r="H416" s="213"/>
    </row>
    <row r="417" spans="1:8" ht="15.75" hidden="1" x14ac:dyDescent="0.2">
      <c r="A417" s="214"/>
      <c r="B417" s="199" t="s">
        <v>362</v>
      </c>
      <c r="C417" s="82">
        <v>0</v>
      </c>
      <c r="D417" s="82">
        <v>0</v>
      </c>
      <c r="E417" s="478">
        <v>0</v>
      </c>
      <c r="H417" s="213"/>
    </row>
    <row r="418" spans="1:8" ht="15.75" hidden="1" x14ac:dyDescent="0.2">
      <c r="A418" s="214"/>
      <c r="B418" s="199" t="s">
        <v>366</v>
      </c>
      <c r="C418" s="82">
        <v>0</v>
      </c>
      <c r="D418" s="82">
        <v>0</v>
      </c>
      <c r="E418" s="478">
        <v>0</v>
      </c>
      <c r="H418" s="213"/>
    </row>
    <row r="419" spans="1:8" ht="31.5" hidden="1" x14ac:dyDescent="0.2">
      <c r="A419" s="214"/>
      <c r="B419" s="199" t="s">
        <v>403</v>
      </c>
      <c r="C419" s="82">
        <v>0</v>
      </c>
      <c r="D419" s="82">
        <v>0</v>
      </c>
      <c r="E419" s="478">
        <v>0</v>
      </c>
      <c r="H419" s="213"/>
    </row>
    <row r="420" spans="1:8" ht="15.75" hidden="1" x14ac:dyDescent="0.2">
      <c r="A420" s="214"/>
      <c r="B420" s="199" t="s">
        <v>406</v>
      </c>
      <c r="C420" s="82">
        <v>0</v>
      </c>
      <c r="D420" s="82">
        <v>0</v>
      </c>
      <c r="E420" s="478">
        <v>0</v>
      </c>
      <c r="H420" s="213"/>
    </row>
    <row r="421" spans="1:8" ht="15.75" hidden="1" x14ac:dyDescent="0.2">
      <c r="A421" s="214"/>
      <c r="B421" s="199" t="s">
        <v>404</v>
      </c>
      <c r="C421" s="82">
        <v>0</v>
      </c>
      <c r="D421" s="82">
        <v>0</v>
      </c>
      <c r="E421" s="478">
        <v>0</v>
      </c>
      <c r="H421" s="213"/>
    </row>
    <row r="422" spans="1:8" ht="15.75" hidden="1" x14ac:dyDescent="0.2">
      <c r="A422" s="214"/>
      <c r="B422" s="199" t="s">
        <v>485</v>
      </c>
      <c r="C422" s="82">
        <v>0</v>
      </c>
      <c r="D422" s="82">
        <v>0</v>
      </c>
      <c r="E422" s="478">
        <v>0</v>
      </c>
      <c r="F422" s="531"/>
      <c r="H422" s="213"/>
    </row>
    <row r="423" spans="1:8" ht="15.75" hidden="1" x14ac:dyDescent="0.2">
      <c r="A423" s="214"/>
      <c r="B423" s="235"/>
      <c r="C423" s="85"/>
      <c r="D423" s="85"/>
      <c r="E423" s="281"/>
      <c r="F423" s="910"/>
      <c r="G423" s="918"/>
      <c r="H423" s="918"/>
    </row>
    <row r="424" spans="1:8" ht="15.75" hidden="1" x14ac:dyDescent="0.2">
      <c r="B424" s="235"/>
      <c r="C424" s="910"/>
      <c r="D424" s="910"/>
      <c r="E424" s="917"/>
      <c r="F424" s="910"/>
      <c r="G424" s="918"/>
      <c r="H424" s="918"/>
    </row>
    <row r="425" spans="1:8" ht="15.75" x14ac:dyDescent="0.2">
      <c r="E425" s="95"/>
    </row>
    <row r="426" spans="1:8" ht="15" customHeight="1" x14ac:dyDescent="0.2">
      <c r="B426" s="910" t="s">
        <v>527</v>
      </c>
      <c r="C426" s="919">
        <f>SUM(C414:C424)</f>
        <v>0</v>
      </c>
      <c r="D426" s="919">
        <f>SUM(D414:D424)</f>
        <v>0</v>
      </c>
      <c r="E426" s="920">
        <f>SUM(E414:E424)</f>
        <v>0</v>
      </c>
    </row>
    <row r="427" spans="1:8" ht="15" customHeight="1" x14ac:dyDescent="0.2">
      <c r="E427" s="95"/>
    </row>
    <row r="428" spans="1:8" ht="15" customHeight="1" x14ac:dyDescent="0.2">
      <c r="B428" s="1832" t="s">
        <v>1201</v>
      </c>
      <c r="C428" s="1832"/>
      <c r="D428" s="1832"/>
      <c r="E428" s="1832"/>
      <c r="F428" s="1832"/>
      <c r="G428" s="1832"/>
      <c r="H428" s="1832"/>
    </row>
    <row r="429" spans="1:8" ht="15" customHeight="1" x14ac:dyDescent="0.2">
      <c r="E429" s="95"/>
    </row>
    <row r="430" spans="1:8" ht="15" customHeight="1" x14ac:dyDescent="0.2">
      <c r="E430" s="95"/>
    </row>
    <row r="431" spans="1:8" customFormat="1" ht="12.75" customHeight="1" x14ac:dyDescent="0.2">
      <c r="B431" s="534" t="s">
        <v>1202</v>
      </c>
      <c r="C431" s="535">
        <v>0</v>
      </c>
      <c r="D431" s="535">
        <v>0</v>
      </c>
      <c r="E431" s="691">
        <v>0</v>
      </c>
    </row>
    <row r="432" spans="1:8" ht="15" customHeight="1" x14ac:dyDescent="0.2">
      <c r="E432" s="95"/>
    </row>
    <row r="433" spans="2:7" ht="15" customHeight="1" x14ac:dyDescent="0.2">
      <c r="B433" s="262" t="s">
        <v>395</v>
      </c>
      <c r="C433" s="263">
        <f>C426</f>
        <v>0</v>
      </c>
      <c r="D433" s="263">
        <f t="shared" ref="D433:E433" si="0">D426</f>
        <v>0</v>
      </c>
      <c r="E433" s="263">
        <f t="shared" si="0"/>
        <v>0</v>
      </c>
      <c r="G433" s="531">
        <f>E423*1000000</f>
        <v>0</v>
      </c>
    </row>
    <row r="434" spans="2:7" ht="15" customHeight="1" x14ac:dyDescent="0.2">
      <c r="E434" s="95"/>
      <c r="F434" s="589"/>
    </row>
    <row r="435" spans="2:7" ht="15" customHeight="1" x14ac:dyDescent="0.2">
      <c r="E435" s="95"/>
      <c r="G435" s="531"/>
    </row>
    <row r="436" spans="2:7" ht="46.5" customHeight="1" x14ac:dyDescent="0.2">
      <c r="C436" s="65" t="s">
        <v>68</v>
      </c>
      <c r="D436" s="65" t="s">
        <v>244</v>
      </c>
      <c r="E436" s="65" t="s">
        <v>122</v>
      </c>
    </row>
    <row r="437" spans="2:7" ht="22.5" customHeight="1" x14ac:dyDescent="0.2">
      <c r="B437" s="283" t="s">
        <v>305</v>
      </c>
      <c r="C437" s="284">
        <f>C433+C410</f>
        <v>1877</v>
      </c>
      <c r="D437" s="284">
        <f>D433+D410</f>
        <v>1574</v>
      </c>
      <c r="E437" s="306">
        <f>E433+E410</f>
        <v>42936.730187959998</v>
      </c>
      <c r="F437" s="97"/>
      <c r="G437" s="97"/>
    </row>
    <row r="467" spans="4:6" ht="37.5" customHeight="1" x14ac:dyDescent="0.2">
      <c r="D467" s="502">
        <f>D48+D84+D108+D148+D305+D425</f>
        <v>796</v>
      </c>
      <c r="E467" s="502">
        <f>E48+E84+E108+E148+E305+E425</f>
        <v>25314.304896000001</v>
      </c>
      <c r="F467" s="1839"/>
    </row>
    <row r="468" spans="4:6" ht="8.25" customHeight="1" x14ac:dyDescent="0.2">
      <c r="E468" s="231"/>
      <c r="F468" s="1840"/>
    </row>
    <row r="469" spans="4:6" ht="23.25" customHeight="1" x14ac:dyDescent="0.2">
      <c r="F469" s="1840"/>
    </row>
    <row r="470" spans="4:6" ht="35.25" customHeight="1" thickBot="1" x14ac:dyDescent="0.25">
      <c r="E470" s="531">
        <f>E466*1000000</f>
        <v>0</v>
      </c>
      <c r="F470" s="1841"/>
    </row>
  </sheetData>
  <mergeCells count="30">
    <mergeCell ref="B412:H412"/>
    <mergeCell ref="B291:H291"/>
    <mergeCell ref="F467:F470"/>
    <mergeCell ref="B307:H307"/>
    <mergeCell ref="B316:H316"/>
    <mergeCell ref="B325:H325"/>
    <mergeCell ref="B361:H361"/>
    <mergeCell ref="B428:H428"/>
    <mergeCell ref="B376:H376"/>
    <mergeCell ref="B386:H386"/>
    <mergeCell ref="B392:H392"/>
    <mergeCell ref="B399:H399"/>
    <mergeCell ref="B404:H404"/>
    <mergeCell ref="B338:H338"/>
    <mergeCell ref="A1:H1"/>
    <mergeCell ref="A2:H2"/>
    <mergeCell ref="A3:H3"/>
    <mergeCell ref="A4:H4"/>
    <mergeCell ref="B6:H6"/>
    <mergeCell ref="B8:H8"/>
    <mergeCell ref="B86:H86"/>
    <mergeCell ref="B91:H91"/>
    <mergeCell ref="B51:H51"/>
    <mergeCell ref="B302:H302"/>
    <mergeCell ref="B111:H111"/>
    <mergeCell ref="B123:H123"/>
    <mergeCell ref="B211:H211"/>
    <mergeCell ref="B165:H165"/>
    <mergeCell ref="B213:E213"/>
    <mergeCell ref="B150:H150"/>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49" max="7" man="1"/>
    <brk id="163" max="7" man="1"/>
    <brk id="234" max="7" man="1"/>
    <brk id="288"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codeName="Hoja5">
    <tabColor theme="0"/>
    <pageSetUpPr fitToPage="1"/>
  </sheetPr>
  <dimension ref="A1:Y214"/>
  <sheetViews>
    <sheetView showGridLines="0" zoomScale="80" zoomScaleNormal="80" zoomScalePageLayoutView="60" workbookViewId="0">
      <selection activeCell="B218" sqref="B218"/>
    </sheetView>
  </sheetViews>
  <sheetFormatPr baseColWidth="10" defaultColWidth="11.42578125" defaultRowHeight="12.75" x14ac:dyDescent="0.2"/>
  <cols>
    <col min="1" max="1" width="62.5703125" style="674" customWidth="1"/>
    <col min="2" max="2" width="19.42578125" style="744" customWidth="1"/>
    <col min="3" max="3" width="12.85546875" style="674" customWidth="1"/>
    <col min="4" max="4" width="17.5703125" style="674" customWidth="1"/>
    <col min="5" max="5" width="17.85546875" style="674" customWidth="1"/>
    <col min="6" max="6" width="12.5703125" style="674" customWidth="1"/>
    <col min="7" max="7" width="16.42578125" style="674" customWidth="1"/>
    <col min="8" max="8" width="11.42578125" style="674" customWidth="1"/>
    <col min="9" max="9" width="10.85546875" style="674" customWidth="1"/>
    <col min="10" max="10" width="9.5703125" style="674" customWidth="1"/>
    <col min="11" max="11" width="9.85546875" style="674" customWidth="1"/>
    <col min="12" max="12" width="11.42578125" style="674"/>
    <col min="13" max="13" width="11.140625" style="674" customWidth="1"/>
    <col min="14" max="14" width="9.28515625" style="674" customWidth="1"/>
    <col min="15" max="15" width="11.42578125" style="674"/>
    <col min="16" max="17" width="8.42578125" style="674" customWidth="1"/>
    <col min="18" max="16384" width="11.42578125" style="674"/>
  </cols>
  <sheetData>
    <row r="1" spans="1:25" s="126" customFormat="1" ht="20.45" customHeight="1" x14ac:dyDescent="0.2">
      <c r="A1" s="1864" t="s">
        <v>588</v>
      </c>
      <c r="B1" s="1865"/>
      <c r="C1" s="1865"/>
      <c r="D1" s="1865"/>
      <c r="E1" s="1865"/>
      <c r="F1" s="1865"/>
      <c r="G1" s="1865"/>
      <c r="H1" s="1865"/>
      <c r="I1" s="1865"/>
      <c r="J1" s="1865"/>
      <c r="K1" s="1865"/>
      <c r="L1" s="1865"/>
      <c r="M1" s="1865"/>
      <c r="N1" s="314"/>
      <c r="O1" s="314"/>
      <c r="P1" s="314"/>
      <c r="Q1" s="314"/>
      <c r="R1" s="314"/>
      <c r="S1" s="314"/>
      <c r="T1" s="605"/>
      <c r="U1" s="605"/>
      <c r="V1" s="605"/>
      <c r="W1" s="605"/>
      <c r="X1" s="605"/>
      <c r="Y1" s="605"/>
    </row>
    <row r="2" spans="1:25" s="126" customFormat="1" ht="1.5" customHeight="1" x14ac:dyDescent="0.2">
      <c r="A2" s="1358"/>
      <c r="B2" s="1359"/>
      <c r="C2" s="1359"/>
      <c r="D2" s="1359"/>
      <c r="E2" s="1359"/>
      <c r="F2" s="1359"/>
      <c r="G2" s="1359"/>
      <c r="H2" s="1359"/>
      <c r="I2" s="1359"/>
      <c r="J2" s="1359"/>
      <c r="K2" s="1359"/>
      <c r="L2" s="1359"/>
      <c r="M2" s="1359"/>
      <c r="N2" s="314"/>
      <c r="O2" s="314"/>
      <c r="P2" s="314"/>
      <c r="Q2" s="314"/>
      <c r="R2" s="314"/>
      <c r="S2" s="314"/>
      <c r="T2" s="605"/>
      <c r="U2" s="605"/>
      <c r="V2" s="605"/>
      <c r="W2" s="605"/>
      <c r="X2" s="605"/>
      <c r="Y2" s="605"/>
    </row>
    <row r="3" spans="1:25" s="604" customFormat="1" ht="12.95" customHeight="1" x14ac:dyDescent="0.2">
      <c r="A3" s="1825" t="s">
        <v>1930</v>
      </c>
      <c r="B3" s="1825"/>
      <c r="C3" s="1825"/>
      <c r="D3" s="1825"/>
      <c r="E3" s="1825"/>
      <c r="F3" s="1825"/>
      <c r="G3" s="1825"/>
      <c r="H3" s="1825"/>
      <c r="I3" s="1825"/>
      <c r="J3" s="1825"/>
      <c r="K3" s="1825"/>
      <c r="L3" s="1825"/>
      <c r="M3" s="1825"/>
      <c r="N3" s="314"/>
      <c r="O3" s="314"/>
      <c r="P3" s="314"/>
      <c r="Q3" s="314"/>
      <c r="R3" s="314"/>
      <c r="S3" s="314"/>
    </row>
    <row r="4" spans="1:25" s="604" customFormat="1" ht="12.95" customHeight="1" x14ac:dyDescent="0.2">
      <c r="A4" s="1866" t="s">
        <v>1</v>
      </c>
      <c r="B4" s="1866"/>
      <c r="C4" s="1866"/>
      <c r="D4" s="1866"/>
      <c r="E4" s="1866"/>
      <c r="F4" s="1866"/>
      <c r="G4" s="1866"/>
      <c r="H4" s="1866"/>
      <c r="I4" s="1866"/>
      <c r="J4" s="1866"/>
      <c r="K4" s="1866"/>
      <c r="L4" s="1866"/>
      <c r="M4" s="1866"/>
      <c r="N4" s="1360"/>
      <c r="O4" s="1360"/>
      <c r="P4" s="1360"/>
      <c r="Q4" s="1360"/>
      <c r="R4" s="1360"/>
      <c r="S4" s="1360"/>
    </row>
    <row r="5" spans="1:25" s="604" customFormat="1" ht="12.95" customHeight="1" x14ac:dyDescent="0.2">
      <c r="A5" s="943"/>
      <c r="B5" s="943"/>
      <c r="C5" s="943"/>
      <c r="D5" s="943"/>
      <c r="E5" s="943"/>
      <c r="F5" s="943"/>
      <c r="G5" s="943"/>
      <c r="H5" s="943"/>
      <c r="I5" s="943"/>
      <c r="J5" s="943"/>
      <c r="K5" s="943"/>
      <c r="L5" s="943"/>
      <c r="M5" s="943"/>
      <c r="N5" s="943"/>
      <c r="O5" s="943"/>
      <c r="P5" s="943"/>
      <c r="Q5" s="943"/>
      <c r="R5" s="943"/>
      <c r="S5" s="943"/>
    </row>
    <row r="6" spans="1:25" ht="13.35" customHeight="1" x14ac:dyDescent="0.2">
      <c r="A6" s="1867" t="s">
        <v>589</v>
      </c>
      <c r="B6" s="1867"/>
      <c r="C6" s="1867"/>
      <c r="D6" s="1867"/>
      <c r="E6" s="1867"/>
      <c r="F6" s="1867"/>
      <c r="G6" s="1867"/>
      <c r="H6" s="1867"/>
      <c r="I6" s="1867"/>
      <c r="J6" s="1867"/>
      <c r="K6" s="1867"/>
      <c r="L6" s="1867"/>
      <c r="M6" s="1867"/>
      <c r="N6" s="1329"/>
      <c r="O6" s="1329"/>
      <c r="P6" s="1329"/>
      <c r="Q6" s="1329"/>
      <c r="R6" s="1329"/>
      <c r="S6" s="1329"/>
    </row>
    <row r="7" spans="1:25" ht="13.35" customHeight="1" x14ac:dyDescent="0.2">
      <c r="A7" s="976"/>
      <c r="B7" s="977"/>
      <c r="C7" s="977"/>
      <c r="D7" s="977"/>
      <c r="E7" s="977"/>
      <c r="F7" s="977"/>
      <c r="G7" s="977"/>
      <c r="H7" s="977"/>
      <c r="I7" s="977"/>
      <c r="J7" s="977"/>
      <c r="K7" s="977"/>
      <c r="L7" s="977"/>
      <c r="M7" s="977"/>
    </row>
    <row r="8" spans="1:25" ht="13.35" customHeight="1" x14ac:dyDescent="0.2">
      <c r="A8" s="1868" t="s">
        <v>28</v>
      </c>
      <c r="B8" s="944">
        <v>2025</v>
      </c>
      <c r="C8" s="1098"/>
      <c r="D8" s="1098"/>
      <c r="E8" s="1098"/>
      <c r="F8" s="1098"/>
      <c r="G8" s="1098"/>
      <c r="H8" s="944">
        <v>2026</v>
      </c>
      <c r="I8" s="1098"/>
      <c r="J8" s="1098"/>
      <c r="K8" s="1098"/>
      <c r="L8" s="1098"/>
      <c r="M8" s="1098"/>
    </row>
    <row r="9" spans="1:25" ht="25.5" x14ac:dyDescent="0.2">
      <c r="A9" s="1869"/>
      <c r="B9" s="1099" t="s">
        <v>558</v>
      </c>
      <c r="C9" s="1100" t="s">
        <v>559</v>
      </c>
      <c r="D9" s="1100" t="s">
        <v>560</v>
      </c>
      <c r="E9" s="1100" t="s">
        <v>561</v>
      </c>
      <c r="F9" s="1100" t="s">
        <v>562</v>
      </c>
      <c r="G9" s="1100" t="s">
        <v>788</v>
      </c>
      <c r="H9" s="1099" t="s">
        <v>558</v>
      </c>
      <c r="I9" s="1100" t="s">
        <v>559</v>
      </c>
      <c r="J9" s="1100" t="s">
        <v>560</v>
      </c>
      <c r="K9" s="1100" t="s">
        <v>561</v>
      </c>
      <c r="L9" s="1100" t="s">
        <v>562</v>
      </c>
      <c r="M9" s="1100" t="s">
        <v>1240</v>
      </c>
    </row>
    <row r="10" spans="1:25" ht="13.35" customHeight="1" x14ac:dyDescent="0.2">
      <c r="A10" s="945" t="s">
        <v>563</v>
      </c>
      <c r="B10" s="1102">
        <v>0</v>
      </c>
      <c r="C10" s="1103">
        <v>0</v>
      </c>
      <c r="D10" s="1103">
        <v>385.23555149999999</v>
      </c>
      <c r="E10" s="1103">
        <v>0</v>
      </c>
      <c r="F10" s="1103">
        <v>0</v>
      </c>
      <c r="G10" s="1104">
        <v>385.23555149999999</v>
      </c>
      <c r="H10" s="950">
        <v>46565.631200249998</v>
      </c>
      <c r="I10" s="946">
        <v>0</v>
      </c>
      <c r="J10" s="946">
        <v>219.266514</v>
      </c>
      <c r="K10" s="946">
        <v>0</v>
      </c>
      <c r="L10" s="946">
        <v>0</v>
      </c>
      <c r="M10" s="947">
        <v>46784.897714250001</v>
      </c>
    </row>
    <row r="11" spans="1:25" ht="13.35" customHeight="1" x14ac:dyDescent="0.2">
      <c r="A11" s="948" t="s">
        <v>564</v>
      </c>
      <c r="B11" s="1102">
        <v>25099.681504330001</v>
      </c>
      <c r="C11" s="1102">
        <v>0</v>
      </c>
      <c r="D11" s="1102">
        <v>0</v>
      </c>
      <c r="E11" s="1102">
        <v>0</v>
      </c>
      <c r="F11" s="1102">
        <v>0</v>
      </c>
      <c r="G11" s="1105">
        <v>25099.681504330001</v>
      </c>
      <c r="H11" s="950">
        <v>0</v>
      </c>
      <c r="I11" s="950">
        <v>0</v>
      </c>
      <c r="J11" s="950">
        <v>0</v>
      </c>
      <c r="K11" s="950">
        <v>0</v>
      </c>
      <c r="L11" s="950">
        <v>0</v>
      </c>
      <c r="M11" s="949">
        <v>0</v>
      </c>
    </row>
    <row r="12" spans="1:25" ht="13.35" customHeight="1" x14ac:dyDescent="0.2">
      <c r="A12" s="948" t="s">
        <v>565</v>
      </c>
      <c r="B12" s="1102">
        <v>12549.840752169999</v>
      </c>
      <c r="C12" s="1102">
        <v>0</v>
      </c>
      <c r="D12" s="1102">
        <v>0</v>
      </c>
      <c r="E12" s="1102">
        <v>0</v>
      </c>
      <c r="F12" s="1102">
        <v>0</v>
      </c>
      <c r="G12" s="1105">
        <v>12549.840752169999</v>
      </c>
      <c r="H12" s="950">
        <v>0</v>
      </c>
      <c r="I12" s="950">
        <v>0</v>
      </c>
      <c r="J12" s="950">
        <v>0</v>
      </c>
      <c r="K12" s="950">
        <v>241.23884907999999</v>
      </c>
      <c r="L12" s="950">
        <v>0</v>
      </c>
      <c r="M12" s="949">
        <v>241.23884907999999</v>
      </c>
    </row>
    <row r="13" spans="1:25" ht="13.35" customHeight="1" x14ac:dyDescent="0.2">
      <c r="A13" s="948" t="s">
        <v>566</v>
      </c>
      <c r="B13" s="1102">
        <v>12549.840752169999</v>
      </c>
      <c r="C13" s="1102">
        <v>0</v>
      </c>
      <c r="D13" s="1102">
        <v>0</v>
      </c>
      <c r="E13" s="1102">
        <v>0</v>
      </c>
      <c r="F13" s="1102">
        <v>0</v>
      </c>
      <c r="G13" s="1105">
        <v>12549.840752169999</v>
      </c>
      <c r="H13" s="950">
        <v>46565.631200249998</v>
      </c>
      <c r="I13" s="950">
        <v>0</v>
      </c>
      <c r="J13" s="950">
        <v>0</v>
      </c>
      <c r="K13" s="950">
        <v>0</v>
      </c>
      <c r="L13" s="950">
        <v>0</v>
      </c>
      <c r="M13" s="949">
        <v>46565.631200249998</v>
      </c>
    </row>
    <row r="14" spans="1:25" ht="13.35" customHeight="1" x14ac:dyDescent="0.2">
      <c r="A14" s="948" t="s">
        <v>567</v>
      </c>
      <c r="B14" s="1102">
        <v>12549.840752169999</v>
      </c>
      <c r="C14" s="1102">
        <v>0</v>
      </c>
      <c r="D14" s="1102">
        <v>0</v>
      </c>
      <c r="E14" s="1102">
        <v>0</v>
      </c>
      <c r="F14" s="1102">
        <v>0</v>
      </c>
      <c r="G14" s="1105">
        <v>12549.840752169999</v>
      </c>
      <c r="H14" s="950">
        <v>0</v>
      </c>
      <c r="I14" s="950">
        <v>0</v>
      </c>
      <c r="J14" s="950">
        <v>0</v>
      </c>
      <c r="K14" s="950">
        <v>0</v>
      </c>
      <c r="L14" s="950">
        <v>0</v>
      </c>
      <c r="M14" s="949">
        <v>0</v>
      </c>
    </row>
    <row r="15" spans="1:25" ht="13.35" customHeight="1" x14ac:dyDescent="0.2">
      <c r="A15" s="948" t="s">
        <v>568</v>
      </c>
      <c r="B15" s="1102">
        <v>12549.840752169999</v>
      </c>
      <c r="C15" s="1102">
        <v>0</v>
      </c>
      <c r="D15" s="1102">
        <v>0</v>
      </c>
      <c r="E15" s="1102">
        <v>0</v>
      </c>
      <c r="F15" s="1102">
        <v>0</v>
      </c>
      <c r="G15" s="1105">
        <v>12549.840752169999</v>
      </c>
      <c r="H15" s="950">
        <v>0</v>
      </c>
      <c r="I15" s="950">
        <v>0</v>
      </c>
      <c r="J15" s="950">
        <v>0</v>
      </c>
      <c r="K15" s="950">
        <v>0</v>
      </c>
      <c r="L15" s="950">
        <v>0</v>
      </c>
      <c r="M15" s="949">
        <v>0</v>
      </c>
    </row>
    <row r="16" spans="1:25" ht="13.35" customHeight="1" x14ac:dyDescent="0.2">
      <c r="A16" s="948" t="s">
        <v>569</v>
      </c>
      <c r="B16" s="1102">
        <v>12549.84075216</v>
      </c>
      <c r="C16" s="1102">
        <v>0</v>
      </c>
      <c r="D16" s="1102">
        <v>0</v>
      </c>
      <c r="E16" s="1102">
        <v>0</v>
      </c>
      <c r="F16" s="1102">
        <v>0</v>
      </c>
      <c r="G16" s="1105">
        <v>12549.84075216</v>
      </c>
      <c r="H16" s="950">
        <v>0</v>
      </c>
      <c r="I16" s="950">
        <v>0</v>
      </c>
      <c r="J16" s="950">
        <v>0</v>
      </c>
      <c r="K16" s="950">
        <v>0</v>
      </c>
      <c r="L16" s="950">
        <v>0</v>
      </c>
      <c r="M16" s="949">
        <v>0</v>
      </c>
    </row>
    <row r="17" spans="1:13" ht="13.35" customHeight="1" x14ac:dyDescent="0.2">
      <c r="A17" s="948" t="s">
        <v>570</v>
      </c>
      <c r="B17" s="1102">
        <v>12549.84075216</v>
      </c>
      <c r="C17" s="1102">
        <v>432.86666666999997</v>
      </c>
      <c r="D17" s="1102">
        <v>0</v>
      </c>
      <c r="E17" s="1102">
        <v>0</v>
      </c>
      <c r="F17" s="1102">
        <v>1615.06</v>
      </c>
      <c r="G17" s="1105">
        <v>14597.767418829999</v>
      </c>
      <c r="H17" s="950">
        <v>0</v>
      </c>
      <c r="I17" s="950">
        <v>0</v>
      </c>
      <c r="J17" s="950">
        <v>0</v>
      </c>
      <c r="K17" s="950">
        <v>0</v>
      </c>
      <c r="L17" s="950">
        <v>0</v>
      </c>
      <c r="M17" s="949">
        <v>0</v>
      </c>
    </row>
    <row r="18" spans="1:13" ht="13.35" customHeight="1" x14ac:dyDescent="0.2">
      <c r="A18" s="948" t="s">
        <v>571</v>
      </c>
      <c r="B18" s="1102">
        <v>12549.84075218</v>
      </c>
      <c r="C18" s="1102">
        <v>54.108333330000001</v>
      </c>
      <c r="D18" s="1102">
        <v>0</v>
      </c>
      <c r="E18" s="1102">
        <v>0</v>
      </c>
      <c r="F18" s="1102">
        <v>201.88249999999999</v>
      </c>
      <c r="G18" s="1105">
        <v>12805.831585509999</v>
      </c>
      <c r="H18" s="950">
        <v>0</v>
      </c>
      <c r="I18" s="950">
        <v>0</v>
      </c>
      <c r="J18" s="950">
        <v>0</v>
      </c>
      <c r="K18" s="950">
        <v>0</v>
      </c>
      <c r="L18" s="950">
        <v>0</v>
      </c>
      <c r="M18" s="949">
        <v>0</v>
      </c>
    </row>
    <row r="19" spans="1:13" ht="13.35" customHeight="1" x14ac:dyDescent="0.2">
      <c r="A19" s="948" t="s">
        <v>572</v>
      </c>
      <c r="B19" s="1102">
        <v>12549.84075216</v>
      </c>
      <c r="C19" s="1102">
        <v>54.108333330000001</v>
      </c>
      <c r="D19" s="1102">
        <v>0</v>
      </c>
      <c r="E19" s="1102">
        <v>0</v>
      </c>
      <c r="F19" s="1102">
        <v>201.88249999999999</v>
      </c>
      <c r="G19" s="1105">
        <v>12805.831585489999</v>
      </c>
      <c r="H19" s="950">
        <v>0</v>
      </c>
      <c r="I19" s="950">
        <v>0</v>
      </c>
      <c r="J19" s="950">
        <v>0</v>
      </c>
      <c r="K19" s="950">
        <v>0</v>
      </c>
      <c r="L19" s="950">
        <v>0</v>
      </c>
      <c r="M19" s="949">
        <v>0</v>
      </c>
    </row>
    <row r="20" spans="1:13" ht="13.35" customHeight="1" x14ac:dyDescent="0.2">
      <c r="A20" s="948" t="s">
        <v>573</v>
      </c>
      <c r="B20" s="1102">
        <v>12549.840752169999</v>
      </c>
      <c r="C20" s="1102">
        <v>54.108334329999998</v>
      </c>
      <c r="D20" s="1102">
        <v>0</v>
      </c>
      <c r="E20" s="1102">
        <v>0</v>
      </c>
      <c r="F20" s="1102">
        <v>201.88249999999999</v>
      </c>
      <c r="G20" s="1105">
        <v>12805.831586499999</v>
      </c>
      <c r="H20" s="950">
        <v>0</v>
      </c>
      <c r="I20" s="950">
        <v>0</v>
      </c>
      <c r="J20" s="950">
        <v>0</v>
      </c>
      <c r="K20" s="950">
        <v>0</v>
      </c>
      <c r="L20" s="950">
        <v>0</v>
      </c>
      <c r="M20" s="949">
        <v>0</v>
      </c>
    </row>
    <row r="21" spans="1:13" ht="13.35" customHeight="1" x14ac:dyDescent="0.2">
      <c r="A21" s="951" t="s">
        <v>574</v>
      </c>
      <c r="B21" s="1102">
        <v>14823.675392159999</v>
      </c>
      <c r="C21" s="1102">
        <v>32.421713339999997</v>
      </c>
      <c r="D21" s="1102">
        <v>304.01490200000001</v>
      </c>
      <c r="E21" s="1102">
        <v>0</v>
      </c>
      <c r="F21" s="1102">
        <v>201.88249999999999</v>
      </c>
      <c r="G21" s="1106">
        <v>15361.9945075</v>
      </c>
      <c r="H21" s="950">
        <v>0</v>
      </c>
      <c r="I21" s="950">
        <v>0</v>
      </c>
      <c r="J21" s="950">
        <v>0</v>
      </c>
      <c r="K21" s="950">
        <v>0</v>
      </c>
      <c r="L21" s="950">
        <v>0</v>
      </c>
      <c r="M21" s="952">
        <v>0</v>
      </c>
    </row>
    <row r="22" spans="1:13" ht="15" x14ac:dyDescent="0.25">
      <c r="A22" s="1101" t="s">
        <v>6</v>
      </c>
      <c r="B22" s="1265">
        <v>152871.92366599999</v>
      </c>
      <c r="C22" s="1263">
        <v>627.613381</v>
      </c>
      <c r="D22" s="1263">
        <v>689.25045350000005</v>
      </c>
      <c r="E22" s="1263">
        <v>0</v>
      </c>
      <c r="F22" s="1263">
        <v>2422.59</v>
      </c>
      <c r="G22" s="1266">
        <v>156611.37750050001</v>
      </c>
      <c r="H22" s="1262">
        <v>93131.262400499996</v>
      </c>
      <c r="I22" s="1263">
        <v>0</v>
      </c>
      <c r="J22" s="1263">
        <v>219.266514</v>
      </c>
      <c r="K22" s="1263">
        <v>241.23884907999999</v>
      </c>
      <c r="L22" s="1263">
        <v>0</v>
      </c>
      <c r="M22" s="1264">
        <v>93591.767763579992</v>
      </c>
    </row>
    <row r="23" spans="1:13" ht="13.35" customHeight="1" x14ac:dyDescent="0.2"/>
    <row r="24" spans="1:13" ht="13.35" customHeight="1" x14ac:dyDescent="0.2">
      <c r="A24" s="674" t="s">
        <v>575</v>
      </c>
    </row>
    <row r="25" spans="1:13" ht="14.1" customHeight="1" x14ac:dyDescent="0.25">
      <c r="A25" s="1195" t="s">
        <v>1241</v>
      </c>
    </row>
    <row r="26" spans="1:13" ht="12.75" hidden="1" customHeight="1" x14ac:dyDescent="0.2">
      <c r="A26"/>
    </row>
    <row r="27" spans="1:13" ht="12.75" hidden="1" customHeight="1" x14ac:dyDescent="0.2">
      <c r="A27"/>
    </row>
    <row r="28" spans="1:13" ht="13.35" customHeight="1" x14ac:dyDescent="0.2"/>
    <row r="29" spans="1:13" ht="13.35" customHeight="1" x14ac:dyDescent="0.25">
      <c r="A29" s="1328" t="s">
        <v>590</v>
      </c>
      <c r="B29" s="953"/>
      <c r="C29" s="954"/>
    </row>
    <row r="30" spans="1:13" ht="13.35" customHeight="1" x14ac:dyDescent="0.25">
      <c r="A30" s="956"/>
      <c r="B30" s="953"/>
      <c r="C30" s="954"/>
    </row>
    <row r="31" spans="1:13" ht="43.5" customHeight="1" x14ac:dyDescent="0.2">
      <c r="A31" s="1199" t="s">
        <v>454</v>
      </c>
      <c r="B31" s="1199" t="s">
        <v>576</v>
      </c>
      <c r="C31" s="1199" t="s">
        <v>577</v>
      </c>
    </row>
    <row r="32" spans="1:13" ht="13.35" customHeight="1" x14ac:dyDescent="0.2">
      <c r="A32" s="1196">
        <v>2017</v>
      </c>
      <c r="B32" s="1197">
        <v>146433.07681112029</v>
      </c>
      <c r="C32" s="1200"/>
    </row>
    <row r="33" spans="1:7" ht="13.35" customHeight="1" x14ac:dyDescent="0.2">
      <c r="A33" s="1196">
        <v>2018</v>
      </c>
      <c r="B33" s="1197">
        <v>145588.92271893</v>
      </c>
      <c r="C33" s="1198">
        <v>-5.7647774025750831E-3</v>
      </c>
    </row>
    <row r="34" spans="1:7" ht="13.35" customHeight="1" x14ac:dyDescent="0.2">
      <c r="A34" s="1196">
        <v>2019</v>
      </c>
      <c r="B34" s="1197">
        <v>133681.29726118999</v>
      </c>
      <c r="C34" s="1198">
        <v>-8.1789364433505374E-2</v>
      </c>
    </row>
    <row r="35" spans="1:7" ht="13.35" customHeight="1" x14ac:dyDescent="0.2">
      <c r="A35" s="1196">
        <v>2020</v>
      </c>
      <c r="B35" s="1197">
        <v>109936.03024020999</v>
      </c>
      <c r="C35" s="1198">
        <v>-0.17762594699081857</v>
      </c>
    </row>
    <row r="36" spans="1:7" ht="13.35" customHeight="1" x14ac:dyDescent="0.2">
      <c r="A36" s="1196">
        <v>2021</v>
      </c>
      <c r="B36" s="1197">
        <v>102856.86521532002</v>
      </c>
      <c r="C36" s="1198">
        <v>-6.4393493283521397E-2</v>
      </c>
    </row>
    <row r="37" spans="1:7" ht="13.35" customHeight="1" x14ac:dyDescent="0.2">
      <c r="A37" s="1196">
        <v>2022</v>
      </c>
      <c r="B37" s="1197">
        <v>104885.722788741</v>
      </c>
      <c r="C37" s="1198">
        <v>1.9725057429796022E-2</v>
      </c>
    </row>
    <row r="38" spans="1:7" ht="12.75" customHeight="1" x14ac:dyDescent="0.2">
      <c r="A38" s="1196">
        <v>2023</v>
      </c>
      <c r="B38" s="1197">
        <v>114850.94407439997</v>
      </c>
      <c r="C38" s="1198">
        <v>9.5010274236568382E-2</v>
      </c>
    </row>
    <row r="39" spans="1:7" ht="13.35" customHeight="1" x14ac:dyDescent="0.2">
      <c r="A39" s="1196">
        <v>2024</v>
      </c>
      <c r="B39" s="1197">
        <v>130851.90757143995</v>
      </c>
      <c r="C39" s="1198">
        <v>0.13931939024092488</v>
      </c>
    </row>
    <row r="40" spans="1:7" ht="13.35" customHeight="1" x14ac:dyDescent="0.2">
      <c r="A40" s="1196">
        <v>2025</v>
      </c>
      <c r="B40" s="1197">
        <v>136143.10781980297</v>
      </c>
      <c r="C40" s="1198">
        <v>4.0436554166963345E-2</v>
      </c>
    </row>
    <row r="41" spans="1:7" ht="13.35" customHeight="1" x14ac:dyDescent="0.2">
      <c r="A41" s="1196">
        <v>2026</v>
      </c>
      <c r="B41" s="1197">
        <v>168546.87067520298</v>
      </c>
      <c r="C41" s="1198">
        <v>0.23801251032324866</v>
      </c>
    </row>
    <row r="42" spans="1:7" ht="13.35" customHeight="1" x14ac:dyDescent="0.2">
      <c r="A42" t="s">
        <v>578</v>
      </c>
      <c r="B42" s="955"/>
      <c r="C42"/>
    </row>
    <row r="43" spans="1:7" ht="61.15" customHeight="1" x14ac:dyDescent="0.2">
      <c r="A43" s="1870" t="s">
        <v>678</v>
      </c>
      <c r="B43" s="1871"/>
      <c r="C43" s="1871"/>
      <c r="D43" s="1871"/>
      <c r="E43" s="1871"/>
      <c r="F43" s="1871"/>
      <c r="G43" s="1872"/>
    </row>
    <row r="44" spans="1:7" ht="14.45" customHeight="1" x14ac:dyDescent="0.2">
      <c r="A44" s="1873" t="s">
        <v>783</v>
      </c>
      <c r="B44" s="1874"/>
      <c r="C44" s="1874"/>
      <c r="D44" s="1874"/>
      <c r="E44" s="1874"/>
      <c r="F44" s="1874"/>
      <c r="G44" s="1875"/>
    </row>
    <row r="45" spans="1:7" ht="66" hidden="1" customHeight="1" x14ac:dyDescent="0.2">
      <c r="A45" s="1876"/>
      <c r="B45" s="1876"/>
      <c r="C45" s="1876"/>
      <c r="D45" s="1876"/>
      <c r="E45" s="1876"/>
      <c r="F45" s="1876"/>
      <c r="G45" s="1876"/>
    </row>
    <row r="46" spans="1:7" ht="13.35" customHeight="1" x14ac:dyDescent="0.2"/>
    <row r="47" spans="1:7" ht="13.35" customHeight="1" x14ac:dyDescent="0.2">
      <c r="A47" s="1456" t="s">
        <v>1242</v>
      </c>
      <c r="B47" s="957"/>
      <c r="C47" s="958"/>
      <c r="D47" s="959"/>
      <c r="E47" s="959"/>
      <c r="F47" s="954"/>
    </row>
    <row r="48" spans="1:7" ht="13.35" customHeight="1" x14ac:dyDescent="0.2">
      <c r="A48" s="957"/>
      <c r="B48" s="957"/>
      <c r="C48" s="958"/>
      <c r="D48" s="959"/>
      <c r="E48" s="959"/>
      <c r="F48" s="954"/>
    </row>
    <row r="49" spans="1:6" ht="13.35" customHeight="1" x14ac:dyDescent="0.2">
      <c r="A49" s="960" t="s">
        <v>579</v>
      </c>
      <c r="B49" s="961"/>
      <c r="C49" s="962"/>
      <c r="D49" s="963"/>
      <c r="E49" s="963"/>
      <c r="F49" s="944"/>
    </row>
    <row r="50" spans="1:6" ht="13.35" customHeight="1" x14ac:dyDescent="0.2">
      <c r="A50" s="770"/>
      <c r="B50" s="770"/>
      <c r="C50" s="770"/>
      <c r="D50" s="964"/>
      <c r="E50" s="964"/>
      <c r="F50"/>
    </row>
    <row r="51" spans="1:6" ht="13.35" customHeight="1" x14ac:dyDescent="0.2">
      <c r="A51" s="1078" t="s">
        <v>580</v>
      </c>
      <c r="B51" s="1079"/>
      <c r="C51" s="1080"/>
      <c r="D51" s="1169" t="s">
        <v>1207</v>
      </c>
      <c r="E51" s="1169" t="s">
        <v>1931</v>
      </c>
      <c r="F51" s="1169" t="s">
        <v>577</v>
      </c>
    </row>
    <row r="52" spans="1:6" ht="13.35" customHeight="1" x14ac:dyDescent="0.2">
      <c r="A52" s="965" t="s">
        <v>581</v>
      </c>
      <c r="B52" s="966"/>
      <c r="C52" s="967"/>
      <c r="D52" s="1203">
        <v>35660.748101489997</v>
      </c>
      <c r="E52" s="1203">
        <v>37416.561664180001</v>
      </c>
      <c r="F52" s="1170">
        <v>4.9236588018091609E-2</v>
      </c>
    </row>
    <row r="53" spans="1:6" ht="13.35" customHeight="1" x14ac:dyDescent="0.2">
      <c r="A53" s="968" t="s">
        <v>582</v>
      </c>
      <c r="B53" s="969"/>
      <c r="C53" s="970"/>
      <c r="D53" s="1203">
        <v>53713.499906588571</v>
      </c>
      <c r="E53" s="1203">
        <v>64476.373204185336</v>
      </c>
      <c r="F53" s="1170">
        <v>0.20037557255278715</v>
      </c>
    </row>
    <row r="54" spans="1:6" ht="13.35" customHeight="1" x14ac:dyDescent="0.2">
      <c r="A54" s="968" t="s">
        <v>583</v>
      </c>
      <c r="B54" s="969"/>
      <c r="C54" s="970"/>
      <c r="D54" s="1203">
        <v>11972.025363261002</v>
      </c>
      <c r="E54" s="1203">
        <v>11799.488230850002</v>
      </c>
      <c r="F54" s="1170">
        <v>-1.4411691186394515E-2</v>
      </c>
    </row>
    <row r="55" spans="1:6" ht="13.35" customHeight="1" x14ac:dyDescent="0.2">
      <c r="A55" s="968" t="s">
        <v>584</v>
      </c>
      <c r="B55" s="969"/>
      <c r="C55" s="970"/>
      <c r="D55" s="1203">
        <v>6493.3544550186461</v>
      </c>
      <c r="E55" s="1203">
        <v>8417.7763680238568</v>
      </c>
      <c r="F55" s="1170">
        <v>0.29636791373953786</v>
      </c>
    </row>
    <row r="56" spans="1:6" ht="13.35" customHeight="1" x14ac:dyDescent="0.2">
      <c r="A56" s="968" t="s">
        <v>497</v>
      </c>
      <c r="B56" s="969"/>
      <c r="C56" s="970"/>
      <c r="D56" s="1203">
        <v>712.74005684000008</v>
      </c>
      <c r="E56" s="1203">
        <v>723.91414967999992</v>
      </c>
      <c r="F56" s="1170">
        <v>1.5677655174231697E-2</v>
      </c>
    </row>
    <row r="57" spans="1:6" ht="13.35" hidden="1" customHeight="1" x14ac:dyDescent="0.2">
      <c r="A57" s="971" t="s">
        <v>585</v>
      </c>
      <c r="B57" s="972"/>
      <c r="C57" s="973"/>
      <c r="D57" s="1171">
        <v>108552.36788319823</v>
      </c>
      <c r="E57" s="1172">
        <v>105020.44196547469</v>
      </c>
      <c r="F57" s="1170">
        <v>-3.2536608704140546E-2</v>
      </c>
    </row>
    <row r="58" spans="1:6" ht="13.35" customHeight="1" x14ac:dyDescent="0.2">
      <c r="A58" s="1267" t="s">
        <v>586</v>
      </c>
      <c r="B58" s="1081"/>
      <c r="C58" s="1082"/>
      <c r="D58" s="1201">
        <v>108552.36788319823</v>
      </c>
      <c r="E58" s="1202">
        <v>122834.1136169192</v>
      </c>
      <c r="F58" s="1173">
        <v>0.13156549241825899</v>
      </c>
    </row>
    <row r="59" spans="1:6" ht="13.35" customHeight="1" x14ac:dyDescent="0.2">
      <c r="A59" s="974"/>
      <c r="B59" s="974"/>
      <c r="C59" s="975"/>
      <c r="D59" s="1048"/>
      <c r="E59" s="1048"/>
      <c r="F59"/>
    </row>
    <row r="60" spans="1:6" ht="13.35" customHeight="1" x14ac:dyDescent="0.2">
      <c r="A60" s="1269" t="s">
        <v>587</v>
      </c>
      <c r="B60" s="1269"/>
      <c r="C60" s="1270"/>
      <c r="D60" s="1169" t="s">
        <v>1207</v>
      </c>
      <c r="E60" s="1169" t="s">
        <v>1931</v>
      </c>
      <c r="F60" s="1271" t="s">
        <v>577</v>
      </c>
    </row>
    <row r="61" spans="1:6" ht="15" x14ac:dyDescent="0.2">
      <c r="A61" s="1853" t="s">
        <v>1336</v>
      </c>
      <c r="B61" s="1853"/>
      <c r="C61" s="1853"/>
      <c r="D61" s="1853"/>
      <c r="E61" s="1853"/>
      <c r="F61" s="1853"/>
    </row>
    <row r="62" spans="1:6" ht="15" x14ac:dyDescent="0.2">
      <c r="A62" s="1850" t="s">
        <v>1243</v>
      </c>
      <c r="B62" s="1851"/>
      <c r="C62" s="1852"/>
      <c r="D62" s="1274"/>
      <c r="E62" s="1409">
        <v>16561.726500038971</v>
      </c>
      <c r="F62" s="1275">
        <v>0</v>
      </c>
    </row>
    <row r="63" spans="1:6" ht="15" x14ac:dyDescent="0.2">
      <c r="A63" s="1519" t="s">
        <v>1244</v>
      </c>
      <c r="B63" s="1366"/>
      <c r="C63" s="1367"/>
      <c r="D63" s="1368"/>
      <c r="E63" s="1368">
        <v>1099.5818004000002</v>
      </c>
      <c r="F63" s="1369">
        <v>0</v>
      </c>
    </row>
    <row r="64" spans="1:6" ht="15" x14ac:dyDescent="0.2">
      <c r="A64" s="1365" t="s">
        <v>1283</v>
      </c>
      <c r="B64" s="1366"/>
      <c r="C64" s="1367"/>
      <c r="D64" s="1368"/>
      <c r="E64" s="1368">
        <v>219.266514</v>
      </c>
      <c r="F64" s="1369">
        <v>0</v>
      </c>
    </row>
    <row r="65" spans="1:10" ht="15" x14ac:dyDescent="0.2">
      <c r="A65" s="1584" t="s">
        <v>1337</v>
      </c>
      <c r="B65" s="1585"/>
      <c r="C65" s="1586"/>
      <c r="D65" s="1454"/>
      <c r="E65" s="1454">
        <v>241.23884907999999</v>
      </c>
      <c r="F65" s="1455">
        <v>0</v>
      </c>
    </row>
    <row r="66" spans="1:10" ht="15" x14ac:dyDescent="0.2">
      <c r="A66" s="1453" t="s">
        <v>1284</v>
      </c>
      <c r="B66" s="1435"/>
      <c r="C66" s="1436"/>
      <c r="D66" s="1454">
        <v>456.87034385150895</v>
      </c>
      <c r="E66" s="1454">
        <v>456.87034385150895</v>
      </c>
      <c r="F66" s="1455">
        <v>0</v>
      </c>
    </row>
    <row r="67" spans="1:10" ht="15" x14ac:dyDescent="0.2">
      <c r="A67" s="1850" t="s">
        <v>1285</v>
      </c>
      <c r="B67" s="1851"/>
      <c r="C67" s="1852"/>
      <c r="D67" s="1274">
        <v>20799.795423662101</v>
      </c>
      <c r="E67" s="1274">
        <v>20799.795423662101</v>
      </c>
      <c r="F67" s="1275">
        <v>0</v>
      </c>
    </row>
    <row r="68" spans="1:10" ht="15" x14ac:dyDescent="0.2">
      <c r="A68" s="1853" t="s">
        <v>681</v>
      </c>
      <c r="B68" s="1853"/>
      <c r="C68" s="1853"/>
      <c r="D68" s="1853"/>
      <c r="E68" s="1853"/>
      <c r="F68" s="1853"/>
    </row>
    <row r="69" spans="1:10" ht="15" x14ac:dyDescent="0.2">
      <c r="A69" s="1847" t="s">
        <v>682</v>
      </c>
      <c r="B69" s="1848"/>
      <c r="C69" s="1849"/>
      <c r="D69" s="1274">
        <v>4260.8479419259984</v>
      </c>
      <c r="E69" s="1274">
        <v>4260.8479419259984</v>
      </c>
      <c r="F69" s="1275">
        <v>0</v>
      </c>
    </row>
    <row r="70" spans="1:10" ht="15" x14ac:dyDescent="0.2">
      <c r="A70" s="1853" t="s">
        <v>559</v>
      </c>
      <c r="B70" s="1853"/>
      <c r="C70" s="1853"/>
      <c r="D70" s="1853"/>
      <c r="E70" s="1853"/>
      <c r="F70" s="1853"/>
    </row>
    <row r="71" spans="1:10" ht="13.35" customHeight="1" x14ac:dyDescent="0.2">
      <c r="A71" s="1847" t="s">
        <v>682</v>
      </c>
      <c r="B71" s="1848"/>
      <c r="C71" s="1849"/>
      <c r="D71" s="1274">
        <v>471.77855842096818</v>
      </c>
      <c r="E71" s="1274">
        <v>471.77855842096818</v>
      </c>
      <c r="F71" s="1275">
        <v>0</v>
      </c>
    </row>
    <row r="72" spans="1:10" ht="13.35" hidden="1" customHeight="1" x14ac:dyDescent="0.2">
      <c r="A72" s="1272" t="s">
        <v>680</v>
      </c>
      <c r="B72" s="1272"/>
      <c r="C72" s="1273"/>
      <c r="D72" s="1274">
        <v>0</v>
      </c>
      <c r="E72" s="1274">
        <v>0</v>
      </c>
      <c r="F72" s="1275">
        <v>0</v>
      </c>
    </row>
    <row r="73" spans="1:10" ht="13.35" customHeight="1" x14ac:dyDescent="0.2">
      <c r="A73" s="1853" t="s">
        <v>683</v>
      </c>
      <c r="B73" s="1853"/>
      <c r="C73" s="1853"/>
      <c r="D73" s="1853"/>
      <c r="E73" s="1853"/>
      <c r="F73" s="1853"/>
    </row>
    <row r="74" spans="1:10" ht="15" x14ac:dyDescent="0.2">
      <c r="A74" s="1847" t="s">
        <v>682</v>
      </c>
      <c r="B74" s="1848"/>
      <c r="C74" s="1849"/>
      <c r="D74" s="1274">
        <v>1601.6511269042201</v>
      </c>
      <c r="E74" s="1276">
        <v>1601.6511269042201</v>
      </c>
      <c r="F74" s="1275">
        <v>0</v>
      </c>
    </row>
    <row r="75" spans="1:10" ht="13.35" customHeight="1" x14ac:dyDescent="0.2">
      <c r="A75" s="1844"/>
      <c r="B75" s="1845"/>
      <c r="C75" s="1845"/>
      <c r="D75" s="1845"/>
      <c r="E75" s="1845"/>
      <c r="F75" s="1846"/>
    </row>
    <row r="76" spans="1:10" ht="13.35" customHeight="1" x14ac:dyDescent="0.2">
      <c r="A76" s="1858" t="s">
        <v>634</v>
      </c>
      <c r="B76" s="1858"/>
      <c r="C76" s="1858"/>
      <c r="D76" s="1277">
        <v>136143.31127796302</v>
      </c>
      <c r="E76" s="1277">
        <v>168546.87067520298</v>
      </c>
      <c r="F76" s="1278">
        <v>0.23801066018646932</v>
      </c>
    </row>
    <row r="77" spans="1:10" ht="13.35" customHeight="1" x14ac:dyDescent="0.2">
      <c r="A77"/>
      <c r="B77"/>
      <c r="C77"/>
      <c r="D77"/>
      <c r="E77"/>
      <c r="F77"/>
    </row>
    <row r="78" spans="1:10" ht="13.35" customHeight="1" x14ac:dyDescent="0.2">
      <c r="A78" t="s">
        <v>578</v>
      </c>
      <c r="B78" s="955"/>
      <c r="C78"/>
      <c r="D78"/>
      <c r="E78"/>
      <c r="F78"/>
    </row>
    <row r="79" spans="1:10" ht="53.1" customHeight="1" x14ac:dyDescent="0.2">
      <c r="A79" s="1859" t="s">
        <v>1338</v>
      </c>
      <c r="B79" s="1860"/>
      <c r="C79" s="1860"/>
      <c r="D79" s="1860"/>
      <c r="E79" s="1860"/>
      <c r="F79" s="1860"/>
      <c r="G79" s="1860"/>
      <c r="H79" s="1860"/>
      <c r="I79" s="1860"/>
      <c r="J79" s="1860"/>
    </row>
    <row r="80" spans="1:10" ht="13.35" customHeight="1" x14ac:dyDescent="0.2">
      <c r="A80" s="1842" t="s">
        <v>1932</v>
      </c>
      <c r="B80" s="1842"/>
      <c r="C80" s="1842"/>
      <c r="D80" s="1842"/>
      <c r="E80" s="1842"/>
      <c r="F80" s="1842"/>
    </row>
    <row r="81" spans="1:9" ht="13.15" customHeight="1" x14ac:dyDescent="0.2"/>
    <row r="82" spans="1:9" s="1217" customFormat="1" ht="13.35" customHeight="1" x14ac:dyDescent="0.2">
      <c r="A82" s="1329" t="s">
        <v>1245</v>
      </c>
      <c r="B82" s="1304"/>
    </row>
    <row r="83" spans="1:9" ht="13.35" customHeight="1" x14ac:dyDescent="0.2"/>
    <row r="84" spans="1:9" ht="25.5" x14ac:dyDescent="0.2">
      <c r="A84" s="1854" t="s">
        <v>208</v>
      </c>
      <c r="B84" s="1126" t="s">
        <v>1247</v>
      </c>
      <c r="C84" s="1125"/>
      <c r="D84" s="1046" t="s">
        <v>1933</v>
      </c>
      <c r="E84" s="1125"/>
      <c r="F84" s="1046" t="s">
        <v>1246</v>
      </c>
      <c r="G84" s="1125"/>
      <c r="H84" s="1046" t="s">
        <v>261</v>
      </c>
      <c r="I84" s="1125"/>
    </row>
    <row r="85" spans="1:9" ht="25.35" customHeight="1" x14ac:dyDescent="0.2">
      <c r="A85" s="1855"/>
      <c r="B85" s="1127" t="s">
        <v>68</v>
      </c>
      <c r="C85" s="1046" t="s">
        <v>49</v>
      </c>
      <c r="D85" s="978" t="s">
        <v>68</v>
      </c>
      <c r="E85" s="1046" t="s">
        <v>49</v>
      </c>
      <c r="F85" s="978" t="s">
        <v>68</v>
      </c>
      <c r="G85" s="1046" t="s">
        <v>49</v>
      </c>
      <c r="H85" s="978" t="s">
        <v>68</v>
      </c>
      <c r="I85" s="1046" t="s">
        <v>49</v>
      </c>
    </row>
    <row r="86" spans="1:9" x14ac:dyDescent="0.2">
      <c r="A86" s="979" t="s">
        <v>524</v>
      </c>
      <c r="B86" s="1128">
        <v>1185</v>
      </c>
      <c r="C86" s="1129">
        <v>11662.457</v>
      </c>
      <c r="D86" s="1128">
        <v>640</v>
      </c>
      <c r="E86" s="1129">
        <v>6155.7619999999997</v>
      </c>
      <c r="F86" s="1130">
        <v>545</v>
      </c>
      <c r="G86" s="1076">
        <v>5506.6950000000006</v>
      </c>
      <c r="H86" s="1131">
        <v>0.54008438818565396</v>
      </c>
      <c r="I86" s="1131">
        <v>0.52782719799095501</v>
      </c>
    </row>
    <row r="87" spans="1:9" x14ac:dyDescent="0.2">
      <c r="A87" s="979" t="s">
        <v>604</v>
      </c>
      <c r="B87" s="1128">
        <v>2</v>
      </c>
      <c r="C87" s="1129">
        <v>12.2864</v>
      </c>
      <c r="D87" s="1128">
        <v>0</v>
      </c>
      <c r="E87" s="1129">
        <v>0</v>
      </c>
      <c r="F87" s="1130">
        <v>2</v>
      </c>
      <c r="G87" s="1076">
        <v>12.2864</v>
      </c>
      <c r="H87" s="1131">
        <v>0</v>
      </c>
      <c r="I87" s="1131">
        <v>0</v>
      </c>
    </row>
    <row r="88" spans="1:9" x14ac:dyDescent="0.2">
      <c r="A88" s="979" t="s">
        <v>694</v>
      </c>
      <c r="B88" s="1128">
        <v>75</v>
      </c>
      <c r="C88" s="1129">
        <v>663.82916683999997</v>
      </c>
      <c r="D88" s="1128">
        <v>61</v>
      </c>
      <c r="E88" s="1129">
        <v>508.37200000000001</v>
      </c>
      <c r="F88" s="1130">
        <v>14</v>
      </c>
      <c r="G88" s="1076">
        <v>155.45716683999996</v>
      </c>
      <c r="H88" s="1131">
        <v>0.81333333333333335</v>
      </c>
      <c r="I88" s="1131">
        <v>0.7658175105802949</v>
      </c>
    </row>
    <row r="89" spans="1:9" x14ac:dyDescent="0.2">
      <c r="A89" s="979" t="s">
        <v>784</v>
      </c>
      <c r="B89" s="1128">
        <v>15</v>
      </c>
      <c r="C89" s="1129">
        <v>124.334</v>
      </c>
      <c r="D89" s="1128">
        <v>12</v>
      </c>
      <c r="E89" s="1129">
        <v>100.119</v>
      </c>
      <c r="F89" s="1130">
        <v>3</v>
      </c>
      <c r="G89" s="1076">
        <v>24.215000000000003</v>
      </c>
      <c r="H89" s="1131">
        <v>0.8</v>
      </c>
      <c r="I89" s="1131">
        <v>0.80524233114031563</v>
      </c>
    </row>
    <row r="90" spans="1:9" x14ac:dyDescent="0.2">
      <c r="A90" s="979" t="s">
        <v>118</v>
      </c>
      <c r="B90" s="1128">
        <v>117</v>
      </c>
      <c r="C90" s="1129">
        <v>980.96100000000001</v>
      </c>
      <c r="D90" s="1128">
        <v>86</v>
      </c>
      <c r="E90" s="1129">
        <v>702.02</v>
      </c>
      <c r="F90" s="1130">
        <v>31</v>
      </c>
      <c r="G90" s="1076">
        <v>278.94100000000003</v>
      </c>
      <c r="H90" s="1131">
        <v>0.7350427350427351</v>
      </c>
      <c r="I90" s="1131">
        <v>0.71564516836041392</v>
      </c>
    </row>
    <row r="91" spans="1:9" x14ac:dyDescent="0.2">
      <c r="A91" s="979" t="s">
        <v>661</v>
      </c>
      <c r="B91" s="1128">
        <v>306</v>
      </c>
      <c r="C91" s="1129">
        <v>2915.578</v>
      </c>
      <c r="D91" s="1128">
        <v>212</v>
      </c>
      <c r="E91" s="1129">
        <v>2013.9749999999999</v>
      </c>
      <c r="F91" s="1130">
        <v>94</v>
      </c>
      <c r="G91" s="1076">
        <v>901.60300000000007</v>
      </c>
      <c r="H91" s="1131">
        <v>0.69281045751633985</v>
      </c>
      <c r="I91" s="1131">
        <v>0.69076354671355045</v>
      </c>
    </row>
    <row r="92" spans="1:9" x14ac:dyDescent="0.2">
      <c r="A92" s="979" t="s">
        <v>327</v>
      </c>
      <c r="B92" s="1128">
        <v>76</v>
      </c>
      <c r="C92" s="1129">
        <v>699.20600000000002</v>
      </c>
      <c r="D92" s="1128">
        <v>62</v>
      </c>
      <c r="E92" s="1129">
        <v>573.81700000000001</v>
      </c>
      <c r="F92" s="1130">
        <v>14</v>
      </c>
      <c r="G92" s="1076">
        <v>125.38900000000001</v>
      </c>
      <c r="H92" s="1131">
        <v>0.81578947368421051</v>
      </c>
      <c r="I92" s="1131">
        <v>0.8206694450562495</v>
      </c>
    </row>
    <row r="93" spans="1:9" x14ac:dyDescent="0.2">
      <c r="A93" s="979" t="s">
        <v>609</v>
      </c>
      <c r="B93" s="1128">
        <v>257</v>
      </c>
      <c r="C93" s="1129">
        <v>2461.404</v>
      </c>
      <c r="D93" s="1128">
        <v>169</v>
      </c>
      <c r="E93" s="1129">
        <v>1603.261</v>
      </c>
      <c r="F93" s="1130">
        <v>88</v>
      </c>
      <c r="G93" s="1076">
        <v>858.14300000000003</v>
      </c>
      <c r="H93" s="1131">
        <v>0.65758754863813229</v>
      </c>
      <c r="I93" s="1131">
        <v>0.65136036180976387</v>
      </c>
    </row>
    <row r="94" spans="1:9" x14ac:dyDescent="0.2">
      <c r="A94" s="1401" t="s">
        <v>176</v>
      </c>
      <c r="B94" s="1402">
        <v>134</v>
      </c>
      <c r="C94" s="1403">
        <v>1361.479</v>
      </c>
      <c r="D94" s="1402">
        <v>125</v>
      </c>
      <c r="E94" s="1403">
        <v>1119.2260570000001</v>
      </c>
      <c r="F94" s="1404">
        <v>9</v>
      </c>
      <c r="G94" s="1405">
        <v>242.25294299999996</v>
      </c>
      <c r="H94" s="1406">
        <v>0.93283582089552242</v>
      </c>
      <c r="I94" s="1406">
        <v>0.82206633888587344</v>
      </c>
    </row>
    <row r="95" spans="1:9" x14ac:dyDescent="0.2">
      <c r="A95" s="1401" t="s">
        <v>785</v>
      </c>
      <c r="B95" s="1402">
        <v>11</v>
      </c>
      <c r="C95" s="1403">
        <v>105.239</v>
      </c>
      <c r="D95" s="1402">
        <v>10</v>
      </c>
      <c r="E95" s="1403">
        <v>95.938999999999993</v>
      </c>
      <c r="F95" s="1404">
        <v>1</v>
      </c>
      <c r="G95" s="1405">
        <v>9.3000000000000114</v>
      </c>
      <c r="H95" s="1406">
        <v>0.90909090909090906</v>
      </c>
      <c r="I95" s="1406">
        <v>0.91162971902051515</v>
      </c>
    </row>
    <row r="96" spans="1:9" x14ac:dyDescent="0.2">
      <c r="A96" s="1401" t="s">
        <v>608</v>
      </c>
      <c r="B96" s="1402">
        <v>638</v>
      </c>
      <c r="C96" s="1403">
        <v>6140.0109346500003</v>
      </c>
      <c r="D96" s="1402">
        <v>472</v>
      </c>
      <c r="E96" s="1403">
        <v>4492.0519346499996</v>
      </c>
      <c r="F96" s="1404">
        <v>166</v>
      </c>
      <c r="G96" s="1405">
        <v>1647.9590000000007</v>
      </c>
      <c r="H96" s="1406">
        <v>0.7398119122257053</v>
      </c>
      <c r="I96" s="1406">
        <v>0.73160324671409738</v>
      </c>
    </row>
    <row r="97" spans="1:9" x14ac:dyDescent="0.2">
      <c r="A97" s="1401" t="s">
        <v>298</v>
      </c>
      <c r="B97" s="1402">
        <v>6</v>
      </c>
      <c r="C97" s="1403">
        <v>64.834999999999994</v>
      </c>
      <c r="D97" s="1402">
        <v>5</v>
      </c>
      <c r="E97" s="1403">
        <v>50.884999999999998</v>
      </c>
      <c r="F97" s="1404">
        <v>1</v>
      </c>
      <c r="G97" s="1405">
        <v>13.949999999999996</v>
      </c>
      <c r="H97" s="1406">
        <v>0.83333333333333337</v>
      </c>
      <c r="I97" s="1406">
        <v>0.7848384360299222</v>
      </c>
    </row>
    <row r="98" spans="1:9" x14ac:dyDescent="0.2">
      <c r="A98" s="1401" t="s">
        <v>675</v>
      </c>
      <c r="B98" s="1402">
        <v>105</v>
      </c>
      <c r="C98" s="1403">
        <v>981.00400000000002</v>
      </c>
      <c r="D98" s="1402">
        <v>81</v>
      </c>
      <c r="E98" s="1403">
        <v>761.45899999999995</v>
      </c>
      <c r="F98" s="1404">
        <v>24</v>
      </c>
      <c r="G98" s="1405">
        <v>219.54500000000007</v>
      </c>
      <c r="H98" s="1406">
        <v>0.77142857142857146</v>
      </c>
      <c r="I98" s="1406">
        <v>0.77620376675324454</v>
      </c>
    </row>
    <row r="99" spans="1:9" x14ac:dyDescent="0.2">
      <c r="A99" s="1401" t="s">
        <v>162</v>
      </c>
      <c r="B99" s="1402">
        <v>102</v>
      </c>
      <c r="C99" s="1403">
        <v>974.58100000000002</v>
      </c>
      <c r="D99" s="1402">
        <v>82</v>
      </c>
      <c r="E99" s="1403">
        <v>776.77499999999998</v>
      </c>
      <c r="F99" s="1404">
        <v>20</v>
      </c>
      <c r="G99" s="1405">
        <v>197.80600000000004</v>
      </c>
      <c r="H99" s="1406">
        <v>0.80392156862745101</v>
      </c>
      <c r="I99" s="1406">
        <v>0.79703482830057226</v>
      </c>
    </row>
    <row r="100" spans="1:9" x14ac:dyDescent="0.2">
      <c r="A100" s="979" t="s">
        <v>498</v>
      </c>
      <c r="B100" s="1128">
        <v>165</v>
      </c>
      <c r="C100" s="1129">
        <v>1666.2529999999999</v>
      </c>
      <c r="D100" s="1128">
        <v>102</v>
      </c>
      <c r="E100" s="1129">
        <v>997.5</v>
      </c>
      <c r="F100" s="1130">
        <v>63</v>
      </c>
      <c r="G100" s="1076">
        <v>668.75299999999993</v>
      </c>
      <c r="H100" s="1131">
        <v>0.61818181818181817</v>
      </c>
      <c r="I100" s="1131">
        <v>0.59864858457869241</v>
      </c>
    </row>
    <row r="101" spans="1:9" x14ac:dyDescent="0.2">
      <c r="A101" s="979" t="s">
        <v>287</v>
      </c>
      <c r="B101" s="1128">
        <v>42</v>
      </c>
      <c r="C101" s="1129">
        <v>374.50200000000001</v>
      </c>
      <c r="D101" s="1128">
        <v>33</v>
      </c>
      <c r="E101" s="1129">
        <v>259.28713800000003</v>
      </c>
      <c r="F101" s="1130">
        <v>9</v>
      </c>
      <c r="G101" s="1076">
        <v>115.21486199999998</v>
      </c>
      <c r="H101" s="1131">
        <v>0.7857142857142857</v>
      </c>
      <c r="I101" s="1131">
        <v>0.69235181120528067</v>
      </c>
    </row>
    <row r="102" spans="1:9" x14ac:dyDescent="0.2">
      <c r="A102" s="979" t="s">
        <v>593</v>
      </c>
      <c r="B102" s="1128">
        <v>123</v>
      </c>
      <c r="C102" s="1129">
        <v>1317.9190000000001</v>
      </c>
      <c r="D102" s="1128">
        <v>100</v>
      </c>
      <c r="E102" s="1129">
        <v>1092.5060000000001</v>
      </c>
      <c r="F102" s="1130">
        <v>23</v>
      </c>
      <c r="G102" s="1076">
        <v>225.41300000000001</v>
      </c>
      <c r="H102" s="1131">
        <v>0.81300813008130079</v>
      </c>
      <c r="I102" s="1131">
        <v>0.82896293323034265</v>
      </c>
    </row>
    <row r="103" spans="1:9" x14ac:dyDescent="0.2">
      <c r="A103" s="979" t="s">
        <v>654</v>
      </c>
      <c r="B103" s="1128">
        <v>123</v>
      </c>
      <c r="C103" s="1129">
        <v>1230.616</v>
      </c>
      <c r="D103" s="1128">
        <v>90</v>
      </c>
      <c r="E103" s="1129">
        <v>910.16</v>
      </c>
      <c r="F103" s="1130">
        <v>33</v>
      </c>
      <c r="G103" s="1076">
        <v>320.45600000000002</v>
      </c>
      <c r="H103" s="1131">
        <v>0.73170731707317072</v>
      </c>
      <c r="I103" s="1131">
        <v>0.73959707983643963</v>
      </c>
    </row>
    <row r="104" spans="1:9" x14ac:dyDescent="0.2">
      <c r="A104" s="979" t="s">
        <v>598</v>
      </c>
      <c r="B104" s="1128">
        <v>5</v>
      </c>
      <c r="C104" s="1129">
        <v>46.447000000000003</v>
      </c>
      <c r="D104" s="1128">
        <v>5</v>
      </c>
      <c r="E104" s="1129">
        <v>46.447000000000003</v>
      </c>
      <c r="F104" s="1130">
        <v>0</v>
      </c>
      <c r="G104" s="1076">
        <v>0</v>
      </c>
      <c r="H104" s="1131">
        <v>1</v>
      </c>
      <c r="I104" s="1131">
        <v>1</v>
      </c>
    </row>
    <row r="105" spans="1:9" x14ac:dyDescent="0.2">
      <c r="A105" s="979" t="s">
        <v>719</v>
      </c>
      <c r="B105" s="1128">
        <v>183</v>
      </c>
      <c r="C105" s="1129">
        <v>1813.0050000000001</v>
      </c>
      <c r="D105" s="1128">
        <v>56</v>
      </c>
      <c r="E105" s="1129">
        <v>539.00800000000004</v>
      </c>
      <c r="F105" s="1130">
        <v>127</v>
      </c>
      <c r="G105" s="1076">
        <v>1273.9970000000001</v>
      </c>
      <c r="H105" s="1131">
        <v>0.30601092896174864</v>
      </c>
      <c r="I105" s="1131">
        <v>0.29730088995893561</v>
      </c>
    </row>
    <row r="106" spans="1:9" x14ac:dyDescent="0.2">
      <c r="A106" s="1485" t="s">
        <v>711</v>
      </c>
      <c r="B106" s="1520">
        <v>8</v>
      </c>
      <c r="C106" s="1521">
        <v>64.224000000000004</v>
      </c>
      <c r="D106" s="1520">
        <v>0</v>
      </c>
      <c r="E106" s="1521">
        <v>0</v>
      </c>
      <c r="F106" s="1522">
        <v>8</v>
      </c>
      <c r="G106" s="1521">
        <v>64.224000000000004</v>
      </c>
      <c r="H106" s="1523">
        <v>0</v>
      </c>
      <c r="I106" s="1523">
        <v>0</v>
      </c>
    </row>
    <row r="107" spans="1:9" x14ac:dyDescent="0.2">
      <c r="A107" s="980" t="s">
        <v>231</v>
      </c>
      <c r="B107" s="1132">
        <v>3678</v>
      </c>
      <c r="C107" s="1133">
        <v>35660.17050149</v>
      </c>
      <c r="D107" s="1132">
        <v>2403</v>
      </c>
      <c r="E107" s="1133">
        <v>22798.570129650001</v>
      </c>
      <c r="F107" s="1132">
        <v>1275</v>
      </c>
      <c r="G107" s="1133">
        <v>12861.600371840004</v>
      </c>
      <c r="H107" s="1134">
        <v>0.65334420880913535</v>
      </c>
      <c r="I107" s="1134">
        <v>0.63932869105876544</v>
      </c>
    </row>
    <row r="108" spans="1:9" x14ac:dyDescent="0.2">
      <c r="A108" s="330"/>
      <c r="C108" s="746"/>
      <c r="D108" s="330"/>
      <c r="E108" s="1041"/>
      <c r="F108" s="330"/>
      <c r="G108" s="1042"/>
      <c r="H108" s="1042"/>
      <c r="I108" s="747"/>
    </row>
    <row r="109" spans="1:9" ht="25.5" x14ac:dyDescent="0.2">
      <c r="A109" s="978" t="s">
        <v>232</v>
      </c>
      <c r="B109" s="1126" t="s">
        <v>1247</v>
      </c>
      <c r="C109" s="1125"/>
      <c r="D109" s="1046" t="s">
        <v>1933</v>
      </c>
      <c r="E109" s="1125"/>
      <c r="F109" s="1046" t="s">
        <v>1246</v>
      </c>
      <c r="G109" s="1125"/>
      <c r="H109" s="1046" t="s">
        <v>261</v>
      </c>
      <c r="I109" s="1125"/>
    </row>
    <row r="110" spans="1:9" x14ac:dyDescent="0.2">
      <c r="A110" s="979" t="s">
        <v>524</v>
      </c>
      <c r="B110" s="1128">
        <v>0</v>
      </c>
      <c r="C110" s="1129">
        <v>840.18100035400107</v>
      </c>
      <c r="D110" s="1128">
        <v>0</v>
      </c>
      <c r="E110" s="1129">
        <v>89.652625310000005</v>
      </c>
      <c r="F110" s="1130">
        <v>0</v>
      </c>
      <c r="G110" s="1076">
        <v>750.52837504400111</v>
      </c>
      <c r="H110" s="1131" t="s">
        <v>509</v>
      </c>
      <c r="I110" s="1131">
        <v>0.10670632312826148</v>
      </c>
    </row>
    <row r="111" spans="1:9" x14ac:dyDescent="0.2">
      <c r="A111" s="979" t="s">
        <v>604</v>
      </c>
      <c r="B111" s="1128">
        <v>0</v>
      </c>
      <c r="C111" s="1129">
        <v>5623.46659525</v>
      </c>
      <c r="D111" s="1128">
        <v>0</v>
      </c>
      <c r="E111" s="1129">
        <v>90.142900569999995</v>
      </c>
      <c r="F111" s="1130">
        <v>0</v>
      </c>
      <c r="G111" s="1076">
        <v>5533.3236946799998</v>
      </c>
      <c r="H111" s="1131" t="s">
        <v>509</v>
      </c>
      <c r="I111" s="1131">
        <v>1.6029774347044477E-2</v>
      </c>
    </row>
    <row r="112" spans="1:9" x14ac:dyDescent="0.2">
      <c r="A112" s="979" t="s">
        <v>661</v>
      </c>
      <c r="B112" s="1128">
        <v>0</v>
      </c>
      <c r="C112" s="1129">
        <v>17.467595276999873</v>
      </c>
      <c r="D112" s="1128">
        <v>0</v>
      </c>
      <c r="E112" s="1129">
        <v>0</v>
      </c>
      <c r="F112" s="1130">
        <v>0</v>
      </c>
      <c r="G112" s="1076">
        <v>17.467595276999873</v>
      </c>
      <c r="H112" s="1131" t="s">
        <v>509</v>
      </c>
      <c r="I112" s="1131">
        <v>0</v>
      </c>
    </row>
    <row r="113" spans="1:9" x14ac:dyDescent="0.2">
      <c r="A113" s="979" t="s">
        <v>327</v>
      </c>
      <c r="B113" s="1128">
        <v>0</v>
      </c>
      <c r="C113" s="1129">
        <v>4186.9053298000008</v>
      </c>
      <c r="D113" s="1128">
        <v>0</v>
      </c>
      <c r="E113" s="1129">
        <v>0</v>
      </c>
      <c r="F113" s="1130">
        <v>0</v>
      </c>
      <c r="G113" s="1076">
        <v>4186.9053298000008</v>
      </c>
      <c r="H113" s="1131" t="s">
        <v>509</v>
      </c>
      <c r="I113" s="1131">
        <v>0</v>
      </c>
    </row>
    <row r="114" spans="1:9" x14ac:dyDescent="0.2">
      <c r="A114" s="979" t="s">
        <v>608</v>
      </c>
      <c r="B114" s="1128">
        <v>0</v>
      </c>
      <c r="C114" s="1129">
        <v>1304.0048425800001</v>
      </c>
      <c r="D114" s="1128">
        <v>0</v>
      </c>
      <c r="E114" s="1129">
        <v>12.356765859999999</v>
      </c>
      <c r="F114" s="1130">
        <v>0</v>
      </c>
      <c r="G114" s="1076">
        <v>1291.6480767200001</v>
      </c>
      <c r="H114" s="1131" t="s">
        <v>509</v>
      </c>
      <c r="I114" s="1131">
        <v>9.476012248199852E-3</v>
      </c>
    </row>
    <row r="115" spans="1:9" x14ac:dyDescent="0.2">
      <c r="A115" s="980" t="s">
        <v>434</v>
      </c>
      <c r="B115" s="1132">
        <v>0</v>
      </c>
      <c r="C115" s="1133">
        <v>11972.025363261002</v>
      </c>
      <c r="D115" s="1132">
        <v>0</v>
      </c>
      <c r="E115" s="1133">
        <v>192.15229174000001</v>
      </c>
      <c r="F115" s="1132">
        <v>0</v>
      </c>
      <c r="G115" s="1133">
        <v>11779.873071521004</v>
      </c>
      <c r="H115" s="1134" t="s">
        <v>509</v>
      </c>
      <c r="I115" s="1134">
        <v>1.6050107305123566E-2</v>
      </c>
    </row>
    <row r="116" spans="1:9" hidden="1" x14ac:dyDescent="0.2">
      <c r="A116" s="979"/>
      <c r="B116" s="1128"/>
      <c r="C116" s="1129"/>
      <c r="D116" s="1135"/>
      <c r="E116" s="1129"/>
      <c r="F116" s="1135"/>
      <c r="G116" s="1076"/>
      <c r="H116" s="1131"/>
      <c r="I116" s="1076"/>
    </row>
    <row r="117" spans="1:9" hidden="1" x14ac:dyDescent="0.2">
      <c r="A117" s="979"/>
      <c r="B117" s="1128"/>
      <c r="C117" s="1129"/>
      <c r="D117" s="1135"/>
      <c r="E117" s="1129"/>
      <c r="F117" s="1135"/>
      <c r="G117" s="1076"/>
      <c r="H117" s="1131"/>
      <c r="I117" s="1076"/>
    </row>
    <row r="118" spans="1:9" hidden="1" x14ac:dyDescent="0.2">
      <c r="A118" s="979"/>
      <c r="B118" s="1128"/>
      <c r="C118" s="1129"/>
      <c r="D118" s="1135"/>
      <c r="E118" s="1129"/>
      <c r="F118" s="1135"/>
      <c r="G118" s="1076"/>
      <c r="H118" s="1131"/>
      <c r="I118" s="1076"/>
    </row>
    <row r="119" spans="1:9" hidden="1" x14ac:dyDescent="0.2">
      <c r="A119" s="979"/>
      <c r="B119" s="1128"/>
      <c r="C119" s="1129"/>
      <c r="D119" s="1135"/>
      <c r="E119" s="1129"/>
      <c r="F119" s="1135"/>
      <c r="G119" s="1076"/>
      <c r="H119" s="1131"/>
      <c r="I119" s="1076"/>
    </row>
    <row r="120" spans="1:9" hidden="1" x14ac:dyDescent="0.2">
      <c r="A120" s="979"/>
      <c r="B120" s="1128"/>
      <c r="C120" s="1129"/>
      <c r="D120" s="1135"/>
      <c r="E120" s="1129"/>
      <c r="F120" s="1135"/>
      <c r="G120" s="1076"/>
      <c r="H120" s="1131"/>
      <c r="I120" s="1076"/>
    </row>
    <row r="121" spans="1:9" hidden="1" x14ac:dyDescent="0.2">
      <c r="A121" s="979"/>
      <c r="B121" s="1128"/>
      <c r="C121" s="1129"/>
      <c r="D121" s="1135"/>
      <c r="E121" s="1129"/>
      <c r="F121" s="1135"/>
      <c r="G121" s="1076"/>
      <c r="H121" s="1131"/>
      <c r="I121" s="1076"/>
    </row>
    <row r="122" spans="1:9" hidden="1" x14ac:dyDescent="0.2">
      <c r="A122" s="979"/>
      <c r="B122" s="1128"/>
      <c r="C122" s="1129"/>
      <c r="D122" s="1135"/>
      <c r="E122" s="1129"/>
      <c r="F122" s="1135"/>
      <c r="G122" s="1076"/>
      <c r="H122" s="1131"/>
      <c r="I122" s="1076"/>
    </row>
    <row r="123" spans="1:9" hidden="1" x14ac:dyDescent="0.2">
      <c r="A123" s="979"/>
      <c r="B123" s="1128"/>
      <c r="C123" s="1129"/>
      <c r="D123" s="1135"/>
      <c r="E123" s="1129"/>
      <c r="F123" s="1135"/>
      <c r="G123" s="1076"/>
      <c r="H123" s="1131"/>
      <c r="I123" s="1076"/>
    </row>
    <row r="124" spans="1:9" hidden="1" x14ac:dyDescent="0.2">
      <c r="A124" s="979"/>
      <c r="B124" s="1128"/>
      <c r="C124" s="1129"/>
      <c r="D124" s="1135"/>
      <c r="E124" s="1129"/>
      <c r="F124" s="1135"/>
      <c r="G124" s="1076"/>
      <c r="H124" s="1131"/>
      <c r="I124" s="1076"/>
    </row>
    <row r="125" spans="1:9" hidden="1" x14ac:dyDescent="0.2">
      <c r="A125" s="979"/>
      <c r="B125" s="1128"/>
      <c r="C125" s="1129"/>
      <c r="D125" s="1135"/>
      <c r="E125" s="1129"/>
      <c r="F125" s="1135"/>
      <c r="G125" s="1076"/>
      <c r="H125" s="1131"/>
      <c r="I125" s="1076"/>
    </row>
    <row r="126" spans="1:9" hidden="1" x14ac:dyDescent="0.2">
      <c r="A126" s="981"/>
      <c r="B126" s="1136"/>
      <c r="C126" s="1129"/>
      <c r="D126" s="1137"/>
      <c r="E126" s="1129"/>
      <c r="F126" s="1137"/>
      <c r="G126" s="1076"/>
      <c r="H126" s="1131"/>
      <c r="I126" s="1076"/>
    </row>
    <row r="127" spans="1:9" hidden="1" x14ac:dyDescent="0.2">
      <c r="A127" s="981"/>
      <c r="B127" s="1136"/>
      <c r="C127" s="1129"/>
      <c r="D127" s="1137"/>
      <c r="E127" s="1129"/>
      <c r="F127" s="1137"/>
      <c r="G127" s="1076"/>
      <c r="H127" s="1131"/>
      <c r="I127" s="1076"/>
    </row>
    <row r="128" spans="1:9" hidden="1" x14ac:dyDescent="0.2">
      <c r="A128" s="981"/>
      <c r="B128" s="1136"/>
      <c r="C128" s="1129"/>
      <c r="D128" s="1137"/>
      <c r="E128" s="1129"/>
      <c r="F128" s="1137"/>
      <c r="G128" s="1076"/>
      <c r="H128" s="1131"/>
      <c r="I128" s="1076"/>
    </row>
    <row r="129" spans="1:9" hidden="1" x14ac:dyDescent="0.2">
      <c r="A129" s="982"/>
      <c r="B129" s="1138"/>
      <c r="C129" s="1129"/>
      <c r="D129" s="983"/>
      <c r="E129" s="1129"/>
      <c r="F129" s="983"/>
      <c r="G129" s="1076"/>
      <c r="H129" s="1131"/>
      <c r="I129" s="1076"/>
    </row>
    <row r="130" spans="1:9" hidden="1" x14ac:dyDescent="0.2">
      <c r="A130" s="982"/>
      <c r="B130" s="1138"/>
      <c r="C130" s="1129"/>
      <c r="D130" s="983"/>
      <c r="E130" s="1129"/>
      <c r="F130" s="983"/>
      <c r="G130" s="1076"/>
      <c r="H130" s="1131"/>
      <c r="I130" s="1076"/>
    </row>
    <row r="131" spans="1:9" hidden="1" x14ac:dyDescent="0.2">
      <c r="A131" s="979"/>
      <c r="B131" s="1128"/>
      <c r="C131" s="1129"/>
      <c r="D131" s="1135"/>
      <c r="E131" s="1129"/>
      <c r="F131" s="1135"/>
      <c r="G131" s="1076"/>
      <c r="H131" s="1131"/>
      <c r="I131" s="1076"/>
    </row>
    <row r="132" spans="1:9" hidden="1" x14ac:dyDescent="0.2">
      <c r="A132" s="984"/>
      <c r="B132" s="1139"/>
      <c r="C132" s="985"/>
      <c r="D132" s="1139"/>
      <c r="E132" s="985"/>
      <c r="F132" s="1139"/>
      <c r="G132" s="986"/>
      <c r="H132" s="1134"/>
      <c r="I132" s="1134"/>
    </row>
    <row r="133" spans="1:9" hidden="1" x14ac:dyDescent="0.2">
      <c r="A133" s="1005"/>
      <c r="B133" s="1006"/>
      <c r="C133" s="1007"/>
      <c r="D133" s="1005"/>
      <c r="E133" s="1007"/>
      <c r="F133" s="1005"/>
      <c r="G133" s="1008"/>
      <c r="H133" s="1008"/>
      <c r="I133" s="747"/>
    </row>
    <row r="134" spans="1:9" x14ac:dyDescent="0.2">
      <c r="A134" s="1540"/>
      <c r="B134" s="1541"/>
      <c r="C134" s="1542"/>
      <c r="D134" s="1540"/>
      <c r="E134" s="1542"/>
      <c r="F134" s="1540"/>
      <c r="G134" s="1543"/>
      <c r="H134" s="1543"/>
      <c r="I134" s="747"/>
    </row>
    <row r="135" spans="1:9" ht="25.5" x14ac:dyDescent="0.2">
      <c r="A135" s="978" t="s">
        <v>233</v>
      </c>
      <c r="B135" s="1126" t="s">
        <v>1247</v>
      </c>
      <c r="C135" s="1125"/>
      <c r="D135" s="1046" t="s">
        <v>1933</v>
      </c>
      <c r="E135" s="1125"/>
      <c r="F135" s="1046" t="s">
        <v>1246</v>
      </c>
      <c r="G135" s="1125"/>
      <c r="H135" s="1046" t="s">
        <v>261</v>
      </c>
      <c r="I135" s="1125"/>
    </row>
    <row r="136" spans="1:9" ht="12.75" customHeight="1" x14ac:dyDescent="0.2">
      <c r="A136" s="979" t="s">
        <v>524</v>
      </c>
      <c r="B136" s="1128">
        <v>347.3042937838843</v>
      </c>
      <c r="C136" s="1129">
        <v>9081.7194756000008</v>
      </c>
      <c r="D136" s="1130">
        <v>60.368737468805776</v>
      </c>
      <c r="E136" s="1129">
        <v>1578.5924579699999</v>
      </c>
      <c r="F136" s="1130">
        <v>286.93555631507854</v>
      </c>
      <c r="G136" s="1076">
        <v>7503.1270176300004</v>
      </c>
      <c r="H136" s="1131">
        <v>0.17382087854741926</v>
      </c>
      <c r="I136" s="1131">
        <v>0.17382087854741926</v>
      </c>
    </row>
    <row r="137" spans="1:9" ht="12.75" customHeight="1" x14ac:dyDescent="0.2">
      <c r="A137" s="979" t="s">
        <v>604</v>
      </c>
      <c r="B137" s="1128">
        <v>63.366956607305667</v>
      </c>
      <c r="C137" s="1129">
        <v>1656.993403854</v>
      </c>
      <c r="D137" s="1130">
        <v>7.890296747726544</v>
      </c>
      <c r="E137" s="1129">
        <v>206.32472135999998</v>
      </c>
      <c r="F137" s="1130">
        <v>55.476659859579122</v>
      </c>
      <c r="G137" s="1076">
        <v>1450.668682494</v>
      </c>
      <c r="H137" s="1131">
        <v>0.12451752727567257</v>
      </c>
      <c r="I137" s="1131">
        <v>0.12451752727567257</v>
      </c>
    </row>
    <row r="138" spans="1:9" ht="12.75" customHeight="1" x14ac:dyDescent="0.2">
      <c r="A138" s="979" t="s">
        <v>694</v>
      </c>
      <c r="B138" s="1128">
        <v>80.674897186887662</v>
      </c>
      <c r="C138" s="1129">
        <v>2109.5817071299994</v>
      </c>
      <c r="D138" s="1130">
        <v>34.470362442446223</v>
      </c>
      <c r="E138" s="1129">
        <v>901.37141269942151</v>
      </c>
      <c r="F138" s="1130">
        <v>46.204534744441439</v>
      </c>
      <c r="G138" s="1076">
        <v>1208.210294430578</v>
      </c>
      <c r="H138" s="1131">
        <v>0.42727494728123183</v>
      </c>
      <c r="I138" s="1131">
        <v>0.42727494728123183</v>
      </c>
    </row>
    <row r="139" spans="1:9" x14ac:dyDescent="0.2">
      <c r="A139" s="979" t="s">
        <v>784</v>
      </c>
      <c r="B139" s="1128">
        <v>0</v>
      </c>
      <c r="C139" s="1129">
        <v>0</v>
      </c>
      <c r="D139" s="1130">
        <v>0</v>
      </c>
      <c r="E139" s="1129">
        <v>0</v>
      </c>
      <c r="F139" s="1130">
        <v>0</v>
      </c>
      <c r="G139" s="1076">
        <v>0</v>
      </c>
      <c r="H139" s="1131">
        <v>0</v>
      </c>
      <c r="I139" s="1131">
        <v>0</v>
      </c>
    </row>
    <row r="140" spans="1:9" x14ac:dyDescent="0.2">
      <c r="A140" s="979" t="s">
        <v>118</v>
      </c>
      <c r="B140" s="1128">
        <v>14.642300539830051</v>
      </c>
      <c r="C140" s="1129">
        <v>382.88402521999984</v>
      </c>
      <c r="D140" s="1130">
        <v>0.75601098115161314</v>
      </c>
      <c r="E140" s="1129">
        <v>19.769060660000001</v>
      </c>
      <c r="F140" s="1130">
        <v>13.886289558678438</v>
      </c>
      <c r="G140" s="1076">
        <v>363.11496455999986</v>
      </c>
      <c r="H140" s="1131">
        <v>5.1631980855406476E-2</v>
      </c>
      <c r="I140" s="1131">
        <v>5.1631980855406476E-2</v>
      </c>
    </row>
    <row r="141" spans="1:9" x14ac:dyDescent="0.2">
      <c r="A141" s="979" t="s">
        <v>661</v>
      </c>
      <c r="B141" s="1128">
        <v>151.93044726426936</v>
      </c>
      <c r="C141" s="1129">
        <v>3972.8552930449237</v>
      </c>
      <c r="D141" s="1130">
        <v>44.015539341593566</v>
      </c>
      <c r="E141" s="1129">
        <v>1150.9698786400004</v>
      </c>
      <c r="F141" s="1130">
        <v>107.91490792267579</v>
      </c>
      <c r="G141" s="1076">
        <v>2821.8854144049233</v>
      </c>
      <c r="H141" s="1131">
        <v>0.2897084826258195</v>
      </c>
      <c r="I141" s="1131">
        <v>0.2897084826258195</v>
      </c>
    </row>
    <row r="142" spans="1:9" ht="12.75" customHeight="1" x14ac:dyDescent="0.2">
      <c r="A142" s="979" t="s">
        <v>327</v>
      </c>
      <c r="B142" s="1128">
        <v>633.54773359203557</v>
      </c>
      <c r="C142" s="1129">
        <v>16566.748220122394</v>
      </c>
      <c r="D142" s="1130">
        <v>246.66124876519928</v>
      </c>
      <c r="E142" s="1129">
        <v>6449.9872500299998</v>
      </c>
      <c r="F142" s="1130">
        <v>386.88648482683629</v>
      </c>
      <c r="G142" s="1076">
        <v>10116.760970092393</v>
      </c>
      <c r="H142" s="1131">
        <v>0.38933332989244568</v>
      </c>
      <c r="I142" s="1131">
        <v>0.38933332989244573</v>
      </c>
    </row>
    <row r="143" spans="1:9" ht="12.75" customHeight="1" x14ac:dyDescent="0.2">
      <c r="A143" s="979" t="s">
        <v>609</v>
      </c>
      <c r="B143" s="1128">
        <v>180.00752361903378</v>
      </c>
      <c r="C143" s="1129">
        <v>4707.0475725899696</v>
      </c>
      <c r="D143" s="1130">
        <v>4.3887496016624237</v>
      </c>
      <c r="E143" s="1129">
        <v>114.76216518000001</v>
      </c>
      <c r="F143" s="1130">
        <v>175.61877401737135</v>
      </c>
      <c r="G143" s="1076">
        <v>4592.2854074099696</v>
      </c>
      <c r="H143" s="1131">
        <v>2.4380923160471513E-2</v>
      </c>
      <c r="I143" s="1131">
        <v>2.4380923160471513E-2</v>
      </c>
    </row>
    <row r="144" spans="1:9" ht="12.75" customHeight="1" x14ac:dyDescent="0.2">
      <c r="A144" s="979" t="s">
        <v>176</v>
      </c>
      <c r="B144" s="1128">
        <v>60.553955779634222</v>
      </c>
      <c r="C144" s="1129">
        <v>1583.4357633100001</v>
      </c>
      <c r="D144" s="1130">
        <v>31.455836972463331</v>
      </c>
      <c r="E144" s="1129">
        <v>822.54406975999984</v>
      </c>
      <c r="F144" s="1130">
        <v>29.098118807170891</v>
      </c>
      <c r="G144" s="1076">
        <v>760.89169355000024</v>
      </c>
      <c r="H144" s="1131">
        <v>0.51946791200456466</v>
      </c>
      <c r="I144" s="1131">
        <v>0.51946791200456466</v>
      </c>
    </row>
    <row r="145" spans="1:9" ht="12.75" customHeight="1" x14ac:dyDescent="0.2">
      <c r="A145" s="979" t="s">
        <v>785</v>
      </c>
      <c r="B145" s="1128">
        <v>0</v>
      </c>
      <c r="C145" s="1129">
        <v>0</v>
      </c>
      <c r="D145" s="1130">
        <v>0</v>
      </c>
      <c r="E145" s="1129">
        <v>0</v>
      </c>
      <c r="F145" s="1130">
        <v>0</v>
      </c>
      <c r="G145" s="1076">
        <v>0</v>
      </c>
      <c r="H145" s="1131">
        <v>0</v>
      </c>
      <c r="I145" s="1131">
        <v>0</v>
      </c>
    </row>
    <row r="146" spans="1:9" ht="25.5" x14ac:dyDescent="0.2">
      <c r="A146" s="1268" t="s">
        <v>608</v>
      </c>
      <c r="B146" s="1128">
        <v>453.96170580716381</v>
      </c>
      <c r="C146" s="1129">
        <v>11870.722414307285</v>
      </c>
      <c r="D146" s="1130">
        <v>345.54021339970751</v>
      </c>
      <c r="E146" s="1129">
        <v>9035.5902354257596</v>
      </c>
      <c r="F146" s="1130">
        <v>108.4214924074563</v>
      </c>
      <c r="G146" s="1076">
        <v>2835.1321788815258</v>
      </c>
      <c r="H146" s="1131">
        <v>0.76116599479535807</v>
      </c>
      <c r="I146" s="1131">
        <v>0.76116599479535807</v>
      </c>
    </row>
    <row r="147" spans="1:9" x14ac:dyDescent="0.2">
      <c r="A147" s="1268" t="s">
        <v>219</v>
      </c>
      <c r="B147" s="1128">
        <v>4</v>
      </c>
      <c r="C147" s="1129">
        <v>56.86307686</v>
      </c>
      <c r="D147" s="1130"/>
      <c r="E147" s="1129"/>
      <c r="F147" s="1130">
        <v>4</v>
      </c>
      <c r="G147" s="1076">
        <v>56.86307686</v>
      </c>
      <c r="H147" s="1131">
        <v>0</v>
      </c>
      <c r="I147" s="1131">
        <v>0</v>
      </c>
    </row>
    <row r="148" spans="1:9" x14ac:dyDescent="0.2">
      <c r="A148" s="979" t="s">
        <v>298</v>
      </c>
      <c r="B148" s="1128">
        <v>1.2631703584676395</v>
      </c>
      <c r="C148" s="1129">
        <v>33.030858100000003</v>
      </c>
      <c r="D148" s="1130">
        <v>0</v>
      </c>
      <c r="E148" s="1129">
        <v>0</v>
      </c>
      <c r="F148" s="1130">
        <v>1.2631703584676395</v>
      </c>
      <c r="G148" s="1076">
        <v>33.030858100000003</v>
      </c>
      <c r="H148" s="1131">
        <v>0</v>
      </c>
      <c r="I148" s="1131">
        <v>0</v>
      </c>
    </row>
    <row r="149" spans="1:9" x14ac:dyDescent="0.2">
      <c r="A149" s="979" t="s">
        <v>675</v>
      </c>
      <c r="B149" s="1128">
        <v>19.925130877777118</v>
      </c>
      <c r="C149" s="1129">
        <v>521.02566074000003</v>
      </c>
      <c r="D149" s="1130">
        <v>14.410750261325182</v>
      </c>
      <c r="E149" s="1129">
        <v>376.82917731999999</v>
      </c>
      <c r="F149" s="1130">
        <v>5.5143806164519358</v>
      </c>
      <c r="G149" s="1076">
        <v>144.19648342000005</v>
      </c>
      <c r="H149" s="1131">
        <v>0.72324494878965984</v>
      </c>
      <c r="I149" s="1131">
        <v>0.72324494878965984</v>
      </c>
    </row>
    <row r="150" spans="1:9" ht="12.75" customHeight="1" x14ac:dyDescent="0.2">
      <c r="A150" s="979" t="s">
        <v>162</v>
      </c>
      <c r="B150" s="1128">
        <v>6.4203210207275001</v>
      </c>
      <c r="C150" s="1129">
        <v>167.88607425000001</v>
      </c>
      <c r="D150" s="1130">
        <v>6.444011595568476</v>
      </c>
      <c r="E150" s="1129">
        <v>168.50556315</v>
      </c>
      <c r="F150" s="1130">
        <v>0</v>
      </c>
      <c r="G150" s="1076">
        <v>0</v>
      </c>
      <c r="H150" s="1131">
        <v>1.0036899361830183</v>
      </c>
      <c r="I150" s="1131">
        <v>1.0036899361830185</v>
      </c>
    </row>
    <row r="151" spans="1:9" x14ac:dyDescent="0.2">
      <c r="A151" s="979" t="s">
        <v>498</v>
      </c>
      <c r="B151" s="1128">
        <v>12.291833247146016</v>
      </c>
      <c r="C151" s="1129">
        <v>321.42125332000001</v>
      </c>
      <c r="D151" s="1130">
        <v>8.1502874292224874</v>
      </c>
      <c r="E151" s="1129">
        <v>213.12326222999999</v>
      </c>
      <c r="F151" s="1130">
        <v>4.1415458179235287</v>
      </c>
      <c r="G151" s="1076">
        <v>108.29799109000001</v>
      </c>
      <c r="H151" s="1131">
        <v>0.66306524546408607</v>
      </c>
      <c r="I151" s="1131">
        <v>0.66306524546408607</v>
      </c>
    </row>
    <row r="152" spans="1:9" x14ac:dyDescent="0.2">
      <c r="A152" s="979" t="s">
        <v>287</v>
      </c>
      <c r="B152" s="1128">
        <v>0</v>
      </c>
      <c r="C152" s="1129">
        <v>0</v>
      </c>
      <c r="D152" s="1130">
        <v>0</v>
      </c>
      <c r="E152" s="1129">
        <v>0</v>
      </c>
      <c r="F152" s="1130">
        <v>0</v>
      </c>
      <c r="G152" s="1076">
        <v>0</v>
      </c>
      <c r="H152" s="1131">
        <v>0</v>
      </c>
      <c r="I152" s="1131">
        <v>0</v>
      </c>
    </row>
    <row r="153" spans="1:9" x14ac:dyDescent="0.2">
      <c r="A153" s="1758" t="s">
        <v>593</v>
      </c>
      <c r="B153" s="1754">
        <v>7.591970341245915</v>
      </c>
      <c r="C153" s="1755">
        <v>198.52373304999998</v>
      </c>
      <c r="D153" s="1756">
        <v>4.3296890753625927</v>
      </c>
      <c r="E153" s="1755">
        <v>113.21778136</v>
      </c>
      <c r="F153" s="1756">
        <v>3.2622812658833222</v>
      </c>
      <c r="G153" s="1757">
        <v>85.305951689999972</v>
      </c>
      <c r="H153" s="1523">
        <v>0.570298470719796</v>
      </c>
      <c r="I153" s="1523">
        <v>0.570298470719796</v>
      </c>
    </row>
    <row r="154" spans="1:9" x14ac:dyDescent="0.2">
      <c r="A154" s="1758" t="s">
        <v>654</v>
      </c>
      <c r="B154" s="1754">
        <v>2.7627709776191964</v>
      </c>
      <c r="C154" s="1755">
        <v>72.244171590000008</v>
      </c>
      <c r="D154" s="1756">
        <v>0.5690621145262067</v>
      </c>
      <c r="E154" s="1755">
        <v>14.880502720000001</v>
      </c>
      <c r="F154" s="1756">
        <v>2.19370886309299</v>
      </c>
      <c r="G154" s="1757">
        <v>57.363668870000005</v>
      </c>
      <c r="H154" s="1523">
        <v>0.20597513117666852</v>
      </c>
      <c r="I154" s="1523">
        <v>0.20597513117666852</v>
      </c>
    </row>
    <row r="155" spans="1:9" x14ac:dyDescent="0.2">
      <c r="A155" s="1758" t="s">
        <v>161</v>
      </c>
      <c r="B155" s="1754">
        <v>1.3701390477086728</v>
      </c>
      <c r="C155" s="1755">
        <v>35.828000679999903</v>
      </c>
      <c r="D155" s="1756">
        <v>0</v>
      </c>
      <c r="E155" s="1755">
        <v>0</v>
      </c>
      <c r="F155" s="1756">
        <v>1.3701390477086728</v>
      </c>
      <c r="G155" s="1757">
        <v>35.828000679999903</v>
      </c>
      <c r="H155" s="1523">
        <v>0</v>
      </c>
      <c r="I155" s="1523">
        <v>0</v>
      </c>
    </row>
    <row r="156" spans="1:9" ht="12.6" customHeight="1" x14ac:dyDescent="0.2">
      <c r="A156" s="979" t="s">
        <v>598</v>
      </c>
      <c r="B156" s="1128">
        <v>0</v>
      </c>
      <c r="C156" s="1129">
        <v>0</v>
      </c>
      <c r="D156" s="1130">
        <v>0</v>
      </c>
      <c r="E156" s="1129">
        <v>0</v>
      </c>
      <c r="F156" s="1130">
        <v>0</v>
      </c>
      <c r="G156" s="1076">
        <v>0</v>
      </c>
      <c r="H156" s="1131">
        <v>0</v>
      </c>
      <c r="I156" s="1131">
        <v>0</v>
      </c>
    </row>
    <row r="157" spans="1:9" x14ac:dyDescent="0.2">
      <c r="A157" s="979" t="s">
        <v>719</v>
      </c>
      <c r="B157" s="1128">
        <v>14.328913079012422</v>
      </c>
      <c r="C157" s="1129">
        <v>374.68920281999999</v>
      </c>
      <c r="D157" s="1130">
        <v>6.5416885471441164</v>
      </c>
      <c r="E157" s="1129">
        <v>171.05973448999998</v>
      </c>
      <c r="F157" s="1130">
        <v>7.7872245318683051</v>
      </c>
      <c r="G157" s="1076">
        <v>203.62946833000001</v>
      </c>
      <c r="H157" s="1131">
        <v>0.45653766695854525</v>
      </c>
      <c r="I157" s="1131">
        <v>0.45653766695854531</v>
      </c>
    </row>
    <row r="158" spans="1:9" s="675" customFormat="1" x14ac:dyDescent="0.2">
      <c r="A158" s="1093" t="s">
        <v>234</v>
      </c>
      <c r="B158" s="1140">
        <v>2055.9440631297489</v>
      </c>
      <c r="C158" s="1141">
        <v>53713.499906588564</v>
      </c>
      <c r="D158" s="1140">
        <v>815.99248474390538</v>
      </c>
      <c r="E158" s="1141">
        <v>21337.527272995183</v>
      </c>
      <c r="F158" s="1140">
        <v>1239.9515783858437</v>
      </c>
      <c r="G158" s="1141">
        <v>32375.972633593396</v>
      </c>
      <c r="H158" s="1134">
        <v>0.39689430241683027</v>
      </c>
      <c r="I158" s="1134">
        <v>0.39724701071616253</v>
      </c>
    </row>
    <row r="159" spans="1:9" x14ac:dyDescent="0.2">
      <c r="A159" s="987"/>
      <c r="B159" s="748"/>
      <c r="C159" s="988"/>
      <c r="D159" s="749"/>
      <c r="E159" s="749"/>
      <c r="F159" s="987"/>
      <c r="G159" s="745"/>
      <c r="H159" s="745"/>
      <c r="I159" s="745"/>
    </row>
    <row r="160" spans="1:9" s="675" customFormat="1" x14ac:dyDescent="0.2">
      <c r="A160" s="1093" t="s">
        <v>262</v>
      </c>
      <c r="B160" s="1140">
        <v>5733.9440631297493</v>
      </c>
      <c r="C160" s="1141">
        <v>101345.69577133957</v>
      </c>
      <c r="D160" s="1140">
        <v>3218.9924847439052</v>
      </c>
      <c r="E160" s="1141">
        <v>44328.249694385187</v>
      </c>
      <c r="F160" s="1140">
        <v>2514.9515783858437</v>
      </c>
      <c r="G160" s="1141">
        <v>57017.446076954402</v>
      </c>
      <c r="H160" s="1134">
        <v>0.56139237657419483</v>
      </c>
      <c r="I160" s="1134">
        <v>0.43739647112789531</v>
      </c>
    </row>
    <row r="161" spans="1:9" ht="13.5" thickBot="1" x14ac:dyDescent="0.25">
      <c r="A161" s="330"/>
      <c r="B161" s="1142"/>
      <c r="C161" s="746"/>
      <c r="D161" s="330"/>
      <c r="E161" s="1143"/>
      <c r="F161" s="750"/>
      <c r="G161" s="750"/>
      <c r="H161" s="750"/>
      <c r="I161" s="750"/>
    </row>
    <row r="162" spans="1:9" ht="12.95" hidden="1" customHeight="1" thickBot="1" x14ac:dyDescent="0.25">
      <c r="A162" s="330" t="s">
        <v>235</v>
      </c>
      <c r="B162" s="1142"/>
      <c r="C162" s="330"/>
      <c r="D162" s="330"/>
      <c r="E162" s="330"/>
      <c r="F162" s="330"/>
      <c r="G162" s="330"/>
      <c r="H162" s="330"/>
      <c r="I162" s="330"/>
    </row>
    <row r="163" spans="1:9" ht="6" hidden="1" customHeight="1" x14ac:dyDescent="0.2">
      <c r="A163" s="330"/>
      <c r="B163" s="1142"/>
      <c r="C163" s="330"/>
      <c r="D163" s="330"/>
      <c r="E163" s="330"/>
      <c r="F163" s="330"/>
      <c r="G163" s="330"/>
      <c r="H163" s="330"/>
      <c r="I163" s="330"/>
    </row>
    <row r="164" spans="1:9" ht="12.95" hidden="1" customHeight="1" thickBot="1" x14ac:dyDescent="0.25">
      <c r="A164" s="330" t="s">
        <v>236</v>
      </c>
      <c r="B164" s="1142"/>
      <c r="C164" s="330"/>
      <c r="D164" s="330"/>
      <c r="E164" s="330"/>
      <c r="F164" s="330"/>
      <c r="G164" s="330"/>
      <c r="H164" s="330"/>
      <c r="I164" s="330"/>
    </row>
    <row r="165" spans="1:9" ht="12.95" hidden="1" customHeight="1" thickBot="1" x14ac:dyDescent="0.25">
      <c r="A165" s="330"/>
      <c r="B165" s="1142"/>
      <c r="C165" s="330"/>
      <c r="D165" s="330"/>
      <c r="E165" s="330"/>
      <c r="F165" s="330"/>
      <c r="G165" s="330"/>
      <c r="H165" s="330"/>
      <c r="I165" s="330"/>
    </row>
    <row r="166" spans="1:9" ht="12.95" hidden="1" customHeight="1" thickBot="1" x14ac:dyDescent="0.25">
      <c r="A166" s="989" t="s">
        <v>237</v>
      </c>
      <c r="B166" s="1144"/>
      <c r="C166" s="330"/>
      <c r="D166" s="989"/>
      <c r="E166" s="330"/>
      <c r="F166" s="989"/>
      <c r="G166" s="330"/>
      <c r="H166" s="330"/>
      <c r="I166" s="330"/>
    </row>
    <row r="167" spans="1:9" ht="12.95" hidden="1" customHeight="1" thickBot="1" x14ac:dyDescent="0.25">
      <c r="A167" s="330"/>
      <c r="B167" s="1142"/>
      <c r="C167" s="330"/>
      <c r="D167" s="330"/>
      <c r="E167" s="330"/>
      <c r="F167" s="330"/>
      <c r="G167" s="330"/>
      <c r="H167" s="330"/>
      <c r="I167" s="330"/>
    </row>
    <row r="168" spans="1:9" ht="12.95" hidden="1" customHeight="1" thickBot="1" x14ac:dyDescent="0.25">
      <c r="A168" s="330"/>
      <c r="B168" s="1142"/>
      <c r="C168" s="330"/>
      <c r="D168" s="330"/>
      <c r="E168" s="330"/>
      <c r="F168" s="330"/>
      <c r="G168" s="330"/>
      <c r="H168" s="330"/>
      <c r="I168" s="330"/>
    </row>
    <row r="169" spans="1:9" ht="12.95" hidden="1" customHeight="1" thickBot="1" x14ac:dyDescent="0.25">
      <c r="A169" s="330"/>
      <c r="B169" s="1142"/>
      <c r="C169" s="330"/>
      <c r="D169" s="330"/>
      <c r="E169" s="330"/>
      <c r="F169" s="330"/>
      <c r="G169" s="330"/>
      <c r="H169" s="330"/>
      <c r="I169" s="330"/>
    </row>
    <row r="170" spans="1:9" ht="12.95" hidden="1" customHeight="1" thickBot="1" x14ac:dyDescent="0.25">
      <c r="A170" s="330"/>
      <c r="B170" s="1142"/>
      <c r="C170" s="330"/>
      <c r="D170" s="330"/>
      <c r="E170" s="330"/>
      <c r="F170" s="330"/>
      <c r="G170" s="330"/>
      <c r="H170" s="330"/>
      <c r="I170" s="330"/>
    </row>
    <row r="171" spans="1:9" ht="12.95" hidden="1" customHeight="1" thickBot="1" x14ac:dyDescent="0.25">
      <c r="A171" s="989" t="s">
        <v>237</v>
      </c>
      <c r="B171" s="1144"/>
      <c r="C171" s="330"/>
      <c r="D171" s="989"/>
      <c r="E171" s="330"/>
      <c r="F171" s="989"/>
      <c r="G171" s="330"/>
      <c r="H171" s="330"/>
      <c r="I171" s="330"/>
    </row>
    <row r="172" spans="1:9" ht="12.95" hidden="1" customHeight="1" thickBot="1" x14ac:dyDescent="0.25">
      <c r="A172" s="330"/>
      <c r="B172" s="1142"/>
      <c r="C172" s="330"/>
      <c r="D172" s="330"/>
      <c r="E172" s="330"/>
      <c r="F172" s="330"/>
      <c r="G172" s="330"/>
      <c r="H172" s="330"/>
      <c r="I172" s="330"/>
    </row>
    <row r="173" spans="1:9" ht="12.95" hidden="1" customHeight="1" thickBot="1" x14ac:dyDescent="0.25">
      <c r="A173" s="330"/>
      <c r="B173" s="1142"/>
      <c r="C173" s="330"/>
      <c r="D173" s="330"/>
      <c r="E173" s="330"/>
      <c r="F173" s="330"/>
      <c r="G173" s="330"/>
      <c r="H173" s="330"/>
      <c r="I173" s="330"/>
    </row>
    <row r="174" spans="1:9" ht="12.95" hidden="1" customHeight="1" thickBot="1" x14ac:dyDescent="0.25">
      <c r="A174" s="330"/>
      <c r="B174" s="1142"/>
      <c r="C174" s="330"/>
      <c r="D174" s="330"/>
      <c r="E174" s="330"/>
      <c r="F174" s="330"/>
      <c r="G174" s="330"/>
      <c r="H174" s="330"/>
      <c r="I174" s="330"/>
    </row>
    <row r="175" spans="1:9" ht="12.95" hidden="1" customHeight="1" thickBot="1" x14ac:dyDescent="0.25">
      <c r="A175" s="330"/>
      <c r="B175" s="1142"/>
      <c r="C175" s="330"/>
      <c r="D175" s="330"/>
      <c r="E175" s="330"/>
      <c r="F175" s="330"/>
      <c r="G175" s="330"/>
      <c r="H175" s="330"/>
      <c r="I175" s="330"/>
    </row>
    <row r="176" spans="1:9" ht="12.95" hidden="1" customHeight="1" thickBot="1" x14ac:dyDescent="0.25">
      <c r="A176" s="330" t="s">
        <v>238</v>
      </c>
      <c r="B176" s="1142"/>
      <c r="C176" s="330"/>
      <c r="D176" s="330"/>
      <c r="E176" s="330"/>
      <c r="F176" s="330"/>
      <c r="G176" s="330"/>
      <c r="H176" s="330"/>
      <c r="I176" s="330"/>
    </row>
    <row r="177" spans="1:9" ht="12.95" hidden="1" customHeight="1" thickBot="1" x14ac:dyDescent="0.25">
      <c r="A177" s="330" t="s">
        <v>427</v>
      </c>
      <c r="B177" s="1142"/>
      <c r="C177" s="330"/>
      <c r="D177" s="330"/>
      <c r="E177" s="330"/>
      <c r="F177" s="330"/>
      <c r="G177" s="330"/>
      <c r="H177" s="330"/>
      <c r="I177" s="330"/>
    </row>
    <row r="178" spans="1:9" ht="13.5" thickBot="1" x14ac:dyDescent="0.25">
      <c r="A178" s="990" t="s">
        <v>652</v>
      </c>
      <c r="B178" s="1344"/>
      <c r="C178" s="1345">
        <v>2492.6546544613134</v>
      </c>
      <c r="D178" s="1346"/>
      <c r="E178" s="1345">
        <v>997.47580129978121</v>
      </c>
      <c r="F178" s="1346"/>
      <c r="G178" s="1345">
        <v>1495.1788531615321</v>
      </c>
      <c r="H178" s="1347" t="s">
        <v>509</v>
      </c>
      <c r="I178" s="1348">
        <v>0.40016606372427682</v>
      </c>
    </row>
    <row r="179" spans="1:9" ht="13.5" thickBot="1" x14ac:dyDescent="0.25">
      <c r="A179" s="330"/>
      <c r="B179" s="1142"/>
      <c r="C179" s="994"/>
      <c r="D179" s="330"/>
      <c r="E179" s="1147"/>
      <c r="F179" s="330"/>
      <c r="G179" s="750"/>
      <c r="H179" s="1118"/>
      <c r="I179" s="750"/>
    </row>
    <row r="180" spans="1:9" ht="13.5" thickBot="1" x14ac:dyDescent="0.25">
      <c r="A180" s="990" t="s">
        <v>265</v>
      </c>
      <c r="B180" s="1344"/>
      <c r="C180" s="1345">
        <v>2774.9986357787975</v>
      </c>
      <c r="D180" s="1346"/>
      <c r="E180" s="1345">
        <v>1773.1299877754075</v>
      </c>
      <c r="F180" s="1346"/>
      <c r="G180" s="1345">
        <v>1001.86864800339</v>
      </c>
      <c r="H180" s="1347" t="s">
        <v>509</v>
      </c>
      <c r="I180" s="1348">
        <v>0.63896607548341455</v>
      </c>
    </row>
    <row r="181" spans="1:9" ht="13.5" thickBot="1" x14ac:dyDescent="0.25">
      <c r="A181" s="330"/>
      <c r="B181" s="1142"/>
      <c r="C181" s="330"/>
      <c r="D181" s="330"/>
      <c r="E181" s="330"/>
      <c r="F181" s="330"/>
      <c r="G181" s="750"/>
      <c r="H181" s="1118"/>
      <c r="I181" s="750"/>
    </row>
    <row r="182" spans="1:9" ht="13.5" thickBot="1" x14ac:dyDescent="0.25">
      <c r="A182" s="995" t="s">
        <v>262</v>
      </c>
      <c r="B182" s="1145"/>
      <c r="C182" s="991">
        <v>106613.34906157968</v>
      </c>
      <c r="D182" s="992"/>
      <c r="E182" s="991">
        <v>47098.855483460378</v>
      </c>
      <c r="F182" s="992"/>
      <c r="G182" s="991">
        <v>59514.49357811932</v>
      </c>
      <c r="H182" s="993" t="s">
        <v>509</v>
      </c>
      <c r="I182" s="1146">
        <v>0.44177259131270857</v>
      </c>
    </row>
    <row r="183" spans="1:9" s="927" customFormat="1" x14ac:dyDescent="0.2">
      <c r="B183" s="928"/>
      <c r="C183" s="1094"/>
      <c r="E183" s="929"/>
      <c r="G183" s="930"/>
      <c r="H183" s="931"/>
      <c r="I183" s="932"/>
    </row>
    <row r="184" spans="1:9" s="927" customFormat="1" ht="32.1" customHeight="1" x14ac:dyDescent="0.2">
      <c r="A184" s="938" t="s">
        <v>531</v>
      </c>
      <c r="B184" s="1148" t="s">
        <v>68</v>
      </c>
      <c r="C184" s="1047" t="s">
        <v>49</v>
      </c>
      <c r="D184" s="938" t="s">
        <v>68</v>
      </c>
      <c r="E184" s="1047" t="s">
        <v>49</v>
      </c>
      <c r="F184" s="938" t="s">
        <v>68</v>
      </c>
      <c r="G184" s="1047" t="s">
        <v>49</v>
      </c>
      <c r="H184" s="938" t="s">
        <v>68</v>
      </c>
      <c r="I184" s="1047" t="s">
        <v>49</v>
      </c>
    </row>
    <row r="185" spans="1:9" s="927" customFormat="1" x14ac:dyDescent="0.2">
      <c r="A185" s="939" t="s">
        <v>497</v>
      </c>
      <c r="B185" s="1149"/>
      <c r="C185" s="1150">
        <v>712.74005683999997</v>
      </c>
      <c r="D185" s="1151"/>
      <c r="E185" s="1150">
        <v>10.044545730000001</v>
      </c>
      <c r="F185" s="1151"/>
      <c r="G185" s="1083">
        <v>702.69551110999998</v>
      </c>
      <c r="H185" s="1152" t="s">
        <v>509</v>
      </c>
      <c r="I185" s="1152">
        <v>1.4092859849260387E-2</v>
      </c>
    </row>
    <row r="186" spans="1:9" s="927" customFormat="1" ht="12.6" hidden="1" customHeight="1" x14ac:dyDescent="0.2">
      <c r="A186" s="939" t="s">
        <v>532</v>
      </c>
      <c r="B186" s="1149"/>
      <c r="C186" s="1150"/>
      <c r="D186" s="1151"/>
      <c r="E186" s="1150"/>
      <c r="F186" s="1151"/>
      <c r="G186" s="1083"/>
      <c r="H186" s="1152"/>
      <c r="I186" s="1152"/>
    </row>
    <row r="187" spans="1:9" s="927" customFormat="1" hidden="1" x14ac:dyDescent="0.2">
      <c r="A187" s="939" t="s">
        <v>533</v>
      </c>
      <c r="B187" s="1149"/>
      <c r="C187" s="1150"/>
      <c r="D187" s="1151"/>
      <c r="E187" s="1150"/>
      <c r="F187" s="1151"/>
      <c r="G187" s="1083"/>
      <c r="H187" s="1152"/>
      <c r="I187" s="1152"/>
    </row>
    <row r="188" spans="1:9" s="927" customFormat="1" x14ac:dyDescent="0.2">
      <c r="A188" s="933" t="s">
        <v>534</v>
      </c>
      <c r="B188" s="1153">
        <v>0</v>
      </c>
      <c r="C188" s="934">
        <v>712.74005683999997</v>
      </c>
      <c r="D188" s="1153">
        <v>0</v>
      </c>
      <c r="E188" s="934">
        <v>10.044545730000001</v>
      </c>
      <c r="F188" s="1153">
        <v>0</v>
      </c>
      <c r="G188" s="934">
        <v>702.69551110999998</v>
      </c>
      <c r="H188" s="1154" t="s">
        <v>509</v>
      </c>
      <c r="I188" s="1154">
        <v>1.4092859849260387E-2</v>
      </c>
    </row>
    <row r="189" spans="1:9" s="927" customFormat="1" ht="13.5" thickBot="1" x14ac:dyDescent="0.25">
      <c r="B189" s="964"/>
      <c r="E189" s="746"/>
      <c r="G189" s="1155"/>
      <c r="H189" s="1156"/>
      <c r="I189" s="1155"/>
    </row>
    <row r="190" spans="1:9" s="927" customFormat="1" ht="13.5" thickBot="1" x14ac:dyDescent="0.25">
      <c r="A190" s="1095" t="s">
        <v>535</v>
      </c>
      <c r="B190" s="1157">
        <v>0</v>
      </c>
      <c r="C190" s="935">
        <v>107326.08911841968</v>
      </c>
      <c r="D190" s="936"/>
      <c r="E190" s="935">
        <v>47108.900029190379</v>
      </c>
      <c r="F190" s="936"/>
      <c r="G190" s="935">
        <v>60217.189089229323</v>
      </c>
      <c r="H190" s="937" t="s">
        <v>509</v>
      </c>
      <c r="I190" s="1158">
        <v>0.4389324200308104</v>
      </c>
    </row>
    <row r="191" spans="1:9" x14ac:dyDescent="0.2">
      <c r="A191" s="330"/>
      <c r="C191" s="746"/>
      <c r="D191" s="330"/>
      <c r="E191" s="996"/>
      <c r="F191" s="330"/>
      <c r="G191" s="941"/>
      <c r="H191" s="745"/>
      <c r="I191" s="676"/>
    </row>
    <row r="192" spans="1:9" x14ac:dyDescent="0.2">
      <c r="A192" s="316" t="s">
        <v>263</v>
      </c>
      <c r="B192" s="1096"/>
      <c r="C192" s="994"/>
      <c r="D192" s="316"/>
      <c r="E192" s="745"/>
      <c r="F192" s="316"/>
      <c r="G192" s="994"/>
      <c r="H192" s="994"/>
      <c r="I192" s="994"/>
    </row>
    <row r="193" spans="1:9" x14ac:dyDescent="0.2">
      <c r="A193" s="330"/>
      <c r="C193" s="330"/>
      <c r="D193" s="330"/>
      <c r="E193" s="994"/>
      <c r="F193" s="330"/>
      <c r="G193" s="330"/>
      <c r="H193" s="330"/>
      <c r="I193" s="330"/>
    </row>
    <row r="194" spans="1:9" x14ac:dyDescent="0.2">
      <c r="A194" s="1204" t="s">
        <v>679</v>
      </c>
      <c r="B194" s="1205"/>
      <c r="C194" s="1205"/>
      <c r="D194" s="1205"/>
      <c r="E194" s="1205"/>
      <c r="F194" s="1205"/>
      <c r="G194" s="1205"/>
      <c r="H194" s="1205"/>
      <c r="I194" s="1206"/>
    </row>
    <row r="195" spans="1:9" x14ac:dyDescent="0.2">
      <c r="A195" s="1097" t="s">
        <v>786</v>
      </c>
      <c r="B195" s="1159"/>
      <c r="C195" s="1150">
        <v>20799.795423662101</v>
      </c>
      <c r="D195" s="1364">
        <v>0</v>
      </c>
      <c r="E195" s="1129">
        <v>0</v>
      </c>
      <c r="F195" s="997"/>
      <c r="G195" s="1077">
        <v>20799.795423662101</v>
      </c>
      <c r="H195" s="1131" t="s">
        <v>509</v>
      </c>
      <c r="I195" s="1131">
        <v>0</v>
      </c>
    </row>
    <row r="196" spans="1:9" hidden="1" x14ac:dyDescent="0.2">
      <c r="A196" s="1097" t="s">
        <v>680</v>
      </c>
      <c r="B196" s="1159"/>
      <c r="C196" s="1150">
        <v>0</v>
      </c>
      <c r="D196" s="997"/>
      <c r="E196" s="1129">
        <v>0</v>
      </c>
      <c r="F196" s="997"/>
      <c r="G196" s="1077">
        <v>0</v>
      </c>
      <c r="H196" s="1131" t="s">
        <v>509</v>
      </c>
      <c r="I196" s="1131">
        <v>0</v>
      </c>
    </row>
    <row r="197" spans="1:9" x14ac:dyDescent="0.2">
      <c r="A197" s="1861" t="s">
        <v>681</v>
      </c>
      <c r="B197" s="1862"/>
      <c r="C197" s="1862"/>
      <c r="D197" s="1862"/>
      <c r="E197" s="1862"/>
      <c r="F197" s="1862"/>
      <c r="G197" s="1862"/>
      <c r="H197" s="1862"/>
      <c r="I197" s="1863"/>
    </row>
    <row r="198" spans="1:9" x14ac:dyDescent="0.2">
      <c r="A198" s="1097" t="s">
        <v>682</v>
      </c>
      <c r="B198" s="1159"/>
      <c r="C198" s="1150">
        <v>4260.8479419259975</v>
      </c>
      <c r="D198" s="1364">
        <v>0</v>
      </c>
      <c r="E198" s="1129">
        <v>0</v>
      </c>
      <c r="F198" s="997"/>
      <c r="G198" s="1077">
        <v>4260.8479419259975</v>
      </c>
      <c r="H198" s="1131" t="s">
        <v>509</v>
      </c>
      <c r="I198" s="1131">
        <v>0</v>
      </c>
    </row>
    <row r="199" spans="1:9" x14ac:dyDescent="0.2">
      <c r="A199" s="1861" t="s">
        <v>559</v>
      </c>
      <c r="B199" s="1862"/>
      <c r="C199" s="1862"/>
      <c r="D199" s="1862"/>
      <c r="E199" s="1862"/>
      <c r="F199" s="1862"/>
      <c r="G199" s="1862"/>
      <c r="H199" s="1862"/>
      <c r="I199" s="1863"/>
    </row>
    <row r="200" spans="1:9" x14ac:dyDescent="0.2">
      <c r="A200" s="1097" t="s">
        <v>787</v>
      </c>
      <c r="B200" s="1142"/>
      <c r="C200" s="1150">
        <v>471.57510026182842</v>
      </c>
      <c r="D200" s="1364">
        <v>0</v>
      </c>
      <c r="E200" s="1129">
        <v>0</v>
      </c>
      <c r="F200" s="997"/>
      <c r="G200" s="1077">
        <v>471.57510026182842</v>
      </c>
      <c r="H200" s="1131" t="s">
        <v>509</v>
      </c>
      <c r="I200" s="1131">
        <v>0</v>
      </c>
    </row>
    <row r="201" spans="1:9" hidden="1" x14ac:dyDescent="0.2">
      <c r="A201" s="939" t="s">
        <v>680</v>
      </c>
      <c r="B201" s="1149"/>
      <c r="C201" s="1150">
        <v>0</v>
      </c>
      <c r="D201" s="1160"/>
      <c r="E201" s="1129">
        <v>0</v>
      </c>
      <c r="F201" s="1160"/>
      <c r="G201" s="1077">
        <v>0</v>
      </c>
      <c r="H201" s="1131" t="s">
        <v>509</v>
      </c>
      <c r="I201" s="1131">
        <v>0</v>
      </c>
    </row>
    <row r="202" spans="1:9" x14ac:dyDescent="0.2">
      <c r="A202" s="1861" t="s">
        <v>683</v>
      </c>
      <c r="B202" s="1862"/>
      <c r="C202" s="1862"/>
      <c r="D202" s="1862"/>
      <c r="E202" s="1862"/>
      <c r="F202" s="1862"/>
      <c r="G202" s="1862"/>
      <c r="H202" s="1862"/>
      <c r="I202" s="1863"/>
    </row>
    <row r="203" spans="1:9" x14ac:dyDescent="0.2">
      <c r="A203" s="939" t="s">
        <v>787</v>
      </c>
      <c r="B203" s="1149"/>
      <c r="C203" s="1150">
        <v>1601.6511269042201</v>
      </c>
      <c r="D203" s="1364">
        <v>0</v>
      </c>
      <c r="E203" s="1129">
        <v>0</v>
      </c>
      <c r="F203" s="1160"/>
      <c r="G203" s="1077">
        <v>1601.6511269042201</v>
      </c>
      <c r="H203" s="1131" t="s">
        <v>509</v>
      </c>
      <c r="I203" s="1131">
        <v>0</v>
      </c>
    </row>
    <row r="204" spans="1:9" hidden="1" x14ac:dyDescent="0.2">
      <c r="A204" s="939" t="s">
        <v>680</v>
      </c>
      <c r="B204" s="1149"/>
      <c r="C204" s="1150">
        <v>0</v>
      </c>
      <c r="D204" s="997"/>
      <c r="E204" s="1129">
        <v>0</v>
      </c>
      <c r="F204" s="997"/>
      <c r="G204" s="1077">
        <v>0</v>
      </c>
      <c r="H204" s="1131" t="s">
        <v>509</v>
      </c>
      <c r="I204" s="1131">
        <v>0</v>
      </c>
    </row>
    <row r="205" spans="1:9" hidden="1" x14ac:dyDescent="0.2">
      <c r="A205" s="1097" t="s">
        <v>626</v>
      </c>
      <c r="B205" s="1159"/>
      <c r="C205" s="1150">
        <v>364.876405362546</v>
      </c>
      <c r="D205" s="997"/>
      <c r="E205" s="1129">
        <v>0</v>
      </c>
      <c r="F205" s="997"/>
      <c r="G205" s="1077">
        <v>364.876405362546</v>
      </c>
      <c r="H205" s="1131" t="s">
        <v>509</v>
      </c>
      <c r="I205" s="1131">
        <v>0</v>
      </c>
    </row>
    <row r="206" spans="1:9" hidden="1" x14ac:dyDescent="0.2">
      <c r="A206" s="1097" t="s">
        <v>627</v>
      </c>
      <c r="B206" s="1159"/>
      <c r="C206" s="1150">
        <v>1597.6041643706758</v>
      </c>
      <c r="D206" s="997"/>
      <c r="E206" s="1129">
        <v>0</v>
      </c>
      <c r="F206" s="997"/>
      <c r="G206" s="1077">
        <v>1597.6041643706758</v>
      </c>
      <c r="H206" s="1131" t="s">
        <v>509</v>
      </c>
      <c r="I206" s="1131">
        <v>0</v>
      </c>
    </row>
    <row r="207" spans="1:9" hidden="1" x14ac:dyDescent="0.2">
      <c r="A207" s="939" t="s">
        <v>628</v>
      </c>
      <c r="B207" s="1149"/>
      <c r="C207" s="1150">
        <v>272.29569063839995</v>
      </c>
      <c r="D207" s="997"/>
      <c r="E207" s="1129">
        <v>0</v>
      </c>
      <c r="F207" s="997"/>
      <c r="G207" s="1077">
        <v>272.29569063839995</v>
      </c>
      <c r="H207" s="1131" t="s">
        <v>509</v>
      </c>
      <c r="I207" s="1131">
        <v>0</v>
      </c>
    </row>
    <row r="208" spans="1:9" hidden="1" x14ac:dyDescent="0.2">
      <c r="A208" s="1097" t="s">
        <v>629</v>
      </c>
      <c r="B208" s="1159"/>
      <c r="C208" s="1150">
        <v>-1.3132106512145996</v>
      </c>
      <c r="D208" s="997"/>
      <c r="E208" s="1129">
        <v>0</v>
      </c>
      <c r="F208" s="997"/>
      <c r="G208" s="1077">
        <v>-1.3132106512145996</v>
      </c>
      <c r="H208" s="1131" t="s">
        <v>509</v>
      </c>
      <c r="I208" s="1131">
        <v>0</v>
      </c>
    </row>
    <row r="209" spans="1:9" ht="13.5" thickBot="1" x14ac:dyDescent="0.25">
      <c r="A209" s="330"/>
      <c r="B209" s="1142"/>
      <c r="C209" s="330"/>
      <c r="D209" s="994"/>
      <c r="E209" s="750"/>
      <c r="F209" s="330"/>
      <c r="G209" s="994"/>
      <c r="H209" s="330"/>
      <c r="I209" s="330"/>
    </row>
    <row r="210" spans="1:9" ht="13.5" thickBot="1" x14ac:dyDescent="0.25">
      <c r="A210" s="995" t="s">
        <v>29</v>
      </c>
      <c r="B210" s="1145"/>
      <c r="C210" s="991">
        <v>134459.95871117382</v>
      </c>
      <c r="D210" s="992"/>
      <c r="E210" s="991">
        <v>47108.900029190379</v>
      </c>
      <c r="F210" s="992"/>
      <c r="G210" s="991">
        <v>87351.058681983472</v>
      </c>
      <c r="H210" s="993" t="s">
        <v>509</v>
      </c>
      <c r="I210" s="1146">
        <v>0.35035634757543294</v>
      </c>
    </row>
    <row r="211" spans="1:9" ht="30" customHeight="1" x14ac:dyDescent="0.2">
      <c r="A211" s="1856" t="s">
        <v>600</v>
      </c>
      <c r="B211" s="1857"/>
      <c r="C211" s="1857"/>
      <c r="D211" s="1857"/>
      <c r="E211" s="1857"/>
      <c r="F211" s="1857"/>
      <c r="G211" s="1857"/>
      <c r="H211" s="1857"/>
      <c r="I211" s="1857"/>
    </row>
    <row r="212" spans="1:9" ht="24.95" customHeight="1" x14ac:dyDescent="0.2">
      <c r="A212" s="1842" t="s">
        <v>1138</v>
      </c>
      <c r="B212" s="1843"/>
      <c r="C212" s="1843"/>
      <c r="D212" s="1843"/>
      <c r="E212" s="1843"/>
      <c r="F212" s="1843"/>
      <c r="G212" s="1843"/>
      <c r="H212" s="1843"/>
      <c r="I212" s="1843"/>
    </row>
    <row r="213" spans="1:9" ht="13.15" customHeight="1" x14ac:dyDescent="0.2">
      <c r="A213" s="1842" t="s">
        <v>1373</v>
      </c>
      <c r="B213" s="1842"/>
      <c r="C213" s="1842"/>
      <c r="D213" s="1842"/>
      <c r="E213" s="1842"/>
      <c r="F213" s="1842"/>
      <c r="G213" s="1842"/>
      <c r="H213" s="1842"/>
      <c r="I213" s="1842"/>
    </row>
    <row r="214" spans="1:9" ht="19.149999999999999" customHeight="1" x14ac:dyDescent="0.2">
      <c r="A214" s="1842" t="s">
        <v>1374</v>
      </c>
      <c r="B214" s="1843"/>
      <c r="C214" s="1843"/>
      <c r="D214" s="1843"/>
      <c r="E214" s="1843"/>
      <c r="F214" s="1843"/>
      <c r="G214" s="1843"/>
      <c r="H214" s="1843"/>
      <c r="I214" s="1843"/>
    </row>
  </sheetData>
  <mergeCells count="29">
    <mergeCell ref="A1:M1"/>
    <mergeCell ref="A3:M3"/>
    <mergeCell ref="A4:M4"/>
    <mergeCell ref="A6:M6"/>
    <mergeCell ref="A62:C62"/>
    <mergeCell ref="A8:A9"/>
    <mergeCell ref="A43:G43"/>
    <mergeCell ref="A44:G44"/>
    <mergeCell ref="A45:G45"/>
    <mergeCell ref="A61:F61"/>
    <mergeCell ref="A67:C67"/>
    <mergeCell ref="A68:F68"/>
    <mergeCell ref="A70:F70"/>
    <mergeCell ref="A73:F73"/>
    <mergeCell ref="A213:I213"/>
    <mergeCell ref="A84:A85"/>
    <mergeCell ref="A211:I211"/>
    <mergeCell ref="A212:I212"/>
    <mergeCell ref="A76:C76"/>
    <mergeCell ref="A79:J79"/>
    <mergeCell ref="A199:I199"/>
    <mergeCell ref="A202:I202"/>
    <mergeCell ref="A197:I197"/>
    <mergeCell ref="A214:I214"/>
    <mergeCell ref="A75:F75"/>
    <mergeCell ref="A69:C69"/>
    <mergeCell ref="A71:C71"/>
    <mergeCell ref="A74:C74"/>
    <mergeCell ref="A80:F80"/>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2BFA-B270-4958-9E5C-9E3729BB19F4}">
  <sheetPr>
    <tabColor theme="0"/>
  </sheetPr>
  <dimension ref="A1:M167"/>
  <sheetViews>
    <sheetView showGridLines="0" topLeftCell="D1" zoomScale="80" zoomScaleNormal="80" workbookViewId="0">
      <selection activeCell="F15" sqref="F15"/>
    </sheetView>
  </sheetViews>
  <sheetFormatPr baseColWidth="10" defaultColWidth="11.42578125" defaultRowHeight="12.75" x14ac:dyDescent="0.2"/>
  <cols>
    <col min="1" max="1" width="3.7109375" style="674" hidden="1" customWidth="1"/>
    <col min="2" max="2" width="7.28515625" style="674" hidden="1" customWidth="1"/>
    <col min="3" max="3" width="5.28515625" style="674" hidden="1" customWidth="1"/>
    <col min="4" max="4" width="38" style="674" customWidth="1"/>
    <col min="5" max="5" width="19.5703125" style="674" customWidth="1"/>
    <col min="6" max="6" width="20" style="674" customWidth="1"/>
    <col min="7" max="7" width="19.7109375" style="674" customWidth="1"/>
    <col min="8" max="8" width="19.5703125" style="674" customWidth="1"/>
    <col min="9" max="9" width="22.28515625" style="674" customWidth="1"/>
    <col min="10" max="10" width="19.7109375" style="674" customWidth="1"/>
    <col min="11" max="11" width="23.28515625" style="674" customWidth="1"/>
    <col min="12" max="12" width="21" style="674" customWidth="1"/>
    <col min="13" max="13" width="23.28515625" style="674" customWidth="1"/>
    <col min="14" max="89" width="11.42578125" style="674"/>
    <col min="90" max="90" width="3.7109375" style="674" customWidth="1"/>
    <col min="91" max="91" width="7.28515625" style="674" customWidth="1"/>
    <col min="92" max="92" width="38" style="674" customWidth="1"/>
    <col min="93" max="135" width="0" style="674" hidden="1" customWidth="1"/>
    <col min="136" max="136" width="18.28515625" style="674" customWidth="1"/>
    <col min="137" max="137" width="0" style="674" hidden="1" customWidth="1"/>
    <col min="138" max="138" width="20" style="674" customWidth="1"/>
    <col min="139" max="139" width="19.7109375" style="674" customWidth="1"/>
    <col min="140" max="140" width="19.5703125" style="674" customWidth="1"/>
    <col min="141" max="141" width="22.28515625" style="674" customWidth="1"/>
    <col min="142" max="142" width="19.7109375" style="674" customWidth="1"/>
    <col min="143" max="143" width="17.7109375" style="674" customWidth="1"/>
    <col min="144" max="144" width="21" style="674" customWidth="1"/>
    <col min="145" max="145" width="18.28515625" style="674" customWidth="1"/>
    <col min="146" max="146" width="19.28515625" style="674" customWidth="1"/>
    <col min="147" max="161" width="0" style="674" hidden="1" customWidth="1"/>
    <col min="162" max="162" width="18.28515625" style="674" customWidth="1"/>
    <col min="163" max="163" width="17.28515625" style="674" customWidth="1"/>
    <col min="164" max="164" width="18.7109375" style="674" customWidth="1"/>
    <col min="165" max="165" width="18.28515625" style="674" customWidth="1"/>
    <col min="166" max="166" width="16.5703125" style="674" customWidth="1"/>
    <col min="167" max="167" width="16.42578125" style="674" customWidth="1"/>
    <col min="168" max="168" width="17.28515625" style="674" customWidth="1"/>
    <col min="169" max="169" width="15.7109375" style="674" customWidth="1"/>
    <col min="170" max="170" width="11.42578125" style="674"/>
    <col min="171" max="171" width="11.5703125" style="674" customWidth="1"/>
    <col min="172" max="172" width="18.7109375" style="674" customWidth="1"/>
    <col min="173" max="173" width="17.28515625" style="674" customWidth="1"/>
    <col min="174" max="174" width="11.42578125" style="674"/>
    <col min="175" max="175" width="15.28515625" style="674" customWidth="1"/>
    <col min="176" max="177" width="11.42578125" style="674"/>
    <col min="178" max="178" width="14" style="674" bestFit="1" customWidth="1"/>
    <col min="179" max="179" width="14.28515625" style="674" customWidth="1"/>
    <col min="180" max="181" width="15" style="674" bestFit="1" customWidth="1"/>
    <col min="182" max="182" width="14.7109375" style="674" bestFit="1" customWidth="1"/>
    <col min="183" max="184" width="11.42578125" style="674"/>
    <col min="185" max="185" width="17.7109375" style="674" customWidth="1"/>
    <col min="186" max="186" width="15.42578125" style="674" customWidth="1"/>
    <col min="187" max="345" width="11.42578125" style="674"/>
    <col min="346" max="346" width="3.7109375" style="674" customWidth="1"/>
    <col min="347" max="347" width="7.28515625" style="674" customWidth="1"/>
    <col min="348" max="348" width="38" style="674" customWidth="1"/>
    <col min="349" max="391" width="0" style="674" hidden="1" customWidth="1"/>
    <col min="392" max="392" width="18.28515625" style="674" customWidth="1"/>
    <col min="393" max="393" width="0" style="674" hidden="1" customWidth="1"/>
    <col min="394" max="394" width="20" style="674" customWidth="1"/>
    <col min="395" max="395" width="19.7109375" style="674" customWidth="1"/>
    <col min="396" max="396" width="19.5703125" style="674" customWidth="1"/>
    <col min="397" max="397" width="22.28515625" style="674" customWidth="1"/>
    <col min="398" max="398" width="19.7109375" style="674" customWidth="1"/>
    <col min="399" max="399" width="17.7109375" style="674" customWidth="1"/>
    <col min="400" max="400" width="21" style="674" customWidth="1"/>
    <col min="401" max="401" width="18.28515625" style="674" customWidth="1"/>
    <col min="402" max="402" width="19.28515625" style="674" customWidth="1"/>
    <col min="403" max="417" width="0" style="674" hidden="1" customWidth="1"/>
    <col min="418" max="418" width="18.28515625" style="674" customWidth="1"/>
    <col min="419" max="419" width="17.28515625" style="674" customWidth="1"/>
    <col min="420" max="420" width="18.7109375" style="674" customWidth="1"/>
    <col min="421" max="421" width="18.28515625" style="674" customWidth="1"/>
    <col min="422" max="422" width="16.5703125" style="674" customWidth="1"/>
    <col min="423" max="423" width="16.42578125" style="674" customWidth="1"/>
    <col min="424" max="424" width="17.28515625" style="674" customWidth="1"/>
    <col min="425" max="425" width="15.7109375" style="674" customWidth="1"/>
    <col min="426" max="426" width="11.42578125" style="674"/>
    <col min="427" max="427" width="11.5703125" style="674" customWidth="1"/>
    <col min="428" max="428" width="18.7109375" style="674" customWidth="1"/>
    <col min="429" max="429" width="17.28515625" style="674" customWidth="1"/>
    <col min="430" max="430" width="11.42578125" style="674"/>
    <col min="431" max="431" width="15.28515625" style="674" customWidth="1"/>
    <col min="432" max="433" width="11.42578125" style="674"/>
    <col min="434" max="434" width="14" style="674" bestFit="1" customWidth="1"/>
    <col min="435" max="435" width="14.28515625" style="674" customWidth="1"/>
    <col min="436" max="437" width="15" style="674" bestFit="1" customWidth="1"/>
    <col min="438" max="438" width="14.7109375" style="674" bestFit="1" customWidth="1"/>
    <col min="439" max="440" width="11.42578125" style="674"/>
    <col min="441" max="441" width="17.7109375" style="674" customWidth="1"/>
    <col min="442" max="442" width="15.42578125" style="674" customWidth="1"/>
    <col min="443" max="601" width="11.42578125" style="674"/>
    <col min="602" max="602" width="3.7109375" style="674" customWidth="1"/>
    <col min="603" max="603" width="7.28515625" style="674" customWidth="1"/>
    <col min="604" max="604" width="38" style="674" customWidth="1"/>
    <col min="605" max="647" width="0" style="674" hidden="1" customWidth="1"/>
    <col min="648" max="648" width="18.28515625" style="674" customWidth="1"/>
    <col min="649" max="649" width="0" style="674" hidden="1" customWidth="1"/>
    <col min="650" max="650" width="20" style="674" customWidth="1"/>
    <col min="651" max="651" width="19.7109375" style="674" customWidth="1"/>
    <col min="652" max="652" width="19.5703125" style="674" customWidth="1"/>
    <col min="653" max="653" width="22.28515625" style="674" customWidth="1"/>
    <col min="654" max="654" width="19.7109375" style="674" customWidth="1"/>
    <col min="655" max="655" width="17.7109375" style="674" customWidth="1"/>
    <col min="656" max="656" width="21" style="674" customWidth="1"/>
    <col min="657" max="657" width="18.28515625" style="674" customWidth="1"/>
    <col min="658" max="658" width="19.28515625" style="674" customWidth="1"/>
    <col min="659" max="673" width="0" style="674" hidden="1" customWidth="1"/>
    <col min="674" max="674" width="18.28515625" style="674" customWidth="1"/>
    <col min="675" max="675" width="17.28515625" style="674" customWidth="1"/>
    <col min="676" max="676" width="18.7109375" style="674" customWidth="1"/>
    <col min="677" max="677" width="18.28515625" style="674" customWidth="1"/>
    <col min="678" max="678" width="16.5703125" style="674" customWidth="1"/>
    <col min="679" max="679" width="16.42578125" style="674" customWidth="1"/>
    <col min="680" max="680" width="17.28515625" style="674" customWidth="1"/>
    <col min="681" max="681" width="15.7109375" style="674" customWidth="1"/>
    <col min="682" max="682" width="11.42578125" style="674"/>
    <col min="683" max="683" width="11.5703125" style="674" customWidth="1"/>
    <col min="684" max="684" width="18.7109375" style="674" customWidth="1"/>
    <col min="685" max="685" width="17.28515625" style="674" customWidth="1"/>
    <col min="686" max="686" width="11.42578125" style="674"/>
    <col min="687" max="687" width="15.28515625" style="674" customWidth="1"/>
    <col min="688" max="689" width="11.42578125" style="674"/>
    <col min="690" max="690" width="14" style="674" bestFit="1" customWidth="1"/>
    <col min="691" max="691" width="14.28515625" style="674" customWidth="1"/>
    <col min="692" max="693" width="15" style="674" bestFit="1" customWidth="1"/>
    <col min="694" max="694" width="14.7109375" style="674" bestFit="1" customWidth="1"/>
    <col min="695" max="696" width="11.42578125" style="674"/>
    <col min="697" max="697" width="17.7109375" style="674" customWidth="1"/>
    <col min="698" max="698" width="15.42578125" style="674" customWidth="1"/>
    <col min="699" max="857" width="11.42578125" style="674"/>
    <col min="858" max="858" width="3.7109375" style="674" customWidth="1"/>
    <col min="859" max="859" width="7.28515625" style="674" customWidth="1"/>
    <col min="860" max="860" width="38" style="674" customWidth="1"/>
    <col min="861" max="903" width="0" style="674" hidden="1" customWidth="1"/>
    <col min="904" max="904" width="18.28515625" style="674" customWidth="1"/>
    <col min="905" max="905" width="0" style="674" hidden="1" customWidth="1"/>
    <col min="906" max="906" width="20" style="674" customWidth="1"/>
    <col min="907" max="907" width="19.7109375" style="674" customWidth="1"/>
    <col min="908" max="908" width="19.5703125" style="674" customWidth="1"/>
    <col min="909" max="909" width="22.28515625" style="674" customWidth="1"/>
    <col min="910" max="910" width="19.7109375" style="674" customWidth="1"/>
    <col min="911" max="911" width="17.7109375" style="674" customWidth="1"/>
    <col min="912" max="912" width="21" style="674" customWidth="1"/>
    <col min="913" max="913" width="18.28515625" style="674" customWidth="1"/>
    <col min="914" max="914" width="19.28515625" style="674" customWidth="1"/>
    <col min="915" max="929" width="0" style="674" hidden="1" customWidth="1"/>
    <col min="930" max="930" width="18.28515625" style="674" customWidth="1"/>
    <col min="931" max="931" width="17.28515625" style="674" customWidth="1"/>
    <col min="932" max="932" width="18.7109375" style="674" customWidth="1"/>
    <col min="933" max="933" width="18.28515625" style="674" customWidth="1"/>
    <col min="934" max="934" width="16.5703125" style="674" customWidth="1"/>
    <col min="935" max="935" width="16.42578125" style="674" customWidth="1"/>
    <col min="936" max="936" width="17.28515625" style="674" customWidth="1"/>
    <col min="937" max="937" width="15.7109375" style="674" customWidth="1"/>
    <col min="938" max="938" width="11.42578125" style="674"/>
    <col min="939" max="939" width="11.5703125" style="674" customWidth="1"/>
    <col min="940" max="940" width="18.7109375" style="674" customWidth="1"/>
    <col min="941" max="941" width="17.28515625" style="674" customWidth="1"/>
    <col min="942" max="942" width="11.42578125" style="674"/>
    <col min="943" max="943" width="15.28515625" style="674" customWidth="1"/>
    <col min="944" max="945" width="11.42578125" style="674"/>
    <col min="946" max="946" width="14" style="674" bestFit="1" customWidth="1"/>
    <col min="947" max="947" width="14.28515625" style="674" customWidth="1"/>
    <col min="948" max="949" width="15" style="674" bestFit="1" customWidth="1"/>
    <col min="950" max="950" width="14.7109375" style="674" bestFit="1" customWidth="1"/>
    <col min="951" max="952" width="11.42578125" style="674"/>
    <col min="953" max="953" width="17.7109375" style="674" customWidth="1"/>
    <col min="954" max="954" width="15.42578125" style="674" customWidth="1"/>
    <col min="955" max="1113" width="11.42578125" style="674"/>
    <col min="1114" max="1114" width="3.7109375" style="674" customWidth="1"/>
    <col min="1115" max="1115" width="7.28515625" style="674" customWidth="1"/>
    <col min="1116" max="1116" width="38" style="674" customWidth="1"/>
    <col min="1117" max="1159" width="0" style="674" hidden="1" customWidth="1"/>
    <col min="1160" max="1160" width="18.28515625" style="674" customWidth="1"/>
    <col min="1161" max="1161" width="0" style="674" hidden="1" customWidth="1"/>
    <col min="1162" max="1162" width="20" style="674" customWidth="1"/>
    <col min="1163" max="1163" width="19.7109375" style="674" customWidth="1"/>
    <col min="1164" max="1164" width="19.5703125" style="674" customWidth="1"/>
    <col min="1165" max="1165" width="22.28515625" style="674" customWidth="1"/>
    <col min="1166" max="1166" width="19.7109375" style="674" customWidth="1"/>
    <col min="1167" max="1167" width="17.7109375" style="674" customWidth="1"/>
    <col min="1168" max="1168" width="21" style="674" customWidth="1"/>
    <col min="1169" max="1169" width="18.28515625" style="674" customWidth="1"/>
    <col min="1170" max="1170" width="19.28515625" style="674" customWidth="1"/>
    <col min="1171" max="1185" width="0" style="674" hidden="1" customWidth="1"/>
    <col min="1186" max="1186" width="18.28515625" style="674" customWidth="1"/>
    <col min="1187" max="1187" width="17.28515625" style="674" customWidth="1"/>
    <col min="1188" max="1188" width="18.7109375" style="674" customWidth="1"/>
    <col min="1189" max="1189" width="18.28515625" style="674" customWidth="1"/>
    <col min="1190" max="1190" width="16.5703125" style="674" customWidth="1"/>
    <col min="1191" max="1191" width="16.42578125" style="674" customWidth="1"/>
    <col min="1192" max="1192" width="17.28515625" style="674" customWidth="1"/>
    <col min="1193" max="1193" width="15.7109375" style="674" customWidth="1"/>
    <col min="1194" max="1194" width="11.42578125" style="674"/>
    <col min="1195" max="1195" width="11.5703125" style="674" customWidth="1"/>
    <col min="1196" max="1196" width="18.7109375" style="674" customWidth="1"/>
    <col min="1197" max="1197" width="17.28515625" style="674" customWidth="1"/>
    <col min="1198" max="1198" width="11.42578125" style="674"/>
    <col min="1199" max="1199" width="15.28515625" style="674" customWidth="1"/>
    <col min="1200" max="1201" width="11.42578125" style="674"/>
    <col min="1202" max="1202" width="14" style="674" bestFit="1" customWidth="1"/>
    <col min="1203" max="1203" width="14.28515625" style="674" customWidth="1"/>
    <col min="1204" max="1205" width="15" style="674" bestFit="1" customWidth="1"/>
    <col min="1206" max="1206" width="14.7109375" style="674" bestFit="1" customWidth="1"/>
    <col min="1207" max="1208" width="11.42578125" style="674"/>
    <col min="1209" max="1209" width="17.7109375" style="674" customWidth="1"/>
    <col min="1210" max="1210" width="15.42578125" style="674" customWidth="1"/>
    <col min="1211" max="1369" width="11.42578125" style="674"/>
    <col min="1370" max="1370" width="3.7109375" style="674" customWidth="1"/>
    <col min="1371" max="1371" width="7.28515625" style="674" customWidth="1"/>
    <col min="1372" max="1372" width="38" style="674" customWidth="1"/>
    <col min="1373" max="1415" width="0" style="674" hidden="1" customWidth="1"/>
    <col min="1416" max="1416" width="18.28515625" style="674" customWidth="1"/>
    <col min="1417" max="1417" width="0" style="674" hidden="1" customWidth="1"/>
    <col min="1418" max="1418" width="20" style="674" customWidth="1"/>
    <col min="1419" max="1419" width="19.7109375" style="674" customWidth="1"/>
    <col min="1420" max="1420" width="19.5703125" style="674" customWidth="1"/>
    <col min="1421" max="1421" width="22.28515625" style="674" customWidth="1"/>
    <col min="1422" max="1422" width="19.7109375" style="674" customWidth="1"/>
    <col min="1423" max="1423" width="17.7109375" style="674" customWidth="1"/>
    <col min="1424" max="1424" width="21" style="674" customWidth="1"/>
    <col min="1425" max="1425" width="18.28515625" style="674" customWidth="1"/>
    <col min="1426" max="1426" width="19.28515625" style="674" customWidth="1"/>
    <col min="1427" max="1441" width="0" style="674" hidden="1" customWidth="1"/>
    <col min="1442" max="1442" width="18.28515625" style="674" customWidth="1"/>
    <col min="1443" max="1443" width="17.28515625" style="674" customWidth="1"/>
    <col min="1444" max="1444" width="18.7109375" style="674" customWidth="1"/>
    <col min="1445" max="1445" width="18.28515625" style="674" customWidth="1"/>
    <col min="1446" max="1446" width="16.5703125" style="674" customWidth="1"/>
    <col min="1447" max="1447" width="16.42578125" style="674" customWidth="1"/>
    <col min="1448" max="1448" width="17.28515625" style="674" customWidth="1"/>
    <col min="1449" max="1449" width="15.7109375" style="674" customWidth="1"/>
    <col min="1450" max="1450" width="11.42578125" style="674"/>
    <col min="1451" max="1451" width="11.5703125" style="674" customWidth="1"/>
    <col min="1452" max="1452" width="18.7109375" style="674" customWidth="1"/>
    <col min="1453" max="1453" width="17.28515625" style="674" customWidth="1"/>
    <col min="1454" max="1454" width="11.42578125" style="674"/>
    <col min="1455" max="1455" width="15.28515625" style="674" customWidth="1"/>
    <col min="1456" max="1457" width="11.42578125" style="674"/>
    <col min="1458" max="1458" width="14" style="674" bestFit="1" customWidth="1"/>
    <col min="1459" max="1459" width="14.28515625" style="674" customWidth="1"/>
    <col min="1460" max="1461" width="15" style="674" bestFit="1" customWidth="1"/>
    <col min="1462" max="1462" width="14.7109375" style="674" bestFit="1" customWidth="1"/>
    <col min="1463" max="1464" width="11.42578125" style="674"/>
    <col min="1465" max="1465" width="17.7109375" style="674" customWidth="1"/>
    <col min="1466" max="1466" width="15.42578125" style="674" customWidth="1"/>
    <col min="1467" max="1625" width="11.42578125" style="674"/>
    <col min="1626" max="1626" width="3.7109375" style="674" customWidth="1"/>
    <col min="1627" max="1627" width="7.28515625" style="674" customWidth="1"/>
    <col min="1628" max="1628" width="38" style="674" customWidth="1"/>
    <col min="1629" max="1671" width="0" style="674" hidden="1" customWidth="1"/>
    <col min="1672" max="1672" width="18.28515625" style="674" customWidth="1"/>
    <col min="1673" max="1673" width="0" style="674" hidden="1" customWidth="1"/>
    <col min="1674" max="1674" width="20" style="674" customWidth="1"/>
    <col min="1675" max="1675" width="19.7109375" style="674" customWidth="1"/>
    <col min="1676" max="1676" width="19.5703125" style="674" customWidth="1"/>
    <col min="1677" max="1677" width="22.28515625" style="674" customWidth="1"/>
    <col min="1678" max="1678" width="19.7109375" style="674" customWidth="1"/>
    <col min="1679" max="1679" width="17.7109375" style="674" customWidth="1"/>
    <col min="1680" max="1680" width="21" style="674" customWidth="1"/>
    <col min="1681" max="1681" width="18.28515625" style="674" customWidth="1"/>
    <col min="1682" max="1682" width="19.28515625" style="674" customWidth="1"/>
    <col min="1683" max="1697" width="0" style="674" hidden="1" customWidth="1"/>
    <col min="1698" max="1698" width="18.28515625" style="674" customWidth="1"/>
    <col min="1699" max="1699" width="17.28515625" style="674" customWidth="1"/>
    <col min="1700" max="1700" width="18.7109375" style="674" customWidth="1"/>
    <col min="1701" max="1701" width="18.28515625" style="674" customWidth="1"/>
    <col min="1702" max="1702" width="16.5703125" style="674" customWidth="1"/>
    <col min="1703" max="1703" width="16.42578125" style="674" customWidth="1"/>
    <col min="1704" max="1704" width="17.28515625" style="674" customWidth="1"/>
    <col min="1705" max="1705" width="15.7109375" style="674" customWidth="1"/>
    <col min="1706" max="1706" width="11.42578125" style="674"/>
    <col min="1707" max="1707" width="11.5703125" style="674" customWidth="1"/>
    <col min="1708" max="1708" width="18.7109375" style="674" customWidth="1"/>
    <col min="1709" max="1709" width="17.28515625" style="674" customWidth="1"/>
    <col min="1710" max="1710" width="11.42578125" style="674"/>
    <col min="1711" max="1711" width="15.28515625" style="674" customWidth="1"/>
    <col min="1712" max="1713" width="11.42578125" style="674"/>
    <col min="1714" max="1714" width="14" style="674" bestFit="1" customWidth="1"/>
    <col min="1715" max="1715" width="14.28515625" style="674" customWidth="1"/>
    <col min="1716" max="1717" width="15" style="674" bestFit="1" customWidth="1"/>
    <col min="1718" max="1718" width="14.7109375" style="674" bestFit="1" customWidth="1"/>
    <col min="1719" max="1720" width="11.42578125" style="674"/>
    <col min="1721" max="1721" width="17.7109375" style="674" customWidth="1"/>
    <col min="1722" max="1722" width="15.42578125" style="674" customWidth="1"/>
    <col min="1723" max="1881" width="11.42578125" style="674"/>
    <col min="1882" max="1882" width="3.7109375" style="674" customWidth="1"/>
    <col min="1883" max="1883" width="7.28515625" style="674" customWidth="1"/>
    <col min="1884" max="1884" width="38" style="674" customWidth="1"/>
    <col min="1885" max="1927" width="0" style="674" hidden="1" customWidth="1"/>
    <col min="1928" max="1928" width="18.28515625" style="674" customWidth="1"/>
    <col min="1929" max="1929" width="0" style="674" hidden="1" customWidth="1"/>
    <col min="1930" max="1930" width="20" style="674" customWidth="1"/>
    <col min="1931" max="1931" width="19.7109375" style="674" customWidth="1"/>
    <col min="1932" max="1932" width="19.5703125" style="674" customWidth="1"/>
    <col min="1933" max="1933" width="22.28515625" style="674" customWidth="1"/>
    <col min="1934" max="1934" width="19.7109375" style="674" customWidth="1"/>
    <col min="1935" max="1935" width="17.7109375" style="674" customWidth="1"/>
    <col min="1936" max="1936" width="21" style="674" customWidth="1"/>
    <col min="1937" max="1937" width="18.28515625" style="674" customWidth="1"/>
    <col min="1938" max="1938" width="19.28515625" style="674" customWidth="1"/>
    <col min="1939" max="1953" width="0" style="674" hidden="1" customWidth="1"/>
    <col min="1954" max="1954" width="18.28515625" style="674" customWidth="1"/>
    <col min="1955" max="1955" width="17.28515625" style="674" customWidth="1"/>
    <col min="1956" max="1956" width="18.7109375" style="674" customWidth="1"/>
    <col min="1957" max="1957" width="18.28515625" style="674" customWidth="1"/>
    <col min="1958" max="1958" width="16.5703125" style="674" customWidth="1"/>
    <col min="1959" max="1959" width="16.42578125" style="674" customWidth="1"/>
    <col min="1960" max="1960" width="17.28515625" style="674" customWidth="1"/>
    <col min="1961" max="1961" width="15.7109375" style="674" customWidth="1"/>
    <col min="1962" max="1962" width="11.42578125" style="674"/>
    <col min="1963" max="1963" width="11.5703125" style="674" customWidth="1"/>
    <col min="1964" max="1964" width="18.7109375" style="674" customWidth="1"/>
    <col min="1965" max="1965" width="17.28515625" style="674" customWidth="1"/>
    <col min="1966" max="1966" width="11.42578125" style="674"/>
    <col min="1967" max="1967" width="15.28515625" style="674" customWidth="1"/>
    <col min="1968" max="1969" width="11.42578125" style="674"/>
    <col min="1970" max="1970" width="14" style="674" bestFit="1" customWidth="1"/>
    <col min="1971" max="1971" width="14.28515625" style="674" customWidth="1"/>
    <col min="1972" max="1973" width="15" style="674" bestFit="1" customWidth="1"/>
    <col min="1974" max="1974" width="14.7109375" style="674" bestFit="1" customWidth="1"/>
    <col min="1975" max="1976" width="11.42578125" style="674"/>
    <col min="1977" max="1977" width="17.7109375" style="674" customWidth="1"/>
    <col min="1978" max="1978" width="15.42578125" style="674" customWidth="1"/>
    <col min="1979" max="2137" width="11.42578125" style="674"/>
    <col min="2138" max="2138" width="3.7109375" style="674" customWidth="1"/>
    <col min="2139" max="2139" width="7.28515625" style="674" customWidth="1"/>
    <col min="2140" max="2140" width="38" style="674" customWidth="1"/>
    <col min="2141" max="2183" width="0" style="674" hidden="1" customWidth="1"/>
    <col min="2184" max="2184" width="18.28515625" style="674" customWidth="1"/>
    <col min="2185" max="2185" width="0" style="674" hidden="1" customWidth="1"/>
    <col min="2186" max="2186" width="20" style="674" customWidth="1"/>
    <col min="2187" max="2187" width="19.7109375" style="674" customWidth="1"/>
    <col min="2188" max="2188" width="19.5703125" style="674" customWidth="1"/>
    <col min="2189" max="2189" width="22.28515625" style="674" customWidth="1"/>
    <col min="2190" max="2190" width="19.7109375" style="674" customWidth="1"/>
    <col min="2191" max="2191" width="17.7109375" style="674" customWidth="1"/>
    <col min="2192" max="2192" width="21" style="674" customWidth="1"/>
    <col min="2193" max="2193" width="18.28515625" style="674" customWidth="1"/>
    <col min="2194" max="2194" width="19.28515625" style="674" customWidth="1"/>
    <col min="2195" max="2209" width="0" style="674" hidden="1" customWidth="1"/>
    <col min="2210" max="2210" width="18.28515625" style="674" customWidth="1"/>
    <col min="2211" max="2211" width="17.28515625" style="674" customWidth="1"/>
    <col min="2212" max="2212" width="18.7109375" style="674" customWidth="1"/>
    <col min="2213" max="2213" width="18.28515625" style="674" customWidth="1"/>
    <col min="2214" max="2214" width="16.5703125" style="674" customWidth="1"/>
    <col min="2215" max="2215" width="16.42578125" style="674" customWidth="1"/>
    <col min="2216" max="2216" width="17.28515625" style="674" customWidth="1"/>
    <col min="2217" max="2217" width="15.7109375" style="674" customWidth="1"/>
    <col min="2218" max="2218" width="11.42578125" style="674"/>
    <col min="2219" max="2219" width="11.5703125" style="674" customWidth="1"/>
    <col min="2220" max="2220" width="18.7109375" style="674" customWidth="1"/>
    <col min="2221" max="2221" width="17.28515625" style="674" customWidth="1"/>
    <col min="2222" max="2222" width="11.42578125" style="674"/>
    <col min="2223" max="2223" width="15.28515625" style="674" customWidth="1"/>
    <col min="2224" max="2225" width="11.42578125" style="674"/>
    <col min="2226" max="2226" width="14" style="674" bestFit="1" customWidth="1"/>
    <col min="2227" max="2227" width="14.28515625" style="674" customWidth="1"/>
    <col min="2228" max="2229" width="15" style="674" bestFit="1" customWidth="1"/>
    <col min="2230" max="2230" width="14.7109375" style="674" bestFit="1" customWidth="1"/>
    <col min="2231" max="2232" width="11.42578125" style="674"/>
    <col min="2233" max="2233" width="17.7109375" style="674" customWidth="1"/>
    <col min="2234" max="2234" width="15.42578125" style="674" customWidth="1"/>
    <col min="2235" max="2393" width="11.42578125" style="674"/>
    <col min="2394" max="2394" width="3.7109375" style="674" customWidth="1"/>
    <col min="2395" max="2395" width="7.28515625" style="674" customWidth="1"/>
    <col min="2396" max="2396" width="38" style="674" customWidth="1"/>
    <col min="2397" max="2439" width="0" style="674" hidden="1" customWidth="1"/>
    <col min="2440" max="2440" width="18.28515625" style="674" customWidth="1"/>
    <col min="2441" max="2441" width="0" style="674" hidden="1" customWidth="1"/>
    <col min="2442" max="2442" width="20" style="674" customWidth="1"/>
    <col min="2443" max="2443" width="19.7109375" style="674" customWidth="1"/>
    <col min="2444" max="2444" width="19.5703125" style="674" customWidth="1"/>
    <col min="2445" max="2445" width="22.28515625" style="674" customWidth="1"/>
    <col min="2446" max="2446" width="19.7109375" style="674" customWidth="1"/>
    <col min="2447" max="2447" width="17.7109375" style="674" customWidth="1"/>
    <col min="2448" max="2448" width="21" style="674" customWidth="1"/>
    <col min="2449" max="2449" width="18.28515625" style="674" customWidth="1"/>
    <col min="2450" max="2450" width="19.28515625" style="674" customWidth="1"/>
    <col min="2451" max="2465" width="0" style="674" hidden="1" customWidth="1"/>
    <col min="2466" max="2466" width="18.28515625" style="674" customWidth="1"/>
    <col min="2467" max="2467" width="17.28515625" style="674" customWidth="1"/>
    <col min="2468" max="2468" width="18.7109375" style="674" customWidth="1"/>
    <col min="2469" max="2469" width="18.28515625" style="674" customWidth="1"/>
    <col min="2470" max="2470" width="16.5703125" style="674" customWidth="1"/>
    <col min="2471" max="2471" width="16.42578125" style="674" customWidth="1"/>
    <col min="2472" max="2472" width="17.28515625" style="674" customWidth="1"/>
    <col min="2473" max="2473" width="15.7109375" style="674" customWidth="1"/>
    <col min="2474" max="2474" width="11.42578125" style="674"/>
    <col min="2475" max="2475" width="11.5703125" style="674" customWidth="1"/>
    <col min="2476" max="2476" width="18.7109375" style="674" customWidth="1"/>
    <col min="2477" max="2477" width="17.28515625" style="674" customWidth="1"/>
    <col min="2478" max="2478" width="11.42578125" style="674"/>
    <col min="2479" max="2479" width="15.28515625" style="674" customWidth="1"/>
    <col min="2480" max="2481" width="11.42578125" style="674"/>
    <col min="2482" max="2482" width="14" style="674" bestFit="1" customWidth="1"/>
    <col min="2483" max="2483" width="14.28515625" style="674" customWidth="1"/>
    <col min="2484" max="2485" width="15" style="674" bestFit="1" customWidth="1"/>
    <col min="2486" max="2486" width="14.7109375" style="674" bestFit="1" customWidth="1"/>
    <col min="2487" max="2488" width="11.42578125" style="674"/>
    <col min="2489" max="2489" width="17.7109375" style="674" customWidth="1"/>
    <col min="2490" max="2490" width="15.42578125" style="674" customWidth="1"/>
    <col min="2491" max="2649" width="11.42578125" style="674"/>
    <col min="2650" max="2650" width="3.7109375" style="674" customWidth="1"/>
    <col min="2651" max="2651" width="7.28515625" style="674" customWidth="1"/>
    <col min="2652" max="2652" width="38" style="674" customWidth="1"/>
    <col min="2653" max="2695" width="0" style="674" hidden="1" customWidth="1"/>
    <col min="2696" max="2696" width="18.28515625" style="674" customWidth="1"/>
    <col min="2697" max="2697" width="0" style="674" hidden="1" customWidth="1"/>
    <col min="2698" max="2698" width="20" style="674" customWidth="1"/>
    <col min="2699" max="2699" width="19.7109375" style="674" customWidth="1"/>
    <col min="2700" max="2700" width="19.5703125" style="674" customWidth="1"/>
    <col min="2701" max="2701" width="22.28515625" style="674" customWidth="1"/>
    <col min="2702" max="2702" width="19.7109375" style="674" customWidth="1"/>
    <col min="2703" max="2703" width="17.7109375" style="674" customWidth="1"/>
    <col min="2704" max="2704" width="21" style="674" customWidth="1"/>
    <col min="2705" max="2705" width="18.28515625" style="674" customWidth="1"/>
    <col min="2706" max="2706" width="19.28515625" style="674" customWidth="1"/>
    <col min="2707" max="2721" width="0" style="674" hidden="1" customWidth="1"/>
    <col min="2722" max="2722" width="18.28515625" style="674" customWidth="1"/>
    <col min="2723" max="2723" width="17.28515625" style="674" customWidth="1"/>
    <col min="2724" max="2724" width="18.7109375" style="674" customWidth="1"/>
    <col min="2725" max="2725" width="18.28515625" style="674" customWidth="1"/>
    <col min="2726" max="2726" width="16.5703125" style="674" customWidth="1"/>
    <col min="2727" max="2727" width="16.42578125" style="674" customWidth="1"/>
    <col min="2728" max="2728" width="17.28515625" style="674" customWidth="1"/>
    <col min="2729" max="2729" width="15.7109375" style="674" customWidth="1"/>
    <col min="2730" max="2730" width="11.42578125" style="674"/>
    <col min="2731" max="2731" width="11.5703125" style="674" customWidth="1"/>
    <col min="2732" max="2732" width="18.7109375" style="674" customWidth="1"/>
    <col min="2733" max="2733" width="17.28515625" style="674" customWidth="1"/>
    <col min="2734" max="2734" width="11.42578125" style="674"/>
    <col min="2735" max="2735" width="15.28515625" style="674" customWidth="1"/>
    <col min="2736" max="2737" width="11.42578125" style="674"/>
    <col min="2738" max="2738" width="14" style="674" bestFit="1" customWidth="1"/>
    <col min="2739" max="2739" width="14.28515625" style="674" customWidth="1"/>
    <col min="2740" max="2741" width="15" style="674" bestFit="1" customWidth="1"/>
    <col min="2742" max="2742" width="14.7109375" style="674" bestFit="1" customWidth="1"/>
    <col min="2743" max="2744" width="11.42578125" style="674"/>
    <col min="2745" max="2745" width="17.7109375" style="674" customWidth="1"/>
    <col min="2746" max="2746" width="15.42578125" style="674" customWidth="1"/>
    <col min="2747" max="2905" width="11.42578125" style="674"/>
    <col min="2906" max="2906" width="3.7109375" style="674" customWidth="1"/>
    <col min="2907" max="2907" width="7.28515625" style="674" customWidth="1"/>
    <col min="2908" max="2908" width="38" style="674" customWidth="1"/>
    <col min="2909" max="2951" width="0" style="674" hidden="1" customWidth="1"/>
    <col min="2952" max="2952" width="18.28515625" style="674" customWidth="1"/>
    <col min="2953" max="2953" width="0" style="674" hidden="1" customWidth="1"/>
    <col min="2954" max="2954" width="20" style="674" customWidth="1"/>
    <col min="2955" max="2955" width="19.7109375" style="674" customWidth="1"/>
    <col min="2956" max="2956" width="19.5703125" style="674" customWidth="1"/>
    <col min="2957" max="2957" width="22.28515625" style="674" customWidth="1"/>
    <col min="2958" max="2958" width="19.7109375" style="674" customWidth="1"/>
    <col min="2959" max="2959" width="17.7109375" style="674" customWidth="1"/>
    <col min="2960" max="2960" width="21" style="674" customWidth="1"/>
    <col min="2961" max="2961" width="18.28515625" style="674" customWidth="1"/>
    <col min="2962" max="2962" width="19.28515625" style="674" customWidth="1"/>
    <col min="2963" max="2977" width="0" style="674" hidden="1" customWidth="1"/>
    <col min="2978" max="2978" width="18.28515625" style="674" customWidth="1"/>
    <col min="2979" max="2979" width="17.28515625" style="674" customWidth="1"/>
    <col min="2980" max="2980" width="18.7109375" style="674" customWidth="1"/>
    <col min="2981" max="2981" width="18.28515625" style="674" customWidth="1"/>
    <col min="2982" max="2982" width="16.5703125" style="674" customWidth="1"/>
    <col min="2983" max="2983" width="16.42578125" style="674" customWidth="1"/>
    <col min="2984" max="2984" width="17.28515625" style="674" customWidth="1"/>
    <col min="2985" max="2985" width="15.7109375" style="674" customWidth="1"/>
    <col min="2986" max="2986" width="11.42578125" style="674"/>
    <col min="2987" max="2987" width="11.5703125" style="674" customWidth="1"/>
    <col min="2988" max="2988" width="18.7109375" style="674" customWidth="1"/>
    <col min="2989" max="2989" width="17.28515625" style="674" customWidth="1"/>
    <col min="2990" max="2990" width="11.42578125" style="674"/>
    <col min="2991" max="2991" width="15.28515625" style="674" customWidth="1"/>
    <col min="2992" max="2993" width="11.42578125" style="674"/>
    <col min="2994" max="2994" width="14" style="674" bestFit="1" customWidth="1"/>
    <col min="2995" max="2995" width="14.28515625" style="674" customWidth="1"/>
    <col min="2996" max="2997" width="15" style="674" bestFit="1" customWidth="1"/>
    <col min="2998" max="2998" width="14.7109375" style="674" bestFit="1" customWidth="1"/>
    <col min="2999" max="3000" width="11.42578125" style="674"/>
    <col min="3001" max="3001" width="17.7109375" style="674" customWidth="1"/>
    <col min="3002" max="3002" width="15.42578125" style="674" customWidth="1"/>
    <col min="3003" max="3161" width="11.42578125" style="674"/>
    <col min="3162" max="3162" width="3.7109375" style="674" customWidth="1"/>
    <col min="3163" max="3163" width="7.28515625" style="674" customWidth="1"/>
    <col min="3164" max="3164" width="38" style="674" customWidth="1"/>
    <col min="3165" max="3207" width="0" style="674" hidden="1" customWidth="1"/>
    <col min="3208" max="3208" width="18.28515625" style="674" customWidth="1"/>
    <col min="3209" max="3209" width="0" style="674" hidden="1" customWidth="1"/>
    <col min="3210" max="3210" width="20" style="674" customWidth="1"/>
    <col min="3211" max="3211" width="19.7109375" style="674" customWidth="1"/>
    <col min="3212" max="3212" width="19.5703125" style="674" customWidth="1"/>
    <col min="3213" max="3213" width="22.28515625" style="674" customWidth="1"/>
    <col min="3214" max="3214" width="19.7109375" style="674" customWidth="1"/>
    <col min="3215" max="3215" width="17.7109375" style="674" customWidth="1"/>
    <col min="3216" max="3216" width="21" style="674" customWidth="1"/>
    <col min="3217" max="3217" width="18.28515625" style="674" customWidth="1"/>
    <col min="3218" max="3218" width="19.28515625" style="674" customWidth="1"/>
    <col min="3219" max="3233" width="0" style="674" hidden="1" customWidth="1"/>
    <col min="3234" max="3234" width="18.28515625" style="674" customWidth="1"/>
    <col min="3235" max="3235" width="17.28515625" style="674" customWidth="1"/>
    <col min="3236" max="3236" width="18.7109375" style="674" customWidth="1"/>
    <col min="3237" max="3237" width="18.28515625" style="674" customWidth="1"/>
    <col min="3238" max="3238" width="16.5703125" style="674" customWidth="1"/>
    <col min="3239" max="3239" width="16.42578125" style="674" customWidth="1"/>
    <col min="3240" max="3240" width="17.28515625" style="674" customWidth="1"/>
    <col min="3241" max="3241" width="15.7109375" style="674" customWidth="1"/>
    <col min="3242" max="3242" width="11.42578125" style="674"/>
    <col min="3243" max="3243" width="11.5703125" style="674" customWidth="1"/>
    <col min="3244" max="3244" width="18.7109375" style="674" customWidth="1"/>
    <col min="3245" max="3245" width="17.28515625" style="674" customWidth="1"/>
    <col min="3246" max="3246" width="11.42578125" style="674"/>
    <col min="3247" max="3247" width="15.28515625" style="674" customWidth="1"/>
    <col min="3248" max="3249" width="11.42578125" style="674"/>
    <col min="3250" max="3250" width="14" style="674" bestFit="1" customWidth="1"/>
    <col min="3251" max="3251" width="14.28515625" style="674" customWidth="1"/>
    <col min="3252" max="3253" width="15" style="674" bestFit="1" customWidth="1"/>
    <col min="3254" max="3254" width="14.7109375" style="674" bestFit="1" customWidth="1"/>
    <col min="3255" max="3256" width="11.42578125" style="674"/>
    <col min="3257" max="3257" width="17.7109375" style="674" customWidth="1"/>
    <col min="3258" max="3258" width="15.42578125" style="674" customWidth="1"/>
    <col min="3259" max="3417" width="11.42578125" style="674"/>
    <col min="3418" max="3418" width="3.7109375" style="674" customWidth="1"/>
    <col min="3419" max="3419" width="7.28515625" style="674" customWidth="1"/>
    <col min="3420" max="3420" width="38" style="674" customWidth="1"/>
    <col min="3421" max="3463" width="0" style="674" hidden="1" customWidth="1"/>
    <col min="3464" max="3464" width="18.28515625" style="674" customWidth="1"/>
    <col min="3465" max="3465" width="0" style="674" hidden="1" customWidth="1"/>
    <col min="3466" max="3466" width="20" style="674" customWidth="1"/>
    <col min="3467" max="3467" width="19.7109375" style="674" customWidth="1"/>
    <col min="3468" max="3468" width="19.5703125" style="674" customWidth="1"/>
    <col min="3469" max="3469" width="22.28515625" style="674" customWidth="1"/>
    <col min="3470" max="3470" width="19.7109375" style="674" customWidth="1"/>
    <col min="3471" max="3471" width="17.7109375" style="674" customWidth="1"/>
    <col min="3472" max="3472" width="21" style="674" customWidth="1"/>
    <col min="3473" max="3473" width="18.28515625" style="674" customWidth="1"/>
    <col min="3474" max="3474" width="19.28515625" style="674" customWidth="1"/>
    <col min="3475" max="3489" width="0" style="674" hidden="1" customWidth="1"/>
    <col min="3490" max="3490" width="18.28515625" style="674" customWidth="1"/>
    <col min="3491" max="3491" width="17.28515625" style="674" customWidth="1"/>
    <col min="3492" max="3492" width="18.7109375" style="674" customWidth="1"/>
    <col min="3493" max="3493" width="18.28515625" style="674" customWidth="1"/>
    <col min="3494" max="3494" width="16.5703125" style="674" customWidth="1"/>
    <col min="3495" max="3495" width="16.42578125" style="674" customWidth="1"/>
    <col min="3496" max="3496" width="17.28515625" style="674" customWidth="1"/>
    <col min="3497" max="3497" width="15.7109375" style="674" customWidth="1"/>
    <col min="3498" max="3498" width="11.42578125" style="674"/>
    <col min="3499" max="3499" width="11.5703125" style="674" customWidth="1"/>
    <col min="3500" max="3500" width="18.7109375" style="674" customWidth="1"/>
    <col min="3501" max="3501" width="17.28515625" style="674" customWidth="1"/>
    <col min="3502" max="3502" width="11.42578125" style="674"/>
    <col min="3503" max="3503" width="15.28515625" style="674" customWidth="1"/>
    <col min="3504" max="3505" width="11.42578125" style="674"/>
    <col min="3506" max="3506" width="14" style="674" bestFit="1" customWidth="1"/>
    <col min="3507" max="3507" width="14.28515625" style="674" customWidth="1"/>
    <col min="3508" max="3509" width="15" style="674" bestFit="1" customWidth="1"/>
    <col min="3510" max="3510" width="14.7109375" style="674" bestFit="1" customWidth="1"/>
    <col min="3511" max="3512" width="11.42578125" style="674"/>
    <col min="3513" max="3513" width="17.7109375" style="674" customWidth="1"/>
    <col min="3514" max="3514" width="15.42578125" style="674" customWidth="1"/>
    <col min="3515" max="3673" width="11.42578125" style="674"/>
    <col min="3674" max="3674" width="3.7109375" style="674" customWidth="1"/>
    <col min="3675" max="3675" width="7.28515625" style="674" customWidth="1"/>
    <col min="3676" max="3676" width="38" style="674" customWidth="1"/>
    <col min="3677" max="3719" width="0" style="674" hidden="1" customWidth="1"/>
    <col min="3720" max="3720" width="18.28515625" style="674" customWidth="1"/>
    <col min="3721" max="3721" width="0" style="674" hidden="1" customWidth="1"/>
    <col min="3722" max="3722" width="20" style="674" customWidth="1"/>
    <col min="3723" max="3723" width="19.7109375" style="674" customWidth="1"/>
    <col min="3724" max="3724" width="19.5703125" style="674" customWidth="1"/>
    <col min="3725" max="3725" width="22.28515625" style="674" customWidth="1"/>
    <col min="3726" max="3726" width="19.7109375" style="674" customWidth="1"/>
    <col min="3727" max="3727" width="17.7109375" style="674" customWidth="1"/>
    <col min="3728" max="3728" width="21" style="674" customWidth="1"/>
    <col min="3729" max="3729" width="18.28515625" style="674" customWidth="1"/>
    <col min="3730" max="3730" width="19.28515625" style="674" customWidth="1"/>
    <col min="3731" max="3745" width="0" style="674" hidden="1" customWidth="1"/>
    <col min="3746" max="3746" width="18.28515625" style="674" customWidth="1"/>
    <col min="3747" max="3747" width="17.28515625" style="674" customWidth="1"/>
    <col min="3748" max="3748" width="18.7109375" style="674" customWidth="1"/>
    <col min="3749" max="3749" width="18.28515625" style="674" customWidth="1"/>
    <col min="3750" max="3750" width="16.5703125" style="674" customWidth="1"/>
    <col min="3751" max="3751" width="16.42578125" style="674" customWidth="1"/>
    <col min="3752" max="3752" width="17.28515625" style="674" customWidth="1"/>
    <col min="3753" max="3753" width="15.7109375" style="674" customWidth="1"/>
    <col min="3754" max="3754" width="11.42578125" style="674"/>
    <col min="3755" max="3755" width="11.5703125" style="674" customWidth="1"/>
    <col min="3756" max="3756" width="18.7109375" style="674" customWidth="1"/>
    <col min="3757" max="3757" width="17.28515625" style="674" customWidth="1"/>
    <col min="3758" max="3758" width="11.42578125" style="674"/>
    <col min="3759" max="3759" width="15.28515625" style="674" customWidth="1"/>
    <col min="3760" max="3761" width="11.42578125" style="674"/>
    <col min="3762" max="3762" width="14" style="674" bestFit="1" customWidth="1"/>
    <col min="3763" max="3763" width="14.28515625" style="674" customWidth="1"/>
    <col min="3764" max="3765" width="15" style="674" bestFit="1" customWidth="1"/>
    <col min="3766" max="3766" width="14.7109375" style="674" bestFit="1" customWidth="1"/>
    <col min="3767" max="3768" width="11.42578125" style="674"/>
    <col min="3769" max="3769" width="17.7109375" style="674" customWidth="1"/>
    <col min="3770" max="3770" width="15.42578125" style="674" customWidth="1"/>
    <col min="3771" max="3929" width="11.42578125" style="674"/>
    <col min="3930" max="3930" width="3.7109375" style="674" customWidth="1"/>
    <col min="3931" max="3931" width="7.28515625" style="674" customWidth="1"/>
    <col min="3932" max="3932" width="38" style="674" customWidth="1"/>
    <col min="3933" max="3975" width="0" style="674" hidden="1" customWidth="1"/>
    <col min="3976" max="3976" width="18.28515625" style="674" customWidth="1"/>
    <col min="3977" max="3977" width="0" style="674" hidden="1" customWidth="1"/>
    <col min="3978" max="3978" width="20" style="674" customWidth="1"/>
    <col min="3979" max="3979" width="19.7109375" style="674" customWidth="1"/>
    <col min="3980" max="3980" width="19.5703125" style="674" customWidth="1"/>
    <col min="3981" max="3981" width="22.28515625" style="674" customWidth="1"/>
    <col min="3982" max="3982" width="19.7109375" style="674" customWidth="1"/>
    <col min="3983" max="3983" width="17.7109375" style="674" customWidth="1"/>
    <col min="3984" max="3984" width="21" style="674" customWidth="1"/>
    <col min="3985" max="3985" width="18.28515625" style="674" customWidth="1"/>
    <col min="3986" max="3986" width="19.28515625" style="674" customWidth="1"/>
    <col min="3987" max="4001" width="0" style="674" hidden="1" customWidth="1"/>
    <col min="4002" max="4002" width="18.28515625" style="674" customWidth="1"/>
    <col min="4003" max="4003" width="17.28515625" style="674" customWidth="1"/>
    <col min="4004" max="4004" width="18.7109375" style="674" customWidth="1"/>
    <col min="4005" max="4005" width="18.28515625" style="674" customWidth="1"/>
    <col min="4006" max="4006" width="16.5703125" style="674" customWidth="1"/>
    <col min="4007" max="4007" width="16.42578125" style="674" customWidth="1"/>
    <col min="4008" max="4008" width="17.28515625" style="674" customWidth="1"/>
    <col min="4009" max="4009" width="15.7109375" style="674" customWidth="1"/>
    <col min="4010" max="4010" width="11.42578125" style="674"/>
    <col min="4011" max="4011" width="11.5703125" style="674" customWidth="1"/>
    <col min="4012" max="4012" width="18.7109375" style="674" customWidth="1"/>
    <col min="4013" max="4013" width="17.28515625" style="674" customWidth="1"/>
    <col min="4014" max="4014" width="11.42578125" style="674"/>
    <col min="4015" max="4015" width="15.28515625" style="674" customWidth="1"/>
    <col min="4016" max="4017" width="11.42578125" style="674"/>
    <col min="4018" max="4018" width="14" style="674" bestFit="1" customWidth="1"/>
    <col min="4019" max="4019" width="14.28515625" style="674" customWidth="1"/>
    <col min="4020" max="4021" width="15" style="674" bestFit="1" customWidth="1"/>
    <col min="4022" max="4022" width="14.7109375" style="674" bestFit="1" customWidth="1"/>
    <col min="4023" max="4024" width="11.42578125" style="674"/>
    <col min="4025" max="4025" width="17.7109375" style="674" customWidth="1"/>
    <col min="4026" max="4026" width="15.42578125" style="674" customWidth="1"/>
    <col min="4027" max="4185" width="11.42578125" style="674"/>
    <col min="4186" max="4186" width="3.7109375" style="674" customWidth="1"/>
    <col min="4187" max="4187" width="7.28515625" style="674" customWidth="1"/>
    <col min="4188" max="4188" width="38" style="674" customWidth="1"/>
    <col min="4189" max="4231" width="0" style="674" hidden="1" customWidth="1"/>
    <col min="4232" max="4232" width="18.28515625" style="674" customWidth="1"/>
    <col min="4233" max="4233" width="0" style="674" hidden="1" customWidth="1"/>
    <col min="4234" max="4234" width="20" style="674" customWidth="1"/>
    <col min="4235" max="4235" width="19.7109375" style="674" customWidth="1"/>
    <col min="4236" max="4236" width="19.5703125" style="674" customWidth="1"/>
    <col min="4237" max="4237" width="22.28515625" style="674" customWidth="1"/>
    <col min="4238" max="4238" width="19.7109375" style="674" customWidth="1"/>
    <col min="4239" max="4239" width="17.7109375" style="674" customWidth="1"/>
    <col min="4240" max="4240" width="21" style="674" customWidth="1"/>
    <col min="4241" max="4241" width="18.28515625" style="674" customWidth="1"/>
    <col min="4242" max="4242" width="19.28515625" style="674" customWidth="1"/>
    <col min="4243" max="4257" width="0" style="674" hidden="1" customWidth="1"/>
    <col min="4258" max="4258" width="18.28515625" style="674" customWidth="1"/>
    <col min="4259" max="4259" width="17.28515625" style="674" customWidth="1"/>
    <col min="4260" max="4260" width="18.7109375" style="674" customWidth="1"/>
    <col min="4261" max="4261" width="18.28515625" style="674" customWidth="1"/>
    <col min="4262" max="4262" width="16.5703125" style="674" customWidth="1"/>
    <col min="4263" max="4263" width="16.42578125" style="674" customWidth="1"/>
    <col min="4264" max="4264" width="17.28515625" style="674" customWidth="1"/>
    <col min="4265" max="4265" width="15.7109375" style="674" customWidth="1"/>
    <col min="4266" max="4266" width="11.42578125" style="674"/>
    <col min="4267" max="4267" width="11.5703125" style="674" customWidth="1"/>
    <col min="4268" max="4268" width="18.7109375" style="674" customWidth="1"/>
    <col min="4269" max="4269" width="17.28515625" style="674" customWidth="1"/>
    <col min="4270" max="4270" width="11.42578125" style="674"/>
    <col min="4271" max="4271" width="15.28515625" style="674" customWidth="1"/>
    <col min="4272" max="4273" width="11.42578125" style="674"/>
    <col min="4274" max="4274" width="14" style="674" bestFit="1" customWidth="1"/>
    <col min="4275" max="4275" width="14.28515625" style="674" customWidth="1"/>
    <col min="4276" max="4277" width="15" style="674" bestFit="1" customWidth="1"/>
    <col min="4278" max="4278" width="14.7109375" style="674" bestFit="1" customWidth="1"/>
    <col min="4279" max="4280" width="11.42578125" style="674"/>
    <col min="4281" max="4281" width="17.7109375" style="674" customWidth="1"/>
    <col min="4282" max="4282" width="15.42578125" style="674" customWidth="1"/>
    <col min="4283" max="4441" width="11.42578125" style="674"/>
    <col min="4442" max="4442" width="3.7109375" style="674" customWidth="1"/>
    <col min="4443" max="4443" width="7.28515625" style="674" customWidth="1"/>
    <col min="4444" max="4444" width="38" style="674" customWidth="1"/>
    <col min="4445" max="4487" width="0" style="674" hidden="1" customWidth="1"/>
    <col min="4488" max="4488" width="18.28515625" style="674" customWidth="1"/>
    <col min="4489" max="4489" width="0" style="674" hidden="1" customWidth="1"/>
    <col min="4490" max="4490" width="20" style="674" customWidth="1"/>
    <col min="4491" max="4491" width="19.7109375" style="674" customWidth="1"/>
    <col min="4492" max="4492" width="19.5703125" style="674" customWidth="1"/>
    <col min="4493" max="4493" width="22.28515625" style="674" customWidth="1"/>
    <col min="4494" max="4494" width="19.7109375" style="674" customWidth="1"/>
    <col min="4495" max="4495" width="17.7109375" style="674" customWidth="1"/>
    <col min="4496" max="4496" width="21" style="674" customWidth="1"/>
    <col min="4497" max="4497" width="18.28515625" style="674" customWidth="1"/>
    <col min="4498" max="4498" width="19.28515625" style="674" customWidth="1"/>
    <col min="4499" max="4513" width="0" style="674" hidden="1" customWidth="1"/>
    <col min="4514" max="4514" width="18.28515625" style="674" customWidth="1"/>
    <col min="4515" max="4515" width="17.28515625" style="674" customWidth="1"/>
    <col min="4516" max="4516" width="18.7109375" style="674" customWidth="1"/>
    <col min="4517" max="4517" width="18.28515625" style="674" customWidth="1"/>
    <col min="4518" max="4518" width="16.5703125" style="674" customWidth="1"/>
    <col min="4519" max="4519" width="16.42578125" style="674" customWidth="1"/>
    <col min="4520" max="4520" width="17.28515625" style="674" customWidth="1"/>
    <col min="4521" max="4521" width="15.7109375" style="674" customWidth="1"/>
    <col min="4522" max="4522" width="11.42578125" style="674"/>
    <col min="4523" max="4523" width="11.5703125" style="674" customWidth="1"/>
    <col min="4524" max="4524" width="18.7109375" style="674" customWidth="1"/>
    <col min="4525" max="4525" width="17.28515625" style="674" customWidth="1"/>
    <col min="4526" max="4526" width="11.42578125" style="674"/>
    <col min="4527" max="4527" width="15.28515625" style="674" customWidth="1"/>
    <col min="4528" max="4529" width="11.42578125" style="674"/>
    <col min="4530" max="4530" width="14" style="674" bestFit="1" customWidth="1"/>
    <col min="4531" max="4531" width="14.28515625" style="674" customWidth="1"/>
    <col min="4532" max="4533" width="15" style="674" bestFit="1" customWidth="1"/>
    <col min="4534" max="4534" width="14.7109375" style="674" bestFit="1" customWidth="1"/>
    <col min="4535" max="4536" width="11.42578125" style="674"/>
    <col min="4537" max="4537" width="17.7109375" style="674" customWidth="1"/>
    <col min="4538" max="4538" width="15.42578125" style="674" customWidth="1"/>
    <col min="4539" max="4697" width="11.42578125" style="674"/>
    <col min="4698" max="4698" width="3.7109375" style="674" customWidth="1"/>
    <col min="4699" max="4699" width="7.28515625" style="674" customWidth="1"/>
    <col min="4700" max="4700" width="38" style="674" customWidth="1"/>
    <col min="4701" max="4743" width="0" style="674" hidden="1" customWidth="1"/>
    <col min="4744" max="4744" width="18.28515625" style="674" customWidth="1"/>
    <col min="4745" max="4745" width="0" style="674" hidden="1" customWidth="1"/>
    <col min="4746" max="4746" width="20" style="674" customWidth="1"/>
    <col min="4747" max="4747" width="19.7109375" style="674" customWidth="1"/>
    <col min="4748" max="4748" width="19.5703125" style="674" customWidth="1"/>
    <col min="4749" max="4749" width="22.28515625" style="674" customWidth="1"/>
    <col min="4750" max="4750" width="19.7109375" style="674" customWidth="1"/>
    <col min="4751" max="4751" width="17.7109375" style="674" customWidth="1"/>
    <col min="4752" max="4752" width="21" style="674" customWidth="1"/>
    <col min="4753" max="4753" width="18.28515625" style="674" customWidth="1"/>
    <col min="4754" max="4754" width="19.28515625" style="674" customWidth="1"/>
    <col min="4755" max="4769" width="0" style="674" hidden="1" customWidth="1"/>
    <col min="4770" max="4770" width="18.28515625" style="674" customWidth="1"/>
    <col min="4771" max="4771" width="17.28515625" style="674" customWidth="1"/>
    <col min="4772" max="4772" width="18.7109375" style="674" customWidth="1"/>
    <col min="4773" max="4773" width="18.28515625" style="674" customWidth="1"/>
    <col min="4774" max="4774" width="16.5703125" style="674" customWidth="1"/>
    <col min="4775" max="4775" width="16.42578125" style="674" customWidth="1"/>
    <col min="4776" max="4776" width="17.28515625" style="674" customWidth="1"/>
    <col min="4777" max="4777" width="15.7109375" style="674" customWidth="1"/>
    <col min="4778" max="4778" width="11.42578125" style="674"/>
    <col min="4779" max="4779" width="11.5703125" style="674" customWidth="1"/>
    <col min="4780" max="4780" width="18.7109375" style="674" customWidth="1"/>
    <col min="4781" max="4781" width="17.28515625" style="674" customWidth="1"/>
    <col min="4782" max="4782" width="11.42578125" style="674"/>
    <col min="4783" max="4783" width="15.28515625" style="674" customWidth="1"/>
    <col min="4784" max="4785" width="11.42578125" style="674"/>
    <col min="4786" max="4786" width="14" style="674" bestFit="1" customWidth="1"/>
    <col min="4787" max="4787" width="14.28515625" style="674" customWidth="1"/>
    <col min="4788" max="4789" width="15" style="674" bestFit="1" customWidth="1"/>
    <col min="4790" max="4790" width="14.7109375" style="674" bestFit="1" customWidth="1"/>
    <col min="4791" max="4792" width="11.42578125" style="674"/>
    <col min="4793" max="4793" width="17.7109375" style="674" customWidth="1"/>
    <col min="4794" max="4794" width="15.42578125" style="674" customWidth="1"/>
    <col min="4795" max="4953" width="11.42578125" style="674"/>
    <col min="4954" max="4954" width="3.7109375" style="674" customWidth="1"/>
    <col min="4955" max="4955" width="7.28515625" style="674" customWidth="1"/>
    <col min="4956" max="4956" width="38" style="674" customWidth="1"/>
    <col min="4957" max="4999" width="0" style="674" hidden="1" customWidth="1"/>
    <col min="5000" max="5000" width="18.28515625" style="674" customWidth="1"/>
    <col min="5001" max="5001" width="0" style="674" hidden="1" customWidth="1"/>
    <col min="5002" max="5002" width="20" style="674" customWidth="1"/>
    <col min="5003" max="5003" width="19.7109375" style="674" customWidth="1"/>
    <col min="5004" max="5004" width="19.5703125" style="674" customWidth="1"/>
    <col min="5005" max="5005" width="22.28515625" style="674" customWidth="1"/>
    <col min="5006" max="5006" width="19.7109375" style="674" customWidth="1"/>
    <col min="5007" max="5007" width="17.7109375" style="674" customWidth="1"/>
    <col min="5008" max="5008" width="21" style="674" customWidth="1"/>
    <col min="5009" max="5009" width="18.28515625" style="674" customWidth="1"/>
    <col min="5010" max="5010" width="19.28515625" style="674" customWidth="1"/>
    <col min="5011" max="5025" width="0" style="674" hidden="1" customWidth="1"/>
    <col min="5026" max="5026" width="18.28515625" style="674" customWidth="1"/>
    <col min="5027" max="5027" width="17.28515625" style="674" customWidth="1"/>
    <col min="5028" max="5028" width="18.7109375" style="674" customWidth="1"/>
    <col min="5029" max="5029" width="18.28515625" style="674" customWidth="1"/>
    <col min="5030" max="5030" width="16.5703125" style="674" customWidth="1"/>
    <col min="5031" max="5031" width="16.42578125" style="674" customWidth="1"/>
    <col min="5032" max="5032" width="17.28515625" style="674" customWidth="1"/>
    <col min="5033" max="5033" width="15.7109375" style="674" customWidth="1"/>
    <col min="5034" max="5034" width="11.42578125" style="674"/>
    <col min="5035" max="5035" width="11.5703125" style="674" customWidth="1"/>
    <col min="5036" max="5036" width="18.7109375" style="674" customWidth="1"/>
    <col min="5037" max="5037" width="17.28515625" style="674" customWidth="1"/>
    <col min="5038" max="5038" width="11.42578125" style="674"/>
    <col min="5039" max="5039" width="15.28515625" style="674" customWidth="1"/>
    <col min="5040" max="5041" width="11.42578125" style="674"/>
    <col min="5042" max="5042" width="14" style="674" bestFit="1" customWidth="1"/>
    <col min="5043" max="5043" width="14.28515625" style="674" customWidth="1"/>
    <col min="5044" max="5045" width="15" style="674" bestFit="1" customWidth="1"/>
    <col min="5046" max="5046" width="14.7109375" style="674" bestFit="1" customWidth="1"/>
    <col min="5047" max="5048" width="11.42578125" style="674"/>
    <col min="5049" max="5049" width="17.7109375" style="674" customWidth="1"/>
    <col min="5050" max="5050" width="15.42578125" style="674" customWidth="1"/>
    <col min="5051" max="5209" width="11.42578125" style="674"/>
    <col min="5210" max="5210" width="3.7109375" style="674" customWidth="1"/>
    <col min="5211" max="5211" width="7.28515625" style="674" customWidth="1"/>
    <col min="5212" max="5212" width="38" style="674" customWidth="1"/>
    <col min="5213" max="5255" width="0" style="674" hidden="1" customWidth="1"/>
    <col min="5256" max="5256" width="18.28515625" style="674" customWidth="1"/>
    <col min="5257" max="5257" width="0" style="674" hidden="1" customWidth="1"/>
    <col min="5258" max="5258" width="20" style="674" customWidth="1"/>
    <col min="5259" max="5259" width="19.7109375" style="674" customWidth="1"/>
    <col min="5260" max="5260" width="19.5703125" style="674" customWidth="1"/>
    <col min="5261" max="5261" width="22.28515625" style="674" customWidth="1"/>
    <col min="5262" max="5262" width="19.7109375" style="674" customWidth="1"/>
    <col min="5263" max="5263" width="17.7109375" style="674" customWidth="1"/>
    <col min="5264" max="5264" width="21" style="674" customWidth="1"/>
    <col min="5265" max="5265" width="18.28515625" style="674" customWidth="1"/>
    <col min="5266" max="5266" width="19.28515625" style="674" customWidth="1"/>
    <col min="5267" max="5281" width="0" style="674" hidden="1" customWidth="1"/>
    <col min="5282" max="5282" width="18.28515625" style="674" customWidth="1"/>
    <col min="5283" max="5283" width="17.28515625" style="674" customWidth="1"/>
    <col min="5284" max="5284" width="18.7109375" style="674" customWidth="1"/>
    <col min="5285" max="5285" width="18.28515625" style="674" customWidth="1"/>
    <col min="5286" max="5286" width="16.5703125" style="674" customWidth="1"/>
    <col min="5287" max="5287" width="16.42578125" style="674" customWidth="1"/>
    <col min="5288" max="5288" width="17.28515625" style="674" customWidth="1"/>
    <col min="5289" max="5289" width="15.7109375" style="674" customWidth="1"/>
    <col min="5290" max="5290" width="11.42578125" style="674"/>
    <col min="5291" max="5291" width="11.5703125" style="674" customWidth="1"/>
    <col min="5292" max="5292" width="18.7109375" style="674" customWidth="1"/>
    <col min="5293" max="5293" width="17.28515625" style="674" customWidth="1"/>
    <col min="5294" max="5294" width="11.42578125" style="674"/>
    <col min="5295" max="5295" width="15.28515625" style="674" customWidth="1"/>
    <col min="5296" max="5297" width="11.42578125" style="674"/>
    <col min="5298" max="5298" width="14" style="674" bestFit="1" customWidth="1"/>
    <col min="5299" max="5299" width="14.28515625" style="674" customWidth="1"/>
    <col min="5300" max="5301" width="15" style="674" bestFit="1" customWidth="1"/>
    <col min="5302" max="5302" width="14.7109375" style="674" bestFit="1" customWidth="1"/>
    <col min="5303" max="5304" width="11.42578125" style="674"/>
    <col min="5305" max="5305" width="17.7109375" style="674" customWidth="1"/>
    <col min="5306" max="5306" width="15.42578125" style="674" customWidth="1"/>
    <col min="5307" max="5465" width="11.42578125" style="674"/>
    <col min="5466" max="5466" width="3.7109375" style="674" customWidth="1"/>
    <col min="5467" max="5467" width="7.28515625" style="674" customWidth="1"/>
    <col min="5468" max="5468" width="38" style="674" customWidth="1"/>
    <col min="5469" max="5511" width="0" style="674" hidden="1" customWidth="1"/>
    <col min="5512" max="5512" width="18.28515625" style="674" customWidth="1"/>
    <col min="5513" max="5513" width="0" style="674" hidden="1" customWidth="1"/>
    <col min="5514" max="5514" width="20" style="674" customWidth="1"/>
    <col min="5515" max="5515" width="19.7109375" style="674" customWidth="1"/>
    <col min="5516" max="5516" width="19.5703125" style="674" customWidth="1"/>
    <col min="5517" max="5517" width="22.28515625" style="674" customWidth="1"/>
    <col min="5518" max="5518" width="19.7109375" style="674" customWidth="1"/>
    <col min="5519" max="5519" width="17.7109375" style="674" customWidth="1"/>
    <col min="5520" max="5520" width="21" style="674" customWidth="1"/>
    <col min="5521" max="5521" width="18.28515625" style="674" customWidth="1"/>
    <col min="5522" max="5522" width="19.28515625" style="674" customWidth="1"/>
    <col min="5523" max="5537" width="0" style="674" hidden="1" customWidth="1"/>
    <col min="5538" max="5538" width="18.28515625" style="674" customWidth="1"/>
    <col min="5539" max="5539" width="17.28515625" style="674" customWidth="1"/>
    <col min="5540" max="5540" width="18.7109375" style="674" customWidth="1"/>
    <col min="5541" max="5541" width="18.28515625" style="674" customWidth="1"/>
    <col min="5542" max="5542" width="16.5703125" style="674" customWidth="1"/>
    <col min="5543" max="5543" width="16.42578125" style="674" customWidth="1"/>
    <col min="5544" max="5544" width="17.28515625" style="674" customWidth="1"/>
    <col min="5545" max="5545" width="15.7109375" style="674" customWidth="1"/>
    <col min="5546" max="5546" width="11.42578125" style="674"/>
    <col min="5547" max="5547" width="11.5703125" style="674" customWidth="1"/>
    <col min="5548" max="5548" width="18.7109375" style="674" customWidth="1"/>
    <col min="5549" max="5549" width="17.28515625" style="674" customWidth="1"/>
    <col min="5550" max="5550" width="11.42578125" style="674"/>
    <col min="5551" max="5551" width="15.28515625" style="674" customWidth="1"/>
    <col min="5552" max="5553" width="11.42578125" style="674"/>
    <col min="5554" max="5554" width="14" style="674" bestFit="1" customWidth="1"/>
    <col min="5555" max="5555" width="14.28515625" style="674" customWidth="1"/>
    <col min="5556" max="5557" width="15" style="674" bestFit="1" customWidth="1"/>
    <col min="5558" max="5558" width="14.7109375" style="674" bestFit="1" customWidth="1"/>
    <col min="5559" max="5560" width="11.42578125" style="674"/>
    <col min="5561" max="5561" width="17.7109375" style="674" customWidth="1"/>
    <col min="5562" max="5562" width="15.42578125" style="674" customWidth="1"/>
    <col min="5563" max="5721" width="11.42578125" style="674"/>
    <col min="5722" max="5722" width="3.7109375" style="674" customWidth="1"/>
    <col min="5723" max="5723" width="7.28515625" style="674" customWidth="1"/>
    <col min="5724" max="5724" width="38" style="674" customWidth="1"/>
    <col min="5725" max="5767" width="0" style="674" hidden="1" customWidth="1"/>
    <col min="5768" max="5768" width="18.28515625" style="674" customWidth="1"/>
    <col min="5769" max="5769" width="0" style="674" hidden="1" customWidth="1"/>
    <col min="5770" max="5770" width="20" style="674" customWidth="1"/>
    <col min="5771" max="5771" width="19.7109375" style="674" customWidth="1"/>
    <col min="5772" max="5772" width="19.5703125" style="674" customWidth="1"/>
    <col min="5773" max="5773" width="22.28515625" style="674" customWidth="1"/>
    <col min="5774" max="5774" width="19.7109375" style="674" customWidth="1"/>
    <col min="5775" max="5775" width="17.7109375" style="674" customWidth="1"/>
    <col min="5776" max="5776" width="21" style="674" customWidth="1"/>
    <col min="5777" max="5777" width="18.28515625" style="674" customWidth="1"/>
    <col min="5778" max="5778" width="19.28515625" style="674" customWidth="1"/>
    <col min="5779" max="5793" width="0" style="674" hidden="1" customWidth="1"/>
    <col min="5794" max="5794" width="18.28515625" style="674" customWidth="1"/>
    <col min="5795" max="5795" width="17.28515625" style="674" customWidth="1"/>
    <col min="5796" max="5796" width="18.7109375" style="674" customWidth="1"/>
    <col min="5797" max="5797" width="18.28515625" style="674" customWidth="1"/>
    <col min="5798" max="5798" width="16.5703125" style="674" customWidth="1"/>
    <col min="5799" max="5799" width="16.42578125" style="674" customWidth="1"/>
    <col min="5800" max="5800" width="17.28515625" style="674" customWidth="1"/>
    <col min="5801" max="5801" width="15.7109375" style="674" customWidth="1"/>
    <col min="5802" max="5802" width="11.42578125" style="674"/>
    <col min="5803" max="5803" width="11.5703125" style="674" customWidth="1"/>
    <col min="5804" max="5804" width="18.7109375" style="674" customWidth="1"/>
    <col min="5805" max="5805" width="17.28515625" style="674" customWidth="1"/>
    <col min="5806" max="5806" width="11.42578125" style="674"/>
    <col min="5807" max="5807" width="15.28515625" style="674" customWidth="1"/>
    <col min="5808" max="5809" width="11.42578125" style="674"/>
    <col min="5810" max="5810" width="14" style="674" bestFit="1" customWidth="1"/>
    <col min="5811" max="5811" width="14.28515625" style="674" customWidth="1"/>
    <col min="5812" max="5813" width="15" style="674" bestFit="1" customWidth="1"/>
    <col min="5814" max="5814" width="14.7109375" style="674" bestFit="1" customWidth="1"/>
    <col min="5815" max="5816" width="11.42578125" style="674"/>
    <col min="5817" max="5817" width="17.7109375" style="674" customWidth="1"/>
    <col min="5818" max="5818" width="15.42578125" style="674" customWidth="1"/>
    <col min="5819" max="5977" width="11.42578125" style="674"/>
    <col min="5978" max="5978" width="3.7109375" style="674" customWidth="1"/>
    <col min="5979" max="5979" width="7.28515625" style="674" customWidth="1"/>
    <col min="5980" max="5980" width="38" style="674" customWidth="1"/>
    <col min="5981" max="6023" width="0" style="674" hidden="1" customWidth="1"/>
    <col min="6024" max="6024" width="18.28515625" style="674" customWidth="1"/>
    <col min="6025" max="6025" width="0" style="674" hidden="1" customWidth="1"/>
    <col min="6026" max="6026" width="20" style="674" customWidth="1"/>
    <col min="6027" max="6027" width="19.7109375" style="674" customWidth="1"/>
    <col min="6028" max="6028" width="19.5703125" style="674" customWidth="1"/>
    <col min="6029" max="6029" width="22.28515625" style="674" customWidth="1"/>
    <col min="6030" max="6030" width="19.7109375" style="674" customWidth="1"/>
    <col min="6031" max="6031" width="17.7109375" style="674" customWidth="1"/>
    <col min="6032" max="6032" width="21" style="674" customWidth="1"/>
    <col min="6033" max="6033" width="18.28515625" style="674" customWidth="1"/>
    <col min="6034" max="6034" width="19.28515625" style="674" customWidth="1"/>
    <col min="6035" max="6049" width="0" style="674" hidden="1" customWidth="1"/>
    <col min="6050" max="6050" width="18.28515625" style="674" customWidth="1"/>
    <col min="6051" max="6051" width="17.28515625" style="674" customWidth="1"/>
    <col min="6052" max="6052" width="18.7109375" style="674" customWidth="1"/>
    <col min="6053" max="6053" width="18.28515625" style="674" customWidth="1"/>
    <col min="6054" max="6054" width="16.5703125" style="674" customWidth="1"/>
    <col min="6055" max="6055" width="16.42578125" style="674" customWidth="1"/>
    <col min="6056" max="6056" width="17.28515625" style="674" customWidth="1"/>
    <col min="6057" max="6057" width="15.7109375" style="674" customWidth="1"/>
    <col min="6058" max="6058" width="11.42578125" style="674"/>
    <col min="6059" max="6059" width="11.5703125" style="674" customWidth="1"/>
    <col min="6060" max="6060" width="18.7109375" style="674" customWidth="1"/>
    <col min="6061" max="6061" width="17.28515625" style="674" customWidth="1"/>
    <col min="6062" max="6062" width="11.42578125" style="674"/>
    <col min="6063" max="6063" width="15.28515625" style="674" customWidth="1"/>
    <col min="6064" max="6065" width="11.42578125" style="674"/>
    <col min="6066" max="6066" width="14" style="674" bestFit="1" customWidth="1"/>
    <col min="6067" max="6067" width="14.28515625" style="674" customWidth="1"/>
    <col min="6068" max="6069" width="15" style="674" bestFit="1" customWidth="1"/>
    <col min="6070" max="6070" width="14.7109375" style="674" bestFit="1" customWidth="1"/>
    <col min="6071" max="6072" width="11.42578125" style="674"/>
    <col min="6073" max="6073" width="17.7109375" style="674" customWidth="1"/>
    <col min="6074" max="6074" width="15.42578125" style="674" customWidth="1"/>
    <col min="6075" max="6233" width="11.42578125" style="674"/>
    <col min="6234" max="6234" width="3.7109375" style="674" customWidth="1"/>
    <col min="6235" max="6235" width="7.28515625" style="674" customWidth="1"/>
    <col min="6236" max="6236" width="38" style="674" customWidth="1"/>
    <col min="6237" max="6279" width="0" style="674" hidden="1" customWidth="1"/>
    <col min="6280" max="6280" width="18.28515625" style="674" customWidth="1"/>
    <col min="6281" max="6281" width="0" style="674" hidden="1" customWidth="1"/>
    <col min="6282" max="6282" width="20" style="674" customWidth="1"/>
    <col min="6283" max="6283" width="19.7109375" style="674" customWidth="1"/>
    <col min="6284" max="6284" width="19.5703125" style="674" customWidth="1"/>
    <col min="6285" max="6285" width="22.28515625" style="674" customWidth="1"/>
    <col min="6286" max="6286" width="19.7109375" style="674" customWidth="1"/>
    <col min="6287" max="6287" width="17.7109375" style="674" customWidth="1"/>
    <col min="6288" max="6288" width="21" style="674" customWidth="1"/>
    <col min="6289" max="6289" width="18.28515625" style="674" customWidth="1"/>
    <col min="6290" max="6290" width="19.28515625" style="674" customWidth="1"/>
    <col min="6291" max="6305" width="0" style="674" hidden="1" customWidth="1"/>
    <col min="6306" max="6306" width="18.28515625" style="674" customWidth="1"/>
    <col min="6307" max="6307" width="17.28515625" style="674" customWidth="1"/>
    <col min="6308" max="6308" width="18.7109375" style="674" customWidth="1"/>
    <col min="6309" max="6309" width="18.28515625" style="674" customWidth="1"/>
    <col min="6310" max="6310" width="16.5703125" style="674" customWidth="1"/>
    <col min="6311" max="6311" width="16.42578125" style="674" customWidth="1"/>
    <col min="6312" max="6312" width="17.28515625" style="674" customWidth="1"/>
    <col min="6313" max="6313" width="15.7109375" style="674" customWidth="1"/>
    <col min="6314" max="6314" width="11.42578125" style="674"/>
    <col min="6315" max="6315" width="11.5703125" style="674" customWidth="1"/>
    <col min="6316" max="6316" width="18.7109375" style="674" customWidth="1"/>
    <col min="6317" max="6317" width="17.28515625" style="674" customWidth="1"/>
    <col min="6318" max="6318" width="11.42578125" style="674"/>
    <col min="6319" max="6319" width="15.28515625" style="674" customWidth="1"/>
    <col min="6320" max="6321" width="11.42578125" style="674"/>
    <col min="6322" max="6322" width="14" style="674" bestFit="1" customWidth="1"/>
    <col min="6323" max="6323" width="14.28515625" style="674" customWidth="1"/>
    <col min="6324" max="6325" width="15" style="674" bestFit="1" customWidth="1"/>
    <col min="6326" max="6326" width="14.7109375" style="674" bestFit="1" customWidth="1"/>
    <col min="6327" max="6328" width="11.42578125" style="674"/>
    <col min="6329" max="6329" width="17.7109375" style="674" customWidth="1"/>
    <col min="6330" max="6330" width="15.42578125" style="674" customWidth="1"/>
    <col min="6331" max="6489" width="11.42578125" style="674"/>
    <col min="6490" max="6490" width="3.7109375" style="674" customWidth="1"/>
    <col min="6491" max="6491" width="7.28515625" style="674" customWidth="1"/>
    <col min="6492" max="6492" width="38" style="674" customWidth="1"/>
    <col min="6493" max="6535" width="0" style="674" hidden="1" customWidth="1"/>
    <col min="6536" max="6536" width="18.28515625" style="674" customWidth="1"/>
    <col min="6537" max="6537" width="0" style="674" hidden="1" customWidth="1"/>
    <col min="6538" max="6538" width="20" style="674" customWidth="1"/>
    <col min="6539" max="6539" width="19.7109375" style="674" customWidth="1"/>
    <col min="6540" max="6540" width="19.5703125" style="674" customWidth="1"/>
    <col min="6541" max="6541" width="22.28515625" style="674" customWidth="1"/>
    <col min="6542" max="6542" width="19.7109375" style="674" customWidth="1"/>
    <col min="6543" max="6543" width="17.7109375" style="674" customWidth="1"/>
    <col min="6544" max="6544" width="21" style="674" customWidth="1"/>
    <col min="6545" max="6545" width="18.28515625" style="674" customWidth="1"/>
    <col min="6546" max="6546" width="19.28515625" style="674" customWidth="1"/>
    <col min="6547" max="6561" width="0" style="674" hidden="1" customWidth="1"/>
    <col min="6562" max="6562" width="18.28515625" style="674" customWidth="1"/>
    <col min="6563" max="6563" width="17.28515625" style="674" customWidth="1"/>
    <col min="6564" max="6564" width="18.7109375" style="674" customWidth="1"/>
    <col min="6565" max="6565" width="18.28515625" style="674" customWidth="1"/>
    <col min="6566" max="6566" width="16.5703125" style="674" customWidth="1"/>
    <col min="6567" max="6567" width="16.42578125" style="674" customWidth="1"/>
    <col min="6568" max="6568" width="17.28515625" style="674" customWidth="1"/>
    <col min="6569" max="6569" width="15.7109375" style="674" customWidth="1"/>
    <col min="6570" max="6570" width="11.42578125" style="674"/>
    <col min="6571" max="6571" width="11.5703125" style="674" customWidth="1"/>
    <col min="6572" max="6572" width="18.7109375" style="674" customWidth="1"/>
    <col min="6573" max="6573" width="17.28515625" style="674" customWidth="1"/>
    <col min="6574" max="6574" width="11.42578125" style="674"/>
    <col min="6575" max="6575" width="15.28515625" style="674" customWidth="1"/>
    <col min="6576" max="6577" width="11.42578125" style="674"/>
    <col min="6578" max="6578" width="14" style="674" bestFit="1" customWidth="1"/>
    <col min="6579" max="6579" width="14.28515625" style="674" customWidth="1"/>
    <col min="6580" max="6581" width="15" style="674" bestFit="1" customWidth="1"/>
    <col min="6582" max="6582" width="14.7109375" style="674" bestFit="1" customWidth="1"/>
    <col min="6583" max="6584" width="11.42578125" style="674"/>
    <col min="6585" max="6585" width="17.7109375" style="674" customWidth="1"/>
    <col min="6586" max="6586" width="15.42578125" style="674" customWidth="1"/>
    <col min="6587" max="6745" width="11.42578125" style="674"/>
    <col min="6746" max="6746" width="3.7109375" style="674" customWidth="1"/>
    <col min="6747" max="6747" width="7.28515625" style="674" customWidth="1"/>
    <col min="6748" max="6748" width="38" style="674" customWidth="1"/>
    <col min="6749" max="6791" width="0" style="674" hidden="1" customWidth="1"/>
    <col min="6792" max="6792" width="18.28515625" style="674" customWidth="1"/>
    <col min="6793" max="6793" width="0" style="674" hidden="1" customWidth="1"/>
    <col min="6794" max="6794" width="20" style="674" customWidth="1"/>
    <col min="6795" max="6795" width="19.7109375" style="674" customWidth="1"/>
    <col min="6796" max="6796" width="19.5703125" style="674" customWidth="1"/>
    <col min="6797" max="6797" width="22.28515625" style="674" customWidth="1"/>
    <col min="6798" max="6798" width="19.7109375" style="674" customWidth="1"/>
    <col min="6799" max="6799" width="17.7109375" style="674" customWidth="1"/>
    <col min="6800" max="6800" width="21" style="674" customWidth="1"/>
    <col min="6801" max="6801" width="18.28515625" style="674" customWidth="1"/>
    <col min="6802" max="6802" width="19.28515625" style="674" customWidth="1"/>
    <col min="6803" max="6817" width="0" style="674" hidden="1" customWidth="1"/>
    <col min="6818" max="6818" width="18.28515625" style="674" customWidth="1"/>
    <col min="6819" max="6819" width="17.28515625" style="674" customWidth="1"/>
    <col min="6820" max="6820" width="18.7109375" style="674" customWidth="1"/>
    <col min="6821" max="6821" width="18.28515625" style="674" customWidth="1"/>
    <col min="6822" max="6822" width="16.5703125" style="674" customWidth="1"/>
    <col min="6823" max="6823" width="16.42578125" style="674" customWidth="1"/>
    <col min="6824" max="6824" width="17.28515625" style="674" customWidth="1"/>
    <col min="6825" max="6825" width="15.7109375" style="674" customWidth="1"/>
    <col min="6826" max="6826" width="11.42578125" style="674"/>
    <col min="6827" max="6827" width="11.5703125" style="674" customWidth="1"/>
    <col min="6828" max="6828" width="18.7109375" style="674" customWidth="1"/>
    <col min="6829" max="6829" width="17.28515625" style="674" customWidth="1"/>
    <col min="6830" max="6830" width="11.42578125" style="674"/>
    <col min="6831" max="6831" width="15.28515625" style="674" customWidth="1"/>
    <col min="6832" max="6833" width="11.42578125" style="674"/>
    <col min="6834" max="6834" width="14" style="674" bestFit="1" customWidth="1"/>
    <col min="6835" max="6835" width="14.28515625" style="674" customWidth="1"/>
    <col min="6836" max="6837" width="15" style="674" bestFit="1" customWidth="1"/>
    <col min="6838" max="6838" width="14.7109375" style="674" bestFit="1" customWidth="1"/>
    <col min="6839" max="6840" width="11.42578125" style="674"/>
    <col min="6841" max="6841" width="17.7109375" style="674" customWidth="1"/>
    <col min="6842" max="6842" width="15.42578125" style="674" customWidth="1"/>
    <col min="6843" max="7001" width="11.42578125" style="674"/>
    <col min="7002" max="7002" width="3.7109375" style="674" customWidth="1"/>
    <col min="7003" max="7003" width="7.28515625" style="674" customWidth="1"/>
    <col min="7004" max="7004" width="38" style="674" customWidth="1"/>
    <col min="7005" max="7047" width="0" style="674" hidden="1" customWidth="1"/>
    <col min="7048" max="7048" width="18.28515625" style="674" customWidth="1"/>
    <col min="7049" max="7049" width="0" style="674" hidden="1" customWidth="1"/>
    <col min="7050" max="7050" width="20" style="674" customWidth="1"/>
    <col min="7051" max="7051" width="19.7109375" style="674" customWidth="1"/>
    <col min="7052" max="7052" width="19.5703125" style="674" customWidth="1"/>
    <col min="7053" max="7053" width="22.28515625" style="674" customWidth="1"/>
    <col min="7054" max="7054" width="19.7109375" style="674" customWidth="1"/>
    <col min="7055" max="7055" width="17.7109375" style="674" customWidth="1"/>
    <col min="7056" max="7056" width="21" style="674" customWidth="1"/>
    <col min="7057" max="7057" width="18.28515625" style="674" customWidth="1"/>
    <col min="7058" max="7058" width="19.28515625" style="674" customWidth="1"/>
    <col min="7059" max="7073" width="0" style="674" hidden="1" customWidth="1"/>
    <col min="7074" max="7074" width="18.28515625" style="674" customWidth="1"/>
    <col min="7075" max="7075" width="17.28515625" style="674" customWidth="1"/>
    <col min="7076" max="7076" width="18.7109375" style="674" customWidth="1"/>
    <col min="7077" max="7077" width="18.28515625" style="674" customWidth="1"/>
    <col min="7078" max="7078" width="16.5703125" style="674" customWidth="1"/>
    <col min="7079" max="7079" width="16.42578125" style="674" customWidth="1"/>
    <col min="7080" max="7080" width="17.28515625" style="674" customWidth="1"/>
    <col min="7081" max="7081" width="15.7109375" style="674" customWidth="1"/>
    <col min="7082" max="7082" width="11.42578125" style="674"/>
    <col min="7083" max="7083" width="11.5703125" style="674" customWidth="1"/>
    <col min="7084" max="7084" width="18.7109375" style="674" customWidth="1"/>
    <col min="7085" max="7085" width="17.28515625" style="674" customWidth="1"/>
    <col min="7086" max="7086" width="11.42578125" style="674"/>
    <col min="7087" max="7087" width="15.28515625" style="674" customWidth="1"/>
    <col min="7088" max="7089" width="11.42578125" style="674"/>
    <col min="7090" max="7090" width="14" style="674" bestFit="1" customWidth="1"/>
    <col min="7091" max="7091" width="14.28515625" style="674" customWidth="1"/>
    <col min="7092" max="7093" width="15" style="674" bestFit="1" customWidth="1"/>
    <col min="7094" max="7094" width="14.7109375" style="674" bestFit="1" customWidth="1"/>
    <col min="7095" max="7096" width="11.42578125" style="674"/>
    <col min="7097" max="7097" width="17.7109375" style="674" customWidth="1"/>
    <col min="7098" max="7098" width="15.42578125" style="674" customWidth="1"/>
    <col min="7099" max="7257" width="11.42578125" style="674"/>
    <col min="7258" max="7258" width="3.7109375" style="674" customWidth="1"/>
    <col min="7259" max="7259" width="7.28515625" style="674" customWidth="1"/>
    <col min="7260" max="7260" width="38" style="674" customWidth="1"/>
    <col min="7261" max="7303" width="0" style="674" hidden="1" customWidth="1"/>
    <col min="7304" max="7304" width="18.28515625" style="674" customWidth="1"/>
    <col min="7305" max="7305" width="0" style="674" hidden="1" customWidth="1"/>
    <col min="7306" max="7306" width="20" style="674" customWidth="1"/>
    <col min="7307" max="7307" width="19.7109375" style="674" customWidth="1"/>
    <col min="7308" max="7308" width="19.5703125" style="674" customWidth="1"/>
    <col min="7309" max="7309" width="22.28515625" style="674" customWidth="1"/>
    <col min="7310" max="7310" width="19.7109375" style="674" customWidth="1"/>
    <col min="7311" max="7311" width="17.7109375" style="674" customWidth="1"/>
    <col min="7312" max="7312" width="21" style="674" customWidth="1"/>
    <col min="7313" max="7313" width="18.28515625" style="674" customWidth="1"/>
    <col min="7314" max="7314" width="19.28515625" style="674" customWidth="1"/>
    <col min="7315" max="7329" width="0" style="674" hidden="1" customWidth="1"/>
    <col min="7330" max="7330" width="18.28515625" style="674" customWidth="1"/>
    <col min="7331" max="7331" width="17.28515625" style="674" customWidth="1"/>
    <col min="7332" max="7332" width="18.7109375" style="674" customWidth="1"/>
    <col min="7333" max="7333" width="18.28515625" style="674" customWidth="1"/>
    <col min="7334" max="7334" width="16.5703125" style="674" customWidth="1"/>
    <col min="7335" max="7335" width="16.42578125" style="674" customWidth="1"/>
    <col min="7336" max="7336" width="17.28515625" style="674" customWidth="1"/>
    <col min="7337" max="7337" width="15.7109375" style="674" customWidth="1"/>
    <col min="7338" max="7338" width="11.42578125" style="674"/>
    <col min="7339" max="7339" width="11.5703125" style="674" customWidth="1"/>
    <col min="7340" max="7340" width="18.7109375" style="674" customWidth="1"/>
    <col min="7341" max="7341" width="17.28515625" style="674" customWidth="1"/>
    <col min="7342" max="7342" width="11.42578125" style="674"/>
    <col min="7343" max="7343" width="15.28515625" style="674" customWidth="1"/>
    <col min="7344" max="7345" width="11.42578125" style="674"/>
    <col min="7346" max="7346" width="14" style="674" bestFit="1" customWidth="1"/>
    <col min="7347" max="7347" width="14.28515625" style="674" customWidth="1"/>
    <col min="7348" max="7349" width="15" style="674" bestFit="1" customWidth="1"/>
    <col min="7350" max="7350" width="14.7109375" style="674" bestFit="1" customWidth="1"/>
    <col min="7351" max="7352" width="11.42578125" style="674"/>
    <col min="7353" max="7353" width="17.7109375" style="674" customWidth="1"/>
    <col min="7354" max="7354" width="15.42578125" style="674" customWidth="1"/>
    <col min="7355" max="7513" width="11.42578125" style="674"/>
    <col min="7514" max="7514" width="3.7109375" style="674" customWidth="1"/>
    <col min="7515" max="7515" width="7.28515625" style="674" customWidth="1"/>
    <col min="7516" max="7516" width="38" style="674" customWidth="1"/>
    <col min="7517" max="7559" width="0" style="674" hidden="1" customWidth="1"/>
    <col min="7560" max="7560" width="18.28515625" style="674" customWidth="1"/>
    <col min="7561" max="7561" width="0" style="674" hidden="1" customWidth="1"/>
    <col min="7562" max="7562" width="20" style="674" customWidth="1"/>
    <col min="7563" max="7563" width="19.7109375" style="674" customWidth="1"/>
    <col min="7564" max="7564" width="19.5703125" style="674" customWidth="1"/>
    <col min="7565" max="7565" width="22.28515625" style="674" customWidth="1"/>
    <col min="7566" max="7566" width="19.7109375" style="674" customWidth="1"/>
    <col min="7567" max="7567" width="17.7109375" style="674" customWidth="1"/>
    <col min="7568" max="7568" width="21" style="674" customWidth="1"/>
    <col min="7569" max="7569" width="18.28515625" style="674" customWidth="1"/>
    <col min="7570" max="7570" width="19.28515625" style="674" customWidth="1"/>
    <col min="7571" max="7585" width="0" style="674" hidden="1" customWidth="1"/>
    <col min="7586" max="7586" width="18.28515625" style="674" customWidth="1"/>
    <col min="7587" max="7587" width="17.28515625" style="674" customWidth="1"/>
    <col min="7588" max="7588" width="18.7109375" style="674" customWidth="1"/>
    <col min="7589" max="7589" width="18.28515625" style="674" customWidth="1"/>
    <col min="7590" max="7590" width="16.5703125" style="674" customWidth="1"/>
    <col min="7591" max="7591" width="16.42578125" style="674" customWidth="1"/>
    <col min="7592" max="7592" width="17.28515625" style="674" customWidth="1"/>
    <col min="7593" max="7593" width="15.7109375" style="674" customWidth="1"/>
    <col min="7594" max="7594" width="11.42578125" style="674"/>
    <col min="7595" max="7595" width="11.5703125" style="674" customWidth="1"/>
    <col min="7596" max="7596" width="18.7109375" style="674" customWidth="1"/>
    <col min="7597" max="7597" width="17.28515625" style="674" customWidth="1"/>
    <col min="7598" max="7598" width="11.42578125" style="674"/>
    <col min="7599" max="7599" width="15.28515625" style="674" customWidth="1"/>
    <col min="7600" max="7601" width="11.42578125" style="674"/>
    <col min="7602" max="7602" width="14" style="674" bestFit="1" customWidth="1"/>
    <col min="7603" max="7603" width="14.28515625" style="674" customWidth="1"/>
    <col min="7604" max="7605" width="15" style="674" bestFit="1" customWidth="1"/>
    <col min="7606" max="7606" width="14.7109375" style="674" bestFit="1" customWidth="1"/>
    <col min="7607" max="7608" width="11.42578125" style="674"/>
    <col min="7609" max="7609" width="17.7109375" style="674" customWidth="1"/>
    <col min="7610" max="7610" width="15.42578125" style="674" customWidth="1"/>
    <col min="7611" max="7769" width="11.42578125" style="674"/>
    <col min="7770" max="7770" width="3.7109375" style="674" customWidth="1"/>
    <col min="7771" max="7771" width="7.28515625" style="674" customWidth="1"/>
    <col min="7772" max="7772" width="38" style="674" customWidth="1"/>
    <col min="7773" max="7815" width="0" style="674" hidden="1" customWidth="1"/>
    <col min="7816" max="7816" width="18.28515625" style="674" customWidth="1"/>
    <col min="7817" max="7817" width="0" style="674" hidden="1" customWidth="1"/>
    <col min="7818" max="7818" width="20" style="674" customWidth="1"/>
    <col min="7819" max="7819" width="19.7109375" style="674" customWidth="1"/>
    <col min="7820" max="7820" width="19.5703125" style="674" customWidth="1"/>
    <col min="7821" max="7821" width="22.28515625" style="674" customWidth="1"/>
    <col min="7822" max="7822" width="19.7109375" style="674" customWidth="1"/>
    <col min="7823" max="7823" width="17.7109375" style="674" customWidth="1"/>
    <col min="7824" max="7824" width="21" style="674" customWidth="1"/>
    <col min="7825" max="7825" width="18.28515625" style="674" customWidth="1"/>
    <col min="7826" max="7826" width="19.28515625" style="674" customWidth="1"/>
    <col min="7827" max="7841" width="0" style="674" hidden="1" customWidth="1"/>
    <col min="7842" max="7842" width="18.28515625" style="674" customWidth="1"/>
    <col min="7843" max="7843" width="17.28515625" style="674" customWidth="1"/>
    <col min="7844" max="7844" width="18.7109375" style="674" customWidth="1"/>
    <col min="7845" max="7845" width="18.28515625" style="674" customWidth="1"/>
    <col min="7846" max="7846" width="16.5703125" style="674" customWidth="1"/>
    <col min="7847" max="7847" width="16.42578125" style="674" customWidth="1"/>
    <col min="7848" max="7848" width="17.28515625" style="674" customWidth="1"/>
    <col min="7849" max="7849" width="15.7109375" style="674" customWidth="1"/>
    <col min="7850" max="7850" width="11.42578125" style="674"/>
    <col min="7851" max="7851" width="11.5703125" style="674" customWidth="1"/>
    <col min="7852" max="7852" width="18.7109375" style="674" customWidth="1"/>
    <col min="7853" max="7853" width="17.28515625" style="674" customWidth="1"/>
    <col min="7854" max="7854" width="11.42578125" style="674"/>
    <col min="7855" max="7855" width="15.28515625" style="674" customWidth="1"/>
    <col min="7856" max="7857" width="11.42578125" style="674"/>
    <col min="7858" max="7858" width="14" style="674" bestFit="1" customWidth="1"/>
    <col min="7859" max="7859" width="14.28515625" style="674" customWidth="1"/>
    <col min="7860" max="7861" width="15" style="674" bestFit="1" customWidth="1"/>
    <col min="7862" max="7862" width="14.7109375" style="674" bestFit="1" customWidth="1"/>
    <col min="7863" max="7864" width="11.42578125" style="674"/>
    <col min="7865" max="7865" width="17.7109375" style="674" customWidth="1"/>
    <col min="7866" max="7866" width="15.42578125" style="674" customWidth="1"/>
    <col min="7867" max="8025" width="11.42578125" style="674"/>
    <col min="8026" max="8026" width="3.7109375" style="674" customWidth="1"/>
    <col min="8027" max="8027" width="7.28515625" style="674" customWidth="1"/>
    <col min="8028" max="8028" width="38" style="674" customWidth="1"/>
    <col min="8029" max="8071" width="0" style="674" hidden="1" customWidth="1"/>
    <col min="8072" max="8072" width="18.28515625" style="674" customWidth="1"/>
    <col min="8073" max="8073" width="0" style="674" hidden="1" customWidth="1"/>
    <col min="8074" max="8074" width="20" style="674" customWidth="1"/>
    <col min="8075" max="8075" width="19.7109375" style="674" customWidth="1"/>
    <col min="8076" max="8076" width="19.5703125" style="674" customWidth="1"/>
    <col min="8077" max="8077" width="22.28515625" style="674" customWidth="1"/>
    <col min="8078" max="8078" width="19.7109375" style="674" customWidth="1"/>
    <col min="8079" max="8079" width="17.7109375" style="674" customWidth="1"/>
    <col min="8080" max="8080" width="21" style="674" customWidth="1"/>
    <col min="8081" max="8081" width="18.28515625" style="674" customWidth="1"/>
    <col min="8082" max="8082" width="19.28515625" style="674" customWidth="1"/>
    <col min="8083" max="8097" width="0" style="674" hidden="1" customWidth="1"/>
    <col min="8098" max="8098" width="18.28515625" style="674" customWidth="1"/>
    <col min="8099" max="8099" width="17.28515625" style="674" customWidth="1"/>
    <col min="8100" max="8100" width="18.7109375" style="674" customWidth="1"/>
    <col min="8101" max="8101" width="18.28515625" style="674" customWidth="1"/>
    <col min="8102" max="8102" width="16.5703125" style="674" customWidth="1"/>
    <col min="8103" max="8103" width="16.42578125" style="674" customWidth="1"/>
    <col min="8104" max="8104" width="17.28515625" style="674" customWidth="1"/>
    <col min="8105" max="8105" width="15.7109375" style="674" customWidth="1"/>
    <col min="8106" max="8106" width="11.42578125" style="674"/>
    <col min="8107" max="8107" width="11.5703125" style="674" customWidth="1"/>
    <col min="8108" max="8108" width="18.7109375" style="674" customWidth="1"/>
    <col min="8109" max="8109" width="17.28515625" style="674" customWidth="1"/>
    <col min="8110" max="8110" width="11.42578125" style="674"/>
    <col min="8111" max="8111" width="15.28515625" style="674" customWidth="1"/>
    <col min="8112" max="8113" width="11.42578125" style="674"/>
    <col min="8114" max="8114" width="14" style="674" bestFit="1" customWidth="1"/>
    <col min="8115" max="8115" width="14.28515625" style="674" customWidth="1"/>
    <col min="8116" max="8117" width="15" style="674" bestFit="1" customWidth="1"/>
    <col min="8118" max="8118" width="14.7109375" style="674" bestFit="1" customWidth="1"/>
    <col min="8119" max="8120" width="11.42578125" style="674"/>
    <col min="8121" max="8121" width="17.7109375" style="674" customWidth="1"/>
    <col min="8122" max="8122" width="15.42578125" style="674" customWidth="1"/>
    <col min="8123" max="8281" width="11.42578125" style="674"/>
    <col min="8282" max="8282" width="3.7109375" style="674" customWidth="1"/>
    <col min="8283" max="8283" width="7.28515625" style="674" customWidth="1"/>
    <col min="8284" max="8284" width="38" style="674" customWidth="1"/>
    <col min="8285" max="8327" width="0" style="674" hidden="1" customWidth="1"/>
    <col min="8328" max="8328" width="18.28515625" style="674" customWidth="1"/>
    <col min="8329" max="8329" width="0" style="674" hidden="1" customWidth="1"/>
    <col min="8330" max="8330" width="20" style="674" customWidth="1"/>
    <col min="8331" max="8331" width="19.7109375" style="674" customWidth="1"/>
    <col min="8332" max="8332" width="19.5703125" style="674" customWidth="1"/>
    <col min="8333" max="8333" width="22.28515625" style="674" customWidth="1"/>
    <col min="8334" max="8334" width="19.7109375" style="674" customWidth="1"/>
    <col min="8335" max="8335" width="17.7109375" style="674" customWidth="1"/>
    <col min="8336" max="8336" width="21" style="674" customWidth="1"/>
    <col min="8337" max="8337" width="18.28515625" style="674" customWidth="1"/>
    <col min="8338" max="8338" width="19.28515625" style="674" customWidth="1"/>
    <col min="8339" max="8353" width="0" style="674" hidden="1" customWidth="1"/>
    <col min="8354" max="8354" width="18.28515625" style="674" customWidth="1"/>
    <col min="8355" max="8355" width="17.28515625" style="674" customWidth="1"/>
    <col min="8356" max="8356" width="18.7109375" style="674" customWidth="1"/>
    <col min="8357" max="8357" width="18.28515625" style="674" customWidth="1"/>
    <col min="8358" max="8358" width="16.5703125" style="674" customWidth="1"/>
    <col min="8359" max="8359" width="16.42578125" style="674" customWidth="1"/>
    <col min="8360" max="8360" width="17.28515625" style="674" customWidth="1"/>
    <col min="8361" max="8361" width="15.7109375" style="674" customWidth="1"/>
    <col min="8362" max="8362" width="11.42578125" style="674"/>
    <col min="8363" max="8363" width="11.5703125" style="674" customWidth="1"/>
    <col min="8364" max="8364" width="18.7109375" style="674" customWidth="1"/>
    <col min="8365" max="8365" width="17.28515625" style="674" customWidth="1"/>
    <col min="8366" max="8366" width="11.42578125" style="674"/>
    <col min="8367" max="8367" width="15.28515625" style="674" customWidth="1"/>
    <col min="8368" max="8369" width="11.42578125" style="674"/>
    <col min="8370" max="8370" width="14" style="674" bestFit="1" customWidth="1"/>
    <col min="8371" max="8371" width="14.28515625" style="674" customWidth="1"/>
    <col min="8372" max="8373" width="15" style="674" bestFit="1" customWidth="1"/>
    <col min="8374" max="8374" width="14.7109375" style="674" bestFit="1" customWidth="1"/>
    <col min="8375" max="8376" width="11.42578125" style="674"/>
    <col min="8377" max="8377" width="17.7109375" style="674" customWidth="1"/>
    <col min="8378" max="8378" width="15.42578125" style="674" customWidth="1"/>
    <col min="8379" max="8537" width="11.42578125" style="674"/>
    <col min="8538" max="8538" width="3.7109375" style="674" customWidth="1"/>
    <col min="8539" max="8539" width="7.28515625" style="674" customWidth="1"/>
    <col min="8540" max="8540" width="38" style="674" customWidth="1"/>
    <col min="8541" max="8583" width="0" style="674" hidden="1" customWidth="1"/>
    <col min="8584" max="8584" width="18.28515625" style="674" customWidth="1"/>
    <col min="8585" max="8585" width="0" style="674" hidden="1" customWidth="1"/>
    <col min="8586" max="8586" width="20" style="674" customWidth="1"/>
    <col min="8587" max="8587" width="19.7109375" style="674" customWidth="1"/>
    <col min="8588" max="8588" width="19.5703125" style="674" customWidth="1"/>
    <col min="8589" max="8589" width="22.28515625" style="674" customWidth="1"/>
    <col min="8590" max="8590" width="19.7109375" style="674" customWidth="1"/>
    <col min="8591" max="8591" width="17.7109375" style="674" customWidth="1"/>
    <col min="8592" max="8592" width="21" style="674" customWidth="1"/>
    <col min="8593" max="8593" width="18.28515625" style="674" customWidth="1"/>
    <col min="8594" max="8594" width="19.28515625" style="674" customWidth="1"/>
    <col min="8595" max="8609" width="0" style="674" hidden="1" customWidth="1"/>
    <col min="8610" max="8610" width="18.28515625" style="674" customWidth="1"/>
    <col min="8611" max="8611" width="17.28515625" style="674" customWidth="1"/>
    <col min="8612" max="8612" width="18.7109375" style="674" customWidth="1"/>
    <col min="8613" max="8613" width="18.28515625" style="674" customWidth="1"/>
    <col min="8614" max="8614" width="16.5703125" style="674" customWidth="1"/>
    <col min="8615" max="8615" width="16.42578125" style="674" customWidth="1"/>
    <col min="8616" max="8616" width="17.28515625" style="674" customWidth="1"/>
    <col min="8617" max="8617" width="15.7109375" style="674" customWidth="1"/>
    <col min="8618" max="8618" width="11.42578125" style="674"/>
    <col min="8619" max="8619" width="11.5703125" style="674" customWidth="1"/>
    <col min="8620" max="8620" width="18.7109375" style="674" customWidth="1"/>
    <col min="8621" max="8621" width="17.28515625" style="674" customWidth="1"/>
    <col min="8622" max="8622" width="11.42578125" style="674"/>
    <col min="8623" max="8623" width="15.28515625" style="674" customWidth="1"/>
    <col min="8624" max="8625" width="11.42578125" style="674"/>
    <col min="8626" max="8626" width="14" style="674" bestFit="1" customWidth="1"/>
    <col min="8627" max="8627" width="14.28515625" style="674" customWidth="1"/>
    <col min="8628" max="8629" width="15" style="674" bestFit="1" customWidth="1"/>
    <col min="8630" max="8630" width="14.7109375" style="674" bestFit="1" customWidth="1"/>
    <col min="8631" max="8632" width="11.42578125" style="674"/>
    <col min="8633" max="8633" width="17.7109375" style="674" customWidth="1"/>
    <col min="8634" max="8634" width="15.42578125" style="674" customWidth="1"/>
    <col min="8635" max="8793" width="11.42578125" style="674"/>
    <col min="8794" max="8794" width="3.7109375" style="674" customWidth="1"/>
    <col min="8795" max="8795" width="7.28515625" style="674" customWidth="1"/>
    <col min="8796" max="8796" width="38" style="674" customWidth="1"/>
    <col min="8797" max="8839" width="0" style="674" hidden="1" customWidth="1"/>
    <col min="8840" max="8840" width="18.28515625" style="674" customWidth="1"/>
    <col min="8841" max="8841" width="0" style="674" hidden="1" customWidth="1"/>
    <col min="8842" max="8842" width="20" style="674" customWidth="1"/>
    <col min="8843" max="8843" width="19.7109375" style="674" customWidth="1"/>
    <col min="8844" max="8844" width="19.5703125" style="674" customWidth="1"/>
    <col min="8845" max="8845" width="22.28515625" style="674" customWidth="1"/>
    <col min="8846" max="8846" width="19.7109375" style="674" customWidth="1"/>
    <col min="8847" max="8847" width="17.7109375" style="674" customWidth="1"/>
    <col min="8848" max="8848" width="21" style="674" customWidth="1"/>
    <col min="8849" max="8849" width="18.28515625" style="674" customWidth="1"/>
    <col min="8850" max="8850" width="19.28515625" style="674" customWidth="1"/>
    <col min="8851" max="8865" width="0" style="674" hidden="1" customWidth="1"/>
    <col min="8866" max="8866" width="18.28515625" style="674" customWidth="1"/>
    <col min="8867" max="8867" width="17.28515625" style="674" customWidth="1"/>
    <col min="8868" max="8868" width="18.7109375" style="674" customWidth="1"/>
    <col min="8869" max="8869" width="18.28515625" style="674" customWidth="1"/>
    <col min="8870" max="8870" width="16.5703125" style="674" customWidth="1"/>
    <col min="8871" max="8871" width="16.42578125" style="674" customWidth="1"/>
    <col min="8872" max="8872" width="17.28515625" style="674" customWidth="1"/>
    <col min="8873" max="8873" width="15.7109375" style="674" customWidth="1"/>
    <col min="8874" max="8874" width="11.42578125" style="674"/>
    <col min="8875" max="8875" width="11.5703125" style="674" customWidth="1"/>
    <col min="8876" max="8876" width="18.7109375" style="674" customWidth="1"/>
    <col min="8877" max="8877" width="17.28515625" style="674" customWidth="1"/>
    <col min="8878" max="8878" width="11.42578125" style="674"/>
    <col min="8879" max="8879" width="15.28515625" style="674" customWidth="1"/>
    <col min="8880" max="8881" width="11.42578125" style="674"/>
    <col min="8882" max="8882" width="14" style="674" bestFit="1" customWidth="1"/>
    <col min="8883" max="8883" width="14.28515625" style="674" customWidth="1"/>
    <col min="8884" max="8885" width="15" style="674" bestFit="1" customWidth="1"/>
    <col min="8886" max="8886" width="14.7109375" style="674" bestFit="1" customWidth="1"/>
    <col min="8887" max="8888" width="11.42578125" style="674"/>
    <col min="8889" max="8889" width="17.7109375" style="674" customWidth="1"/>
    <col min="8890" max="8890" width="15.42578125" style="674" customWidth="1"/>
    <col min="8891" max="9049" width="11.42578125" style="674"/>
    <col min="9050" max="9050" width="3.7109375" style="674" customWidth="1"/>
    <col min="9051" max="9051" width="7.28515625" style="674" customWidth="1"/>
    <col min="9052" max="9052" width="38" style="674" customWidth="1"/>
    <col min="9053" max="9095" width="0" style="674" hidden="1" customWidth="1"/>
    <col min="9096" max="9096" width="18.28515625" style="674" customWidth="1"/>
    <col min="9097" max="9097" width="0" style="674" hidden="1" customWidth="1"/>
    <col min="9098" max="9098" width="20" style="674" customWidth="1"/>
    <col min="9099" max="9099" width="19.7109375" style="674" customWidth="1"/>
    <col min="9100" max="9100" width="19.5703125" style="674" customWidth="1"/>
    <col min="9101" max="9101" width="22.28515625" style="674" customWidth="1"/>
    <col min="9102" max="9102" width="19.7109375" style="674" customWidth="1"/>
    <col min="9103" max="9103" width="17.7109375" style="674" customWidth="1"/>
    <col min="9104" max="9104" width="21" style="674" customWidth="1"/>
    <col min="9105" max="9105" width="18.28515625" style="674" customWidth="1"/>
    <col min="9106" max="9106" width="19.28515625" style="674" customWidth="1"/>
    <col min="9107" max="9121" width="0" style="674" hidden="1" customWidth="1"/>
    <col min="9122" max="9122" width="18.28515625" style="674" customWidth="1"/>
    <col min="9123" max="9123" width="17.28515625" style="674" customWidth="1"/>
    <col min="9124" max="9124" width="18.7109375" style="674" customWidth="1"/>
    <col min="9125" max="9125" width="18.28515625" style="674" customWidth="1"/>
    <col min="9126" max="9126" width="16.5703125" style="674" customWidth="1"/>
    <col min="9127" max="9127" width="16.42578125" style="674" customWidth="1"/>
    <col min="9128" max="9128" width="17.28515625" style="674" customWidth="1"/>
    <col min="9129" max="9129" width="15.7109375" style="674" customWidth="1"/>
    <col min="9130" max="9130" width="11.42578125" style="674"/>
    <col min="9131" max="9131" width="11.5703125" style="674" customWidth="1"/>
    <col min="9132" max="9132" width="18.7109375" style="674" customWidth="1"/>
    <col min="9133" max="9133" width="17.28515625" style="674" customWidth="1"/>
    <col min="9134" max="9134" width="11.42578125" style="674"/>
    <col min="9135" max="9135" width="15.28515625" style="674" customWidth="1"/>
    <col min="9136" max="9137" width="11.42578125" style="674"/>
    <col min="9138" max="9138" width="14" style="674" bestFit="1" customWidth="1"/>
    <col min="9139" max="9139" width="14.28515625" style="674" customWidth="1"/>
    <col min="9140" max="9141" width="15" style="674" bestFit="1" customWidth="1"/>
    <col min="9142" max="9142" width="14.7109375" style="674" bestFit="1" customWidth="1"/>
    <col min="9143" max="9144" width="11.42578125" style="674"/>
    <col min="9145" max="9145" width="17.7109375" style="674" customWidth="1"/>
    <col min="9146" max="9146" width="15.42578125" style="674" customWidth="1"/>
    <col min="9147" max="9305" width="11.42578125" style="674"/>
    <col min="9306" max="9306" width="3.7109375" style="674" customWidth="1"/>
    <col min="9307" max="9307" width="7.28515625" style="674" customWidth="1"/>
    <col min="9308" max="9308" width="38" style="674" customWidth="1"/>
    <col min="9309" max="9351" width="0" style="674" hidden="1" customWidth="1"/>
    <col min="9352" max="9352" width="18.28515625" style="674" customWidth="1"/>
    <col min="9353" max="9353" width="0" style="674" hidden="1" customWidth="1"/>
    <col min="9354" max="9354" width="20" style="674" customWidth="1"/>
    <col min="9355" max="9355" width="19.7109375" style="674" customWidth="1"/>
    <col min="9356" max="9356" width="19.5703125" style="674" customWidth="1"/>
    <col min="9357" max="9357" width="22.28515625" style="674" customWidth="1"/>
    <col min="9358" max="9358" width="19.7109375" style="674" customWidth="1"/>
    <col min="9359" max="9359" width="17.7109375" style="674" customWidth="1"/>
    <col min="9360" max="9360" width="21" style="674" customWidth="1"/>
    <col min="9361" max="9361" width="18.28515625" style="674" customWidth="1"/>
    <col min="9362" max="9362" width="19.28515625" style="674" customWidth="1"/>
    <col min="9363" max="9377" width="0" style="674" hidden="1" customWidth="1"/>
    <col min="9378" max="9378" width="18.28515625" style="674" customWidth="1"/>
    <col min="9379" max="9379" width="17.28515625" style="674" customWidth="1"/>
    <col min="9380" max="9380" width="18.7109375" style="674" customWidth="1"/>
    <col min="9381" max="9381" width="18.28515625" style="674" customWidth="1"/>
    <col min="9382" max="9382" width="16.5703125" style="674" customWidth="1"/>
    <col min="9383" max="9383" width="16.42578125" style="674" customWidth="1"/>
    <col min="9384" max="9384" width="17.28515625" style="674" customWidth="1"/>
    <col min="9385" max="9385" width="15.7109375" style="674" customWidth="1"/>
    <col min="9386" max="9386" width="11.42578125" style="674"/>
    <col min="9387" max="9387" width="11.5703125" style="674" customWidth="1"/>
    <col min="9388" max="9388" width="18.7109375" style="674" customWidth="1"/>
    <col min="9389" max="9389" width="17.28515625" style="674" customWidth="1"/>
    <col min="9390" max="9390" width="11.42578125" style="674"/>
    <col min="9391" max="9391" width="15.28515625" style="674" customWidth="1"/>
    <col min="9392" max="9393" width="11.42578125" style="674"/>
    <col min="9394" max="9394" width="14" style="674" bestFit="1" customWidth="1"/>
    <col min="9395" max="9395" width="14.28515625" style="674" customWidth="1"/>
    <col min="9396" max="9397" width="15" style="674" bestFit="1" customWidth="1"/>
    <col min="9398" max="9398" width="14.7109375" style="674" bestFit="1" customWidth="1"/>
    <col min="9399" max="9400" width="11.42578125" style="674"/>
    <col min="9401" max="9401" width="17.7109375" style="674" customWidth="1"/>
    <col min="9402" max="9402" width="15.42578125" style="674" customWidth="1"/>
    <col min="9403" max="9561" width="11.42578125" style="674"/>
    <col min="9562" max="9562" width="3.7109375" style="674" customWidth="1"/>
    <col min="9563" max="9563" width="7.28515625" style="674" customWidth="1"/>
    <col min="9564" max="9564" width="38" style="674" customWidth="1"/>
    <col min="9565" max="9607" width="0" style="674" hidden="1" customWidth="1"/>
    <col min="9608" max="9608" width="18.28515625" style="674" customWidth="1"/>
    <col min="9609" max="9609" width="0" style="674" hidden="1" customWidth="1"/>
    <col min="9610" max="9610" width="20" style="674" customWidth="1"/>
    <col min="9611" max="9611" width="19.7109375" style="674" customWidth="1"/>
    <col min="9612" max="9612" width="19.5703125" style="674" customWidth="1"/>
    <col min="9613" max="9613" width="22.28515625" style="674" customWidth="1"/>
    <col min="9614" max="9614" width="19.7109375" style="674" customWidth="1"/>
    <col min="9615" max="9615" width="17.7109375" style="674" customWidth="1"/>
    <col min="9616" max="9616" width="21" style="674" customWidth="1"/>
    <col min="9617" max="9617" width="18.28515625" style="674" customWidth="1"/>
    <col min="9618" max="9618" width="19.28515625" style="674" customWidth="1"/>
    <col min="9619" max="9633" width="0" style="674" hidden="1" customWidth="1"/>
    <col min="9634" max="9634" width="18.28515625" style="674" customWidth="1"/>
    <col min="9635" max="9635" width="17.28515625" style="674" customWidth="1"/>
    <col min="9636" max="9636" width="18.7109375" style="674" customWidth="1"/>
    <col min="9637" max="9637" width="18.28515625" style="674" customWidth="1"/>
    <col min="9638" max="9638" width="16.5703125" style="674" customWidth="1"/>
    <col min="9639" max="9639" width="16.42578125" style="674" customWidth="1"/>
    <col min="9640" max="9640" width="17.28515625" style="674" customWidth="1"/>
    <col min="9641" max="9641" width="15.7109375" style="674" customWidth="1"/>
    <col min="9642" max="9642" width="11.42578125" style="674"/>
    <col min="9643" max="9643" width="11.5703125" style="674" customWidth="1"/>
    <col min="9644" max="9644" width="18.7109375" style="674" customWidth="1"/>
    <col min="9645" max="9645" width="17.28515625" style="674" customWidth="1"/>
    <col min="9646" max="9646" width="11.42578125" style="674"/>
    <col min="9647" max="9647" width="15.28515625" style="674" customWidth="1"/>
    <col min="9648" max="9649" width="11.42578125" style="674"/>
    <col min="9650" max="9650" width="14" style="674" bestFit="1" customWidth="1"/>
    <col min="9651" max="9651" width="14.28515625" style="674" customWidth="1"/>
    <col min="9652" max="9653" width="15" style="674" bestFit="1" customWidth="1"/>
    <col min="9654" max="9654" width="14.7109375" style="674" bestFit="1" customWidth="1"/>
    <col min="9655" max="9656" width="11.42578125" style="674"/>
    <col min="9657" max="9657" width="17.7109375" style="674" customWidth="1"/>
    <col min="9658" max="9658" width="15.42578125" style="674" customWidth="1"/>
    <col min="9659" max="9817" width="11.42578125" style="674"/>
    <col min="9818" max="9818" width="3.7109375" style="674" customWidth="1"/>
    <col min="9819" max="9819" width="7.28515625" style="674" customWidth="1"/>
    <col min="9820" max="9820" width="38" style="674" customWidth="1"/>
    <col min="9821" max="9863" width="0" style="674" hidden="1" customWidth="1"/>
    <col min="9864" max="9864" width="18.28515625" style="674" customWidth="1"/>
    <col min="9865" max="9865" width="0" style="674" hidden="1" customWidth="1"/>
    <col min="9866" max="9866" width="20" style="674" customWidth="1"/>
    <col min="9867" max="9867" width="19.7109375" style="674" customWidth="1"/>
    <col min="9868" max="9868" width="19.5703125" style="674" customWidth="1"/>
    <col min="9869" max="9869" width="22.28515625" style="674" customWidth="1"/>
    <col min="9870" max="9870" width="19.7109375" style="674" customWidth="1"/>
    <col min="9871" max="9871" width="17.7109375" style="674" customWidth="1"/>
    <col min="9872" max="9872" width="21" style="674" customWidth="1"/>
    <col min="9873" max="9873" width="18.28515625" style="674" customWidth="1"/>
    <col min="9874" max="9874" width="19.28515625" style="674" customWidth="1"/>
    <col min="9875" max="9889" width="0" style="674" hidden="1" customWidth="1"/>
    <col min="9890" max="9890" width="18.28515625" style="674" customWidth="1"/>
    <col min="9891" max="9891" width="17.28515625" style="674" customWidth="1"/>
    <col min="9892" max="9892" width="18.7109375" style="674" customWidth="1"/>
    <col min="9893" max="9893" width="18.28515625" style="674" customWidth="1"/>
    <col min="9894" max="9894" width="16.5703125" style="674" customWidth="1"/>
    <col min="9895" max="9895" width="16.42578125" style="674" customWidth="1"/>
    <col min="9896" max="9896" width="17.28515625" style="674" customWidth="1"/>
    <col min="9897" max="9897" width="15.7109375" style="674" customWidth="1"/>
    <col min="9898" max="9898" width="11.42578125" style="674"/>
    <col min="9899" max="9899" width="11.5703125" style="674" customWidth="1"/>
    <col min="9900" max="9900" width="18.7109375" style="674" customWidth="1"/>
    <col min="9901" max="9901" width="17.28515625" style="674" customWidth="1"/>
    <col min="9902" max="9902" width="11.42578125" style="674"/>
    <col min="9903" max="9903" width="15.28515625" style="674" customWidth="1"/>
    <col min="9904" max="9905" width="11.42578125" style="674"/>
    <col min="9906" max="9906" width="14" style="674" bestFit="1" customWidth="1"/>
    <col min="9907" max="9907" width="14.28515625" style="674" customWidth="1"/>
    <col min="9908" max="9909" width="15" style="674" bestFit="1" customWidth="1"/>
    <col min="9910" max="9910" width="14.7109375" style="674" bestFit="1" customWidth="1"/>
    <col min="9911" max="9912" width="11.42578125" style="674"/>
    <col min="9913" max="9913" width="17.7109375" style="674" customWidth="1"/>
    <col min="9914" max="9914" width="15.42578125" style="674" customWidth="1"/>
    <col min="9915" max="10073" width="11.42578125" style="674"/>
    <col min="10074" max="10074" width="3.7109375" style="674" customWidth="1"/>
    <col min="10075" max="10075" width="7.28515625" style="674" customWidth="1"/>
    <col min="10076" max="10076" width="38" style="674" customWidth="1"/>
    <col min="10077" max="10119" width="0" style="674" hidden="1" customWidth="1"/>
    <col min="10120" max="10120" width="18.28515625" style="674" customWidth="1"/>
    <col min="10121" max="10121" width="0" style="674" hidden="1" customWidth="1"/>
    <col min="10122" max="10122" width="20" style="674" customWidth="1"/>
    <col min="10123" max="10123" width="19.7109375" style="674" customWidth="1"/>
    <col min="10124" max="10124" width="19.5703125" style="674" customWidth="1"/>
    <col min="10125" max="10125" width="22.28515625" style="674" customWidth="1"/>
    <col min="10126" max="10126" width="19.7109375" style="674" customWidth="1"/>
    <col min="10127" max="10127" width="17.7109375" style="674" customWidth="1"/>
    <col min="10128" max="10128" width="21" style="674" customWidth="1"/>
    <col min="10129" max="10129" width="18.28515625" style="674" customWidth="1"/>
    <col min="10130" max="10130" width="19.28515625" style="674" customWidth="1"/>
    <col min="10131" max="10145" width="0" style="674" hidden="1" customWidth="1"/>
    <col min="10146" max="10146" width="18.28515625" style="674" customWidth="1"/>
    <col min="10147" max="10147" width="17.28515625" style="674" customWidth="1"/>
    <col min="10148" max="10148" width="18.7109375" style="674" customWidth="1"/>
    <col min="10149" max="10149" width="18.28515625" style="674" customWidth="1"/>
    <col min="10150" max="10150" width="16.5703125" style="674" customWidth="1"/>
    <col min="10151" max="10151" width="16.42578125" style="674" customWidth="1"/>
    <col min="10152" max="10152" width="17.28515625" style="674" customWidth="1"/>
    <col min="10153" max="10153" width="15.7109375" style="674" customWidth="1"/>
    <col min="10154" max="10154" width="11.42578125" style="674"/>
    <col min="10155" max="10155" width="11.5703125" style="674" customWidth="1"/>
    <col min="10156" max="10156" width="18.7109375" style="674" customWidth="1"/>
    <col min="10157" max="10157" width="17.28515625" style="674" customWidth="1"/>
    <col min="10158" max="10158" width="11.42578125" style="674"/>
    <col min="10159" max="10159" width="15.28515625" style="674" customWidth="1"/>
    <col min="10160" max="10161" width="11.42578125" style="674"/>
    <col min="10162" max="10162" width="14" style="674" bestFit="1" customWidth="1"/>
    <col min="10163" max="10163" width="14.28515625" style="674" customWidth="1"/>
    <col min="10164" max="10165" width="15" style="674" bestFit="1" customWidth="1"/>
    <col min="10166" max="10166" width="14.7109375" style="674" bestFit="1" customWidth="1"/>
    <col min="10167" max="10168" width="11.42578125" style="674"/>
    <col min="10169" max="10169" width="17.7109375" style="674" customWidth="1"/>
    <col min="10170" max="10170" width="15.42578125" style="674" customWidth="1"/>
    <col min="10171" max="10329" width="11.42578125" style="674"/>
    <col min="10330" max="10330" width="3.7109375" style="674" customWidth="1"/>
    <col min="10331" max="10331" width="7.28515625" style="674" customWidth="1"/>
    <col min="10332" max="10332" width="38" style="674" customWidth="1"/>
    <col min="10333" max="10375" width="0" style="674" hidden="1" customWidth="1"/>
    <col min="10376" max="10376" width="18.28515625" style="674" customWidth="1"/>
    <col min="10377" max="10377" width="0" style="674" hidden="1" customWidth="1"/>
    <col min="10378" max="10378" width="20" style="674" customWidth="1"/>
    <col min="10379" max="10379" width="19.7109375" style="674" customWidth="1"/>
    <col min="10380" max="10380" width="19.5703125" style="674" customWidth="1"/>
    <col min="10381" max="10381" width="22.28515625" style="674" customWidth="1"/>
    <col min="10382" max="10382" width="19.7109375" style="674" customWidth="1"/>
    <col min="10383" max="10383" width="17.7109375" style="674" customWidth="1"/>
    <col min="10384" max="10384" width="21" style="674" customWidth="1"/>
    <col min="10385" max="10385" width="18.28515625" style="674" customWidth="1"/>
    <col min="10386" max="10386" width="19.28515625" style="674" customWidth="1"/>
    <col min="10387" max="10401" width="0" style="674" hidden="1" customWidth="1"/>
    <col min="10402" max="10402" width="18.28515625" style="674" customWidth="1"/>
    <col min="10403" max="10403" width="17.28515625" style="674" customWidth="1"/>
    <col min="10404" max="10404" width="18.7109375" style="674" customWidth="1"/>
    <col min="10405" max="10405" width="18.28515625" style="674" customWidth="1"/>
    <col min="10406" max="10406" width="16.5703125" style="674" customWidth="1"/>
    <col min="10407" max="10407" width="16.42578125" style="674" customWidth="1"/>
    <col min="10408" max="10408" width="17.28515625" style="674" customWidth="1"/>
    <col min="10409" max="10409" width="15.7109375" style="674" customWidth="1"/>
    <col min="10410" max="10410" width="11.42578125" style="674"/>
    <col min="10411" max="10411" width="11.5703125" style="674" customWidth="1"/>
    <col min="10412" max="10412" width="18.7109375" style="674" customWidth="1"/>
    <col min="10413" max="10413" width="17.28515625" style="674" customWidth="1"/>
    <col min="10414" max="10414" width="11.42578125" style="674"/>
    <col min="10415" max="10415" width="15.28515625" style="674" customWidth="1"/>
    <col min="10416" max="10417" width="11.42578125" style="674"/>
    <col min="10418" max="10418" width="14" style="674" bestFit="1" customWidth="1"/>
    <col min="10419" max="10419" width="14.28515625" style="674" customWidth="1"/>
    <col min="10420" max="10421" width="15" style="674" bestFit="1" customWidth="1"/>
    <col min="10422" max="10422" width="14.7109375" style="674" bestFit="1" customWidth="1"/>
    <col min="10423" max="10424" width="11.42578125" style="674"/>
    <col min="10425" max="10425" width="17.7109375" style="674" customWidth="1"/>
    <col min="10426" max="10426" width="15.42578125" style="674" customWidth="1"/>
    <col min="10427" max="10585" width="11.42578125" style="674"/>
    <col min="10586" max="10586" width="3.7109375" style="674" customWidth="1"/>
    <col min="10587" max="10587" width="7.28515625" style="674" customWidth="1"/>
    <col min="10588" max="10588" width="38" style="674" customWidth="1"/>
    <col min="10589" max="10631" width="0" style="674" hidden="1" customWidth="1"/>
    <col min="10632" max="10632" width="18.28515625" style="674" customWidth="1"/>
    <col min="10633" max="10633" width="0" style="674" hidden="1" customWidth="1"/>
    <col min="10634" max="10634" width="20" style="674" customWidth="1"/>
    <col min="10635" max="10635" width="19.7109375" style="674" customWidth="1"/>
    <col min="10636" max="10636" width="19.5703125" style="674" customWidth="1"/>
    <col min="10637" max="10637" width="22.28515625" style="674" customWidth="1"/>
    <col min="10638" max="10638" width="19.7109375" style="674" customWidth="1"/>
    <col min="10639" max="10639" width="17.7109375" style="674" customWidth="1"/>
    <col min="10640" max="10640" width="21" style="674" customWidth="1"/>
    <col min="10641" max="10641" width="18.28515625" style="674" customWidth="1"/>
    <col min="10642" max="10642" width="19.28515625" style="674" customWidth="1"/>
    <col min="10643" max="10657" width="0" style="674" hidden="1" customWidth="1"/>
    <col min="10658" max="10658" width="18.28515625" style="674" customWidth="1"/>
    <col min="10659" max="10659" width="17.28515625" style="674" customWidth="1"/>
    <col min="10660" max="10660" width="18.7109375" style="674" customWidth="1"/>
    <col min="10661" max="10661" width="18.28515625" style="674" customWidth="1"/>
    <col min="10662" max="10662" width="16.5703125" style="674" customWidth="1"/>
    <col min="10663" max="10663" width="16.42578125" style="674" customWidth="1"/>
    <col min="10664" max="10664" width="17.28515625" style="674" customWidth="1"/>
    <col min="10665" max="10665" width="15.7109375" style="674" customWidth="1"/>
    <col min="10666" max="10666" width="11.42578125" style="674"/>
    <col min="10667" max="10667" width="11.5703125" style="674" customWidth="1"/>
    <col min="10668" max="10668" width="18.7109375" style="674" customWidth="1"/>
    <col min="10669" max="10669" width="17.28515625" style="674" customWidth="1"/>
    <col min="10670" max="10670" width="11.42578125" style="674"/>
    <col min="10671" max="10671" width="15.28515625" style="674" customWidth="1"/>
    <col min="10672" max="10673" width="11.42578125" style="674"/>
    <col min="10674" max="10674" width="14" style="674" bestFit="1" customWidth="1"/>
    <col min="10675" max="10675" width="14.28515625" style="674" customWidth="1"/>
    <col min="10676" max="10677" width="15" style="674" bestFit="1" customWidth="1"/>
    <col min="10678" max="10678" width="14.7109375" style="674" bestFit="1" customWidth="1"/>
    <col min="10679" max="10680" width="11.42578125" style="674"/>
    <col min="10681" max="10681" width="17.7109375" style="674" customWidth="1"/>
    <col min="10682" max="10682" width="15.42578125" style="674" customWidth="1"/>
    <col min="10683" max="10841" width="11.42578125" style="674"/>
    <col min="10842" max="10842" width="3.7109375" style="674" customWidth="1"/>
    <col min="10843" max="10843" width="7.28515625" style="674" customWidth="1"/>
    <col min="10844" max="10844" width="38" style="674" customWidth="1"/>
    <col min="10845" max="10887" width="0" style="674" hidden="1" customWidth="1"/>
    <col min="10888" max="10888" width="18.28515625" style="674" customWidth="1"/>
    <col min="10889" max="10889" width="0" style="674" hidden="1" customWidth="1"/>
    <col min="10890" max="10890" width="20" style="674" customWidth="1"/>
    <col min="10891" max="10891" width="19.7109375" style="674" customWidth="1"/>
    <col min="10892" max="10892" width="19.5703125" style="674" customWidth="1"/>
    <col min="10893" max="10893" width="22.28515625" style="674" customWidth="1"/>
    <col min="10894" max="10894" width="19.7109375" style="674" customWidth="1"/>
    <col min="10895" max="10895" width="17.7109375" style="674" customWidth="1"/>
    <col min="10896" max="10896" width="21" style="674" customWidth="1"/>
    <col min="10897" max="10897" width="18.28515625" style="674" customWidth="1"/>
    <col min="10898" max="10898" width="19.28515625" style="674" customWidth="1"/>
    <col min="10899" max="10913" width="0" style="674" hidden="1" customWidth="1"/>
    <col min="10914" max="10914" width="18.28515625" style="674" customWidth="1"/>
    <col min="10915" max="10915" width="17.28515625" style="674" customWidth="1"/>
    <col min="10916" max="10916" width="18.7109375" style="674" customWidth="1"/>
    <col min="10917" max="10917" width="18.28515625" style="674" customWidth="1"/>
    <col min="10918" max="10918" width="16.5703125" style="674" customWidth="1"/>
    <col min="10919" max="10919" width="16.42578125" style="674" customWidth="1"/>
    <col min="10920" max="10920" width="17.28515625" style="674" customWidth="1"/>
    <col min="10921" max="10921" width="15.7109375" style="674" customWidth="1"/>
    <col min="10922" max="10922" width="11.42578125" style="674"/>
    <col min="10923" max="10923" width="11.5703125" style="674" customWidth="1"/>
    <col min="10924" max="10924" width="18.7109375" style="674" customWidth="1"/>
    <col min="10925" max="10925" width="17.28515625" style="674" customWidth="1"/>
    <col min="10926" max="10926" width="11.42578125" style="674"/>
    <col min="10927" max="10927" width="15.28515625" style="674" customWidth="1"/>
    <col min="10928" max="10929" width="11.42578125" style="674"/>
    <col min="10930" max="10930" width="14" style="674" bestFit="1" customWidth="1"/>
    <col min="10931" max="10931" width="14.28515625" style="674" customWidth="1"/>
    <col min="10932" max="10933" width="15" style="674" bestFit="1" customWidth="1"/>
    <col min="10934" max="10934" width="14.7109375" style="674" bestFit="1" customWidth="1"/>
    <col min="10935" max="10936" width="11.42578125" style="674"/>
    <col min="10937" max="10937" width="17.7109375" style="674" customWidth="1"/>
    <col min="10938" max="10938" width="15.42578125" style="674" customWidth="1"/>
    <col min="10939" max="11097" width="11.42578125" style="674"/>
    <col min="11098" max="11098" width="3.7109375" style="674" customWidth="1"/>
    <col min="11099" max="11099" width="7.28515625" style="674" customWidth="1"/>
    <col min="11100" max="11100" width="38" style="674" customWidth="1"/>
    <col min="11101" max="11143" width="0" style="674" hidden="1" customWidth="1"/>
    <col min="11144" max="11144" width="18.28515625" style="674" customWidth="1"/>
    <col min="11145" max="11145" width="0" style="674" hidden="1" customWidth="1"/>
    <col min="11146" max="11146" width="20" style="674" customWidth="1"/>
    <col min="11147" max="11147" width="19.7109375" style="674" customWidth="1"/>
    <col min="11148" max="11148" width="19.5703125" style="674" customWidth="1"/>
    <col min="11149" max="11149" width="22.28515625" style="674" customWidth="1"/>
    <col min="11150" max="11150" width="19.7109375" style="674" customWidth="1"/>
    <col min="11151" max="11151" width="17.7109375" style="674" customWidth="1"/>
    <col min="11152" max="11152" width="21" style="674" customWidth="1"/>
    <col min="11153" max="11153" width="18.28515625" style="674" customWidth="1"/>
    <col min="11154" max="11154" width="19.28515625" style="674" customWidth="1"/>
    <col min="11155" max="11169" width="0" style="674" hidden="1" customWidth="1"/>
    <col min="11170" max="11170" width="18.28515625" style="674" customWidth="1"/>
    <col min="11171" max="11171" width="17.28515625" style="674" customWidth="1"/>
    <col min="11172" max="11172" width="18.7109375" style="674" customWidth="1"/>
    <col min="11173" max="11173" width="18.28515625" style="674" customWidth="1"/>
    <col min="11174" max="11174" width="16.5703125" style="674" customWidth="1"/>
    <col min="11175" max="11175" width="16.42578125" style="674" customWidth="1"/>
    <col min="11176" max="11176" width="17.28515625" style="674" customWidth="1"/>
    <col min="11177" max="11177" width="15.7109375" style="674" customWidth="1"/>
    <col min="11178" max="11178" width="11.42578125" style="674"/>
    <col min="11179" max="11179" width="11.5703125" style="674" customWidth="1"/>
    <col min="11180" max="11180" width="18.7109375" style="674" customWidth="1"/>
    <col min="11181" max="11181" width="17.28515625" style="674" customWidth="1"/>
    <col min="11182" max="11182" width="11.42578125" style="674"/>
    <col min="11183" max="11183" width="15.28515625" style="674" customWidth="1"/>
    <col min="11184" max="11185" width="11.42578125" style="674"/>
    <col min="11186" max="11186" width="14" style="674" bestFit="1" customWidth="1"/>
    <col min="11187" max="11187" width="14.28515625" style="674" customWidth="1"/>
    <col min="11188" max="11189" width="15" style="674" bestFit="1" customWidth="1"/>
    <col min="11190" max="11190" width="14.7109375" style="674" bestFit="1" customWidth="1"/>
    <col min="11191" max="11192" width="11.42578125" style="674"/>
    <col min="11193" max="11193" width="17.7109375" style="674" customWidth="1"/>
    <col min="11194" max="11194" width="15.42578125" style="674" customWidth="1"/>
    <col min="11195" max="11353" width="11.42578125" style="674"/>
    <col min="11354" max="11354" width="3.7109375" style="674" customWidth="1"/>
    <col min="11355" max="11355" width="7.28515625" style="674" customWidth="1"/>
    <col min="11356" max="11356" width="38" style="674" customWidth="1"/>
    <col min="11357" max="11399" width="0" style="674" hidden="1" customWidth="1"/>
    <col min="11400" max="11400" width="18.28515625" style="674" customWidth="1"/>
    <col min="11401" max="11401" width="0" style="674" hidden="1" customWidth="1"/>
    <col min="11402" max="11402" width="20" style="674" customWidth="1"/>
    <col min="11403" max="11403" width="19.7109375" style="674" customWidth="1"/>
    <col min="11404" max="11404" width="19.5703125" style="674" customWidth="1"/>
    <col min="11405" max="11405" width="22.28515625" style="674" customWidth="1"/>
    <col min="11406" max="11406" width="19.7109375" style="674" customWidth="1"/>
    <col min="11407" max="11407" width="17.7109375" style="674" customWidth="1"/>
    <col min="11408" max="11408" width="21" style="674" customWidth="1"/>
    <col min="11409" max="11409" width="18.28515625" style="674" customWidth="1"/>
    <col min="11410" max="11410" width="19.28515625" style="674" customWidth="1"/>
    <col min="11411" max="11425" width="0" style="674" hidden="1" customWidth="1"/>
    <col min="11426" max="11426" width="18.28515625" style="674" customWidth="1"/>
    <col min="11427" max="11427" width="17.28515625" style="674" customWidth="1"/>
    <col min="11428" max="11428" width="18.7109375" style="674" customWidth="1"/>
    <col min="11429" max="11429" width="18.28515625" style="674" customWidth="1"/>
    <col min="11430" max="11430" width="16.5703125" style="674" customWidth="1"/>
    <col min="11431" max="11431" width="16.42578125" style="674" customWidth="1"/>
    <col min="11432" max="11432" width="17.28515625" style="674" customWidth="1"/>
    <col min="11433" max="11433" width="15.7109375" style="674" customWidth="1"/>
    <col min="11434" max="11434" width="11.42578125" style="674"/>
    <col min="11435" max="11435" width="11.5703125" style="674" customWidth="1"/>
    <col min="11436" max="11436" width="18.7109375" style="674" customWidth="1"/>
    <col min="11437" max="11437" width="17.28515625" style="674" customWidth="1"/>
    <col min="11438" max="11438" width="11.42578125" style="674"/>
    <col min="11439" max="11439" width="15.28515625" style="674" customWidth="1"/>
    <col min="11440" max="11441" width="11.42578125" style="674"/>
    <col min="11442" max="11442" width="14" style="674" bestFit="1" customWidth="1"/>
    <col min="11443" max="11443" width="14.28515625" style="674" customWidth="1"/>
    <col min="11444" max="11445" width="15" style="674" bestFit="1" customWidth="1"/>
    <col min="11446" max="11446" width="14.7109375" style="674" bestFit="1" customWidth="1"/>
    <col min="11447" max="11448" width="11.42578125" style="674"/>
    <col min="11449" max="11449" width="17.7109375" style="674" customWidth="1"/>
    <col min="11450" max="11450" width="15.42578125" style="674" customWidth="1"/>
    <col min="11451" max="11609" width="11.42578125" style="674"/>
    <col min="11610" max="11610" width="3.7109375" style="674" customWidth="1"/>
    <col min="11611" max="11611" width="7.28515625" style="674" customWidth="1"/>
    <col min="11612" max="11612" width="38" style="674" customWidth="1"/>
    <col min="11613" max="11655" width="0" style="674" hidden="1" customWidth="1"/>
    <col min="11656" max="11656" width="18.28515625" style="674" customWidth="1"/>
    <col min="11657" max="11657" width="0" style="674" hidden="1" customWidth="1"/>
    <col min="11658" max="11658" width="20" style="674" customWidth="1"/>
    <col min="11659" max="11659" width="19.7109375" style="674" customWidth="1"/>
    <col min="11660" max="11660" width="19.5703125" style="674" customWidth="1"/>
    <col min="11661" max="11661" width="22.28515625" style="674" customWidth="1"/>
    <col min="11662" max="11662" width="19.7109375" style="674" customWidth="1"/>
    <col min="11663" max="11663" width="17.7109375" style="674" customWidth="1"/>
    <col min="11664" max="11664" width="21" style="674" customWidth="1"/>
    <col min="11665" max="11665" width="18.28515625" style="674" customWidth="1"/>
    <col min="11666" max="11666" width="19.28515625" style="674" customWidth="1"/>
    <col min="11667" max="11681" width="0" style="674" hidden="1" customWidth="1"/>
    <col min="11682" max="11682" width="18.28515625" style="674" customWidth="1"/>
    <col min="11683" max="11683" width="17.28515625" style="674" customWidth="1"/>
    <col min="11684" max="11684" width="18.7109375" style="674" customWidth="1"/>
    <col min="11685" max="11685" width="18.28515625" style="674" customWidth="1"/>
    <col min="11686" max="11686" width="16.5703125" style="674" customWidth="1"/>
    <col min="11687" max="11687" width="16.42578125" style="674" customWidth="1"/>
    <col min="11688" max="11688" width="17.28515625" style="674" customWidth="1"/>
    <col min="11689" max="11689" width="15.7109375" style="674" customWidth="1"/>
    <col min="11690" max="11690" width="11.42578125" style="674"/>
    <col min="11691" max="11691" width="11.5703125" style="674" customWidth="1"/>
    <col min="11692" max="11692" width="18.7109375" style="674" customWidth="1"/>
    <col min="11693" max="11693" width="17.28515625" style="674" customWidth="1"/>
    <col min="11694" max="11694" width="11.42578125" style="674"/>
    <col min="11695" max="11695" width="15.28515625" style="674" customWidth="1"/>
    <col min="11696" max="11697" width="11.42578125" style="674"/>
    <col min="11698" max="11698" width="14" style="674" bestFit="1" customWidth="1"/>
    <col min="11699" max="11699" width="14.28515625" style="674" customWidth="1"/>
    <col min="11700" max="11701" width="15" style="674" bestFit="1" customWidth="1"/>
    <col min="11702" max="11702" width="14.7109375" style="674" bestFit="1" customWidth="1"/>
    <col min="11703" max="11704" width="11.42578125" style="674"/>
    <col min="11705" max="11705" width="17.7109375" style="674" customWidth="1"/>
    <col min="11706" max="11706" width="15.42578125" style="674" customWidth="1"/>
    <col min="11707" max="11865" width="11.42578125" style="674"/>
    <col min="11866" max="11866" width="3.7109375" style="674" customWidth="1"/>
    <col min="11867" max="11867" width="7.28515625" style="674" customWidth="1"/>
    <col min="11868" max="11868" width="38" style="674" customWidth="1"/>
    <col min="11869" max="11911" width="0" style="674" hidden="1" customWidth="1"/>
    <col min="11912" max="11912" width="18.28515625" style="674" customWidth="1"/>
    <col min="11913" max="11913" width="0" style="674" hidden="1" customWidth="1"/>
    <col min="11914" max="11914" width="20" style="674" customWidth="1"/>
    <col min="11915" max="11915" width="19.7109375" style="674" customWidth="1"/>
    <col min="11916" max="11916" width="19.5703125" style="674" customWidth="1"/>
    <col min="11917" max="11917" width="22.28515625" style="674" customWidth="1"/>
    <col min="11918" max="11918" width="19.7109375" style="674" customWidth="1"/>
    <col min="11919" max="11919" width="17.7109375" style="674" customWidth="1"/>
    <col min="11920" max="11920" width="21" style="674" customWidth="1"/>
    <col min="11921" max="11921" width="18.28515625" style="674" customWidth="1"/>
    <col min="11922" max="11922" width="19.28515625" style="674" customWidth="1"/>
    <col min="11923" max="11937" width="0" style="674" hidden="1" customWidth="1"/>
    <col min="11938" max="11938" width="18.28515625" style="674" customWidth="1"/>
    <col min="11939" max="11939" width="17.28515625" style="674" customWidth="1"/>
    <col min="11940" max="11940" width="18.7109375" style="674" customWidth="1"/>
    <col min="11941" max="11941" width="18.28515625" style="674" customWidth="1"/>
    <col min="11942" max="11942" width="16.5703125" style="674" customWidth="1"/>
    <col min="11943" max="11943" width="16.42578125" style="674" customWidth="1"/>
    <col min="11944" max="11944" width="17.28515625" style="674" customWidth="1"/>
    <col min="11945" max="11945" width="15.7109375" style="674" customWidth="1"/>
    <col min="11946" max="11946" width="11.42578125" style="674"/>
    <col min="11947" max="11947" width="11.5703125" style="674" customWidth="1"/>
    <col min="11948" max="11948" width="18.7109375" style="674" customWidth="1"/>
    <col min="11949" max="11949" width="17.28515625" style="674" customWidth="1"/>
    <col min="11950" max="11950" width="11.42578125" style="674"/>
    <col min="11951" max="11951" width="15.28515625" style="674" customWidth="1"/>
    <col min="11952" max="11953" width="11.42578125" style="674"/>
    <col min="11954" max="11954" width="14" style="674" bestFit="1" customWidth="1"/>
    <col min="11955" max="11955" width="14.28515625" style="674" customWidth="1"/>
    <col min="11956" max="11957" width="15" style="674" bestFit="1" customWidth="1"/>
    <col min="11958" max="11958" width="14.7109375" style="674" bestFit="1" customWidth="1"/>
    <col min="11959" max="11960" width="11.42578125" style="674"/>
    <col min="11961" max="11961" width="17.7109375" style="674" customWidth="1"/>
    <col min="11962" max="11962" width="15.42578125" style="674" customWidth="1"/>
    <col min="11963" max="12121" width="11.42578125" style="674"/>
    <col min="12122" max="12122" width="3.7109375" style="674" customWidth="1"/>
    <col min="12123" max="12123" width="7.28515625" style="674" customWidth="1"/>
    <col min="12124" max="12124" width="38" style="674" customWidth="1"/>
    <col min="12125" max="12167" width="0" style="674" hidden="1" customWidth="1"/>
    <col min="12168" max="12168" width="18.28515625" style="674" customWidth="1"/>
    <col min="12169" max="12169" width="0" style="674" hidden="1" customWidth="1"/>
    <col min="12170" max="12170" width="20" style="674" customWidth="1"/>
    <col min="12171" max="12171" width="19.7109375" style="674" customWidth="1"/>
    <col min="12172" max="12172" width="19.5703125" style="674" customWidth="1"/>
    <col min="12173" max="12173" width="22.28515625" style="674" customWidth="1"/>
    <col min="12174" max="12174" width="19.7109375" style="674" customWidth="1"/>
    <col min="12175" max="12175" width="17.7109375" style="674" customWidth="1"/>
    <col min="12176" max="12176" width="21" style="674" customWidth="1"/>
    <col min="12177" max="12177" width="18.28515625" style="674" customWidth="1"/>
    <col min="12178" max="12178" width="19.28515625" style="674" customWidth="1"/>
    <col min="12179" max="12193" width="0" style="674" hidden="1" customWidth="1"/>
    <col min="12194" max="12194" width="18.28515625" style="674" customWidth="1"/>
    <col min="12195" max="12195" width="17.28515625" style="674" customWidth="1"/>
    <col min="12196" max="12196" width="18.7109375" style="674" customWidth="1"/>
    <col min="12197" max="12197" width="18.28515625" style="674" customWidth="1"/>
    <col min="12198" max="12198" width="16.5703125" style="674" customWidth="1"/>
    <col min="12199" max="12199" width="16.42578125" style="674" customWidth="1"/>
    <col min="12200" max="12200" width="17.28515625" style="674" customWidth="1"/>
    <col min="12201" max="12201" width="15.7109375" style="674" customWidth="1"/>
    <col min="12202" max="12202" width="11.42578125" style="674"/>
    <col min="12203" max="12203" width="11.5703125" style="674" customWidth="1"/>
    <col min="12204" max="12204" width="18.7109375" style="674" customWidth="1"/>
    <col min="12205" max="12205" width="17.28515625" style="674" customWidth="1"/>
    <col min="12206" max="12206" width="11.42578125" style="674"/>
    <col min="12207" max="12207" width="15.28515625" style="674" customWidth="1"/>
    <col min="12208" max="12209" width="11.42578125" style="674"/>
    <col min="12210" max="12210" width="14" style="674" bestFit="1" customWidth="1"/>
    <col min="12211" max="12211" width="14.28515625" style="674" customWidth="1"/>
    <col min="12212" max="12213" width="15" style="674" bestFit="1" customWidth="1"/>
    <col min="12214" max="12214" width="14.7109375" style="674" bestFit="1" customWidth="1"/>
    <col min="12215" max="12216" width="11.42578125" style="674"/>
    <col min="12217" max="12217" width="17.7109375" style="674" customWidth="1"/>
    <col min="12218" max="12218" width="15.42578125" style="674" customWidth="1"/>
    <col min="12219" max="12377" width="11.42578125" style="674"/>
    <col min="12378" max="12378" width="3.7109375" style="674" customWidth="1"/>
    <col min="12379" max="12379" width="7.28515625" style="674" customWidth="1"/>
    <col min="12380" max="12380" width="38" style="674" customWidth="1"/>
    <col min="12381" max="12423" width="0" style="674" hidden="1" customWidth="1"/>
    <col min="12424" max="12424" width="18.28515625" style="674" customWidth="1"/>
    <col min="12425" max="12425" width="0" style="674" hidden="1" customWidth="1"/>
    <col min="12426" max="12426" width="20" style="674" customWidth="1"/>
    <col min="12427" max="12427" width="19.7109375" style="674" customWidth="1"/>
    <col min="12428" max="12428" width="19.5703125" style="674" customWidth="1"/>
    <col min="12429" max="12429" width="22.28515625" style="674" customWidth="1"/>
    <col min="12430" max="12430" width="19.7109375" style="674" customWidth="1"/>
    <col min="12431" max="12431" width="17.7109375" style="674" customWidth="1"/>
    <col min="12432" max="12432" width="21" style="674" customWidth="1"/>
    <col min="12433" max="12433" width="18.28515625" style="674" customWidth="1"/>
    <col min="12434" max="12434" width="19.28515625" style="674" customWidth="1"/>
    <col min="12435" max="12449" width="0" style="674" hidden="1" customWidth="1"/>
    <col min="12450" max="12450" width="18.28515625" style="674" customWidth="1"/>
    <col min="12451" max="12451" width="17.28515625" style="674" customWidth="1"/>
    <col min="12452" max="12452" width="18.7109375" style="674" customWidth="1"/>
    <col min="12453" max="12453" width="18.28515625" style="674" customWidth="1"/>
    <col min="12454" max="12454" width="16.5703125" style="674" customWidth="1"/>
    <col min="12455" max="12455" width="16.42578125" style="674" customWidth="1"/>
    <col min="12456" max="12456" width="17.28515625" style="674" customWidth="1"/>
    <col min="12457" max="12457" width="15.7109375" style="674" customWidth="1"/>
    <col min="12458" max="12458" width="11.42578125" style="674"/>
    <col min="12459" max="12459" width="11.5703125" style="674" customWidth="1"/>
    <col min="12460" max="12460" width="18.7109375" style="674" customWidth="1"/>
    <col min="12461" max="12461" width="17.28515625" style="674" customWidth="1"/>
    <col min="12462" max="12462" width="11.42578125" style="674"/>
    <col min="12463" max="12463" width="15.28515625" style="674" customWidth="1"/>
    <col min="12464" max="12465" width="11.42578125" style="674"/>
    <col min="12466" max="12466" width="14" style="674" bestFit="1" customWidth="1"/>
    <col min="12467" max="12467" width="14.28515625" style="674" customWidth="1"/>
    <col min="12468" max="12469" width="15" style="674" bestFit="1" customWidth="1"/>
    <col min="12470" max="12470" width="14.7109375" style="674" bestFit="1" customWidth="1"/>
    <col min="12471" max="12472" width="11.42578125" style="674"/>
    <col min="12473" max="12473" width="17.7109375" style="674" customWidth="1"/>
    <col min="12474" max="12474" width="15.42578125" style="674" customWidth="1"/>
    <col min="12475" max="12633" width="11.42578125" style="674"/>
    <col min="12634" max="12634" width="3.7109375" style="674" customWidth="1"/>
    <col min="12635" max="12635" width="7.28515625" style="674" customWidth="1"/>
    <col min="12636" max="12636" width="38" style="674" customWidth="1"/>
    <col min="12637" max="12679" width="0" style="674" hidden="1" customWidth="1"/>
    <col min="12680" max="12680" width="18.28515625" style="674" customWidth="1"/>
    <col min="12681" max="12681" width="0" style="674" hidden="1" customWidth="1"/>
    <col min="12682" max="12682" width="20" style="674" customWidth="1"/>
    <col min="12683" max="12683" width="19.7109375" style="674" customWidth="1"/>
    <col min="12684" max="12684" width="19.5703125" style="674" customWidth="1"/>
    <col min="12685" max="12685" width="22.28515625" style="674" customWidth="1"/>
    <col min="12686" max="12686" width="19.7109375" style="674" customWidth="1"/>
    <col min="12687" max="12687" width="17.7109375" style="674" customWidth="1"/>
    <col min="12688" max="12688" width="21" style="674" customWidth="1"/>
    <col min="12689" max="12689" width="18.28515625" style="674" customWidth="1"/>
    <col min="12690" max="12690" width="19.28515625" style="674" customWidth="1"/>
    <col min="12691" max="12705" width="0" style="674" hidden="1" customWidth="1"/>
    <col min="12706" max="12706" width="18.28515625" style="674" customWidth="1"/>
    <col min="12707" max="12707" width="17.28515625" style="674" customWidth="1"/>
    <col min="12708" max="12708" width="18.7109375" style="674" customWidth="1"/>
    <col min="12709" max="12709" width="18.28515625" style="674" customWidth="1"/>
    <col min="12710" max="12710" width="16.5703125" style="674" customWidth="1"/>
    <col min="12711" max="12711" width="16.42578125" style="674" customWidth="1"/>
    <col min="12712" max="12712" width="17.28515625" style="674" customWidth="1"/>
    <col min="12713" max="12713" width="15.7109375" style="674" customWidth="1"/>
    <col min="12714" max="12714" width="11.42578125" style="674"/>
    <col min="12715" max="12715" width="11.5703125" style="674" customWidth="1"/>
    <col min="12716" max="12716" width="18.7109375" style="674" customWidth="1"/>
    <col min="12717" max="12717" width="17.28515625" style="674" customWidth="1"/>
    <col min="12718" max="12718" width="11.42578125" style="674"/>
    <col min="12719" max="12719" width="15.28515625" style="674" customWidth="1"/>
    <col min="12720" max="12721" width="11.42578125" style="674"/>
    <col min="12722" max="12722" width="14" style="674" bestFit="1" customWidth="1"/>
    <col min="12723" max="12723" width="14.28515625" style="674" customWidth="1"/>
    <col min="12724" max="12725" width="15" style="674" bestFit="1" customWidth="1"/>
    <col min="12726" max="12726" width="14.7109375" style="674" bestFit="1" customWidth="1"/>
    <col min="12727" max="12728" width="11.42578125" style="674"/>
    <col min="12729" max="12729" width="17.7109375" style="674" customWidth="1"/>
    <col min="12730" max="12730" width="15.42578125" style="674" customWidth="1"/>
    <col min="12731" max="12889" width="11.42578125" style="674"/>
    <col min="12890" max="12890" width="3.7109375" style="674" customWidth="1"/>
    <col min="12891" max="12891" width="7.28515625" style="674" customWidth="1"/>
    <col min="12892" max="12892" width="38" style="674" customWidth="1"/>
    <col min="12893" max="12935" width="0" style="674" hidden="1" customWidth="1"/>
    <col min="12936" max="12936" width="18.28515625" style="674" customWidth="1"/>
    <col min="12937" max="12937" width="0" style="674" hidden="1" customWidth="1"/>
    <col min="12938" max="12938" width="20" style="674" customWidth="1"/>
    <col min="12939" max="12939" width="19.7109375" style="674" customWidth="1"/>
    <col min="12940" max="12940" width="19.5703125" style="674" customWidth="1"/>
    <col min="12941" max="12941" width="22.28515625" style="674" customWidth="1"/>
    <col min="12942" max="12942" width="19.7109375" style="674" customWidth="1"/>
    <col min="12943" max="12943" width="17.7109375" style="674" customWidth="1"/>
    <col min="12944" max="12944" width="21" style="674" customWidth="1"/>
    <col min="12945" max="12945" width="18.28515625" style="674" customWidth="1"/>
    <col min="12946" max="12946" width="19.28515625" style="674" customWidth="1"/>
    <col min="12947" max="12961" width="0" style="674" hidden="1" customWidth="1"/>
    <col min="12962" max="12962" width="18.28515625" style="674" customWidth="1"/>
    <col min="12963" max="12963" width="17.28515625" style="674" customWidth="1"/>
    <col min="12964" max="12964" width="18.7109375" style="674" customWidth="1"/>
    <col min="12965" max="12965" width="18.28515625" style="674" customWidth="1"/>
    <col min="12966" max="12966" width="16.5703125" style="674" customWidth="1"/>
    <col min="12967" max="12967" width="16.42578125" style="674" customWidth="1"/>
    <col min="12968" max="12968" width="17.28515625" style="674" customWidth="1"/>
    <col min="12969" max="12969" width="15.7109375" style="674" customWidth="1"/>
    <col min="12970" max="12970" width="11.42578125" style="674"/>
    <col min="12971" max="12971" width="11.5703125" style="674" customWidth="1"/>
    <col min="12972" max="12972" width="18.7109375" style="674" customWidth="1"/>
    <col min="12973" max="12973" width="17.28515625" style="674" customWidth="1"/>
    <col min="12974" max="12974" width="11.42578125" style="674"/>
    <col min="12975" max="12975" width="15.28515625" style="674" customWidth="1"/>
    <col min="12976" max="12977" width="11.42578125" style="674"/>
    <col min="12978" max="12978" width="14" style="674" bestFit="1" customWidth="1"/>
    <col min="12979" max="12979" width="14.28515625" style="674" customWidth="1"/>
    <col min="12980" max="12981" width="15" style="674" bestFit="1" customWidth="1"/>
    <col min="12982" max="12982" width="14.7109375" style="674" bestFit="1" customWidth="1"/>
    <col min="12983" max="12984" width="11.42578125" style="674"/>
    <col min="12985" max="12985" width="17.7109375" style="674" customWidth="1"/>
    <col min="12986" max="12986" width="15.42578125" style="674" customWidth="1"/>
    <col min="12987" max="13145" width="11.42578125" style="674"/>
    <col min="13146" max="13146" width="3.7109375" style="674" customWidth="1"/>
    <col min="13147" max="13147" width="7.28515625" style="674" customWidth="1"/>
    <col min="13148" max="13148" width="38" style="674" customWidth="1"/>
    <col min="13149" max="13191" width="0" style="674" hidden="1" customWidth="1"/>
    <col min="13192" max="13192" width="18.28515625" style="674" customWidth="1"/>
    <col min="13193" max="13193" width="0" style="674" hidden="1" customWidth="1"/>
    <col min="13194" max="13194" width="20" style="674" customWidth="1"/>
    <col min="13195" max="13195" width="19.7109375" style="674" customWidth="1"/>
    <col min="13196" max="13196" width="19.5703125" style="674" customWidth="1"/>
    <col min="13197" max="13197" width="22.28515625" style="674" customWidth="1"/>
    <col min="13198" max="13198" width="19.7109375" style="674" customWidth="1"/>
    <col min="13199" max="13199" width="17.7109375" style="674" customWidth="1"/>
    <col min="13200" max="13200" width="21" style="674" customWidth="1"/>
    <col min="13201" max="13201" width="18.28515625" style="674" customWidth="1"/>
    <col min="13202" max="13202" width="19.28515625" style="674" customWidth="1"/>
    <col min="13203" max="13217" width="0" style="674" hidden="1" customWidth="1"/>
    <col min="13218" max="13218" width="18.28515625" style="674" customWidth="1"/>
    <col min="13219" max="13219" width="17.28515625" style="674" customWidth="1"/>
    <col min="13220" max="13220" width="18.7109375" style="674" customWidth="1"/>
    <col min="13221" max="13221" width="18.28515625" style="674" customWidth="1"/>
    <col min="13222" max="13222" width="16.5703125" style="674" customWidth="1"/>
    <col min="13223" max="13223" width="16.42578125" style="674" customWidth="1"/>
    <col min="13224" max="13224" width="17.28515625" style="674" customWidth="1"/>
    <col min="13225" max="13225" width="15.7109375" style="674" customWidth="1"/>
    <col min="13226" max="13226" width="11.42578125" style="674"/>
    <col min="13227" max="13227" width="11.5703125" style="674" customWidth="1"/>
    <col min="13228" max="13228" width="18.7109375" style="674" customWidth="1"/>
    <col min="13229" max="13229" width="17.28515625" style="674" customWidth="1"/>
    <col min="13230" max="13230" width="11.42578125" style="674"/>
    <col min="13231" max="13231" width="15.28515625" style="674" customWidth="1"/>
    <col min="13232" max="13233" width="11.42578125" style="674"/>
    <col min="13234" max="13234" width="14" style="674" bestFit="1" customWidth="1"/>
    <col min="13235" max="13235" width="14.28515625" style="674" customWidth="1"/>
    <col min="13236" max="13237" width="15" style="674" bestFit="1" customWidth="1"/>
    <col min="13238" max="13238" width="14.7109375" style="674" bestFit="1" customWidth="1"/>
    <col min="13239" max="13240" width="11.42578125" style="674"/>
    <col min="13241" max="13241" width="17.7109375" style="674" customWidth="1"/>
    <col min="13242" max="13242" width="15.42578125" style="674" customWidth="1"/>
    <col min="13243" max="13401" width="11.42578125" style="674"/>
    <col min="13402" max="13402" width="3.7109375" style="674" customWidth="1"/>
    <col min="13403" max="13403" width="7.28515625" style="674" customWidth="1"/>
    <col min="13404" max="13404" width="38" style="674" customWidth="1"/>
    <col min="13405" max="13447" width="0" style="674" hidden="1" customWidth="1"/>
    <col min="13448" max="13448" width="18.28515625" style="674" customWidth="1"/>
    <col min="13449" max="13449" width="0" style="674" hidden="1" customWidth="1"/>
    <col min="13450" max="13450" width="20" style="674" customWidth="1"/>
    <col min="13451" max="13451" width="19.7109375" style="674" customWidth="1"/>
    <col min="13452" max="13452" width="19.5703125" style="674" customWidth="1"/>
    <col min="13453" max="13453" width="22.28515625" style="674" customWidth="1"/>
    <col min="13454" max="13454" width="19.7109375" style="674" customWidth="1"/>
    <col min="13455" max="13455" width="17.7109375" style="674" customWidth="1"/>
    <col min="13456" max="13456" width="21" style="674" customWidth="1"/>
    <col min="13457" max="13457" width="18.28515625" style="674" customWidth="1"/>
    <col min="13458" max="13458" width="19.28515625" style="674" customWidth="1"/>
    <col min="13459" max="13473" width="0" style="674" hidden="1" customWidth="1"/>
    <col min="13474" max="13474" width="18.28515625" style="674" customWidth="1"/>
    <col min="13475" max="13475" width="17.28515625" style="674" customWidth="1"/>
    <col min="13476" max="13476" width="18.7109375" style="674" customWidth="1"/>
    <col min="13477" max="13477" width="18.28515625" style="674" customWidth="1"/>
    <col min="13478" max="13478" width="16.5703125" style="674" customWidth="1"/>
    <col min="13479" max="13479" width="16.42578125" style="674" customWidth="1"/>
    <col min="13480" max="13480" width="17.28515625" style="674" customWidth="1"/>
    <col min="13481" max="13481" width="15.7109375" style="674" customWidth="1"/>
    <col min="13482" max="13482" width="11.42578125" style="674"/>
    <col min="13483" max="13483" width="11.5703125" style="674" customWidth="1"/>
    <col min="13484" max="13484" width="18.7109375" style="674" customWidth="1"/>
    <col min="13485" max="13485" width="17.28515625" style="674" customWidth="1"/>
    <col min="13486" max="13486" width="11.42578125" style="674"/>
    <col min="13487" max="13487" width="15.28515625" style="674" customWidth="1"/>
    <col min="13488" max="13489" width="11.42578125" style="674"/>
    <col min="13490" max="13490" width="14" style="674" bestFit="1" customWidth="1"/>
    <col min="13491" max="13491" width="14.28515625" style="674" customWidth="1"/>
    <col min="13492" max="13493" width="15" style="674" bestFit="1" customWidth="1"/>
    <col min="13494" max="13494" width="14.7109375" style="674" bestFit="1" customWidth="1"/>
    <col min="13495" max="13496" width="11.42578125" style="674"/>
    <col min="13497" max="13497" width="17.7109375" style="674" customWidth="1"/>
    <col min="13498" max="13498" width="15.42578125" style="674" customWidth="1"/>
    <col min="13499" max="13657" width="11.42578125" style="674"/>
    <col min="13658" max="13658" width="3.7109375" style="674" customWidth="1"/>
    <col min="13659" max="13659" width="7.28515625" style="674" customWidth="1"/>
    <col min="13660" max="13660" width="38" style="674" customWidth="1"/>
    <col min="13661" max="13703" width="0" style="674" hidden="1" customWidth="1"/>
    <col min="13704" max="13704" width="18.28515625" style="674" customWidth="1"/>
    <col min="13705" max="13705" width="0" style="674" hidden="1" customWidth="1"/>
    <col min="13706" max="13706" width="20" style="674" customWidth="1"/>
    <col min="13707" max="13707" width="19.7109375" style="674" customWidth="1"/>
    <col min="13708" max="13708" width="19.5703125" style="674" customWidth="1"/>
    <col min="13709" max="13709" width="22.28515625" style="674" customWidth="1"/>
    <col min="13710" max="13710" width="19.7109375" style="674" customWidth="1"/>
    <col min="13711" max="13711" width="17.7109375" style="674" customWidth="1"/>
    <col min="13712" max="13712" width="21" style="674" customWidth="1"/>
    <col min="13713" max="13713" width="18.28515625" style="674" customWidth="1"/>
    <col min="13714" max="13714" width="19.28515625" style="674" customWidth="1"/>
    <col min="13715" max="13729" width="0" style="674" hidden="1" customWidth="1"/>
    <col min="13730" max="13730" width="18.28515625" style="674" customWidth="1"/>
    <col min="13731" max="13731" width="17.28515625" style="674" customWidth="1"/>
    <col min="13732" max="13732" width="18.7109375" style="674" customWidth="1"/>
    <col min="13733" max="13733" width="18.28515625" style="674" customWidth="1"/>
    <col min="13734" max="13734" width="16.5703125" style="674" customWidth="1"/>
    <col min="13735" max="13735" width="16.42578125" style="674" customWidth="1"/>
    <col min="13736" max="13736" width="17.28515625" style="674" customWidth="1"/>
    <col min="13737" max="13737" width="15.7109375" style="674" customWidth="1"/>
    <col min="13738" max="13738" width="11.42578125" style="674"/>
    <col min="13739" max="13739" width="11.5703125" style="674" customWidth="1"/>
    <col min="13740" max="13740" width="18.7109375" style="674" customWidth="1"/>
    <col min="13741" max="13741" width="17.28515625" style="674" customWidth="1"/>
    <col min="13742" max="13742" width="11.42578125" style="674"/>
    <col min="13743" max="13743" width="15.28515625" style="674" customWidth="1"/>
    <col min="13744" max="13745" width="11.42578125" style="674"/>
    <col min="13746" max="13746" width="14" style="674" bestFit="1" customWidth="1"/>
    <col min="13747" max="13747" width="14.28515625" style="674" customWidth="1"/>
    <col min="13748" max="13749" width="15" style="674" bestFit="1" customWidth="1"/>
    <col min="13750" max="13750" width="14.7109375" style="674" bestFit="1" customWidth="1"/>
    <col min="13751" max="13752" width="11.42578125" style="674"/>
    <col min="13753" max="13753" width="17.7109375" style="674" customWidth="1"/>
    <col min="13754" max="13754" width="15.42578125" style="674" customWidth="1"/>
    <col min="13755" max="13913" width="11.42578125" style="674"/>
    <col min="13914" max="13914" width="3.7109375" style="674" customWidth="1"/>
    <col min="13915" max="13915" width="7.28515625" style="674" customWidth="1"/>
    <col min="13916" max="13916" width="38" style="674" customWidth="1"/>
    <col min="13917" max="13959" width="0" style="674" hidden="1" customWidth="1"/>
    <col min="13960" max="13960" width="18.28515625" style="674" customWidth="1"/>
    <col min="13961" max="13961" width="0" style="674" hidden="1" customWidth="1"/>
    <col min="13962" max="13962" width="20" style="674" customWidth="1"/>
    <col min="13963" max="13963" width="19.7109375" style="674" customWidth="1"/>
    <col min="13964" max="13964" width="19.5703125" style="674" customWidth="1"/>
    <col min="13965" max="13965" width="22.28515625" style="674" customWidth="1"/>
    <col min="13966" max="13966" width="19.7109375" style="674" customWidth="1"/>
    <col min="13967" max="13967" width="17.7109375" style="674" customWidth="1"/>
    <col min="13968" max="13968" width="21" style="674" customWidth="1"/>
    <col min="13969" max="13969" width="18.28515625" style="674" customWidth="1"/>
    <col min="13970" max="13970" width="19.28515625" style="674" customWidth="1"/>
    <col min="13971" max="13985" width="0" style="674" hidden="1" customWidth="1"/>
    <col min="13986" max="13986" width="18.28515625" style="674" customWidth="1"/>
    <col min="13987" max="13987" width="17.28515625" style="674" customWidth="1"/>
    <col min="13988" max="13988" width="18.7109375" style="674" customWidth="1"/>
    <col min="13989" max="13989" width="18.28515625" style="674" customWidth="1"/>
    <col min="13990" max="13990" width="16.5703125" style="674" customWidth="1"/>
    <col min="13991" max="13991" width="16.42578125" style="674" customWidth="1"/>
    <col min="13992" max="13992" width="17.28515625" style="674" customWidth="1"/>
    <col min="13993" max="13993" width="15.7109375" style="674" customWidth="1"/>
    <col min="13994" max="13994" width="11.42578125" style="674"/>
    <col min="13995" max="13995" width="11.5703125" style="674" customWidth="1"/>
    <col min="13996" max="13996" width="18.7109375" style="674" customWidth="1"/>
    <col min="13997" max="13997" width="17.28515625" style="674" customWidth="1"/>
    <col min="13998" max="13998" width="11.42578125" style="674"/>
    <col min="13999" max="13999" width="15.28515625" style="674" customWidth="1"/>
    <col min="14000" max="14001" width="11.42578125" style="674"/>
    <col min="14002" max="14002" width="14" style="674" bestFit="1" customWidth="1"/>
    <col min="14003" max="14003" width="14.28515625" style="674" customWidth="1"/>
    <col min="14004" max="14005" width="15" style="674" bestFit="1" customWidth="1"/>
    <col min="14006" max="14006" width="14.7109375" style="674" bestFit="1" customWidth="1"/>
    <col min="14007" max="14008" width="11.42578125" style="674"/>
    <col min="14009" max="14009" width="17.7109375" style="674" customWidth="1"/>
    <col min="14010" max="14010" width="15.42578125" style="674" customWidth="1"/>
    <col min="14011" max="14169" width="11.42578125" style="674"/>
    <col min="14170" max="14170" width="3.7109375" style="674" customWidth="1"/>
    <col min="14171" max="14171" width="7.28515625" style="674" customWidth="1"/>
    <col min="14172" max="14172" width="38" style="674" customWidth="1"/>
    <col min="14173" max="14215" width="0" style="674" hidden="1" customWidth="1"/>
    <col min="14216" max="14216" width="18.28515625" style="674" customWidth="1"/>
    <col min="14217" max="14217" width="0" style="674" hidden="1" customWidth="1"/>
    <col min="14218" max="14218" width="20" style="674" customWidth="1"/>
    <col min="14219" max="14219" width="19.7109375" style="674" customWidth="1"/>
    <col min="14220" max="14220" width="19.5703125" style="674" customWidth="1"/>
    <col min="14221" max="14221" width="22.28515625" style="674" customWidth="1"/>
    <col min="14222" max="14222" width="19.7109375" style="674" customWidth="1"/>
    <col min="14223" max="14223" width="17.7109375" style="674" customWidth="1"/>
    <col min="14224" max="14224" width="21" style="674" customWidth="1"/>
    <col min="14225" max="14225" width="18.28515625" style="674" customWidth="1"/>
    <col min="14226" max="14226" width="19.28515625" style="674" customWidth="1"/>
    <col min="14227" max="14241" width="0" style="674" hidden="1" customWidth="1"/>
    <col min="14242" max="14242" width="18.28515625" style="674" customWidth="1"/>
    <col min="14243" max="14243" width="17.28515625" style="674" customWidth="1"/>
    <col min="14244" max="14244" width="18.7109375" style="674" customWidth="1"/>
    <col min="14245" max="14245" width="18.28515625" style="674" customWidth="1"/>
    <col min="14246" max="14246" width="16.5703125" style="674" customWidth="1"/>
    <col min="14247" max="14247" width="16.42578125" style="674" customWidth="1"/>
    <col min="14248" max="14248" width="17.28515625" style="674" customWidth="1"/>
    <col min="14249" max="14249" width="15.7109375" style="674" customWidth="1"/>
    <col min="14250" max="14250" width="11.42578125" style="674"/>
    <col min="14251" max="14251" width="11.5703125" style="674" customWidth="1"/>
    <col min="14252" max="14252" width="18.7109375" style="674" customWidth="1"/>
    <col min="14253" max="14253" width="17.28515625" style="674" customWidth="1"/>
    <col min="14254" max="14254" width="11.42578125" style="674"/>
    <col min="14255" max="14255" width="15.28515625" style="674" customWidth="1"/>
    <col min="14256" max="14257" width="11.42578125" style="674"/>
    <col min="14258" max="14258" width="14" style="674" bestFit="1" customWidth="1"/>
    <col min="14259" max="14259" width="14.28515625" style="674" customWidth="1"/>
    <col min="14260" max="14261" width="15" style="674" bestFit="1" customWidth="1"/>
    <col min="14262" max="14262" width="14.7109375" style="674" bestFit="1" customWidth="1"/>
    <col min="14263" max="14264" width="11.42578125" style="674"/>
    <col min="14265" max="14265" width="17.7109375" style="674" customWidth="1"/>
    <col min="14266" max="14266" width="15.42578125" style="674" customWidth="1"/>
    <col min="14267" max="14425" width="11.42578125" style="674"/>
    <col min="14426" max="14426" width="3.7109375" style="674" customWidth="1"/>
    <col min="14427" max="14427" width="7.28515625" style="674" customWidth="1"/>
    <col min="14428" max="14428" width="38" style="674" customWidth="1"/>
    <col min="14429" max="14471" width="0" style="674" hidden="1" customWidth="1"/>
    <col min="14472" max="14472" width="18.28515625" style="674" customWidth="1"/>
    <col min="14473" max="14473" width="0" style="674" hidden="1" customWidth="1"/>
    <col min="14474" max="14474" width="20" style="674" customWidth="1"/>
    <col min="14475" max="14475" width="19.7109375" style="674" customWidth="1"/>
    <col min="14476" max="14476" width="19.5703125" style="674" customWidth="1"/>
    <col min="14477" max="14477" width="22.28515625" style="674" customWidth="1"/>
    <col min="14478" max="14478" width="19.7109375" style="674" customWidth="1"/>
    <col min="14479" max="14479" width="17.7109375" style="674" customWidth="1"/>
    <col min="14480" max="14480" width="21" style="674" customWidth="1"/>
    <col min="14481" max="14481" width="18.28515625" style="674" customWidth="1"/>
    <col min="14482" max="14482" width="19.28515625" style="674" customWidth="1"/>
    <col min="14483" max="14497" width="0" style="674" hidden="1" customWidth="1"/>
    <col min="14498" max="14498" width="18.28515625" style="674" customWidth="1"/>
    <col min="14499" max="14499" width="17.28515625" style="674" customWidth="1"/>
    <col min="14500" max="14500" width="18.7109375" style="674" customWidth="1"/>
    <col min="14501" max="14501" width="18.28515625" style="674" customWidth="1"/>
    <col min="14502" max="14502" width="16.5703125" style="674" customWidth="1"/>
    <col min="14503" max="14503" width="16.42578125" style="674" customWidth="1"/>
    <col min="14504" max="14504" width="17.28515625" style="674" customWidth="1"/>
    <col min="14505" max="14505" width="15.7109375" style="674" customWidth="1"/>
    <col min="14506" max="14506" width="11.42578125" style="674"/>
    <col min="14507" max="14507" width="11.5703125" style="674" customWidth="1"/>
    <col min="14508" max="14508" width="18.7109375" style="674" customWidth="1"/>
    <col min="14509" max="14509" width="17.28515625" style="674" customWidth="1"/>
    <col min="14510" max="14510" width="11.42578125" style="674"/>
    <col min="14511" max="14511" width="15.28515625" style="674" customWidth="1"/>
    <col min="14512" max="14513" width="11.42578125" style="674"/>
    <col min="14514" max="14514" width="14" style="674" bestFit="1" customWidth="1"/>
    <col min="14515" max="14515" width="14.28515625" style="674" customWidth="1"/>
    <col min="14516" max="14517" width="15" style="674" bestFit="1" customWidth="1"/>
    <col min="14518" max="14518" width="14.7109375" style="674" bestFit="1" customWidth="1"/>
    <col min="14519" max="14520" width="11.42578125" style="674"/>
    <col min="14521" max="14521" width="17.7109375" style="674" customWidth="1"/>
    <col min="14522" max="14522" width="15.42578125" style="674" customWidth="1"/>
    <col min="14523" max="14681" width="11.42578125" style="674"/>
    <col min="14682" max="14682" width="3.7109375" style="674" customWidth="1"/>
    <col min="14683" max="14683" width="7.28515625" style="674" customWidth="1"/>
    <col min="14684" max="14684" width="38" style="674" customWidth="1"/>
    <col min="14685" max="14727" width="0" style="674" hidden="1" customWidth="1"/>
    <col min="14728" max="14728" width="18.28515625" style="674" customWidth="1"/>
    <col min="14729" max="14729" width="0" style="674" hidden="1" customWidth="1"/>
    <col min="14730" max="14730" width="20" style="674" customWidth="1"/>
    <col min="14731" max="14731" width="19.7109375" style="674" customWidth="1"/>
    <col min="14732" max="14732" width="19.5703125" style="674" customWidth="1"/>
    <col min="14733" max="14733" width="22.28515625" style="674" customWidth="1"/>
    <col min="14734" max="14734" width="19.7109375" style="674" customWidth="1"/>
    <col min="14735" max="14735" width="17.7109375" style="674" customWidth="1"/>
    <col min="14736" max="14736" width="21" style="674" customWidth="1"/>
    <col min="14737" max="14737" width="18.28515625" style="674" customWidth="1"/>
    <col min="14738" max="14738" width="19.28515625" style="674" customWidth="1"/>
    <col min="14739" max="14753" width="0" style="674" hidden="1" customWidth="1"/>
    <col min="14754" max="14754" width="18.28515625" style="674" customWidth="1"/>
    <col min="14755" max="14755" width="17.28515625" style="674" customWidth="1"/>
    <col min="14756" max="14756" width="18.7109375" style="674" customWidth="1"/>
    <col min="14757" max="14757" width="18.28515625" style="674" customWidth="1"/>
    <col min="14758" max="14758" width="16.5703125" style="674" customWidth="1"/>
    <col min="14759" max="14759" width="16.42578125" style="674" customWidth="1"/>
    <col min="14760" max="14760" width="17.28515625" style="674" customWidth="1"/>
    <col min="14761" max="14761" width="15.7109375" style="674" customWidth="1"/>
    <col min="14762" max="14762" width="11.42578125" style="674"/>
    <col min="14763" max="14763" width="11.5703125" style="674" customWidth="1"/>
    <col min="14764" max="14764" width="18.7109375" style="674" customWidth="1"/>
    <col min="14765" max="14765" width="17.28515625" style="674" customWidth="1"/>
    <col min="14766" max="14766" width="11.42578125" style="674"/>
    <col min="14767" max="14767" width="15.28515625" style="674" customWidth="1"/>
    <col min="14768" max="14769" width="11.42578125" style="674"/>
    <col min="14770" max="14770" width="14" style="674" bestFit="1" customWidth="1"/>
    <col min="14771" max="14771" width="14.28515625" style="674" customWidth="1"/>
    <col min="14772" max="14773" width="15" style="674" bestFit="1" customWidth="1"/>
    <col min="14774" max="14774" width="14.7109375" style="674" bestFit="1" customWidth="1"/>
    <col min="14775" max="14776" width="11.42578125" style="674"/>
    <col min="14777" max="14777" width="17.7109375" style="674" customWidth="1"/>
    <col min="14778" max="14778" width="15.42578125" style="674" customWidth="1"/>
    <col min="14779" max="14937" width="11.42578125" style="674"/>
    <col min="14938" max="14938" width="3.7109375" style="674" customWidth="1"/>
    <col min="14939" max="14939" width="7.28515625" style="674" customWidth="1"/>
    <col min="14940" max="14940" width="38" style="674" customWidth="1"/>
    <col min="14941" max="14983" width="0" style="674" hidden="1" customWidth="1"/>
    <col min="14984" max="14984" width="18.28515625" style="674" customWidth="1"/>
    <col min="14985" max="14985" width="0" style="674" hidden="1" customWidth="1"/>
    <col min="14986" max="14986" width="20" style="674" customWidth="1"/>
    <col min="14987" max="14987" width="19.7109375" style="674" customWidth="1"/>
    <col min="14988" max="14988" width="19.5703125" style="674" customWidth="1"/>
    <col min="14989" max="14989" width="22.28515625" style="674" customWidth="1"/>
    <col min="14990" max="14990" width="19.7109375" style="674" customWidth="1"/>
    <col min="14991" max="14991" width="17.7109375" style="674" customWidth="1"/>
    <col min="14992" max="14992" width="21" style="674" customWidth="1"/>
    <col min="14993" max="14993" width="18.28515625" style="674" customWidth="1"/>
    <col min="14994" max="14994" width="19.28515625" style="674" customWidth="1"/>
    <col min="14995" max="15009" width="0" style="674" hidden="1" customWidth="1"/>
    <col min="15010" max="15010" width="18.28515625" style="674" customWidth="1"/>
    <col min="15011" max="15011" width="17.28515625" style="674" customWidth="1"/>
    <col min="15012" max="15012" width="18.7109375" style="674" customWidth="1"/>
    <col min="15013" max="15013" width="18.28515625" style="674" customWidth="1"/>
    <col min="15014" max="15014" width="16.5703125" style="674" customWidth="1"/>
    <col min="15015" max="15015" width="16.42578125" style="674" customWidth="1"/>
    <col min="15016" max="15016" width="17.28515625" style="674" customWidth="1"/>
    <col min="15017" max="15017" width="15.7109375" style="674" customWidth="1"/>
    <col min="15018" max="15018" width="11.42578125" style="674"/>
    <col min="15019" max="15019" width="11.5703125" style="674" customWidth="1"/>
    <col min="15020" max="15020" width="18.7109375" style="674" customWidth="1"/>
    <col min="15021" max="15021" width="17.28515625" style="674" customWidth="1"/>
    <col min="15022" max="15022" width="11.42578125" style="674"/>
    <col min="15023" max="15023" width="15.28515625" style="674" customWidth="1"/>
    <col min="15024" max="15025" width="11.42578125" style="674"/>
    <col min="15026" max="15026" width="14" style="674" bestFit="1" customWidth="1"/>
    <col min="15027" max="15027" width="14.28515625" style="674" customWidth="1"/>
    <col min="15028" max="15029" width="15" style="674" bestFit="1" customWidth="1"/>
    <col min="15030" max="15030" width="14.7109375" style="674" bestFit="1" customWidth="1"/>
    <col min="15031" max="15032" width="11.42578125" style="674"/>
    <col min="15033" max="15033" width="17.7109375" style="674" customWidth="1"/>
    <col min="15034" max="15034" width="15.42578125" style="674" customWidth="1"/>
    <col min="15035" max="15193" width="11.42578125" style="674"/>
    <col min="15194" max="15194" width="3.7109375" style="674" customWidth="1"/>
    <col min="15195" max="15195" width="7.28515625" style="674" customWidth="1"/>
    <col min="15196" max="15196" width="38" style="674" customWidth="1"/>
    <col min="15197" max="15239" width="0" style="674" hidden="1" customWidth="1"/>
    <col min="15240" max="15240" width="18.28515625" style="674" customWidth="1"/>
    <col min="15241" max="15241" width="0" style="674" hidden="1" customWidth="1"/>
    <col min="15242" max="15242" width="20" style="674" customWidth="1"/>
    <col min="15243" max="15243" width="19.7109375" style="674" customWidth="1"/>
    <col min="15244" max="15244" width="19.5703125" style="674" customWidth="1"/>
    <col min="15245" max="15245" width="22.28515625" style="674" customWidth="1"/>
    <col min="15246" max="15246" width="19.7109375" style="674" customWidth="1"/>
    <col min="15247" max="15247" width="17.7109375" style="674" customWidth="1"/>
    <col min="15248" max="15248" width="21" style="674" customWidth="1"/>
    <col min="15249" max="15249" width="18.28515625" style="674" customWidth="1"/>
    <col min="15250" max="15250" width="19.28515625" style="674" customWidth="1"/>
    <col min="15251" max="15265" width="0" style="674" hidden="1" customWidth="1"/>
    <col min="15266" max="15266" width="18.28515625" style="674" customWidth="1"/>
    <col min="15267" max="15267" width="17.28515625" style="674" customWidth="1"/>
    <col min="15268" max="15268" width="18.7109375" style="674" customWidth="1"/>
    <col min="15269" max="15269" width="18.28515625" style="674" customWidth="1"/>
    <col min="15270" max="15270" width="16.5703125" style="674" customWidth="1"/>
    <col min="15271" max="15271" width="16.42578125" style="674" customWidth="1"/>
    <col min="15272" max="15272" width="17.28515625" style="674" customWidth="1"/>
    <col min="15273" max="15273" width="15.7109375" style="674" customWidth="1"/>
    <col min="15274" max="15274" width="11.42578125" style="674"/>
    <col min="15275" max="15275" width="11.5703125" style="674" customWidth="1"/>
    <col min="15276" max="15276" width="18.7109375" style="674" customWidth="1"/>
    <col min="15277" max="15277" width="17.28515625" style="674" customWidth="1"/>
    <col min="15278" max="15278" width="11.42578125" style="674"/>
    <col min="15279" max="15279" width="15.28515625" style="674" customWidth="1"/>
    <col min="15280" max="15281" width="11.42578125" style="674"/>
    <col min="15282" max="15282" width="14" style="674" bestFit="1" customWidth="1"/>
    <col min="15283" max="15283" width="14.28515625" style="674" customWidth="1"/>
    <col min="15284" max="15285" width="15" style="674" bestFit="1" customWidth="1"/>
    <col min="15286" max="15286" width="14.7109375" style="674" bestFit="1" customWidth="1"/>
    <col min="15287" max="15288" width="11.42578125" style="674"/>
    <col min="15289" max="15289" width="17.7109375" style="674" customWidth="1"/>
    <col min="15290" max="15290" width="15.42578125" style="674" customWidth="1"/>
    <col min="15291" max="15449" width="11.42578125" style="674"/>
    <col min="15450" max="15450" width="3.7109375" style="674" customWidth="1"/>
    <col min="15451" max="15451" width="7.28515625" style="674" customWidth="1"/>
    <col min="15452" max="15452" width="38" style="674" customWidth="1"/>
    <col min="15453" max="15495" width="0" style="674" hidden="1" customWidth="1"/>
    <col min="15496" max="15496" width="18.28515625" style="674" customWidth="1"/>
    <col min="15497" max="15497" width="0" style="674" hidden="1" customWidth="1"/>
    <col min="15498" max="15498" width="20" style="674" customWidth="1"/>
    <col min="15499" max="15499" width="19.7109375" style="674" customWidth="1"/>
    <col min="15500" max="15500" width="19.5703125" style="674" customWidth="1"/>
    <col min="15501" max="15501" width="22.28515625" style="674" customWidth="1"/>
    <col min="15502" max="15502" width="19.7109375" style="674" customWidth="1"/>
    <col min="15503" max="15503" width="17.7109375" style="674" customWidth="1"/>
    <col min="15504" max="15504" width="21" style="674" customWidth="1"/>
    <col min="15505" max="15505" width="18.28515625" style="674" customWidth="1"/>
    <col min="15506" max="15506" width="19.28515625" style="674" customWidth="1"/>
    <col min="15507" max="15521" width="0" style="674" hidden="1" customWidth="1"/>
    <col min="15522" max="15522" width="18.28515625" style="674" customWidth="1"/>
    <col min="15523" max="15523" width="17.28515625" style="674" customWidth="1"/>
    <col min="15524" max="15524" width="18.7109375" style="674" customWidth="1"/>
    <col min="15525" max="15525" width="18.28515625" style="674" customWidth="1"/>
    <col min="15526" max="15526" width="16.5703125" style="674" customWidth="1"/>
    <col min="15527" max="15527" width="16.42578125" style="674" customWidth="1"/>
    <col min="15528" max="15528" width="17.28515625" style="674" customWidth="1"/>
    <col min="15529" max="15529" width="15.7109375" style="674" customWidth="1"/>
    <col min="15530" max="15530" width="11.42578125" style="674"/>
    <col min="15531" max="15531" width="11.5703125" style="674" customWidth="1"/>
    <col min="15532" max="15532" width="18.7109375" style="674" customWidth="1"/>
    <col min="15533" max="15533" width="17.28515625" style="674" customWidth="1"/>
    <col min="15534" max="15534" width="11.42578125" style="674"/>
    <col min="15535" max="15535" width="15.28515625" style="674" customWidth="1"/>
    <col min="15536" max="15537" width="11.42578125" style="674"/>
    <col min="15538" max="15538" width="14" style="674" bestFit="1" customWidth="1"/>
    <col min="15539" max="15539" width="14.28515625" style="674" customWidth="1"/>
    <col min="15540" max="15541" width="15" style="674" bestFit="1" customWidth="1"/>
    <col min="15542" max="15542" width="14.7109375" style="674" bestFit="1" customWidth="1"/>
    <col min="15543" max="15544" width="11.42578125" style="674"/>
    <col min="15545" max="15545" width="17.7109375" style="674" customWidth="1"/>
    <col min="15546" max="15546" width="15.42578125" style="674" customWidth="1"/>
    <col min="15547" max="15705" width="11.42578125" style="674"/>
    <col min="15706" max="15706" width="3.7109375" style="674" customWidth="1"/>
    <col min="15707" max="15707" width="7.28515625" style="674" customWidth="1"/>
    <col min="15708" max="15708" width="38" style="674" customWidth="1"/>
    <col min="15709" max="15751" width="0" style="674" hidden="1" customWidth="1"/>
    <col min="15752" max="15752" width="18.28515625" style="674" customWidth="1"/>
    <col min="15753" max="15753" width="0" style="674" hidden="1" customWidth="1"/>
    <col min="15754" max="15754" width="20" style="674" customWidth="1"/>
    <col min="15755" max="15755" width="19.7109375" style="674" customWidth="1"/>
    <col min="15756" max="15756" width="19.5703125" style="674" customWidth="1"/>
    <col min="15757" max="15757" width="22.28515625" style="674" customWidth="1"/>
    <col min="15758" max="15758" width="19.7109375" style="674" customWidth="1"/>
    <col min="15759" max="15759" width="17.7109375" style="674" customWidth="1"/>
    <col min="15760" max="15760" width="21" style="674" customWidth="1"/>
    <col min="15761" max="15761" width="18.28515625" style="674" customWidth="1"/>
    <col min="15762" max="15762" width="19.28515625" style="674" customWidth="1"/>
    <col min="15763" max="15777" width="0" style="674" hidden="1" customWidth="1"/>
    <col min="15778" max="15778" width="18.28515625" style="674" customWidth="1"/>
    <col min="15779" max="15779" width="17.28515625" style="674" customWidth="1"/>
    <col min="15780" max="15780" width="18.7109375" style="674" customWidth="1"/>
    <col min="15781" max="15781" width="18.28515625" style="674" customWidth="1"/>
    <col min="15782" max="15782" width="16.5703125" style="674" customWidth="1"/>
    <col min="15783" max="15783" width="16.42578125" style="674" customWidth="1"/>
    <col min="15784" max="15784" width="17.28515625" style="674" customWidth="1"/>
    <col min="15785" max="15785" width="15.7109375" style="674" customWidth="1"/>
    <col min="15786" max="15786" width="11.42578125" style="674"/>
    <col min="15787" max="15787" width="11.5703125" style="674" customWidth="1"/>
    <col min="15788" max="15788" width="18.7109375" style="674" customWidth="1"/>
    <col min="15789" max="15789" width="17.28515625" style="674" customWidth="1"/>
    <col min="15790" max="15790" width="11.42578125" style="674"/>
    <col min="15791" max="15791" width="15.28515625" style="674" customWidth="1"/>
    <col min="15792" max="15793" width="11.42578125" style="674"/>
    <col min="15794" max="15794" width="14" style="674" bestFit="1" customWidth="1"/>
    <col min="15795" max="15795" width="14.28515625" style="674" customWidth="1"/>
    <col min="15796" max="15797" width="15" style="674" bestFit="1" customWidth="1"/>
    <col min="15798" max="15798" width="14.7109375" style="674" bestFit="1" customWidth="1"/>
    <col min="15799" max="15800" width="11.42578125" style="674"/>
    <col min="15801" max="15801" width="17.7109375" style="674" customWidth="1"/>
    <col min="15802" max="15802" width="15.42578125" style="674" customWidth="1"/>
    <col min="15803" max="15961" width="11.42578125" style="674"/>
    <col min="15962" max="15962" width="3.7109375" style="674" customWidth="1"/>
    <col min="15963" max="15963" width="7.28515625" style="674" customWidth="1"/>
    <col min="15964" max="15964" width="38" style="674" customWidth="1"/>
    <col min="15965" max="16007" width="0" style="674" hidden="1" customWidth="1"/>
    <col min="16008" max="16008" width="18.28515625" style="674" customWidth="1"/>
    <col min="16009" max="16009" width="0" style="674" hidden="1" customWidth="1"/>
    <col min="16010" max="16010" width="20" style="674" customWidth="1"/>
    <col min="16011" max="16011" width="19.7109375" style="674" customWidth="1"/>
    <col min="16012" max="16012" width="19.5703125" style="674" customWidth="1"/>
    <col min="16013" max="16013" width="22.28515625" style="674" customWidth="1"/>
    <col min="16014" max="16014" width="19.7109375" style="674" customWidth="1"/>
    <col min="16015" max="16015" width="17.7109375" style="674" customWidth="1"/>
    <col min="16016" max="16016" width="21" style="674" customWidth="1"/>
    <col min="16017" max="16017" width="18.28515625" style="674" customWidth="1"/>
    <col min="16018" max="16018" width="19.28515625" style="674" customWidth="1"/>
    <col min="16019" max="16033" width="0" style="674" hidden="1" customWidth="1"/>
    <col min="16034" max="16034" width="18.28515625" style="674" customWidth="1"/>
    <col min="16035" max="16035" width="17.28515625" style="674" customWidth="1"/>
    <col min="16036" max="16036" width="18.7109375" style="674" customWidth="1"/>
    <col min="16037" max="16037" width="18.28515625" style="674" customWidth="1"/>
    <col min="16038" max="16038" width="16.5703125" style="674" customWidth="1"/>
    <col min="16039" max="16039" width="16.42578125" style="674" customWidth="1"/>
    <col min="16040" max="16040" width="17.28515625" style="674" customWidth="1"/>
    <col min="16041" max="16041" width="15.7109375" style="674" customWidth="1"/>
    <col min="16042" max="16042" width="11.42578125" style="674"/>
    <col min="16043" max="16043" width="11.5703125" style="674" customWidth="1"/>
    <col min="16044" max="16044" width="18.7109375" style="674" customWidth="1"/>
    <col min="16045" max="16045" width="17.28515625" style="674" customWidth="1"/>
    <col min="16046" max="16046" width="11.42578125" style="674"/>
    <col min="16047" max="16047" width="15.28515625" style="674" customWidth="1"/>
    <col min="16048" max="16049" width="11.42578125" style="674"/>
    <col min="16050" max="16050" width="14" style="674" bestFit="1" customWidth="1"/>
    <col min="16051" max="16051" width="14.28515625" style="674" customWidth="1"/>
    <col min="16052" max="16053" width="15" style="674" bestFit="1" customWidth="1"/>
    <col min="16054" max="16054" width="14.7109375" style="674" bestFit="1" customWidth="1"/>
    <col min="16055" max="16056" width="11.42578125" style="674"/>
    <col min="16057" max="16057" width="17.7109375" style="674" customWidth="1"/>
    <col min="16058" max="16058" width="15.42578125" style="674" customWidth="1"/>
    <col min="16059" max="16384" width="11.42578125" style="674"/>
  </cols>
  <sheetData>
    <row r="1" spans="1:13" s="675" customFormat="1" ht="12.95" customHeight="1" x14ac:dyDescent="0.2">
      <c r="A1" s="1884" t="s">
        <v>424</v>
      </c>
      <c r="B1" s="1884"/>
      <c r="C1" s="1884"/>
      <c r="D1" s="1884"/>
      <c r="E1" s="1884"/>
      <c r="F1" s="1884"/>
      <c r="G1" s="1884"/>
      <c r="H1" s="1884"/>
      <c r="I1" s="1884"/>
      <c r="J1" s="1884"/>
      <c r="K1" s="1884"/>
      <c r="L1" s="1884"/>
      <c r="M1" s="1884"/>
    </row>
    <row r="2" spans="1:13" s="505" customFormat="1" ht="12.95" customHeight="1" x14ac:dyDescent="0.2">
      <c r="A2" s="1885" t="s">
        <v>0</v>
      </c>
      <c r="B2" s="1885"/>
      <c r="C2" s="1885"/>
      <c r="D2" s="1885"/>
      <c r="E2" s="1885"/>
      <c r="F2" s="1885"/>
      <c r="G2" s="1885"/>
      <c r="H2" s="1885"/>
      <c r="I2" s="1885"/>
      <c r="J2" s="1885"/>
      <c r="K2" s="1885"/>
      <c r="L2" s="1885"/>
      <c r="M2" s="1885"/>
    </row>
    <row r="3" spans="1:13" s="505" customFormat="1" ht="12.6" customHeight="1" x14ac:dyDescent="0.2">
      <c r="A3" s="1885" t="s">
        <v>410</v>
      </c>
      <c r="B3" s="1885"/>
      <c r="C3" s="1885"/>
      <c r="D3" s="1885"/>
      <c r="E3" s="1885"/>
      <c r="F3" s="1885"/>
      <c r="G3" s="1885"/>
      <c r="H3" s="1885"/>
      <c r="I3" s="1885"/>
      <c r="J3" s="1885"/>
      <c r="K3" s="1885"/>
      <c r="L3" s="1885"/>
      <c r="M3" s="1885"/>
    </row>
    <row r="4" spans="1:13" s="505" customFormat="1" ht="12.95" customHeight="1" x14ac:dyDescent="0.2">
      <c r="A4" s="1885" t="s">
        <v>1822</v>
      </c>
      <c r="B4" s="1885"/>
      <c r="C4" s="1885"/>
      <c r="D4" s="1885"/>
      <c r="E4" s="1885"/>
      <c r="F4" s="1885"/>
      <c r="G4" s="1885"/>
      <c r="H4" s="1885"/>
      <c r="I4" s="1885"/>
      <c r="J4" s="1885"/>
      <c r="K4" s="1885"/>
      <c r="L4" s="1885"/>
      <c r="M4" s="1885"/>
    </row>
    <row r="5" spans="1:13" s="505" customFormat="1" ht="12.6" customHeight="1" x14ac:dyDescent="0.2">
      <c r="A5" s="1885" t="s">
        <v>1</v>
      </c>
      <c r="B5" s="1885"/>
      <c r="C5" s="1885"/>
      <c r="D5" s="1885"/>
      <c r="E5" s="1885"/>
      <c r="F5" s="1885"/>
      <c r="G5" s="1885"/>
      <c r="H5" s="1885"/>
      <c r="I5" s="1885"/>
      <c r="J5" s="1885"/>
      <c r="K5" s="1885"/>
      <c r="L5" s="1885"/>
      <c r="M5" s="1885"/>
    </row>
    <row r="6" spans="1:13" s="505" customFormat="1" ht="12.6" customHeight="1" x14ac:dyDescent="0.2">
      <c r="A6" s="1864" t="s">
        <v>1236</v>
      </c>
      <c r="B6" s="1865"/>
      <c r="C6" s="1865"/>
      <c r="D6" s="1865"/>
      <c r="E6" s="1865"/>
      <c r="F6" s="1865"/>
      <c r="G6" s="1865"/>
      <c r="H6" s="1865"/>
      <c r="I6" s="1865"/>
      <c r="J6" s="1865"/>
      <c r="K6" s="1865"/>
      <c r="L6" s="1865"/>
      <c r="M6" s="1865"/>
    </row>
    <row r="7" spans="1:13" s="505" customFormat="1" ht="13.5" customHeight="1" x14ac:dyDescent="0.2">
      <c r="A7" s="1864" t="s">
        <v>989</v>
      </c>
      <c r="B7" s="1865"/>
      <c r="C7" s="1865"/>
      <c r="D7" s="1865"/>
      <c r="E7" s="1865"/>
      <c r="F7" s="1865"/>
      <c r="G7" s="1865"/>
      <c r="H7" s="1865"/>
      <c r="I7" s="1865"/>
      <c r="J7" s="1865"/>
      <c r="K7" s="1865"/>
      <c r="L7" s="1865"/>
      <c r="M7" s="1865"/>
    </row>
    <row r="8" spans="1:13" x14ac:dyDescent="0.2">
      <c r="K8" s="750"/>
      <c r="L8" s="750"/>
    </row>
    <row r="9" spans="1:13" ht="38.25" customHeight="1" x14ac:dyDescent="0.2">
      <c r="D9" s="1479" t="s">
        <v>62</v>
      </c>
      <c r="E9" s="1480" t="s">
        <v>1215</v>
      </c>
      <c r="F9" s="1548"/>
      <c r="G9" s="1549"/>
      <c r="H9" s="1480" t="s">
        <v>1914</v>
      </c>
      <c r="I9" s="1548"/>
      <c r="J9" s="1549"/>
      <c r="K9" s="1480" t="s">
        <v>1216</v>
      </c>
      <c r="L9" s="1550"/>
      <c r="M9" s="1551"/>
    </row>
    <row r="10" spans="1:13" ht="12" customHeight="1" x14ac:dyDescent="0.2">
      <c r="D10" s="1481"/>
      <c r="E10" s="1735"/>
      <c r="F10" s="1736"/>
      <c r="G10" s="1735"/>
      <c r="H10" s="1736"/>
      <c r="I10" s="1736"/>
      <c r="J10" s="1737"/>
      <c r="K10" s="1736"/>
      <c r="L10" s="1736"/>
      <c r="M10" s="1737"/>
    </row>
    <row r="11" spans="1:13" ht="16.5" customHeight="1" x14ac:dyDescent="0.2">
      <c r="A11" s="1877" t="s">
        <v>1002</v>
      </c>
      <c r="B11" s="1880" t="s">
        <v>1003</v>
      </c>
      <c r="C11" s="1587"/>
      <c r="D11" s="1479" t="s">
        <v>208</v>
      </c>
      <c r="E11" s="1479" t="s">
        <v>1217</v>
      </c>
      <c r="F11" s="1479" t="s">
        <v>1218</v>
      </c>
      <c r="G11" s="1479" t="s">
        <v>6</v>
      </c>
      <c r="H11" s="1479" t="s">
        <v>1217</v>
      </c>
      <c r="I11" s="1479" t="s">
        <v>1218</v>
      </c>
      <c r="J11" s="1479" t="s">
        <v>6</v>
      </c>
      <c r="K11" s="1479" t="s">
        <v>1217</v>
      </c>
      <c r="L11" s="1479" t="s">
        <v>1218</v>
      </c>
      <c r="M11" s="1479" t="s">
        <v>6</v>
      </c>
    </row>
    <row r="12" spans="1:13" ht="12.75" customHeight="1" x14ac:dyDescent="0.2">
      <c r="A12" s="1878"/>
      <c r="B12" s="1881"/>
      <c r="C12" s="1472">
        <v>93</v>
      </c>
      <c r="D12" s="1483" t="s">
        <v>209</v>
      </c>
      <c r="E12" s="1552">
        <v>9399237845.7608643</v>
      </c>
      <c r="F12" s="1552">
        <v>12993897006.73398</v>
      </c>
      <c r="G12" s="1552">
        <v>22393134852.494843</v>
      </c>
      <c r="H12" s="1552">
        <v>4492051934.6499996</v>
      </c>
      <c r="I12" s="1552">
        <v>1204428065.3500004</v>
      </c>
      <c r="J12" s="1552">
        <v>5696480000</v>
      </c>
      <c r="K12" s="1484">
        <v>4907185911.1108646</v>
      </c>
      <c r="L12" s="1484">
        <v>11789468941.38398</v>
      </c>
      <c r="M12" s="1484">
        <v>16696654852.494844</v>
      </c>
    </row>
    <row r="13" spans="1:13" ht="12.75" customHeight="1" x14ac:dyDescent="0.2">
      <c r="A13" s="1878"/>
      <c r="B13" s="1881"/>
      <c r="C13" s="1472">
        <v>4</v>
      </c>
      <c r="D13" s="1483" t="s">
        <v>210</v>
      </c>
      <c r="E13" s="1552">
        <v>13447366471.228964</v>
      </c>
      <c r="F13" s="1552">
        <v>31602896658.608616</v>
      </c>
      <c r="G13" s="1552">
        <v>45050263129.837578</v>
      </c>
      <c r="H13" s="1552">
        <v>6155762000</v>
      </c>
      <c r="I13" s="1552">
        <v>694923000</v>
      </c>
      <c r="J13" s="1552">
        <v>6850685000</v>
      </c>
      <c r="K13" s="1484">
        <v>7291604471.2289639</v>
      </c>
      <c r="L13" s="1484">
        <v>30907973658.608616</v>
      </c>
      <c r="M13" s="1484">
        <v>38199578129.837578</v>
      </c>
    </row>
    <row r="14" spans="1:13" ht="12.75" customHeight="1" x14ac:dyDescent="0.2">
      <c r="A14" s="1878"/>
      <c r="B14" s="1881"/>
      <c r="C14" s="1472">
        <v>14</v>
      </c>
      <c r="D14" s="1483" t="s">
        <v>211</v>
      </c>
      <c r="E14" s="1552">
        <v>103990163.83137928</v>
      </c>
      <c r="F14" s="1552">
        <v>222215785.15834618</v>
      </c>
      <c r="G14" s="1552">
        <v>326205948.98972547</v>
      </c>
      <c r="H14" s="1552">
        <v>0</v>
      </c>
      <c r="I14" s="1552">
        <v>0</v>
      </c>
      <c r="J14" s="1552">
        <v>0</v>
      </c>
      <c r="K14" s="1484">
        <v>103990163.83137928</v>
      </c>
      <c r="L14" s="1484">
        <v>222215785.15834618</v>
      </c>
      <c r="M14" s="1484">
        <v>326205948.98972547</v>
      </c>
    </row>
    <row r="15" spans="1:13" ht="12.75" customHeight="1" x14ac:dyDescent="0.2">
      <c r="A15" s="1878"/>
      <c r="B15" s="1881"/>
      <c r="C15" s="1472">
        <v>22</v>
      </c>
      <c r="D15" s="1483" t="s">
        <v>212</v>
      </c>
      <c r="E15" s="1552">
        <v>649211127.42701256</v>
      </c>
      <c r="F15" s="1552">
        <v>3479943259.9179301</v>
      </c>
      <c r="G15" s="1552">
        <v>4129154387.3449378</v>
      </c>
      <c r="H15" s="1552">
        <v>508372000</v>
      </c>
      <c r="I15" s="1552">
        <v>356168000</v>
      </c>
      <c r="J15" s="1552">
        <v>864540000</v>
      </c>
      <c r="K15" s="1484">
        <v>140839127.42701256</v>
      </c>
      <c r="L15" s="1484">
        <v>3123775259.9179254</v>
      </c>
      <c r="M15" s="1484">
        <v>3264614387.3449378</v>
      </c>
    </row>
    <row r="16" spans="1:13" ht="12.75" customHeight="1" x14ac:dyDescent="0.2">
      <c r="A16" s="1878"/>
      <c r="B16" s="1881"/>
      <c r="C16" s="1472">
        <v>26</v>
      </c>
      <c r="D16" s="1483" t="s">
        <v>214</v>
      </c>
      <c r="E16" s="1552">
        <v>393609142.45924324</v>
      </c>
      <c r="F16" s="1552">
        <v>1308835766.2157149</v>
      </c>
      <c r="G16" s="1552">
        <v>1702444908.6749582</v>
      </c>
      <c r="H16" s="1552">
        <v>100119000</v>
      </c>
      <c r="I16" s="1552">
        <v>7406000</v>
      </c>
      <c r="J16" s="1552">
        <v>107525000</v>
      </c>
      <c r="K16" s="1484">
        <v>293490142.45924324</v>
      </c>
      <c r="L16" s="1484">
        <v>1301429766.2157149</v>
      </c>
      <c r="M16" s="1484">
        <v>1594919908.6749582</v>
      </c>
    </row>
    <row r="17" spans="1:13" ht="12.6" customHeight="1" x14ac:dyDescent="0.2">
      <c r="A17" s="1878"/>
      <c r="B17" s="1881"/>
      <c r="C17" s="1472">
        <v>27</v>
      </c>
      <c r="D17" s="1483" t="s">
        <v>215</v>
      </c>
      <c r="E17" s="1552">
        <v>1378561542.6401794</v>
      </c>
      <c r="F17" s="1552">
        <v>3589787533.6393905</v>
      </c>
      <c r="G17" s="1552">
        <v>4968349076.2795696</v>
      </c>
      <c r="H17" s="1552">
        <v>702020000</v>
      </c>
      <c r="I17" s="1552">
        <v>441170000</v>
      </c>
      <c r="J17" s="1552">
        <v>1143190000</v>
      </c>
      <c r="K17" s="1484">
        <v>676541542.6401794</v>
      </c>
      <c r="L17" s="1484">
        <v>3148617533.6393905</v>
      </c>
      <c r="M17" s="1484">
        <v>3825159076.2795696</v>
      </c>
    </row>
    <row r="18" spans="1:13" ht="12" customHeight="1" x14ac:dyDescent="0.2">
      <c r="A18" s="1878"/>
      <c r="B18" s="1881"/>
      <c r="C18" s="1472">
        <v>28</v>
      </c>
      <c r="D18" s="1483" t="s">
        <v>216</v>
      </c>
      <c r="E18" s="1552">
        <v>5328095201.8994846</v>
      </c>
      <c r="F18" s="1552">
        <v>10153391964.942173</v>
      </c>
      <c r="G18" s="1552">
        <v>15481487166.841658</v>
      </c>
      <c r="H18" s="1552">
        <v>2013975000</v>
      </c>
      <c r="I18" s="1552">
        <v>80597000</v>
      </c>
      <c r="J18" s="1552">
        <v>2094572000</v>
      </c>
      <c r="K18" s="1484">
        <v>3314120201.8994846</v>
      </c>
      <c r="L18" s="1484">
        <v>10072794964.942173</v>
      </c>
      <c r="M18" s="1484">
        <v>13386915166.841658</v>
      </c>
    </row>
    <row r="19" spans="1:13" ht="12.75" customHeight="1" x14ac:dyDescent="0.2">
      <c r="A19" s="1878"/>
      <c r="B19" s="1881"/>
      <c r="C19" s="1472">
        <v>32</v>
      </c>
      <c r="D19" s="1483" t="s">
        <v>217</v>
      </c>
      <c r="E19" s="1552">
        <v>1669935520.1603022</v>
      </c>
      <c r="F19" s="1552">
        <v>5264218047.4597702</v>
      </c>
      <c r="G19" s="1552">
        <v>6934153567.6200724</v>
      </c>
      <c r="H19" s="1552">
        <v>573817000</v>
      </c>
      <c r="I19" s="1552">
        <v>282537000</v>
      </c>
      <c r="J19" s="1552">
        <v>856354000</v>
      </c>
      <c r="K19" s="1484">
        <v>1096118520.1603022</v>
      </c>
      <c r="L19" s="1484">
        <v>4981681047.4597702</v>
      </c>
      <c r="M19" s="1484">
        <v>6077799567.6200724</v>
      </c>
    </row>
    <row r="20" spans="1:13" ht="12.75" customHeight="1" x14ac:dyDescent="0.2">
      <c r="A20" s="1878"/>
      <c r="B20" s="1881"/>
      <c r="C20" s="1472">
        <v>87</v>
      </c>
      <c r="D20" s="1483" t="s">
        <v>218</v>
      </c>
      <c r="E20" s="1552">
        <v>2585265183.3640852</v>
      </c>
      <c r="F20" s="1552">
        <v>7282480328.2237988</v>
      </c>
      <c r="G20" s="1552">
        <v>9867745511.587883</v>
      </c>
      <c r="H20" s="1552">
        <v>1603261000</v>
      </c>
      <c r="I20" s="1552">
        <v>76898000</v>
      </c>
      <c r="J20" s="1552">
        <v>1680159000</v>
      </c>
      <c r="K20" s="1484">
        <v>982004183.3640852</v>
      </c>
      <c r="L20" s="1484">
        <v>7205582328.2237988</v>
      </c>
      <c r="M20" s="1484">
        <v>8187586511.5878839</v>
      </c>
    </row>
    <row r="21" spans="1:13" ht="12.75" customHeight="1" x14ac:dyDescent="0.2">
      <c r="A21" s="1878"/>
      <c r="B21" s="1881"/>
      <c r="C21" s="1472">
        <v>88</v>
      </c>
      <c r="D21" s="1483" t="s">
        <v>176</v>
      </c>
      <c r="E21" s="1552">
        <v>1119226057.535126</v>
      </c>
      <c r="F21" s="1552">
        <v>4448793550.1618271</v>
      </c>
      <c r="G21" s="1552">
        <v>5568019607.6969528</v>
      </c>
      <c r="H21" s="1552">
        <v>1119226057</v>
      </c>
      <c r="I21" s="1552">
        <v>270252943</v>
      </c>
      <c r="J21" s="1552">
        <v>1389479000</v>
      </c>
      <c r="K21" s="1484">
        <v>0.5351259708404541</v>
      </c>
      <c r="L21" s="1484">
        <v>4178540607.1618271</v>
      </c>
      <c r="M21" s="1484">
        <v>4178540607.6969528</v>
      </c>
    </row>
    <row r="22" spans="1:13" ht="12.75" customHeight="1" x14ac:dyDescent="0.2">
      <c r="A22" s="1878"/>
      <c r="B22" s="1881"/>
      <c r="C22" s="1472">
        <v>90</v>
      </c>
      <c r="D22" s="1483" t="s">
        <v>219</v>
      </c>
      <c r="E22" s="1552">
        <v>0</v>
      </c>
      <c r="F22" s="1552">
        <v>0</v>
      </c>
      <c r="G22" s="1552">
        <v>0</v>
      </c>
      <c r="H22" s="1552">
        <v>0</v>
      </c>
      <c r="I22" s="1552">
        <v>0</v>
      </c>
      <c r="J22" s="1552">
        <v>0</v>
      </c>
      <c r="K22" s="1484">
        <v>0</v>
      </c>
      <c r="L22" s="1484">
        <v>0</v>
      </c>
      <c r="M22" s="1484">
        <v>0</v>
      </c>
    </row>
    <row r="23" spans="1:13" ht="12.6" customHeight="1" x14ac:dyDescent="0.2">
      <c r="A23" s="1878"/>
      <c r="B23" s="1881"/>
      <c r="C23" s="1472">
        <v>94</v>
      </c>
      <c r="D23" s="1483" t="s">
        <v>220</v>
      </c>
      <c r="E23" s="1552">
        <v>136671848.29512608</v>
      </c>
      <c r="F23" s="1552">
        <v>1486423910.261833</v>
      </c>
      <c r="G23" s="1552">
        <v>1623095758.5569592</v>
      </c>
      <c r="H23" s="1552">
        <v>50885000</v>
      </c>
      <c r="I23" s="1552">
        <v>15115000</v>
      </c>
      <c r="J23" s="1552">
        <v>66000000</v>
      </c>
      <c r="K23" s="1484">
        <v>85786848.295126081</v>
      </c>
      <c r="L23" s="1484">
        <v>1471308910.261833</v>
      </c>
      <c r="M23" s="1484">
        <v>1557095758.5569592</v>
      </c>
    </row>
    <row r="24" spans="1:13" ht="12.75" customHeight="1" x14ac:dyDescent="0.2">
      <c r="A24" s="1878"/>
      <c r="B24" s="1881"/>
      <c r="C24" s="1472">
        <v>92</v>
      </c>
      <c r="D24" s="1485" t="s">
        <v>224</v>
      </c>
      <c r="E24" s="1552">
        <v>396626224.09376168</v>
      </c>
      <c r="F24" s="1552">
        <v>601437862.53805709</v>
      </c>
      <c r="G24" s="1552">
        <v>998064086.63181877</v>
      </c>
      <c r="H24" s="1552">
        <v>95939000</v>
      </c>
      <c r="I24" s="1552">
        <v>9241000</v>
      </c>
      <c r="J24" s="1552">
        <v>105180000</v>
      </c>
      <c r="K24" s="1484">
        <v>300687224.09376168</v>
      </c>
      <c r="L24" s="1484">
        <v>592196862.53805709</v>
      </c>
      <c r="M24" s="1484">
        <v>892884086.63181877</v>
      </c>
    </row>
    <row r="25" spans="1:13" ht="12.6" customHeight="1" x14ac:dyDescent="0.2">
      <c r="A25" s="1878"/>
      <c r="B25" s="1881"/>
      <c r="C25" s="1472">
        <v>96</v>
      </c>
      <c r="D25" s="1483" t="s">
        <v>226</v>
      </c>
      <c r="E25" s="1552">
        <v>960595178.87890184</v>
      </c>
      <c r="F25" s="1552">
        <v>2574570356.4382362</v>
      </c>
      <c r="G25" s="1552">
        <v>3535165535.3171382</v>
      </c>
      <c r="H25" s="1552">
        <v>761459000</v>
      </c>
      <c r="I25" s="1552">
        <v>48335000</v>
      </c>
      <c r="J25" s="1552">
        <v>809794000</v>
      </c>
      <c r="K25" s="1484">
        <v>199136178.87890184</v>
      </c>
      <c r="L25" s="1484">
        <v>2526235356.4382362</v>
      </c>
      <c r="M25" s="1484">
        <v>2725371535.3171382</v>
      </c>
    </row>
    <row r="26" spans="1:13" ht="12.75" customHeight="1" x14ac:dyDescent="0.2">
      <c r="A26" s="1878"/>
      <c r="B26" s="1881"/>
      <c r="C26" s="1472">
        <v>101</v>
      </c>
      <c r="D26" s="1483" t="s">
        <v>162</v>
      </c>
      <c r="E26" s="1552">
        <v>1718720105.6417775</v>
      </c>
      <c r="F26" s="1552">
        <v>4272732605.5915494</v>
      </c>
      <c r="G26" s="1552">
        <v>5991452711.2333269</v>
      </c>
      <c r="H26" s="1552">
        <v>776775000</v>
      </c>
      <c r="I26" s="1552">
        <v>0</v>
      </c>
      <c r="J26" s="1552">
        <v>776775000</v>
      </c>
      <c r="K26" s="1484">
        <v>941945105.64177752</v>
      </c>
      <c r="L26" s="1484">
        <v>4272732605.5915494</v>
      </c>
      <c r="M26" s="1484">
        <v>5214677711.2333269</v>
      </c>
    </row>
    <row r="27" spans="1:13" ht="12.75" customHeight="1" x14ac:dyDescent="0.2">
      <c r="A27" s="1878"/>
      <c r="B27" s="1881"/>
      <c r="C27" s="1472">
        <v>120</v>
      </c>
      <c r="D27" s="1483" t="s">
        <v>536</v>
      </c>
      <c r="E27" s="1552">
        <v>54528696.284578562</v>
      </c>
      <c r="F27" s="1552">
        <v>277375433.946015</v>
      </c>
      <c r="G27" s="1552">
        <v>331904130.23059356</v>
      </c>
      <c r="H27" s="1552">
        <v>46447000</v>
      </c>
      <c r="I27" s="1552">
        <v>36708000</v>
      </c>
      <c r="J27" s="1552">
        <v>83155000</v>
      </c>
      <c r="K27" s="1484">
        <v>8081696.2845785618</v>
      </c>
      <c r="L27" s="1484">
        <v>240667433.946015</v>
      </c>
      <c r="M27" s="1484">
        <v>248749130.23059356</v>
      </c>
    </row>
    <row r="28" spans="1:13" ht="12.75" customHeight="1" x14ac:dyDescent="0.2">
      <c r="A28" s="1878"/>
      <c r="B28" s="1881"/>
      <c r="C28" s="1472">
        <v>105</v>
      </c>
      <c r="D28" s="1483" t="s">
        <v>229</v>
      </c>
      <c r="E28" s="1552">
        <v>1374878979.9843667</v>
      </c>
      <c r="F28" s="1552">
        <v>2297888095.5231628</v>
      </c>
      <c r="G28" s="1552">
        <v>3672767075.5075293</v>
      </c>
      <c r="H28" s="1552">
        <v>997500000</v>
      </c>
      <c r="I28" s="1552">
        <v>0</v>
      </c>
      <c r="J28" s="1552">
        <v>997500000</v>
      </c>
      <c r="K28" s="1484">
        <v>377378979.98436666</v>
      </c>
      <c r="L28" s="1484">
        <v>2297888095.5231628</v>
      </c>
      <c r="M28" s="1484">
        <v>2675267075.5075293</v>
      </c>
    </row>
    <row r="29" spans="1:13" ht="12.75" customHeight="1" x14ac:dyDescent="0.2">
      <c r="A29" s="1878"/>
      <c r="B29" s="1881"/>
      <c r="C29" s="1472">
        <v>108</v>
      </c>
      <c r="D29" s="1483" t="s">
        <v>177</v>
      </c>
      <c r="E29" s="1552">
        <v>259287138.37982836</v>
      </c>
      <c r="F29" s="1552">
        <v>628240726.60891414</v>
      </c>
      <c r="G29" s="1552">
        <v>887527864.98874247</v>
      </c>
      <c r="H29" s="1552">
        <v>259287138</v>
      </c>
      <c r="I29" s="1552">
        <v>39372862</v>
      </c>
      <c r="J29" s="1552">
        <v>298660000</v>
      </c>
      <c r="K29" s="1484">
        <v>0.37982836365699768</v>
      </c>
      <c r="L29" s="1484">
        <v>588867864.60891414</v>
      </c>
      <c r="M29" s="1484">
        <v>588867864.98874247</v>
      </c>
    </row>
    <row r="30" spans="1:13" ht="12.75" customHeight="1" x14ac:dyDescent="0.2">
      <c r="A30" s="1878"/>
      <c r="B30" s="1881"/>
      <c r="C30" s="1472">
        <v>116</v>
      </c>
      <c r="D30" s="1483" t="s">
        <v>275</v>
      </c>
      <c r="E30" s="1552">
        <v>1326852369.4025996</v>
      </c>
      <c r="F30" s="1552">
        <v>3446487321.1829543</v>
      </c>
      <c r="G30" s="1552">
        <v>4773339690.5855541</v>
      </c>
      <c r="H30" s="1552">
        <v>1092506000</v>
      </c>
      <c r="I30" s="1552">
        <v>55800000</v>
      </c>
      <c r="J30" s="1552">
        <v>1148306000</v>
      </c>
      <c r="K30" s="1484">
        <v>234346369.40259957</v>
      </c>
      <c r="L30" s="1484">
        <v>3390687321.1829543</v>
      </c>
      <c r="M30" s="1484">
        <v>3625033690.5855541</v>
      </c>
    </row>
    <row r="31" spans="1:13" ht="12.75" customHeight="1" x14ac:dyDescent="0.2">
      <c r="A31" s="1878"/>
      <c r="B31" s="1881"/>
      <c r="C31" s="1472">
        <v>115</v>
      </c>
      <c r="D31" s="1483" t="s">
        <v>276</v>
      </c>
      <c r="E31" s="1552">
        <v>0</v>
      </c>
      <c r="F31" s="1552">
        <v>0</v>
      </c>
      <c r="G31" s="1552">
        <v>0</v>
      </c>
      <c r="H31" s="1552">
        <v>0</v>
      </c>
      <c r="I31" s="1552">
        <v>0</v>
      </c>
      <c r="J31" s="1552">
        <v>0</v>
      </c>
      <c r="K31" s="1484">
        <v>0</v>
      </c>
      <c r="L31" s="1484">
        <v>0</v>
      </c>
      <c r="M31" s="1484">
        <v>0</v>
      </c>
    </row>
    <row r="32" spans="1:13" ht="12.6" customHeight="1" x14ac:dyDescent="0.2">
      <c r="A32" s="1878"/>
      <c r="B32" s="1881"/>
      <c r="C32" s="1472">
        <v>110</v>
      </c>
      <c r="D32" s="1483" t="s">
        <v>161</v>
      </c>
      <c r="E32" s="1552">
        <v>0</v>
      </c>
      <c r="F32" s="1552">
        <v>0</v>
      </c>
      <c r="G32" s="1552">
        <v>0</v>
      </c>
      <c r="H32" s="1552">
        <v>0</v>
      </c>
      <c r="I32" s="1552">
        <v>0</v>
      </c>
      <c r="J32" s="1552">
        <v>0</v>
      </c>
      <c r="K32" s="1484">
        <v>0</v>
      </c>
      <c r="L32" s="1484">
        <v>0</v>
      </c>
      <c r="M32" s="1484">
        <v>0</v>
      </c>
    </row>
    <row r="33" spans="1:13" ht="12.75" customHeight="1" x14ac:dyDescent="0.2">
      <c r="A33" s="1878"/>
      <c r="B33" s="1881"/>
      <c r="C33" s="1472">
        <v>112</v>
      </c>
      <c r="D33" s="1483" t="s">
        <v>166</v>
      </c>
      <c r="E33" s="1552">
        <v>0</v>
      </c>
      <c r="F33" s="1552">
        <v>0</v>
      </c>
      <c r="G33" s="1552">
        <v>0</v>
      </c>
      <c r="H33" s="1552">
        <v>0</v>
      </c>
      <c r="I33" s="1552">
        <v>0</v>
      </c>
      <c r="J33" s="1552">
        <v>0</v>
      </c>
      <c r="K33" s="1484">
        <v>0</v>
      </c>
      <c r="L33" s="1484">
        <v>0</v>
      </c>
      <c r="M33" s="1484">
        <v>0</v>
      </c>
    </row>
    <row r="34" spans="1:13" ht="12.75" customHeight="1" x14ac:dyDescent="0.2">
      <c r="A34" s="1878"/>
      <c r="B34" s="1881"/>
      <c r="C34" s="1472">
        <v>114</v>
      </c>
      <c r="D34" s="1483" t="s">
        <v>277</v>
      </c>
      <c r="E34" s="1552">
        <v>0</v>
      </c>
      <c r="F34" s="1552">
        <v>0</v>
      </c>
      <c r="G34" s="1552">
        <v>0</v>
      </c>
      <c r="H34" s="1552">
        <v>0</v>
      </c>
      <c r="I34" s="1552">
        <v>0</v>
      </c>
      <c r="J34" s="1552">
        <v>0</v>
      </c>
      <c r="K34" s="1484">
        <v>0</v>
      </c>
      <c r="L34" s="1484">
        <v>0</v>
      </c>
      <c r="M34" s="1484">
        <v>0</v>
      </c>
    </row>
    <row r="35" spans="1:13" ht="12.75" customHeight="1" x14ac:dyDescent="0.2">
      <c r="A35" s="1878"/>
      <c r="B35" s="1881"/>
      <c r="C35" s="1472">
        <v>117</v>
      </c>
      <c r="D35" s="1483" t="s">
        <v>278</v>
      </c>
      <c r="E35" s="1552">
        <v>949113116.66170228</v>
      </c>
      <c r="F35" s="1552">
        <v>3000001598.7345204</v>
      </c>
      <c r="G35" s="1552">
        <v>3949114715.3962226</v>
      </c>
      <c r="H35" s="1552">
        <v>910160000</v>
      </c>
      <c r="I35" s="1552">
        <v>66872000</v>
      </c>
      <c r="J35" s="1552">
        <v>977032000</v>
      </c>
      <c r="K35" s="1484">
        <v>38953116.661702275</v>
      </c>
      <c r="L35" s="1484">
        <v>2933129598.7345204</v>
      </c>
      <c r="M35" s="1484">
        <v>2972082715.3962226</v>
      </c>
    </row>
    <row r="36" spans="1:13" ht="12.75" customHeight="1" x14ac:dyDescent="0.2">
      <c r="A36" s="1878"/>
      <c r="B36" s="1881"/>
      <c r="C36" s="1472">
        <v>121</v>
      </c>
      <c r="D36" s="1483" t="s">
        <v>719</v>
      </c>
      <c r="E36" s="1552">
        <v>1350824924.4888608</v>
      </c>
      <c r="F36" s="1552">
        <v>5500000000</v>
      </c>
      <c r="G36" s="1486">
        <v>6850824924.4888611</v>
      </c>
      <c r="H36" s="1552">
        <v>539008000</v>
      </c>
      <c r="I36" s="1552">
        <v>0</v>
      </c>
      <c r="J36" s="1552">
        <v>539008000</v>
      </c>
      <c r="K36" s="1484">
        <v>811816924.48886085</v>
      </c>
      <c r="L36" s="1484">
        <v>5500000000</v>
      </c>
      <c r="M36" s="1484">
        <v>6311816924.4888611</v>
      </c>
    </row>
    <row r="37" spans="1:13" ht="12.75" customHeight="1" x14ac:dyDescent="0.2">
      <c r="A37" s="1878"/>
      <c r="B37" s="1881"/>
      <c r="C37" s="1472">
        <v>122</v>
      </c>
      <c r="D37" s="1483" t="s">
        <v>711</v>
      </c>
      <c r="E37" s="1552">
        <v>0</v>
      </c>
      <c r="F37" s="1552">
        <v>1000000000</v>
      </c>
      <c r="G37" s="1486">
        <v>1000000000</v>
      </c>
      <c r="H37" s="1552">
        <v>0</v>
      </c>
      <c r="I37" s="1552">
        <v>155282000</v>
      </c>
      <c r="J37" s="1552">
        <v>155282000</v>
      </c>
      <c r="K37" s="1484">
        <v>0</v>
      </c>
      <c r="L37" s="1484">
        <v>844718000</v>
      </c>
      <c r="M37" s="1484">
        <v>844718000</v>
      </c>
    </row>
    <row r="38" spans="1:13" x14ac:dyDescent="0.2">
      <c r="A38" s="1878"/>
      <c r="B38" s="1881"/>
      <c r="C38" s="1482"/>
      <c r="D38" s="1487" t="s">
        <v>231</v>
      </c>
      <c r="E38" s="1488">
        <v>44602596838.418152</v>
      </c>
      <c r="F38" s="1488">
        <v>105431617811.88676</v>
      </c>
      <c r="G38" s="1488">
        <v>150034214650.3049</v>
      </c>
      <c r="H38" s="1488">
        <v>22798570129.650002</v>
      </c>
      <c r="I38" s="1488">
        <v>3841105870.3500004</v>
      </c>
      <c r="J38" s="1488">
        <v>26639676000</v>
      </c>
      <c r="K38" s="1489">
        <v>21804026708.76815</v>
      </c>
      <c r="L38" s="1490">
        <v>101590511941.53679</v>
      </c>
      <c r="M38" s="1489">
        <v>123394538650.30493</v>
      </c>
    </row>
    <row r="39" spans="1:13" x14ac:dyDescent="0.2">
      <c r="A39" s="1878"/>
      <c r="B39" s="1881"/>
      <c r="C39" s="1491"/>
      <c r="E39" s="746"/>
      <c r="F39" s="1473"/>
      <c r="G39" s="1473"/>
      <c r="H39" s="746"/>
      <c r="I39" s="1738"/>
      <c r="J39" s="1473"/>
      <c r="K39" s="1492"/>
      <c r="L39" s="1492"/>
      <c r="M39" s="1553"/>
    </row>
    <row r="40" spans="1:13" ht="16.5" customHeight="1" x14ac:dyDescent="0.2">
      <c r="A40" s="1878"/>
      <c r="B40" s="1881"/>
      <c r="C40" s="1482"/>
      <c r="D40" s="1479" t="s">
        <v>232</v>
      </c>
      <c r="E40" s="1479" t="s">
        <v>1217</v>
      </c>
      <c r="F40" s="1479" t="s">
        <v>1218</v>
      </c>
      <c r="G40" s="1479" t="s">
        <v>6</v>
      </c>
      <c r="H40" s="1479" t="s">
        <v>1217</v>
      </c>
      <c r="I40" s="1479" t="s">
        <v>1218</v>
      </c>
      <c r="J40" s="1479" t="s">
        <v>6</v>
      </c>
      <c r="K40" s="1479" t="s">
        <v>1217</v>
      </c>
      <c r="L40" s="1479" t="s">
        <v>1218</v>
      </c>
      <c r="M40" s="1493" t="s">
        <v>6</v>
      </c>
    </row>
    <row r="41" spans="1:13" x14ac:dyDescent="0.2">
      <c r="A41" s="1878"/>
      <c r="B41" s="1881"/>
      <c r="C41" s="1472">
        <v>93</v>
      </c>
      <c r="D41" s="1483" t="s">
        <v>209</v>
      </c>
      <c r="E41" s="1552">
        <v>2250695087.6500001</v>
      </c>
      <c r="F41" s="1552">
        <v>0</v>
      </c>
      <c r="G41" s="1552">
        <v>2250695087.6500001</v>
      </c>
      <c r="H41" s="1552">
        <v>12356765.859999999</v>
      </c>
      <c r="I41" s="1552">
        <v>0</v>
      </c>
      <c r="J41" s="1552">
        <v>12356765.859999999</v>
      </c>
      <c r="K41" s="1484">
        <v>2238338321.79</v>
      </c>
      <c r="L41" s="1484">
        <v>0</v>
      </c>
      <c r="M41" s="1484">
        <v>2238338321.79</v>
      </c>
    </row>
    <row r="42" spans="1:13" x14ac:dyDescent="0.2">
      <c r="A42" s="1878"/>
      <c r="B42" s="1881"/>
      <c r="C42" s="1472">
        <v>4</v>
      </c>
      <c r="D42" s="1483" t="s">
        <v>210</v>
      </c>
      <c r="E42" s="1552">
        <v>3992159207.9830046</v>
      </c>
      <c r="F42" s="1552">
        <v>0</v>
      </c>
      <c r="G42" s="1552">
        <v>3992159207.9830046</v>
      </c>
      <c r="H42" s="1552">
        <v>89652625.310000002</v>
      </c>
      <c r="I42" s="1552">
        <v>0</v>
      </c>
      <c r="J42" s="1552">
        <v>89652625.310000002</v>
      </c>
      <c r="K42" s="1484">
        <v>3902506582.6730046</v>
      </c>
      <c r="L42" s="1484">
        <v>0</v>
      </c>
      <c r="M42" s="1484">
        <v>3902506582.6730046</v>
      </c>
    </row>
    <row r="43" spans="1:13" x14ac:dyDescent="0.2">
      <c r="A43" s="1878"/>
      <c r="B43" s="1881"/>
      <c r="C43" s="1472">
        <v>14</v>
      </c>
      <c r="D43" s="1483" t="s">
        <v>211</v>
      </c>
      <c r="E43" s="1552">
        <v>5709677414.71</v>
      </c>
      <c r="F43" s="1552">
        <v>0</v>
      </c>
      <c r="G43" s="1552">
        <v>5709677414.71</v>
      </c>
      <c r="H43" s="1552">
        <v>90142900.569999993</v>
      </c>
      <c r="I43" s="1552">
        <v>0</v>
      </c>
      <c r="J43" s="1552">
        <v>90142900.569999993</v>
      </c>
      <c r="K43" s="1484">
        <v>5619534514.1400003</v>
      </c>
      <c r="L43" s="1484">
        <v>0</v>
      </c>
      <c r="M43" s="1484">
        <v>5619534514.1400003</v>
      </c>
    </row>
    <row r="44" spans="1:13" x14ac:dyDescent="0.2">
      <c r="A44" s="1878"/>
      <c r="B44" s="1881"/>
      <c r="C44" s="1472">
        <v>28</v>
      </c>
      <c r="D44" s="1483" t="s">
        <v>216</v>
      </c>
      <c r="E44" s="1552">
        <v>53683313.777000226</v>
      </c>
      <c r="F44" s="1552">
        <v>0</v>
      </c>
      <c r="G44" s="1552">
        <v>53683313.777000226</v>
      </c>
      <c r="H44" s="1552">
        <v>0</v>
      </c>
      <c r="I44" s="1552">
        <v>0</v>
      </c>
      <c r="J44" s="1552">
        <v>0</v>
      </c>
      <c r="K44" s="1484">
        <v>53683313.777000226</v>
      </c>
      <c r="L44" s="1484">
        <v>0</v>
      </c>
      <c r="M44" s="1484">
        <v>53683313.777000226</v>
      </c>
    </row>
    <row r="45" spans="1:13" x14ac:dyDescent="0.2">
      <c r="A45" s="1878"/>
      <c r="B45" s="1881"/>
      <c r="C45" s="1472">
        <v>32</v>
      </c>
      <c r="D45" s="1483" t="s">
        <v>217</v>
      </c>
      <c r="E45" s="1552">
        <v>5031271819.5400009</v>
      </c>
      <c r="F45" s="1552">
        <v>0</v>
      </c>
      <c r="G45" s="1552">
        <v>5031271819.5400009</v>
      </c>
      <c r="H45" s="1552">
        <v>0</v>
      </c>
      <c r="I45" s="1552">
        <v>0</v>
      </c>
      <c r="J45" s="1552">
        <v>0</v>
      </c>
      <c r="K45" s="1484">
        <v>5031271819.5400009</v>
      </c>
      <c r="L45" s="1484">
        <v>0</v>
      </c>
      <c r="M45" s="1484">
        <v>5031271819.5400009</v>
      </c>
    </row>
    <row r="46" spans="1:13" x14ac:dyDescent="0.2">
      <c r="A46" s="1878"/>
      <c r="B46" s="1881"/>
      <c r="C46" s="1482"/>
      <c r="D46" s="1487" t="s">
        <v>426</v>
      </c>
      <c r="E46" s="1488">
        <v>17037486843.660007</v>
      </c>
      <c r="F46" s="1488">
        <v>0</v>
      </c>
      <c r="G46" s="1488">
        <v>17037486843.660007</v>
      </c>
      <c r="H46" s="1488">
        <v>192152291.74000001</v>
      </c>
      <c r="I46" s="1488">
        <v>0</v>
      </c>
      <c r="J46" s="1488">
        <v>192152291.74000001</v>
      </c>
      <c r="K46" s="1494">
        <v>16845334551.920006</v>
      </c>
      <c r="L46" s="1494">
        <v>0</v>
      </c>
      <c r="M46" s="1494">
        <v>16845334551.920006</v>
      </c>
    </row>
    <row r="47" spans="1:13" x14ac:dyDescent="0.2">
      <c r="A47" s="1878"/>
      <c r="B47" s="1881"/>
      <c r="C47" s="1491"/>
      <c r="D47" s="1739"/>
      <c r="E47" s="1738"/>
      <c r="F47" s="1738"/>
      <c r="G47" s="1473"/>
      <c r="H47" s="1738"/>
      <c r="I47" s="1738"/>
      <c r="J47" s="1473"/>
      <c r="K47" s="1495"/>
      <c r="L47" s="1492"/>
      <c r="M47" s="1553"/>
    </row>
    <row r="48" spans="1:13" ht="16.5" customHeight="1" x14ac:dyDescent="0.2">
      <c r="A48" s="1878"/>
      <c r="B48" s="1882" t="s">
        <v>1004</v>
      </c>
      <c r="C48" s="1496"/>
      <c r="D48" s="1479" t="s">
        <v>233</v>
      </c>
      <c r="E48" s="1479" t="s">
        <v>1217</v>
      </c>
      <c r="F48" s="1479" t="s">
        <v>1218</v>
      </c>
      <c r="G48" s="1479" t="s">
        <v>6</v>
      </c>
      <c r="H48" s="1479" t="s">
        <v>1217</v>
      </c>
      <c r="I48" s="1479" t="s">
        <v>1218</v>
      </c>
      <c r="J48" s="1479" t="s">
        <v>6</v>
      </c>
      <c r="K48" s="1479" t="s">
        <v>1217</v>
      </c>
      <c r="L48" s="1479" t="s">
        <v>1218</v>
      </c>
      <c r="M48" s="1493" t="s">
        <v>6</v>
      </c>
    </row>
    <row r="49" spans="1:13" ht="12.75" customHeight="1" x14ac:dyDescent="0.2">
      <c r="A49" s="1878"/>
      <c r="B49" s="1882"/>
      <c r="C49" s="1472">
        <v>93</v>
      </c>
      <c r="D49" s="1483" t="s">
        <v>209</v>
      </c>
      <c r="E49" s="1552">
        <v>17206378709.601425</v>
      </c>
      <c r="F49" s="1552">
        <v>21023247503.434132</v>
      </c>
      <c r="G49" s="1552">
        <v>38229626213.035553</v>
      </c>
      <c r="H49" s="1552">
        <v>9035590235.4257603</v>
      </c>
      <c r="I49" s="1552">
        <v>5568652065.8099995</v>
      </c>
      <c r="J49" s="1552">
        <v>14604242301.23576</v>
      </c>
      <c r="K49" s="1484">
        <v>8170788474.1756649</v>
      </c>
      <c r="L49" s="1484">
        <v>15454595437.624132</v>
      </c>
      <c r="M49" s="1484">
        <v>23625383911.799797</v>
      </c>
    </row>
    <row r="50" spans="1:13" ht="12.75" customHeight="1" x14ac:dyDescent="0.2">
      <c r="A50" s="1878"/>
      <c r="B50" s="1882"/>
      <c r="C50" s="1472">
        <v>4</v>
      </c>
      <c r="D50" s="1483" t="s">
        <v>210</v>
      </c>
      <c r="E50" s="1552">
        <v>15340253089.730019</v>
      </c>
      <c r="F50" s="1552">
        <v>6527612199.7127724</v>
      </c>
      <c r="G50" s="1552">
        <v>21867865289.442791</v>
      </c>
      <c r="H50" s="1552">
        <v>1578592457.97</v>
      </c>
      <c r="I50" s="1552">
        <v>296244828.92000002</v>
      </c>
      <c r="J50" s="1552">
        <v>1874837286.8900001</v>
      </c>
      <c r="K50" s="1484">
        <v>13761660631.760019</v>
      </c>
      <c r="L50" s="1484">
        <v>6231367370.7927723</v>
      </c>
      <c r="M50" s="1484">
        <v>19993028002.552792</v>
      </c>
    </row>
    <row r="51" spans="1:13" ht="12.75" customHeight="1" x14ac:dyDescent="0.2">
      <c r="A51" s="1878"/>
      <c r="B51" s="1882"/>
      <c r="C51" s="1472">
        <v>14</v>
      </c>
      <c r="D51" s="1483" t="s">
        <v>211</v>
      </c>
      <c r="E51" s="1552">
        <v>1904143652.894588</v>
      </c>
      <c r="F51" s="1552">
        <v>1101737856.1699994</v>
      </c>
      <c r="G51" s="1552">
        <v>3005881509.0645876</v>
      </c>
      <c r="H51" s="1552">
        <v>206324721.35999998</v>
      </c>
      <c r="I51" s="1552">
        <v>170389388.13999999</v>
      </c>
      <c r="J51" s="1552">
        <v>376714109.5</v>
      </c>
      <c r="K51" s="1484">
        <v>1697818931.5345881</v>
      </c>
      <c r="L51" s="1484">
        <v>931348468.02999938</v>
      </c>
      <c r="M51" s="1484">
        <v>2629167399.5645876</v>
      </c>
    </row>
    <row r="52" spans="1:13" ht="12.75" customHeight="1" x14ac:dyDescent="0.2">
      <c r="A52" s="1878"/>
      <c r="B52" s="1882"/>
      <c r="C52" s="1472">
        <v>22</v>
      </c>
      <c r="D52" s="1483" t="s">
        <v>212</v>
      </c>
      <c r="E52" s="1552">
        <v>3734284687.1580415</v>
      </c>
      <c r="F52" s="1552">
        <v>6218840000</v>
      </c>
      <c r="G52" s="1552">
        <v>9953124687.158041</v>
      </c>
      <c r="H52" s="1552">
        <v>901371412.69942153</v>
      </c>
      <c r="I52" s="1552">
        <v>365205205.87000006</v>
      </c>
      <c r="J52" s="1552">
        <v>1266576618.5694215</v>
      </c>
      <c r="K52" s="1484">
        <v>2832913274.4586201</v>
      </c>
      <c r="L52" s="1484">
        <v>5853634794.1300001</v>
      </c>
      <c r="M52" s="1484">
        <v>8686548068.5886192</v>
      </c>
    </row>
    <row r="53" spans="1:13" ht="12.75" customHeight="1" x14ac:dyDescent="0.2">
      <c r="A53" s="1878"/>
      <c r="B53" s="1882"/>
      <c r="C53" s="1472">
        <v>26</v>
      </c>
      <c r="D53" s="1483" t="s">
        <v>54</v>
      </c>
      <c r="E53" s="1552">
        <v>0</v>
      </c>
      <c r="F53" s="1552">
        <v>0</v>
      </c>
      <c r="G53" s="1552">
        <v>0</v>
      </c>
      <c r="H53" s="1552">
        <v>0</v>
      </c>
      <c r="I53" s="1552">
        <v>0</v>
      </c>
      <c r="J53" s="1552">
        <v>0</v>
      </c>
      <c r="K53" s="1484">
        <v>0</v>
      </c>
      <c r="L53" s="1484">
        <v>0</v>
      </c>
      <c r="M53" s="1484">
        <v>0</v>
      </c>
    </row>
    <row r="54" spans="1:13" ht="12.75" customHeight="1" x14ac:dyDescent="0.2">
      <c r="A54" s="1878"/>
      <c r="B54" s="1882"/>
      <c r="C54" s="1472">
        <v>27</v>
      </c>
      <c r="D54" s="1483" t="s">
        <v>215</v>
      </c>
      <c r="E54" s="1552">
        <v>410519912.48937482</v>
      </c>
      <c r="F54" s="1552">
        <v>224234050.73999959</v>
      </c>
      <c r="G54" s="1552">
        <v>634753963.22937441</v>
      </c>
      <c r="H54" s="1552">
        <v>19769060.66</v>
      </c>
      <c r="I54" s="1552">
        <v>0</v>
      </c>
      <c r="J54" s="1552">
        <v>19769060.66</v>
      </c>
      <c r="K54" s="1484">
        <v>390750851.82937479</v>
      </c>
      <c r="L54" s="1484">
        <v>224234050.73999959</v>
      </c>
      <c r="M54" s="1484">
        <v>614984902.56937432</v>
      </c>
    </row>
    <row r="55" spans="1:13" ht="12.75" customHeight="1" x14ac:dyDescent="0.2">
      <c r="A55" s="1878"/>
      <c r="B55" s="1882"/>
      <c r="C55" s="1472">
        <v>28</v>
      </c>
      <c r="D55" s="1483" t="s">
        <v>216</v>
      </c>
      <c r="E55" s="1552">
        <v>6433686736.539752</v>
      </c>
      <c r="F55" s="1552">
        <v>5459430245.4036674</v>
      </c>
      <c r="G55" s="1552">
        <v>11893116981.94342</v>
      </c>
      <c r="H55" s="1552">
        <v>1150969878.6400003</v>
      </c>
      <c r="I55" s="1552">
        <v>16669290.85</v>
      </c>
      <c r="J55" s="1552">
        <v>1167639169.4900002</v>
      </c>
      <c r="K55" s="1484">
        <v>5282716857.8997517</v>
      </c>
      <c r="L55" s="1484">
        <v>5442760954.5536671</v>
      </c>
      <c r="M55" s="1484">
        <v>10725477812.453419</v>
      </c>
    </row>
    <row r="56" spans="1:13" ht="12.75" customHeight="1" x14ac:dyDescent="0.2">
      <c r="A56" s="1878"/>
      <c r="B56" s="1882"/>
      <c r="C56" s="1472">
        <v>32</v>
      </c>
      <c r="D56" s="1483" t="s">
        <v>217</v>
      </c>
      <c r="E56" s="1552">
        <v>11745937414.085667</v>
      </c>
      <c r="F56" s="1552">
        <v>8365681694.6279411</v>
      </c>
      <c r="G56" s="1552">
        <v>20111619108.713608</v>
      </c>
      <c r="H56" s="1552">
        <v>6449987250.0299997</v>
      </c>
      <c r="I56" s="1552">
        <v>2134414503.3300002</v>
      </c>
      <c r="J56" s="1552">
        <v>8584401753.3599997</v>
      </c>
      <c r="K56" s="1484">
        <v>5295950164.0556669</v>
      </c>
      <c r="L56" s="1484">
        <v>6231267191.2979412</v>
      </c>
      <c r="M56" s="1484">
        <v>11527217355.353607</v>
      </c>
    </row>
    <row r="57" spans="1:13" ht="12.75" customHeight="1" x14ac:dyDescent="0.2">
      <c r="A57" s="1878"/>
      <c r="B57" s="1882"/>
      <c r="C57" s="1472">
        <v>87</v>
      </c>
      <c r="D57" s="1483" t="s">
        <v>218</v>
      </c>
      <c r="E57" s="1552">
        <v>4553072250.7107286</v>
      </c>
      <c r="F57" s="1552">
        <v>7368134000.0000057</v>
      </c>
      <c r="G57" s="1552">
        <v>11921206250.710735</v>
      </c>
      <c r="H57" s="1552">
        <v>114762165.18000001</v>
      </c>
      <c r="I57" s="1552">
        <v>852984123.00435197</v>
      </c>
      <c r="J57" s="1552">
        <v>967746288.18435192</v>
      </c>
      <c r="K57" s="1484">
        <v>4438310085.5307283</v>
      </c>
      <c r="L57" s="1484">
        <v>6515149876.9956541</v>
      </c>
      <c r="M57" s="1484">
        <v>10953459962.526382</v>
      </c>
    </row>
    <row r="58" spans="1:13" ht="12.75" customHeight="1" x14ac:dyDescent="0.2">
      <c r="A58" s="1878"/>
      <c r="B58" s="1882"/>
      <c r="C58" s="1472">
        <v>88</v>
      </c>
      <c r="D58" s="1483" t="s">
        <v>176</v>
      </c>
      <c r="E58" s="1552">
        <v>2108124739.116327</v>
      </c>
      <c r="F58" s="1552">
        <v>2176454984.5100031</v>
      </c>
      <c r="G58" s="1552">
        <v>4284579723.6263304</v>
      </c>
      <c r="H58" s="1552">
        <v>822544069.75999987</v>
      </c>
      <c r="I58" s="1552">
        <v>228643376</v>
      </c>
      <c r="J58" s="1552">
        <v>1051187445.7599999</v>
      </c>
      <c r="K58" s="1484">
        <v>1285580669.3563271</v>
      </c>
      <c r="L58" s="1484">
        <v>1947811608.5100031</v>
      </c>
      <c r="M58" s="1484">
        <v>3233392277.8663301</v>
      </c>
    </row>
    <row r="59" spans="1:13" ht="12.75" hidden="1" customHeight="1" x14ac:dyDescent="0.2">
      <c r="A59" s="1878"/>
      <c r="B59" s="1882"/>
      <c r="C59" s="1472">
        <v>90</v>
      </c>
      <c r="D59" s="1483" t="s">
        <v>219</v>
      </c>
      <c r="E59" s="1552">
        <v>0</v>
      </c>
      <c r="F59" s="1552">
        <v>0</v>
      </c>
      <c r="G59" s="1552">
        <v>0</v>
      </c>
      <c r="H59" s="1552">
        <v>0</v>
      </c>
      <c r="I59" s="1552">
        <v>0</v>
      </c>
      <c r="J59" s="1552">
        <v>0</v>
      </c>
      <c r="K59" s="1484">
        <v>0</v>
      </c>
      <c r="L59" s="1484">
        <v>0</v>
      </c>
      <c r="M59" s="1484">
        <v>0</v>
      </c>
    </row>
    <row r="60" spans="1:13" ht="12.75" customHeight="1" x14ac:dyDescent="0.2">
      <c r="A60" s="1878"/>
      <c r="B60" s="1882"/>
      <c r="C60" s="1472">
        <v>92</v>
      </c>
      <c r="D60" s="1485" t="s">
        <v>224</v>
      </c>
      <c r="E60" s="1552">
        <v>15473067.25509453</v>
      </c>
      <c r="F60" s="1552">
        <v>500000000.00000006</v>
      </c>
      <c r="G60" s="1552">
        <v>515473067.25509459</v>
      </c>
      <c r="H60" s="1552">
        <v>0</v>
      </c>
      <c r="I60" s="1552">
        <v>73310343</v>
      </c>
      <c r="J60" s="1552">
        <v>73310343</v>
      </c>
      <c r="K60" s="1484">
        <v>15473067.25509453</v>
      </c>
      <c r="L60" s="1484">
        <v>426689657.00000006</v>
      </c>
      <c r="M60" s="1484">
        <v>442162724.25509459</v>
      </c>
    </row>
    <row r="61" spans="1:13" ht="12.75" customHeight="1" x14ac:dyDescent="0.2">
      <c r="A61" s="1878"/>
      <c r="B61" s="1882"/>
      <c r="C61" s="1472">
        <v>94</v>
      </c>
      <c r="D61" s="1483" t="s">
        <v>220</v>
      </c>
      <c r="E61" s="1552">
        <v>53218632.697779886</v>
      </c>
      <c r="F61" s="1552">
        <v>3500000000.0000033</v>
      </c>
      <c r="G61" s="1552">
        <v>3553218632.697783</v>
      </c>
      <c r="H61" s="1552">
        <v>0</v>
      </c>
      <c r="I61" s="1552">
        <v>0</v>
      </c>
      <c r="J61" s="1552">
        <v>0</v>
      </c>
      <c r="K61" s="1484">
        <v>53218632.697779886</v>
      </c>
      <c r="L61" s="1484">
        <v>3500000000.0000033</v>
      </c>
      <c r="M61" s="1484">
        <v>3553218632.697783</v>
      </c>
    </row>
    <row r="62" spans="1:13" ht="12.75" customHeight="1" x14ac:dyDescent="0.2">
      <c r="A62" s="1878"/>
      <c r="B62" s="1882"/>
      <c r="C62" s="1472">
        <v>96</v>
      </c>
      <c r="D62" s="1483" t="s">
        <v>226</v>
      </c>
      <c r="E62" s="1552">
        <v>485529414.59247279</v>
      </c>
      <c r="F62" s="1552">
        <v>364110000.00000048</v>
      </c>
      <c r="G62" s="1552">
        <v>849639414.59247327</v>
      </c>
      <c r="H62" s="1554">
        <v>376829177.31999999</v>
      </c>
      <c r="I62" s="1554">
        <v>23633023.010000002</v>
      </c>
      <c r="J62" s="1552">
        <v>400462200.32999998</v>
      </c>
      <c r="K62" s="1484">
        <v>108700237.2724728</v>
      </c>
      <c r="L62" s="1484">
        <v>340476976.99000049</v>
      </c>
      <c r="M62" s="1484">
        <v>449177214.26247329</v>
      </c>
    </row>
    <row r="63" spans="1:13" ht="12.75" customHeight="1" x14ac:dyDescent="0.2">
      <c r="A63" s="1878"/>
      <c r="B63" s="1882"/>
      <c r="C63" s="1472">
        <v>101</v>
      </c>
      <c r="D63" s="1483" t="s">
        <v>162</v>
      </c>
      <c r="E63" s="1552">
        <v>320447103.22297537</v>
      </c>
      <c r="F63" s="1552">
        <v>608705957.49999988</v>
      </c>
      <c r="G63" s="1552">
        <v>929153060.72297525</v>
      </c>
      <c r="H63" s="1554">
        <v>168505563.15000001</v>
      </c>
      <c r="I63" s="1554">
        <v>45914915.549999997</v>
      </c>
      <c r="J63" s="1552">
        <v>214420478.69999999</v>
      </c>
      <c r="K63" s="1484">
        <v>151941540.07297537</v>
      </c>
      <c r="L63" s="1484">
        <v>562791041.94999993</v>
      </c>
      <c r="M63" s="1484">
        <v>714732582.02297533</v>
      </c>
    </row>
    <row r="64" spans="1:13" ht="12.75" customHeight="1" x14ac:dyDescent="0.2">
      <c r="A64" s="1878"/>
      <c r="B64" s="1882"/>
      <c r="C64" s="1472">
        <v>105</v>
      </c>
      <c r="D64" s="1483" t="s">
        <v>229</v>
      </c>
      <c r="E64" s="1552">
        <v>373051344.4660148</v>
      </c>
      <c r="F64" s="1552">
        <v>840723238.01600039</v>
      </c>
      <c r="G64" s="1552">
        <v>1213774582.4820151</v>
      </c>
      <c r="H64" s="1552">
        <v>213123262.22999999</v>
      </c>
      <c r="I64" s="1552">
        <v>78779551.620000005</v>
      </c>
      <c r="J64" s="1552">
        <v>291902813.85000002</v>
      </c>
      <c r="K64" s="1484">
        <v>159928082.23601481</v>
      </c>
      <c r="L64" s="1484">
        <v>761943686.39600039</v>
      </c>
      <c r="M64" s="1484">
        <v>921871768.63201523</v>
      </c>
    </row>
    <row r="65" spans="1:13" ht="12.75" customHeight="1" x14ac:dyDescent="0.2">
      <c r="A65" s="1878"/>
      <c r="B65" s="1882"/>
      <c r="C65" s="1472">
        <v>108</v>
      </c>
      <c r="D65" s="1483" t="s">
        <v>177</v>
      </c>
      <c r="E65" s="1552">
        <v>0</v>
      </c>
      <c r="F65" s="1552">
        <v>0</v>
      </c>
      <c r="G65" s="1552">
        <v>0</v>
      </c>
      <c r="H65" s="1552">
        <v>0</v>
      </c>
      <c r="I65" s="1552">
        <v>0</v>
      </c>
      <c r="J65" s="1552">
        <v>0</v>
      </c>
      <c r="K65" s="1484">
        <v>0</v>
      </c>
      <c r="L65" s="1484">
        <v>0</v>
      </c>
      <c r="M65" s="1484">
        <v>0</v>
      </c>
    </row>
    <row r="66" spans="1:13" ht="12.75" customHeight="1" x14ac:dyDescent="0.2">
      <c r="A66" s="1878"/>
      <c r="B66" s="1882"/>
      <c r="C66" s="1472">
        <v>120</v>
      </c>
      <c r="D66" s="1740" t="s">
        <v>707</v>
      </c>
      <c r="E66" s="1552">
        <v>0</v>
      </c>
      <c r="F66" s="1552">
        <v>297615625</v>
      </c>
      <c r="G66" s="1552">
        <v>297615625</v>
      </c>
      <c r="H66" s="1552">
        <v>0</v>
      </c>
      <c r="I66" s="1552">
        <v>29861459.279999997</v>
      </c>
      <c r="J66" s="1552">
        <v>29861459.279999997</v>
      </c>
      <c r="K66" s="1484">
        <v>0</v>
      </c>
      <c r="L66" s="1484">
        <v>267754165.72</v>
      </c>
      <c r="M66" s="1484">
        <v>267754165.72</v>
      </c>
    </row>
    <row r="67" spans="1:13" ht="12.75" customHeight="1" x14ac:dyDescent="0.2">
      <c r="A67" s="1878"/>
      <c r="B67" s="1882"/>
      <c r="C67" s="1472">
        <v>116</v>
      </c>
      <c r="D67" s="1483" t="s">
        <v>275</v>
      </c>
      <c r="E67" s="1552">
        <v>365831188.92428106</v>
      </c>
      <c r="F67" s="1552">
        <v>1954467368.0099955</v>
      </c>
      <c r="G67" s="1552">
        <v>2320298556.9342766</v>
      </c>
      <c r="H67" s="1552">
        <v>113217781.36</v>
      </c>
      <c r="I67" s="1552">
        <v>251217525.03</v>
      </c>
      <c r="J67" s="1552">
        <v>364435306.38999999</v>
      </c>
      <c r="K67" s="1484">
        <v>252613407.56428105</v>
      </c>
      <c r="L67" s="1484">
        <v>1703249842.9799955</v>
      </c>
      <c r="M67" s="1484">
        <v>1955863250.5442765</v>
      </c>
    </row>
    <row r="68" spans="1:13" ht="12.75" customHeight="1" x14ac:dyDescent="0.2">
      <c r="A68" s="1878"/>
      <c r="B68" s="1882"/>
      <c r="C68" s="1472">
        <v>115</v>
      </c>
      <c r="D68" s="1483" t="s">
        <v>276</v>
      </c>
      <c r="E68" s="1552">
        <v>0</v>
      </c>
      <c r="F68" s="1552">
        <v>0</v>
      </c>
      <c r="G68" s="1552">
        <v>0</v>
      </c>
      <c r="H68" s="1552">
        <v>0</v>
      </c>
      <c r="I68" s="1552">
        <v>0</v>
      </c>
      <c r="J68" s="1552">
        <v>0</v>
      </c>
      <c r="K68" s="1484">
        <v>0</v>
      </c>
      <c r="L68" s="1484">
        <v>0</v>
      </c>
      <c r="M68" s="1484">
        <v>0</v>
      </c>
    </row>
    <row r="69" spans="1:13" ht="12.75" customHeight="1" x14ac:dyDescent="0.2">
      <c r="A69" s="1878"/>
      <c r="B69" s="1882"/>
      <c r="C69" s="1472">
        <v>110</v>
      </c>
      <c r="D69" s="1483" t="s">
        <v>161</v>
      </c>
      <c r="E69" s="1552">
        <v>40389913.176032275</v>
      </c>
      <c r="F69" s="1552">
        <v>0</v>
      </c>
      <c r="G69" s="1552">
        <v>40389913.176032275</v>
      </c>
      <c r="H69" s="1552">
        <v>0</v>
      </c>
      <c r="I69" s="1552">
        <v>0</v>
      </c>
      <c r="J69" s="1552">
        <v>0</v>
      </c>
      <c r="K69" s="1484">
        <v>40389913.176032275</v>
      </c>
      <c r="L69" s="1484">
        <v>0</v>
      </c>
      <c r="M69" s="1484">
        <v>40389913.176032275</v>
      </c>
    </row>
    <row r="70" spans="1:13" ht="12.75" customHeight="1" x14ac:dyDescent="0.2">
      <c r="A70" s="1878"/>
      <c r="B70" s="1882"/>
      <c r="C70" s="1472">
        <v>112</v>
      </c>
      <c r="D70" s="1483" t="s">
        <v>166</v>
      </c>
      <c r="E70" s="1552">
        <v>0</v>
      </c>
      <c r="F70" s="1552">
        <v>0</v>
      </c>
      <c r="G70" s="1552">
        <v>0</v>
      </c>
      <c r="H70" s="1552">
        <v>0</v>
      </c>
      <c r="I70" s="1552">
        <v>0</v>
      </c>
      <c r="J70" s="1552">
        <v>0</v>
      </c>
      <c r="K70" s="1484">
        <v>0</v>
      </c>
      <c r="L70" s="1484">
        <v>0</v>
      </c>
      <c r="M70" s="1484">
        <v>0</v>
      </c>
    </row>
    <row r="71" spans="1:13" ht="12.75" customHeight="1" x14ac:dyDescent="0.2">
      <c r="A71" s="1878"/>
      <c r="B71" s="1882"/>
      <c r="C71" s="1472">
        <v>117</v>
      </c>
      <c r="D71" s="1483" t="s">
        <v>278</v>
      </c>
      <c r="E71" s="1552">
        <v>208807949.46795902</v>
      </c>
      <c r="F71" s="1552">
        <v>1500000000.0000005</v>
      </c>
      <c r="G71" s="1552">
        <v>1708807949.4679594</v>
      </c>
      <c r="H71" s="1552">
        <v>14880502.720000001</v>
      </c>
      <c r="I71" s="1552">
        <v>0</v>
      </c>
      <c r="J71" s="1552">
        <v>14880502.720000001</v>
      </c>
      <c r="K71" s="1484">
        <v>193927446.74795902</v>
      </c>
      <c r="L71" s="1484">
        <v>1500000000.0000005</v>
      </c>
      <c r="M71" s="1484">
        <v>1693927446.7479596</v>
      </c>
    </row>
    <row r="72" spans="1:13" ht="12.75" customHeight="1" x14ac:dyDescent="0.2">
      <c r="A72" s="1878"/>
      <c r="B72" s="1882"/>
      <c r="C72" s="1472">
        <v>121</v>
      </c>
      <c r="D72" s="1483" t="s">
        <v>719</v>
      </c>
      <c r="E72" s="1552">
        <v>392707092.67957902</v>
      </c>
      <c r="F72" s="1552">
        <v>1756750484.8000011</v>
      </c>
      <c r="G72" s="1552">
        <v>2149457577.4795799</v>
      </c>
      <c r="H72" s="1554">
        <v>171059734.48999998</v>
      </c>
      <c r="I72" s="1554">
        <v>121213518.12</v>
      </c>
      <c r="J72" s="1552">
        <v>292273252.61000001</v>
      </c>
      <c r="K72" s="1484">
        <v>221647358.18957904</v>
      </c>
      <c r="L72" s="1484">
        <v>1635536966.6800013</v>
      </c>
      <c r="M72" s="1484">
        <v>1857184324.8695803</v>
      </c>
    </row>
    <row r="73" spans="1:13" ht="12.6" customHeight="1" x14ac:dyDescent="0.2">
      <c r="A73" s="1878"/>
      <c r="B73" s="1882"/>
      <c r="C73" s="1472">
        <v>122</v>
      </c>
      <c r="D73" s="1483" t="s">
        <v>711</v>
      </c>
      <c r="E73" s="1552">
        <v>0</v>
      </c>
      <c r="F73" s="1552">
        <v>499999999.99999994</v>
      </c>
      <c r="G73" s="1552">
        <v>499999999.99999994</v>
      </c>
      <c r="H73" s="1552">
        <v>0</v>
      </c>
      <c r="I73" s="1552">
        <v>0</v>
      </c>
      <c r="J73" s="1552">
        <v>0</v>
      </c>
      <c r="K73" s="1484">
        <v>0</v>
      </c>
      <c r="L73" s="1484">
        <v>499999999.99999994</v>
      </c>
      <c r="M73" s="1484">
        <v>499999999.99999994</v>
      </c>
    </row>
    <row r="74" spans="1:13" x14ac:dyDescent="0.2">
      <c r="A74" s="1879"/>
      <c r="B74" s="1883"/>
      <c r="C74" s="1472"/>
      <c r="D74" s="1487" t="s">
        <v>234</v>
      </c>
      <c r="E74" s="1488">
        <v>65691856898.808098</v>
      </c>
      <c r="F74" s="1488">
        <v>70287745207.924515</v>
      </c>
      <c r="G74" s="1488">
        <v>135979602106.73262</v>
      </c>
      <c r="H74" s="1488">
        <v>21337527272.995182</v>
      </c>
      <c r="I74" s="1488">
        <v>10257133117.534355</v>
      </c>
      <c r="J74" s="1488">
        <v>31594660390.529533</v>
      </c>
      <c r="K74" s="1488">
        <v>44354329625.812927</v>
      </c>
      <c r="L74" s="1488">
        <v>60030612090.39016</v>
      </c>
      <c r="M74" s="1488">
        <v>104384941716.20311</v>
      </c>
    </row>
    <row r="75" spans="1:13" hidden="1" x14ac:dyDescent="0.2">
      <c r="C75" s="1472"/>
      <c r="D75" s="1497"/>
      <c r="E75" s="1473"/>
      <c r="F75" s="1473"/>
      <c r="G75" s="1475"/>
      <c r="H75" s="1498"/>
      <c r="I75" s="1498"/>
      <c r="J75" s="750"/>
      <c r="K75" s="1492"/>
      <c r="L75" s="1492"/>
      <c r="M75" s="1553"/>
    </row>
    <row r="76" spans="1:13" ht="17.649999999999999" hidden="1" customHeight="1" x14ac:dyDescent="0.2">
      <c r="C76" s="1539"/>
      <c r="D76" s="1741" t="s">
        <v>664</v>
      </c>
      <c r="E76" s="1552">
        <v>0</v>
      </c>
      <c r="F76" s="1552">
        <v>0</v>
      </c>
      <c r="G76" s="1552">
        <v>0</v>
      </c>
      <c r="H76" s="1552">
        <v>0</v>
      </c>
      <c r="I76" s="1552">
        <v>0</v>
      </c>
      <c r="J76" s="1552">
        <v>0</v>
      </c>
      <c r="K76" s="1484">
        <v>0</v>
      </c>
      <c r="L76" s="1484">
        <v>0</v>
      </c>
      <c r="M76" s="1484">
        <v>0</v>
      </c>
    </row>
    <row r="77" spans="1:13" ht="12.75" customHeight="1" x14ac:dyDescent="0.2">
      <c r="D77" s="1474"/>
      <c r="E77" s="1555"/>
      <c r="F77" s="1499"/>
      <c r="G77" s="1500"/>
      <c r="H77" s="1501">
        <v>0</v>
      </c>
      <c r="I77" s="1501">
        <v>0</v>
      </c>
      <c r="J77" s="1501">
        <v>0</v>
      </c>
      <c r="K77" s="1492"/>
      <c r="L77" s="1492"/>
      <c r="M77" s="1553"/>
    </row>
    <row r="78" spans="1:13" s="675" customFormat="1" x14ac:dyDescent="0.2">
      <c r="C78" s="674"/>
      <c r="D78" s="1487" t="s">
        <v>29</v>
      </c>
      <c r="E78" s="1556">
        <v>127331940580.88626</v>
      </c>
      <c r="F78" s="1556">
        <v>175719363019.81128</v>
      </c>
      <c r="G78" s="1556">
        <v>303051303600.69751</v>
      </c>
      <c r="H78" s="1556">
        <v>44328249694.385185</v>
      </c>
      <c r="I78" s="1556">
        <v>14098238987.884356</v>
      </c>
      <c r="J78" s="1556">
        <v>58426488682.269531</v>
      </c>
      <c r="K78" s="1557">
        <v>83003690886.501083</v>
      </c>
      <c r="L78" s="1557">
        <v>161621124031.92694</v>
      </c>
      <c r="M78" s="1502">
        <v>244624814918.42804</v>
      </c>
    </row>
    <row r="79" spans="1:13" ht="13.5" thickBot="1" x14ac:dyDescent="0.25">
      <c r="E79" s="746"/>
      <c r="F79" s="746"/>
      <c r="G79" s="1503"/>
      <c r="H79" s="1742"/>
      <c r="I79" s="1742"/>
      <c r="J79" s="746"/>
      <c r="K79" s="1492"/>
      <c r="L79" s="1492"/>
      <c r="M79" s="1553"/>
    </row>
    <row r="80" spans="1:13" ht="13.5" hidden="1" thickBot="1" x14ac:dyDescent="0.25">
      <c r="D80" s="674" t="s">
        <v>235</v>
      </c>
      <c r="J80" s="746"/>
      <c r="K80" s="1492"/>
      <c r="L80" s="1492"/>
      <c r="M80" s="1492"/>
    </row>
    <row r="81" spans="4:13" ht="17.649999999999999" hidden="1" customHeight="1" x14ac:dyDescent="0.2">
      <c r="J81" s="746"/>
      <c r="K81" s="1492"/>
      <c r="L81" s="1492"/>
      <c r="M81" s="1492"/>
    </row>
    <row r="82" spans="4:13" ht="13.5" hidden="1" thickBot="1" x14ac:dyDescent="0.25">
      <c r="D82" s="674" t="s">
        <v>236</v>
      </c>
      <c r="J82" s="746"/>
      <c r="K82" s="1492"/>
      <c r="L82" s="1492"/>
      <c r="M82" s="1492"/>
    </row>
    <row r="83" spans="4:13" ht="13.5" hidden="1" thickBot="1" x14ac:dyDescent="0.25">
      <c r="J83" s="746"/>
      <c r="K83" s="1492"/>
      <c r="L83" s="1492"/>
      <c r="M83" s="1492"/>
    </row>
    <row r="84" spans="4:13" ht="13.5" hidden="1" thickBot="1" x14ac:dyDescent="0.25">
      <c r="D84" s="1504" t="s">
        <v>237</v>
      </c>
      <c r="J84" s="746"/>
      <c r="K84" s="1492"/>
      <c r="L84" s="1492"/>
      <c r="M84" s="1492"/>
    </row>
    <row r="85" spans="4:13" ht="13.5" hidden="1" thickBot="1" x14ac:dyDescent="0.25">
      <c r="J85" s="746"/>
      <c r="K85" s="1492"/>
      <c r="L85" s="1492"/>
      <c r="M85" s="1492"/>
    </row>
    <row r="86" spans="4:13" ht="13.5" hidden="1" thickBot="1" x14ac:dyDescent="0.25">
      <c r="J86" s="746"/>
      <c r="K86" s="1492"/>
      <c r="L86" s="1492"/>
      <c r="M86" s="1492"/>
    </row>
    <row r="87" spans="4:13" ht="13.5" hidden="1" thickBot="1" x14ac:dyDescent="0.25">
      <c r="J87" s="746"/>
      <c r="K87" s="1492"/>
      <c r="L87" s="1492"/>
      <c r="M87" s="1492"/>
    </row>
    <row r="88" spans="4:13" ht="13.5" hidden="1" thickBot="1" x14ac:dyDescent="0.25">
      <c r="J88" s="746"/>
      <c r="K88" s="1492"/>
      <c r="L88" s="1492"/>
      <c r="M88" s="1492"/>
    </row>
    <row r="89" spans="4:13" ht="13.5" hidden="1" thickBot="1" x14ac:dyDescent="0.25">
      <c r="D89" s="1504" t="s">
        <v>237</v>
      </c>
      <c r="J89" s="746"/>
      <c r="K89" s="1492"/>
      <c r="L89" s="1492"/>
      <c r="M89" s="1492"/>
    </row>
    <row r="90" spans="4:13" ht="13.5" hidden="1" thickBot="1" x14ac:dyDescent="0.25">
      <c r="J90" s="746"/>
      <c r="K90" s="1492"/>
      <c r="L90" s="1492"/>
      <c r="M90" s="1492"/>
    </row>
    <row r="91" spans="4:13" ht="13.5" hidden="1" thickBot="1" x14ac:dyDescent="0.25">
      <c r="J91" s="746"/>
      <c r="K91" s="1492"/>
      <c r="L91" s="1492"/>
      <c r="M91" s="1492"/>
    </row>
    <row r="92" spans="4:13" ht="13.5" hidden="1" thickBot="1" x14ac:dyDescent="0.25">
      <c r="J92" s="746"/>
      <c r="K92" s="1492"/>
      <c r="L92" s="1492"/>
      <c r="M92" s="1492"/>
    </row>
    <row r="93" spans="4:13" ht="13.5" hidden="1" thickBot="1" x14ac:dyDescent="0.25">
      <c r="J93" s="746"/>
      <c r="K93" s="1492"/>
      <c r="L93" s="1492"/>
      <c r="M93" s="1492"/>
    </row>
    <row r="94" spans="4:13" ht="13.5" hidden="1" thickBot="1" x14ac:dyDescent="0.25">
      <c r="D94" s="674" t="s">
        <v>238</v>
      </c>
      <c r="G94" s="1473"/>
      <c r="J94" s="1473"/>
      <c r="K94" s="1492"/>
      <c r="L94" s="1492"/>
      <c r="M94" s="1492"/>
    </row>
    <row r="95" spans="4:13" ht="13.5" hidden="1" thickBot="1" x14ac:dyDescent="0.25">
      <c r="D95" s="674" t="s">
        <v>665</v>
      </c>
      <c r="K95" s="1492"/>
      <c r="L95" s="1492"/>
      <c r="M95" s="1492"/>
    </row>
    <row r="96" spans="4:13" ht="13.5" thickBot="1" x14ac:dyDescent="0.25">
      <c r="D96" s="1505" t="s">
        <v>428</v>
      </c>
      <c r="E96" s="1506">
        <v>2492654654.4613132</v>
      </c>
      <c r="F96" s="1506">
        <v>3514387260.3962255</v>
      </c>
      <c r="G96" s="1506">
        <v>6007041914.8575382</v>
      </c>
      <c r="H96" s="1506">
        <v>997475801.2997812</v>
      </c>
      <c r="I96" s="1506">
        <v>377268296.10772264</v>
      </c>
      <c r="J96" s="1506">
        <v>1374744097.4075038</v>
      </c>
      <c r="K96" s="1507">
        <v>1495178853.1615319</v>
      </c>
      <c r="L96" s="1507">
        <v>3137118964.2885027</v>
      </c>
      <c r="M96" s="1508">
        <v>4632297817.4500351</v>
      </c>
    </row>
    <row r="97" spans="4:13" ht="13.5" thickBot="1" x14ac:dyDescent="0.25">
      <c r="E97" s="1473"/>
      <c r="F97" s="1473"/>
      <c r="G97" s="746"/>
      <c r="H97" s="1742"/>
      <c r="I97" s="1742"/>
      <c r="J97" s="746"/>
      <c r="K97" s="1553"/>
      <c r="L97" s="1553"/>
      <c r="M97" s="1553"/>
    </row>
    <row r="98" spans="4:13" ht="13.5" thickBot="1" x14ac:dyDescent="0.25">
      <c r="D98" s="1505" t="s">
        <v>429</v>
      </c>
      <c r="E98" s="1506">
        <v>2774998635.7787976</v>
      </c>
      <c r="F98" s="1506">
        <v>3391664999.2851968</v>
      </c>
      <c r="G98" s="1506">
        <v>6166663635.0639944</v>
      </c>
      <c r="H98" s="1506">
        <v>1773129987.7754076</v>
      </c>
      <c r="I98" s="1506">
        <v>754635754.39779258</v>
      </c>
      <c r="J98" s="1506">
        <v>2527765742.1732001</v>
      </c>
      <c r="K98" s="1507">
        <v>1001868648.0033901</v>
      </c>
      <c r="L98" s="1507">
        <v>2637029244.8874044</v>
      </c>
      <c r="M98" s="1508">
        <v>3638897892.8907948</v>
      </c>
    </row>
    <row r="99" spans="4:13" ht="13.5" thickBot="1" x14ac:dyDescent="0.25">
      <c r="E99" s="1473"/>
      <c r="F99" s="1473"/>
      <c r="G99" s="746"/>
      <c r="H99" s="1742"/>
      <c r="I99" s="1742"/>
      <c r="J99" s="746"/>
      <c r="K99" s="1553"/>
      <c r="L99" s="1553"/>
      <c r="M99" s="1553"/>
    </row>
    <row r="100" spans="4:13" ht="13.5" thickBot="1" x14ac:dyDescent="0.25">
      <c r="D100" s="1509" t="s">
        <v>684</v>
      </c>
      <c r="E100" s="1506">
        <v>132599593871.12637</v>
      </c>
      <c r="F100" s="1506">
        <v>182625415279.49271</v>
      </c>
      <c r="G100" s="1506">
        <v>315225009150.61902</v>
      </c>
      <c r="H100" s="1506">
        <v>47098855483.460373</v>
      </c>
      <c r="I100" s="1506">
        <v>15230143038.389872</v>
      </c>
      <c r="J100" s="1506">
        <v>62328998521.850235</v>
      </c>
      <c r="K100" s="1507">
        <v>85500738387.666</v>
      </c>
      <c r="L100" s="1507">
        <v>167395272241.10284</v>
      </c>
      <c r="M100" s="1508">
        <v>252896010628.76889</v>
      </c>
    </row>
    <row r="101" spans="4:13" hidden="1" x14ac:dyDescent="0.2">
      <c r="G101" s="746"/>
      <c r="J101" s="750"/>
    </row>
    <row r="102" spans="4:13" hidden="1" x14ac:dyDescent="0.2"/>
    <row r="103" spans="4:13" hidden="1" x14ac:dyDescent="0.2"/>
    <row r="104" spans="4:13" hidden="1" x14ac:dyDescent="0.2">
      <c r="G104" s="1473">
        <v>218378627110.62152</v>
      </c>
    </row>
    <row r="105" spans="4:13" hidden="1" x14ac:dyDescent="0.2">
      <c r="G105" s="1473">
        <v>123208582372</v>
      </c>
    </row>
    <row r="106" spans="4:13" hidden="1" x14ac:dyDescent="0.2">
      <c r="G106" s="1473">
        <v>-95170044738.621521</v>
      </c>
    </row>
    <row r="107" spans="4:13" hidden="1" x14ac:dyDescent="0.2"/>
    <row r="108" spans="4:13" hidden="1" x14ac:dyDescent="0.2"/>
    <row r="109" spans="4:13" hidden="1" x14ac:dyDescent="0.2">
      <c r="D109" s="1479" t="s">
        <v>668</v>
      </c>
      <c r="E109" s="1510" t="s">
        <v>669</v>
      </c>
      <c r="F109" s="1479" t="s">
        <v>670</v>
      </c>
      <c r="G109" s="1479" t="s">
        <v>6</v>
      </c>
      <c r="H109" s="976" t="s">
        <v>671</v>
      </c>
    </row>
    <row r="110" spans="4:13" hidden="1" x14ac:dyDescent="0.2">
      <c r="D110" s="1472" t="s">
        <v>209</v>
      </c>
      <c r="E110" s="1552">
        <v>603898939.68297827</v>
      </c>
      <c r="F110" s="1552">
        <v>718193493.98702168</v>
      </c>
      <c r="G110" s="1552">
        <v>1322092433.6700001</v>
      </c>
      <c r="H110" s="1473">
        <v>500004869.44</v>
      </c>
      <c r="I110" s="1473">
        <v>822087564.23000002</v>
      </c>
      <c r="K110" s="1473"/>
    </row>
    <row r="111" spans="4:13" hidden="1" x14ac:dyDescent="0.2">
      <c r="D111" s="1472" t="s">
        <v>210</v>
      </c>
      <c r="E111" s="1552">
        <v>609208363.85143912</v>
      </c>
      <c r="F111" s="1552">
        <v>566969100.46856093</v>
      </c>
      <c r="G111" s="1552">
        <v>1176177464.3200002</v>
      </c>
      <c r="H111" s="1473">
        <v>292889309.67000002</v>
      </c>
      <c r="I111" s="1473">
        <v>883288154.6500001</v>
      </c>
      <c r="K111" s="1473"/>
    </row>
    <row r="112" spans="4:13" hidden="1" x14ac:dyDescent="0.2">
      <c r="D112" s="1472" t="s">
        <v>211</v>
      </c>
      <c r="E112" s="1552">
        <v>27712194.000337683</v>
      </c>
      <c r="F112" s="1552">
        <v>175017711.40966234</v>
      </c>
      <c r="G112" s="1552">
        <v>202729905.41000003</v>
      </c>
      <c r="H112" s="1473">
        <v>354129420.95999998</v>
      </c>
      <c r="I112" s="1473">
        <v>-151399515.54999995</v>
      </c>
      <c r="K112" s="1473"/>
    </row>
    <row r="113" spans="4:11" hidden="1" x14ac:dyDescent="0.2">
      <c r="D113" s="1472" t="s">
        <v>212</v>
      </c>
      <c r="E113" s="1552">
        <v>101861991.45182696</v>
      </c>
      <c r="F113" s="1552">
        <v>49582437.838173047</v>
      </c>
      <c r="G113" s="1552">
        <v>151444429.29000002</v>
      </c>
      <c r="H113" s="1473">
        <v>68533521.620000005</v>
      </c>
      <c r="I113" s="1473">
        <v>82910907.670000017</v>
      </c>
      <c r="K113" s="1473"/>
    </row>
    <row r="114" spans="4:11" hidden="1" x14ac:dyDescent="0.2">
      <c r="D114" s="1472" t="s">
        <v>213</v>
      </c>
      <c r="E114" s="1552">
        <v>0</v>
      </c>
      <c r="F114" s="1552">
        <v>0</v>
      </c>
      <c r="G114" s="1552">
        <v>0</v>
      </c>
      <c r="H114" s="1473">
        <v>10579870.050000001</v>
      </c>
      <c r="I114" s="1473">
        <v>-10579870.050000001</v>
      </c>
      <c r="K114" s="1473"/>
    </row>
    <row r="115" spans="4:11" hidden="1" x14ac:dyDescent="0.2">
      <c r="D115" s="1472" t="s">
        <v>214</v>
      </c>
      <c r="E115" s="1552">
        <v>5159274.51448783</v>
      </c>
      <c r="F115" s="1552">
        <v>4550855.8455121703</v>
      </c>
      <c r="G115" s="1552">
        <v>9710130.3599999994</v>
      </c>
      <c r="H115" s="1473">
        <v>6351695.54</v>
      </c>
      <c r="I115" s="1473">
        <v>3358434.8199999994</v>
      </c>
      <c r="K115" s="1473"/>
    </row>
    <row r="116" spans="4:11" hidden="1" x14ac:dyDescent="0.2">
      <c r="D116" s="1472" t="s">
        <v>215</v>
      </c>
      <c r="E116" s="1552">
        <v>54713100.342690371</v>
      </c>
      <c r="F116" s="1552">
        <v>35708556.687309615</v>
      </c>
      <c r="G116" s="1552">
        <v>90421657.029999986</v>
      </c>
      <c r="H116" s="1473">
        <v>190919438.38999999</v>
      </c>
      <c r="I116" s="1473">
        <v>-100497781.36</v>
      </c>
      <c r="K116" s="1473"/>
    </row>
    <row r="117" spans="4:11" hidden="1" x14ac:dyDescent="0.2">
      <c r="D117" s="1472" t="s">
        <v>216</v>
      </c>
      <c r="E117" s="1552">
        <v>148913278.80259308</v>
      </c>
      <c r="F117" s="1552">
        <v>180882520.73740688</v>
      </c>
      <c r="G117" s="1552">
        <v>329795799.53999996</v>
      </c>
      <c r="H117" s="1473">
        <v>98064706.269999996</v>
      </c>
      <c r="I117" s="1473">
        <v>231731093.26999998</v>
      </c>
      <c r="K117" s="1473"/>
    </row>
    <row r="118" spans="4:11" hidden="1" x14ac:dyDescent="0.2">
      <c r="D118" s="1472" t="s">
        <v>217</v>
      </c>
      <c r="E118" s="1552">
        <v>325832651.97161293</v>
      </c>
      <c r="F118" s="1552">
        <v>638536512.38838661</v>
      </c>
      <c r="G118" s="1552">
        <v>964369164.35999954</v>
      </c>
      <c r="H118" s="1473">
        <v>545269837.86000001</v>
      </c>
      <c r="I118" s="1473">
        <v>419099326.49999952</v>
      </c>
      <c r="K118" s="1473"/>
    </row>
    <row r="119" spans="4:11" hidden="1" x14ac:dyDescent="0.2">
      <c r="D119" s="1472" t="s">
        <v>218</v>
      </c>
      <c r="E119" s="1552">
        <v>238341637.05502039</v>
      </c>
      <c r="F119" s="1552">
        <v>265158511.01497957</v>
      </c>
      <c r="G119" s="1552">
        <v>503500148.06999993</v>
      </c>
      <c r="H119" s="1473">
        <v>65740302.140000001</v>
      </c>
      <c r="I119" s="1473">
        <v>437759845.92999995</v>
      </c>
      <c r="K119" s="1473"/>
    </row>
    <row r="120" spans="4:11" hidden="1" x14ac:dyDescent="0.2">
      <c r="D120" s="1472" t="s">
        <v>176</v>
      </c>
      <c r="E120" s="1552">
        <v>67965509.620407522</v>
      </c>
      <c r="F120" s="1552">
        <v>43375251.089592457</v>
      </c>
      <c r="G120" s="1552">
        <v>111340760.70999998</v>
      </c>
      <c r="H120" s="1473">
        <v>175715281.75999999</v>
      </c>
      <c r="I120" s="1473">
        <v>-64374521.050000012</v>
      </c>
      <c r="K120" s="1473"/>
    </row>
    <row r="121" spans="4:11" hidden="1" x14ac:dyDescent="0.2">
      <c r="D121" s="1472" t="s">
        <v>219</v>
      </c>
      <c r="E121" s="1552">
        <v>53287938.185126811</v>
      </c>
      <c r="F121" s="1552">
        <v>44376317.494873188</v>
      </c>
      <c r="G121" s="1552">
        <v>97664255.680000007</v>
      </c>
      <c r="H121" s="1473">
        <v>111995719.06999999</v>
      </c>
      <c r="I121" s="1473">
        <v>-14331463.389999986</v>
      </c>
      <c r="K121" s="1473"/>
    </row>
    <row r="122" spans="4:11" hidden="1" x14ac:dyDescent="0.2">
      <c r="D122" s="1472" t="s">
        <v>220</v>
      </c>
      <c r="E122" s="1552">
        <v>9979395.4589222427</v>
      </c>
      <c r="F122" s="1552">
        <v>7870580.0610777549</v>
      </c>
      <c r="G122" s="1552">
        <v>17849975.519999996</v>
      </c>
      <c r="H122" s="1473">
        <v>13924496.58</v>
      </c>
      <c r="I122" s="1473">
        <v>3925478.9399999958</v>
      </c>
      <c r="K122" s="1473"/>
    </row>
    <row r="123" spans="4:11" hidden="1" x14ac:dyDescent="0.2">
      <c r="D123" s="1472" t="s">
        <v>221</v>
      </c>
      <c r="E123" s="1552">
        <v>0</v>
      </c>
      <c r="F123" s="1552">
        <v>0</v>
      </c>
      <c r="G123" s="1552">
        <v>0</v>
      </c>
      <c r="H123" s="1473">
        <v>7960476.5814024806</v>
      </c>
      <c r="I123" s="1473">
        <v>-7960476.5814024806</v>
      </c>
      <c r="K123" s="1473"/>
    </row>
    <row r="124" spans="4:11" hidden="1" x14ac:dyDescent="0.2">
      <c r="D124" s="1472" t="s">
        <v>222</v>
      </c>
      <c r="E124" s="1552">
        <v>0</v>
      </c>
      <c r="F124" s="1552">
        <v>0</v>
      </c>
      <c r="G124" s="1552">
        <v>0</v>
      </c>
      <c r="H124" s="1473">
        <v>6368381.2651219843</v>
      </c>
      <c r="I124" s="1473">
        <v>-6368381.2651219843</v>
      </c>
      <c r="K124" s="1473"/>
    </row>
    <row r="125" spans="4:11" hidden="1" x14ac:dyDescent="0.2">
      <c r="D125" s="1472" t="s">
        <v>223</v>
      </c>
      <c r="E125" s="1552">
        <v>0</v>
      </c>
      <c r="F125" s="1552">
        <v>0</v>
      </c>
      <c r="G125" s="1552">
        <v>0</v>
      </c>
      <c r="H125" s="1473">
        <v>6368381.2651219834</v>
      </c>
      <c r="I125" s="1473">
        <v>-6368381.2651219834</v>
      </c>
      <c r="K125" s="1473"/>
    </row>
    <row r="126" spans="4:11" hidden="1" x14ac:dyDescent="0.2">
      <c r="D126" s="1472" t="s">
        <v>647</v>
      </c>
      <c r="E126" s="1552">
        <v>6515177.4500431772</v>
      </c>
      <c r="F126" s="1552">
        <v>3853588.559956823</v>
      </c>
      <c r="G126" s="1552">
        <v>10368766.01</v>
      </c>
      <c r="H126" s="1473">
        <v>10485798.84</v>
      </c>
      <c r="I126" s="1473">
        <v>-117032.83000000007</v>
      </c>
      <c r="K126" s="1473"/>
    </row>
    <row r="127" spans="4:11" hidden="1" x14ac:dyDescent="0.2">
      <c r="D127" s="1472" t="s">
        <v>225</v>
      </c>
      <c r="E127" s="1552">
        <v>0</v>
      </c>
      <c r="F127" s="1552">
        <v>0</v>
      </c>
      <c r="G127" s="1552">
        <v>0</v>
      </c>
      <c r="H127" s="1473">
        <v>34146239.520000003</v>
      </c>
      <c r="I127" s="1473">
        <v>-34146239.520000003</v>
      </c>
      <c r="K127" s="1473"/>
    </row>
    <row r="128" spans="4:11" hidden="1" x14ac:dyDescent="0.2">
      <c r="D128" s="1472" t="s">
        <v>226</v>
      </c>
      <c r="E128" s="1552">
        <v>48844638.04145135</v>
      </c>
      <c r="F128" s="1552">
        <v>34890935.014426664</v>
      </c>
      <c r="G128" s="1552">
        <v>83735573.055878013</v>
      </c>
      <c r="H128" s="1473">
        <v>17825146.399999999</v>
      </c>
      <c r="I128" s="1473">
        <v>65910426.655878015</v>
      </c>
      <c r="K128" s="1473"/>
    </row>
    <row r="129" spans="4:11" hidden="1" x14ac:dyDescent="0.2">
      <c r="D129" s="1472" t="s">
        <v>162</v>
      </c>
      <c r="E129" s="1552">
        <v>68543054.597006992</v>
      </c>
      <c r="F129" s="1552">
        <v>40782000.872993007</v>
      </c>
      <c r="G129" s="1552">
        <v>109325055.47</v>
      </c>
      <c r="H129" s="1473">
        <v>4772495.16</v>
      </c>
      <c r="I129" s="1473">
        <v>104552560.31</v>
      </c>
      <c r="K129" s="1473"/>
    </row>
    <row r="130" spans="4:11" hidden="1" x14ac:dyDescent="0.2">
      <c r="D130" s="1472" t="s">
        <v>227</v>
      </c>
      <c r="E130" s="1552">
        <v>2890540</v>
      </c>
      <c r="F130" s="1552">
        <v>615985.15139000013</v>
      </c>
      <c r="G130" s="1552">
        <v>3506525.1513900002</v>
      </c>
      <c r="H130" s="1473">
        <v>9544990.3200000003</v>
      </c>
      <c r="I130" s="1473">
        <v>-6038465.1686100001</v>
      </c>
      <c r="K130" s="1473"/>
    </row>
    <row r="131" spans="4:11" hidden="1" x14ac:dyDescent="0.2">
      <c r="D131" s="1472" t="s">
        <v>228</v>
      </c>
      <c r="E131" s="1552">
        <v>0</v>
      </c>
      <c r="F131" s="1552">
        <v>0</v>
      </c>
      <c r="G131" s="1552">
        <v>0</v>
      </c>
      <c r="H131" s="1473">
        <v>9544990.3200000003</v>
      </c>
      <c r="I131" s="1473">
        <v>-9544990.3200000003</v>
      </c>
      <c r="K131" s="1473"/>
    </row>
    <row r="132" spans="4:11" hidden="1" x14ac:dyDescent="0.2">
      <c r="D132" s="1472" t="s">
        <v>229</v>
      </c>
      <c r="E132" s="1552">
        <v>48206002.565072671</v>
      </c>
      <c r="F132" s="1552">
        <v>5876227.4249273306</v>
      </c>
      <c r="G132" s="1552">
        <v>54082229.990000002</v>
      </c>
      <c r="H132" s="1473">
        <v>6368381.2599999998</v>
      </c>
      <c r="I132" s="1473">
        <v>47713848.730000004</v>
      </c>
      <c r="K132" s="1473"/>
    </row>
    <row r="133" spans="4:11" hidden="1" x14ac:dyDescent="0.2">
      <c r="D133" s="1743" t="s">
        <v>177</v>
      </c>
      <c r="E133" s="1552">
        <v>2504868.879344251</v>
      </c>
      <c r="F133" s="1552">
        <v>3098509.6906557493</v>
      </c>
      <c r="G133" s="1552">
        <v>5603378.5700000003</v>
      </c>
      <c r="H133" s="1473">
        <v>4505930.1399999997</v>
      </c>
      <c r="I133" s="1473">
        <v>1097448.4300000006</v>
      </c>
      <c r="K133" s="1473"/>
    </row>
    <row r="134" spans="4:11" hidden="1" x14ac:dyDescent="0.2">
      <c r="D134" s="1743" t="s">
        <v>425</v>
      </c>
      <c r="E134" s="1552">
        <v>22352144.851511113</v>
      </c>
      <c r="F134" s="1552">
        <v>12414699.734515607</v>
      </c>
      <c r="G134" s="1552">
        <v>34766844.586026721</v>
      </c>
      <c r="H134" s="1473">
        <v>4505930.1399999997</v>
      </c>
      <c r="I134" s="1473">
        <v>30260914.44602672</v>
      </c>
      <c r="K134" s="1473"/>
    </row>
    <row r="135" spans="4:11" hidden="1" x14ac:dyDescent="0.2">
      <c r="D135" s="1472" t="s">
        <v>230</v>
      </c>
      <c r="E135" s="1552">
        <v>0</v>
      </c>
      <c r="F135" s="1552">
        <v>0</v>
      </c>
      <c r="G135" s="1552">
        <v>0</v>
      </c>
      <c r="H135" s="1473">
        <v>23334333.41</v>
      </c>
      <c r="I135" s="1473">
        <v>-23334333.41</v>
      </c>
      <c r="K135" s="1473"/>
    </row>
    <row r="136" spans="4:11" hidden="1" x14ac:dyDescent="0.2">
      <c r="D136" s="1511" t="s">
        <v>672</v>
      </c>
      <c r="E136" s="1488">
        <v>2446730701.3218727</v>
      </c>
      <c r="F136" s="1488">
        <v>2831753795.4714212</v>
      </c>
      <c r="G136" s="1488">
        <v>5278484496.7932959</v>
      </c>
      <c r="H136" s="1512">
        <v>2579849943.9716468</v>
      </c>
      <c r="I136" s="1473">
        <v>2698634552.8216491</v>
      </c>
      <c r="K136" s="1473"/>
    </row>
    <row r="137" spans="4:11" hidden="1" x14ac:dyDescent="0.2"/>
    <row r="138" spans="4:11" hidden="1" x14ac:dyDescent="0.2">
      <c r="D138" s="1479" t="s">
        <v>667</v>
      </c>
      <c r="E138" s="1510" t="s">
        <v>669</v>
      </c>
      <c r="F138" s="1479" t="s">
        <v>670</v>
      </c>
      <c r="G138" s="1479" t="s">
        <v>6</v>
      </c>
      <c r="H138" s="976" t="s">
        <v>673</v>
      </c>
    </row>
    <row r="139" spans="4:11" hidden="1" x14ac:dyDescent="0.2">
      <c r="D139" s="1472" t="s">
        <v>209</v>
      </c>
      <c r="E139" s="1552">
        <v>26821192021.37072</v>
      </c>
      <c r="F139" s="1552">
        <v>29329601088.169281</v>
      </c>
      <c r="G139" s="1552">
        <v>56150793109.540001</v>
      </c>
      <c r="H139" s="1473">
        <v>22344390603.91</v>
      </c>
      <c r="I139" s="1473">
        <v>33961402505.630001</v>
      </c>
    </row>
    <row r="140" spans="4:11" hidden="1" x14ac:dyDescent="0.2">
      <c r="D140" s="1472" t="s">
        <v>210</v>
      </c>
      <c r="E140" s="1552">
        <v>26956122294.311466</v>
      </c>
      <c r="F140" s="1552">
        <v>15170479414.340103</v>
      </c>
      <c r="G140" s="1552">
        <v>42126601708.651566</v>
      </c>
      <c r="H140" s="1473">
        <v>13149689481.77</v>
      </c>
      <c r="I140" s="1473">
        <v>29551912226.881565</v>
      </c>
    </row>
    <row r="141" spans="4:11" hidden="1" x14ac:dyDescent="0.2">
      <c r="D141" s="1472" t="s">
        <v>211</v>
      </c>
      <c r="E141" s="1552">
        <v>1226203274.3512249</v>
      </c>
      <c r="F141" s="1552">
        <v>9856613548.5787792</v>
      </c>
      <c r="G141" s="1552">
        <v>11082816822.930004</v>
      </c>
      <c r="H141" s="1473">
        <v>10433626755.08</v>
      </c>
      <c r="I141" s="1473">
        <v>879190067.8500042</v>
      </c>
    </row>
    <row r="142" spans="4:11" hidden="1" x14ac:dyDescent="0.2">
      <c r="D142" s="1472" t="s">
        <v>212</v>
      </c>
      <c r="E142" s="1552">
        <v>4507167763.355175</v>
      </c>
      <c r="F142" s="1552">
        <v>2140996909.1548245</v>
      </c>
      <c r="G142" s="1552">
        <v>6648164672.5099993</v>
      </c>
      <c r="H142" s="1473">
        <v>3377589921.52</v>
      </c>
      <c r="I142" s="1473">
        <v>3280574750.9899993</v>
      </c>
    </row>
    <row r="143" spans="4:11" hidden="1" x14ac:dyDescent="0.2">
      <c r="D143" s="1472" t="s">
        <v>213</v>
      </c>
      <c r="E143" s="1552">
        <v>0</v>
      </c>
      <c r="F143" s="1552">
        <v>0</v>
      </c>
      <c r="G143" s="1552">
        <v>0</v>
      </c>
      <c r="H143" s="1473">
        <v>488431375.05000001</v>
      </c>
      <c r="I143" s="1473">
        <v>-488431375.05000001</v>
      </c>
    </row>
    <row r="144" spans="4:11" hidden="1" x14ac:dyDescent="0.2">
      <c r="D144" s="1472" t="s">
        <v>214</v>
      </c>
      <c r="E144" s="1552">
        <v>228286482.94193941</v>
      </c>
      <c r="F144" s="1552">
        <v>102218302.71806064</v>
      </c>
      <c r="G144" s="1552">
        <v>330504785.66000009</v>
      </c>
      <c r="H144" s="1473">
        <v>327584776.91000003</v>
      </c>
      <c r="I144" s="1473">
        <v>12920008.75000006</v>
      </c>
    </row>
    <row r="145" spans="4:9" hidden="1" x14ac:dyDescent="0.2">
      <c r="D145" s="1472" t="s">
        <v>215</v>
      </c>
      <c r="E145" s="1552">
        <v>2420933643.4818749</v>
      </c>
      <c r="F145" s="1552">
        <v>1301632217.8581252</v>
      </c>
      <c r="G145" s="1552">
        <v>3722565861.3400002</v>
      </c>
      <c r="H145" s="1473">
        <v>7869333537.9399996</v>
      </c>
      <c r="I145" s="1473">
        <v>-4031767676.5999994</v>
      </c>
    </row>
    <row r="146" spans="4:9" hidden="1" x14ac:dyDescent="0.2">
      <c r="D146" s="1472" t="s">
        <v>216</v>
      </c>
      <c r="E146" s="1552">
        <v>6600440353.3981009</v>
      </c>
      <c r="F146" s="1552">
        <v>7667980361.6118984</v>
      </c>
      <c r="G146" s="1552">
        <v>14268420715.009998</v>
      </c>
      <c r="H146" s="1473">
        <v>4941239816.5</v>
      </c>
      <c r="I146" s="1473">
        <v>9372180898.5099983</v>
      </c>
    </row>
    <row r="147" spans="4:9" hidden="1" x14ac:dyDescent="0.2">
      <c r="D147" s="1472" t="s">
        <v>217</v>
      </c>
      <c r="E147" s="1552">
        <v>15545871010.50482</v>
      </c>
      <c r="F147" s="1552">
        <v>22988887033.345177</v>
      </c>
      <c r="G147" s="1552">
        <v>38534758043.849998</v>
      </c>
      <c r="H147" s="1473">
        <v>24481807689.669998</v>
      </c>
      <c r="I147" s="1473">
        <v>14117950354.18</v>
      </c>
    </row>
    <row r="148" spans="4:9" hidden="1" x14ac:dyDescent="0.2">
      <c r="D148" s="1472" t="s">
        <v>218</v>
      </c>
      <c r="E148" s="1552">
        <v>10546090135.177895</v>
      </c>
      <c r="F148" s="1552">
        <v>6808072035.4121046</v>
      </c>
      <c r="G148" s="1552">
        <v>17354162170.59</v>
      </c>
      <c r="H148" s="1473">
        <v>3194299693.6500001</v>
      </c>
      <c r="I148" s="1473">
        <v>14209862476.940001</v>
      </c>
    </row>
    <row r="149" spans="4:9" hidden="1" x14ac:dyDescent="0.2">
      <c r="D149" s="1472" t="s">
        <v>176</v>
      </c>
      <c r="E149" s="1552">
        <v>3007323434.5313067</v>
      </c>
      <c r="F149" s="1552">
        <v>1919258897.9786932</v>
      </c>
      <c r="G149" s="1552">
        <v>4926582332.5100002</v>
      </c>
      <c r="H149" s="1473">
        <v>8964526478.1299992</v>
      </c>
      <c r="I149" s="1473">
        <v>-3947944145.6199989</v>
      </c>
    </row>
    <row r="150" spans="4:9" hidden="1" x14ac:dyDescent="0.2">
      <c r="D150" s="1472" t="s">
        <v>219</v>
      </c>
      <c r="E150" s="1552">
        <v>2357873371.0233102</v>
      </c>
      <c r="F150" s="1552">
        <v>1464531871.3066897</v>
      </c>
      <c r="G150" s="1552">
        <v>3822405242.3299999</v>
      </c>
      <c r="H150" s="1473">
        <v>5386622593.7399998</v>
      </c>
      <c r="I150" s="1473">
        <v>-1514217351.4099998</v>
      </c>
    </row>
    <row r="151" spans="4:9" hidden="1" x14ac:dyDescent="0.2">
      <c r="D151" s="1472" t="s">
        <v>220</v>
      </c>
      <c r="E151" s="1552">
        <v>441566170.74877179</v>
      </c>
      <c r="F151" s="1552">
        <v>348255754.96122819</v>
      </c>
      <c r="G151" s="1552">
        <v>789821925.71000004</v>
      </c>
      <c r="H151" s="1473">
        <v>621369829.07000005</v>
      </c>
      <c r="I151" s="1473">
        <v>258452096.63999999</v>
      </c>
    </row>
    <row r="152" spans="4:9" hidden="1" x14ac:dyDescent="0.2">
      <c r="D152" s="1472" t="s">
        <v>221</v>
      </c>
      <c r="E152" s="1552">
        <v>0</v>
      </c>
      <c r="F152" s="1552">
        <v>0</v>
      </c>
      <c r="G152" s="1552">
        <v>0</v>
      </c>
      <c r="H152" s="1473">
        <v>406023829.06999999</v>
      </c>
      <c r="I152" s="1473">
        <v>-406023829.06999999</v>
      </c>
    </row>
    <row r="153" spans="4:9" hidden="1" x14ac:dyDescent="0.2">
      <c r="D153" s="1472" t="s">
        <v>222</v>
      </c>
      <c r="E153" s="1552">
        <v>0</v>
      </c>
      <c r="F153" s="1552">
        <v>0</v>
      </c>
      <c r="G153" s="1552">
        <v>0</v>
      </c>
      <c r="H153" s="1473">
        <v>326419063.25999999</v>
      </c>
      <c r="I153" s="1473">
        <v>-326419063.25999999</v>
      </c>
    </row>
    <row r="154" spans="4:9" hidden="1" x14ac:dyDescent="0.2">
      <c r="D154" s="1472" t="s">
        <v>223</v>
      </c>
      <c r="E154" s="1552">
        <v>0</v>
      </c>
      <c r="F154" s="1552">
        <v>0</v>
      </c>
      <c r="G154" s="1552">
        <v>0</v>
      </c>
      <c r="H154" s="1473">
        <v>326419063.25999999</v>
      </c>
      <c r="I154" s="1473">
        <v>-326419063.25999999</v>
      </c>
    </row>
    <row r="155" spans="4:9" hidden="1" x14ac:dyDescent="0.2">
      <c r="D155" s="1472" t="s">
        <v>647</v>
      </c>
      <c r="E155" s="1552">
        <v>288282188.05500787</v>
      </c>
      <c r="F155" s="1552">
        <v>136427768.20499215</v>
      </c>
      <c r="G155" s="1552">
        <v>424709956.25999999</v>
      </c>
      <c r="H155" s="1473">
        <v>521855441.75999999</v>
      </c>
      <c r="I155" s="1473">
        <v>-82145485.5</v>
      </c>
    </row>
    <row r="156" spans="4:9" hidden="1" x14ac:dyDescent="0.2">
      <c r="D156" s="1472" t="s">
        <v>225</v>
      </c>
      <c r="E156" s="1552">
        <v>0</v>
      </c>
      <c r="F156" s="1552">
        <v>0</v>
      </c>
      <c r="G156" s="1552">
        <v>0</v>
      </c>
      <c r="H156" s="1473">
        <v>1689812976.0999999</v>
      </c>
      <c r="I156" s="1473">
        <v>-1689812976.0999999</v>
      </c>
    </row>
    <row r="157" spans="4:9" hidden="1" x14ac:dyDescent="0.2">
      <c r="D157" s="1472" t="s">
        <v>226</v>
      </c>
      <c r="E157" s="1552">
        <v>2161267169.9757233</v>
      </c>
      <c r="F157" s="1552">
        <v>1543846682.0542769</v>
      </c>
      <c r="G157" s="1552">
        <v>3705113852.0300002</v>
      </c>
      <c r="H157" s="1473">
        <v>870462758.87</v>
      </c>
      <c r="I157" s="1473">
        <v>2854651093.1600003</v>
      </c>
    </row>
    <row r="158" spans="4:9" hidden="1" x14ac:dyDescent="0.2">
      <c r="D158" s="1472" t="s">
        <v>162</v>
      </c>
      <c r="E158" s="1552">
        <v>3032878521.9914603</v>
      </c>
      <c r="F158" s="1552">
        <v>1574707187.2785401</v>
      </c>
      <c r="G158" s="1552">
        <v>4607585709.2700005</v>
      </c>
      <c r="H158" s="1473">
        <v>246624757.97</v>
      </c>
      <c r="I158" s="1473">
        <v>4375960951.3000002</v>
      </c>
    </row>
    <row r="159" spans="4:9" hidden="1" x14ac:dyDescent="0.2">
      <c r="D159" s="1472" t="s">
        <v>227</v>
      </c>
      <c r="E159" s="1552">
        <v>127900000</v>
      </c>
      <c r="F159" s="1552">
        <v>27255980.15000001</v>
      </c>
      <c r="G159" s="1552">
        <v>155155980.15000001</v>
      </c>
      <c r="H159" s="1473">
        <v>485249515.94999999</v>
      </c>
      <c r="I159" s="1473">
        <v>-320093535.79999995</v>
      </c>
    </row>
    <row r="160" spans="4:9" hidden="1" x14ac:dyDescent="0.2">
      <c r="D160" s="1472" t="s">
        <v>228</v>
      </c>
      <c r="E160" s="1552">
        <v>0</v>
      </c>
      <c r="F160" s="1552">
        <v>0</v>
      </c>
      <c r="G160" s="1552">
        <v>0</v>
      </c>
      <c r="H160" s="1473">
        <v>485249515.94999999</v>
      </c>
      <c r="I160" s="1473">
        <v>-485249515.94999999</v>
      </c>
    </row>
    <row r="161" spans="4:9" hidden="1" x14ac:dyDescent="0.2">
      <c r="D161" s="1472" t="s">
        <v>229</v>
      </c>
      <c r="E161" s="1552">
        <v>2133008963.056313</v>
      </c>
      <c r="F161" s="1552">
        <v>218152063.03368691</v>
      </c>
      <c r="G161" s="1552">
        <v>2351161026.0900002</v>
      </c>
      <c r="H161" s="1473">
        <v>326419063.25999999</v>
      </c>
      <c r="I161" s="1473">
        <v>2034741962.8300002</v>
      </c>
    </row>
    <row r="162" spans="4:9" hidden="1" x14ac:dyDescent="0.2">
      <c r="D162" s="1743" t="s">
        <v>177</v>
      </c>
      <c r="E162" s="1552">
        <v>110834906.16567484</v>
      </c>
      <c r="F162" s="1552">
        <v>137102202.69432518</v>
      </c>
      <c r="G162" s="1552">
        <v>247937108.86000001</v>
      </c>
      <c r="H162" s="1473">
        <v>230296507.02000001</v>
      </c>
      <c r="I162" s="1473">
        <v>27640601.840000004</v>
      </c>
    </row>
    <row r="163" spans="4:9" hidden="1" x14ac:dyDescent="0.2">
      <c r="D163" s="1743" t="s">
        <v>425</v>
      </c>
      <c r="E163" s="1552">
        <v>989032958.03146529</v>
      </c>
      <c r="F163" s="1552">
        <v>549322997.1024605</v>
      </c>
      <c r="G163" s="1552">
        <v>1538355955.1339259</v>
      </c>
      <c r="H163" s="1473">
        <v>230296507.02000001</v>
      </c>
      <c r="I163" s="1473">
        <v>1333059448.1139259</v>
      </c>
    </row>
    <row r="164" spans="4:9" hidden="1" x14ac:dyDescent="0.2">
      <c r="D164" s="1472" t="s">
        <v>230</v>
      </c>
      <c r="E164" s="1552">
        <v>0</v>
      </c>
      <c r="F164" s="1552">
        <v>0</v>
      </c>
      <c r="G164" s="1552">
        <v>0</v>
      </c>
      <c r="H164" s="1473">
        <v>951403726.05999994</v>
      </c>
      <c r="I164" s="1473">
        <v>-951403726.05999994</v>
      </c>
    </row>
    <row r="165" spans="4:9" hidden="1" x14ac:dyDescent="0.2">
      <c r="D165" s="1511" t="s">
        <v>674</v>
      </c>
      <c r="E165" s="1488">
        <v>109502274662.47227</v>
      </c>
      <c r="F165" s="1488">
        <v>103285342315.95323</v>
      </c>
      <c r="G165" s="1488">
        <v>212787616978.42542</v>
      </c>
      <c r="H165" s="1512">
        <v>112677045278.49001</v>
      </c>
      <c r="I165" s="1473"/>
    </row>
    <row r="166" spans="4:9" hidden="1" x14ac:dyDescent="0.2"/>
    <row r="167" spans="4:9" hidden="1" x14ac:dyDescent="0.2"/>
  </sheetData>
  <mergeCells count="10">
    <mergeCell ref="A11:A74"/>
    <mergeCell ref="B11:B47"/>
    <mergeCell ref="B48:B74"/>
    <mergeCell ref="A1:M1"/>
    <mergeCell ref="A2:M2"/>
    <mergeCell ref="A3:M3"/>
    <mergeCell ref="A4:M4"/>
    <mergeCell ref="A5:M5"/>
    <mergeCell ref="A6:M6"/>
    <mergeCell ref="A7:M7"/>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23AC-5063-47E9-B6DC-19267CCF7CE2}">
  <sheetPr>
    <tabColor theme="0"/>
    <pageSetUpPr fitToPage="1"/>
  </sheetPr>
  <dimension ref="A1:WVT51"/>
  <sheetViews>
    <sheetView showGridLines="0" topLeftCell="B1" zoomScale="80" zoomScaleNormal="80" workbookViewId="0">
      <selection activeCell="F46" sqref="F46"/>
    </sheetView>
  </sheetViews>
  <sheetFormatPr baseColWidth="10" defaultColWidth="11.42578125" defaultRowHeight="12.75" x14ac:dyDescent="0.2"/>
  <cols>
    <col min="1" max="1" width="5.42578125" style="674" hidden="1" customWidth="1"/>
    <col min="2" max="2" width="27.5703125" style="674" customWidth="1"/>
    <col min="3" max="3" width="14.28515625" style="674" customWidth="1"/>
    <col min="4" max="5" width="11.5703125" style="674" customWidth="1"/>
    <col min="6" max="6" width="13.85546875" style="1215" customWidth="1"/>
    <col min="7" max="7" width="14" style="674" customWidth="1"/>
    <col min="8" max="9" width="11.5703125" style="674" customWidth="1"/>
    <col min="10" max="10" width="12.28515625" style="1216" customWidth="1"/>
    <col min="11" max="11" width="14.42578125" style="674" customWidth="1"/>
    <col min="12" max="13" width="11.5703125" style="674" customWidth="1"/>
    <col min="14" max="14" width="14.42578125" style="1216" customWidth="1"/>
    <col min="15" max="219" width="11.42578125" style="674"/>
    <col min="220" max="220" width="27.5703125" style="674" customWidth="1"/>
    <col min="221" max="226" width="11.5703125" style="674" customWidth="1"/>
    <col min="227" max="227" width="16" style="674" customWidth="1"/>
    <col min="228" max="230" width="8.5703125" style="674" customWidth="1"/>
    <col min="231" max="231" width="10.5703125" style="674" customWidth="1"/>
    <col min="232" max="233" width="9.42578125" style="674" customWidth="1"/>
    <col min="234" max="234" width="8.5703125" style="674" customWidth="1"/>
    <col min="235" max="235" width="9.42578125" style="674" customWidth="1"/>
    <col min="236" max="236" width="1.42578125" style="674" customWidth="1"/>
    <col min="237" max="238" width="8.5703125" style="674" customWidth="1"/>
    <col min="239" max="239" width="9.42578125" style="674" customWidth="1"/>
    <col min="240" max="242" width="8.5703125" style="674" customWidth="1"/>
    <col min="243" max="243" width="10.42578125" style="674" customWidth="1"/>
    <col min="244" max="244" width="11.42578125" style="674"/>
    <col min="245" max="246" width="8.5703125" style="674" customWidth="1"/>
    <col min="247" max="247" width="9.42578125" style="674" customWidth="1"/>
    <col min="248" max="248" width="11.5703125" style="674" customWidth="1"/>
    <col min="249" max="249" width="11.42578125" style="674"/>
    <col min="250" max="250" width="16" style="674" customWidth="1"/>
    <col min="251" max="267" width="11.42578125" style="674"/>
    <col min="268" max="268" width="10.5703125" style="674" customWidth="1"/>
    <col min="269" max="475" width="11.42578125" style="674"/>
    <col min="476" max="476" width="27.5703125" style="674" customWidth="1"/>
    <col min="477" max="482" width="11.5703125" style="674" customWidth="1"/>
    <col min="483" max="483" width="16" style="674" customWidth="1"/>
    <col min="484" max="486" width="8.5703125" style="674" customWidth="1"/>
    <col min="487" max="487" width="10.5703125" style="674" customWidth="1"/>
    <col min="488" max="489" width="9.42578125" style="674" customWidth="1"/>
    <col min="490" max="490" width="8.5703125" style="674" customWidth="1"/>
    <col min="491" max="491" width="9.42578125" style="674" customWidth="1"/>
    <col min="492" max="492" width="1.42578125" style="674" customWidth="1"/>
    <col min="493" max="494" width="8.5703125" style="674" customWidth="1"/>
    <col min="495" max="495" width="9.42578125" style="674" customWidth="1"/>
    <col min="496" max="498" width="8.5703125" style="674" customWidth="1"/>
    <col min="499" max="499" width="10.42578125" style="674" customWidth="1"/>
    <col min="500" max="500" width="11.42578125" style="674"/>
    <col min="501" max="502" width="8.5703125" style="674" customWidth="1"/>
    <col min="503" max="503" width="9.42578125" style="674" customWidth="1"/>
    <col min="504" max="504" width="11.5703125" style="674" customWidth="1"/>
    <col min="505" max="505" width="11.42578125" style="674"/>
    <col min="506" max="506" width="16" style="674" customWidth="1"/>
    <col min="507" max="523" width="11.42578125" style="674"/>
    <col min="524" max="524" width="10.5703125" style="674" customWidth="1"/>
    <col min="525" max="731" width="11.42578125" style="674"/>
    <col min="732" max="732" width="27.5703125" style="674" customWidth="1"/>
    <col min="733" max="738" width="11.5703125" style="674" customWidth="1"/>
    <col min="739" max="739" width="16" style="674" customWidth="1"/>
    <col min="740" max="742" width="8.5703125" style="674" customWidth="1"/>
    <col min="743" max="743" width="10.5703125" style="674" customWidth="1"/>
    <col min="744" max="745" width="9.42578125" style="674" customWidth="1"/>
    <col min="746" max="746" width="8.5703125" style="674" customWidth="1"/>
    <col min="747" max="747" width="9.42578125" style="674" customWidth="1"/>
    <col min="748" max="748" width="1.42578125" style="674" customWidth="1"/>
    <col min="749" max="750" width="8.5703125" style="674" customWidth="1"/>
    <col min="751" max="751" width="9.42578125" style="674" customWidth="1"/>
    <col min="752" max="754" width="8.5703125" style="674" customWidth="1"/>
    <col min="755" max="755" width="10.42578125" style="674" customWidth="1"/>
    <col min="756" max="756" width="11.42578125" style="674"/>
    <col min="757" max="758" width="8.5703125" style="674" customWidth="1"/>
    <col min="759" max="759" width="9.42578125" style="674" customWidth="1"/>
    <col min="760" max="760" width="11.5703125" style="674" customWidth="1"/>
    <col min="761" max="761" width="11.42578125" style="674"/>
    <col min="762" max="762" width="16" style="674" customWidth="1"/>
    <col min="763" max="779" width="11.42578125" style="674"/>
    <col min="780" max="780" width="10.5703125" style="674" customWidth="1"/>
    <col min="781" max="987" width="11.42578125" style="674"/>
    <col min="988" max="988" width="27.5703125" style="674" customWidth="1"/>
    <col min="989" max="994" width="11.5703125" style="674" customWidth="1"/>
    <col min="995" max="995" width="16" style="674" customWidth="1"/>
    <col min="996" max="998" width="8.5703125" style="674" customWidth="1"/>
    <col min="999" max="999" width="10.5703125" style="674" customWidth="1"/>
    <col min="1000" max="1001" width="9.42578125" style="674" customWidth="1"/>
    <col min="1002" max="1002" width="8.5703125" style="674" customWidth="1"/>
    <col min="1003" max="1003" width="9.42578125" style="674" customWidth="1"/>
    <col min="1004" max="1004" width="1.42578125" style="674" customWidth="1"/>
    <col min="1005" max="1006" width="8.5703125" style="674" customWidth="1"/>
    <col min="1007" max="1007" width="9.42578125" style="674" customWidth="1"/>
    <col min="1008" max="1010" width="8.5703125" style="674" customWidth="1"/>
    <col min="1011" max="1011" width="10.42578125" style="674" customWidth="1"/>
    <col min="1012" max="1012" width="11.42578125" style="674"/>
    <col min="1013" max="1014" width="8.5703125" style="674" customWidth="1"/>
    <col min="1015" max="1015" width="9.42578125" style="674" customWidth="1"/>
    <col min="1016" max="1016" width="11.5703125" style="674" customWidth="1"/>
    <col min="1017" max="1017" width="11.42578125" style="674"/>
    <col min="1018" max="1018" width="16" style="674" customWidth="1"/>
    <col min="1019" max="1035" width="11.42578125" style="674"/>
    <col min="1036" max="1036" width="10.5703125" style="674" customWidth="1"/>
    <col min="1037" max="1243" width="11.42578125" style="674"/>
    <col min="1244" max="1244" width="27.5703125" style="674" customWidth="1"/>
    <col min="1245" max="1250" width="11.5703125" style="674" customWidth="1"/>
    <col min="1251" max="1251" width="16" style="674" customWidth="1"/>
    <col min="1252" max="1254" width="8.5703125" style="674" customWidth="1"/>
    <col min="1255" max="1255" width="10.5703125" style="674" customWidth="1"/>
    <col min="1256" max="1257" width="9.42578125" style="674" customWidth="1"/>
    <col min="1258" max="1258" width="8.5703125" style="674" customWidth="1"/>
    <col min="1259" max="1259" width="9.42578125" style="674" customWidth="1"/>
    <col min="1260" max="1260" width="1.42578125" style="674" customWidth="1"/>
    <col min="1261" max="1262" width="8.5703125" style="674" customWidth="1"/>
    <col min="1263" max="1263" width="9.42578125" style="674" customWidth="1"/>
    <col min="1264" max="1266" width="8.5703125" style="674" customWidth="1"/>
    <col min="1267" max="1267" width="10.42578125" style="674" customWidth="1"/>
    <col min="1268" max="1268" width="11.42578125" style="674"/>
    <col min="1269" max="1270" width="8.5703125" style="674" customWidth="1"/>
    <col min="1271" max="1271" width="9.42578125" style="674" customWidth="1"/>
    <col min="1272" max="1272" width="11.5703125" style="674" customWidth="1"/>
    <col min="1273" max="1273" width="11.42578125" style="674"/>
    <col min="1274" max="1274" width="16" style="674" customWidth="1"/>
    <col min="1275" max="1291" width="11.42578125" style="674"/>
    <col min="1292" max="1292" width="10.5703125" style="674" customWidth="1"/>
    <col min="1293" max="1499" width="11.42578125" style="674"/>
    <col min="1500" max="1500" width="27.5703125" style="674" customWidth="1"/>
    <col min="1501" max="1506" width="11.5703125" style="674" customWidth="1"/>
    <col min="1507" max="1507" width="16" style="674" customWidth="1"/>
    <col min="1508" max="1510" width="8.5703125" style="674" customWidth="1"/>
    <col min="1511" max="1511" width="10.5703125" style="674" customWidth="1"/>
    <col min="1512" max="1513" width="9.42578125" style="674" customWidth="1"/>
    <col min="1514" max="1514" width="8.5703125" style="674" customWidth="1"/>
    <col min="1515" max="1515" width="9.42578125" style="674" customWidth="1"/>
    <col min="1516" max="1516" width="1.42578125" style="674" customWidth="1"/>
    <col min="1517" max="1518" width="8.5703125" style="674" customWidth="1"/>
    <col min="1519" max="1519" width="9.42578125" style="674" customWidth="1"/>
    <col min="1520" max="1522" width="8.5703125" style="674" customWidth="1"/>
    <col min="1523" max="1523" width="10.42578125" style="674" customWidth="1"/>
    <col min="1524" max="1524" width="11.42578125" style="674"/>
    <col min="1525" max="1526" width="8.5703125" style="674" customWidth="1"/>
    <col min="1527" max="1527" width="9.42578125" style="674" customWidth="1"/>
    <col min="1528" max="1528" width="11.5703125" style="674" customWidth="1"/>
    <col min="1529" max="1529" width="11.42578125" style="674"/>
    <col min="1530" max="1530" width="16" style="674" customWidth="1"/>
    <col min="1531" max="1547" width="11.42578125" style="674"/>
    <col min="1548" max="1548" width="10.5703125" style="674" customWidth="1"/>
    <col min="1549" max="1755" width="11.42578125" style="674"/>
    <col min="1756" max="1756" width="27.5703125" style="674" customWidth="1"/>
    <col min="1757" max="1762" width="11.5703125" style="674" customWidth="1"/>
    <col min="1763" max="1763" width="16" style="674" customWidth="1"/>
    <col min="1764" max="1766" width="8.5703125" style="674" customWidth="1"/>
    <col min="1767" max="1767" width="10.5703125" style="674" customWidth="1"/>
    <col min="1768" max="1769" width="9.42578125" style="674" customWidth="1"/>
    <col min="1770" max="1770" width="8.5703125" style="674" customWidth="1"/>
    <col min="1771" max="1771" width="9.42578125" style="674" customWidth="1"/>
    <col min="1772" max="1772" width="1.42578125" style="674" customWidth="1"/>
    <col min="1773" max="1774" width="8.5703125" style="674" customWidth="1"/>
    <col min="1775" max="1775" width="9.42578125" style="674" customWidth="1"/>
    <col min="1776" max="1778" width="8.5703125" style="674" customWidth="1"/>
    <col min="1779" max="1779" width="10.42578125" style="674" customWidth="1"/>
    <col min="1780" max="1780" width="11.42578125" style="674"/>
    <col min="1781" max="1782" width="8.5703125" style="674" customWidth="1"/>
    <col min="1783" max="1783" width="9.42578125" style="674" customWidth="1"/>
    <col min="1784" max="1784" width="11.5703125" style="674" customWidth="1"/>
    <col min="1785" max="1785" width="11.42578125" style="674"/>
    <col min="1786" max="1786" width="16" style="674" customWidth="1"/>
    <col min="1787" max="1803" width="11.42578125" style="674"/>
    <col min="1804" max="1804" width="10.5703125" style="674" customWidth="1"/>
    <col min="1805" max="2011" width="11.42578125" style="674"/>
    <col min="2012" max="2012" width="27.5703125" style="674" customWidth="1"/>
    <col min="2013" max="2018" width="11.5703125" style="674" customWidth="1"/>
    <col min="2019" max="2019" width="16" style="674" customWidth="1"/>
    <col min="2020" max="2022" width="8.5703125" style="674" customWidth="1"/>
    <col min="2023" max="2023" width="10.5703125" style="674" customWidth="1"/>
    <col min="2024" max="2025" width="9.42578125" style="674" customWidth="1"/>
    <col min="2026" max="2026" width="8.5703125" style="674" customWidth="1"/>
    <col min="2027" max="2027" width="9.42578125" style="674" customWidth="1"/>
    <col min="2028" max="2028" width="1.42578125" style="674" customWidth="1"/>
    <col min="2029" max="2030" width="8.5703125" style="674" customWidth="1"/>
    <col min="2031" max="2031" width="9.42578125" style="674" customWidth="1"/>
    <col min="2032" max="2034" width="8.5703125" style="674" customWidth="1"/>
    <col min="2035" max="2035" width="10.42578125" style="674" customWidth="1"/>
    <col min="2036" max="2036" width="11.42578125" style="674"/>
    <col min="2037" max="2038" width="8.5703125" style="674" customWidth="1"/>
    <col min="2039" max="2039" width="9.42578125" style="674" customWidth="1"/>
    <col min="2040" max="2040" width="11.5703125" style="674" customWidth="1"/>
    <col min="2041" max="2041" width="11.42578125" style="674"/>
    <col min="2042" max="2042" width="16" style="674" customWidth="1"/>
    <col min="2043" max="2059" width="11.42578125" style="674"/>
    <col min="2060" max="2060" width="10.5703125" style="674" customWidth="1"/>
    <col min="2061" max="2267" width="11.42578125" style="674"/>
    <col min="2268" max="2268" width="27.5703125" style="674" customWidth="1"/>
    <col min="2269" max="2274" width="11.5703125" style="674" customWidth="1"/>
    <col min="2275" max="2275" width="16" style="674" customWidth="1"/>
    <col min="2276" max="2278" width="8.5703125" style="674" customWidth="1"/>
    <col min="2279" max="2279" width="10.5703125" style="674" customWidth="1"/>
    <col min="2280" max="2281" width="9.42578125" style="674" customWidth="1"/>
    <col min="2282" max="2282" width="8.5703125" style="674" customWidth="1"/>
    <col min="2283" max="2283" width="9.42578125" style="674" customWidth="1"/>
    <col min="2284" max="2284" width="1.42578125" style="674" customWidth="1"/>
    <col min="2285" max="2286" width="8.5703125" style="674" customWidth="1"/>
    <col min="2287" max="2287" width="9.42578125" style="674" customWidth="1"/>
    <col min="2288" max="2290" width="8.5703125" style="674" customWidth="1"/>
    <col min="2291" max="2291" width="10.42578125" style="674" customWidth="1"/>
    <col min="2292" max="2292" width="11.42578125" style="674"/>
    <col min="2293" max="2294" width="8.5703125" style="674" customWidth="1"/>
    <col min="2295" max="2295" width="9.42578125" style="674" customWidth="1"/>
    <col min="2296" max="2296" width="11.5703125" style="674" customWidth="1"/>
    <col min="2297" max="2297" width="11.42578125" style="674"/>
    <col min="2298" max="2298" width="16" style="674" customWidth="1"/>
    <col min="2299" max="2315" width="11.42578125" style="674"/>
    <col min="2316" max="2316" width="10.5703125" style="674" customWidth="1"/>
    <col min="2317" max="2523" width="11.42578125" style="674"/>
    <col min="2524" max="2524" width="27.5703125" style="674" customWidth="1"/>
    <col min="2525" max="2530" width="11.5703125" style="674" customWidth="1"/>
    <col min="2531" max="2531" width="16" style="674" customWidth="1"/>
    <col min="2532" max="2534" width="8.5703125" style="674" customWidth="1"/>
    <col min="2535" max="2535" width="10.5703125" style="674" customWidth="1"/>
    <col min="2536" max="2537" width="9.42578125" style="674" customWidth="1"/>
    <col min="2538" max="2538" width="8.5703125" style="674" customWidth="1"/>
    <col min="2539" max="2539" width="9.42578125" style="674" customWidth="1"/>
    <col min="2540" max="2540" width="1.42578125" style="674" customWidth="1"/>
    <col min="2541" max="2542" width="8.5703125" style="674" customWidth="1"/>
    <col min="2543" max="2543" width="9.42578125" style="674" customWidth="1"/>
    <col min="2544" max="2546" width="8.5703125" style="674" customWidth="1"/>
    <col min="2547" max="2547" width="10.42578125" style="674" customWidth="1"/>
    <col min="2548" max="2548" width="11.42578125" style="674"/>
    <col min="2549" max="2550" width="8.5703125" style="674" customWidth="1"/>
    <col min="2551" max="2551" width="9.42578125" style="674" customWidth="1"/>
    <col min="2552" max="2552" width="11.5703125" style="674" customWidth="1"/>
    <col min="2553" max="2553" width="11.42578125" style="674"/>
    <col min="2554" max="2554" width="16" style="674" customWidth="1"/>
    <col min="2555" max="2571" width="11.42578125" style="674"/>
    <col min="2572" max="2572" width="10.5703125" style="674" customWidth="1"/>
    <col min="2573" max="2779" width="11.42578125" style="674"/>
    <col min="2780" max="2780" width="27.5703125" style="674" customWidth="1"/>
    <col min="2781" max="2786" width="11.5703125" style="674" customWidth="1"/>
    <col min="2787" max="2787" width="16" style="674" customWidth="1"/>
    <col min="2788" max="2790" width="8.5703125" style="674" customWidth="1"/>
    <col min="2791" max="2791" width="10.5703125" style="674" customWidth="1"/>
    <col min="2792" max="2793" width="9.42578125" style="674" customWidth="1"/>
    <col min="2794" max="2794" width="8.5703125" style="674" customWidth="1"/>
    <col min="2795" max="2795" width="9.42578125" style="674" customWidth="1"/>
    <col min="2796" max="2796" width="1.42578125" style="674" customWidth="1"/>
    <col min="2797" max="2798" width="8.5703125" style="674" customWidth="1"/>
    <col min="2799" max="2799" width="9.42578125" style="674" customWidth="1"/>
    <col min="2800" max="2802" width="8.5703125" style="674" customWidth="1"/>
    <col min="2803" max="2803" width="10.42578125" style="674" customWidth="1"/>
    <col min="2804" max="2804" width="11.42578125" style="674"/>
    <col min="2805" max="2806" width="8.5703125" style="674" customWidth="1"/>
    <col min="2807" max="2807" width="9.42578125" style="674" customWidth="1"/>
    <col min="2808" max="2808" width="11.5703125" style="674" customWidth="1"/>
    <col min="2809" max="2809" width="11.42578125" style="674"/>
    <col min="2810" max="2810" width="16" style="674" customWidth="1"/>
    <col min="2811" max="2827" width="11.42578125" style="674"/>
    <col min="2828" max="2828" width="10.5703125" style="674" customWidth="1"/>
    <col min="2829" max="3035" width="11.42578125" style="674"/>
    <col min="3036" max="3036" width="27.5703125" style="674" customWidth="1"/>
    <col min="3037" max="3042" width="11.5703125" style="674" customWidth="1"/>
    <col min="3043" max="3043" width="16" style="674" customWidth="1"/>
    <col min="3044" max="3046" width="8.5703125" style="674" customWidth="1"/>
    <col min="3047" max="3047" width="10.5703125" style="674" customWidth="1"/>
    <col min="3048" max="3049" width="9.42578125" style="674" customWidth="1"/>
    <col min="3050" max="3050" width="8.5703125" style="674" customWidth="1"/>
    <col min="3051" max="3051" width="9.42578125" style="674" customWidth="1"/>
    <col min="3052" max="3052" width="1.42578125" style="674" customWidth="1"/>
    <col min="3053" max="3054" width="8.5703125" style="674" customWidth="1"/>
    <col min="3055" max="3055" width="9.42578125" style="674" customWidth="1"/>
    <col min="3056" max="3058" width="8.5703125" style="674" customWidth="1"/>
    <col min="3059" max="3059" width="10.42578125" style="674" customWidth="1"/>
    <col min="3060" max="3060" width="11.42578125" style="674"/>
    <col min="3061" max="3062" width="8.5703125" style="674" customWidth="1"/>
    <col min="3063" max="3063" width="9.42578125" style="674" customWidth="1"/>
    <col min="3064" max="3064" width="11.5703125" style="674" customWidth="1"/>
    <col min="3065" max="3065" width="11.42578125" style="674"/>
    <col min="3066" max="3066" width="16" style="674" customWidth="1"/>
    <col min="3067" max="3083" width="11.42578125" style="674"/>
    <col min="3084" max="3084" width="10.5703125" style="674" customWidth="1"/>
    <col min="3085" max="3291" width="11.42578125" style="674"/>
    <col min="3292" max="3292" width="27.5703125" style="674" customWidth="1"/>
    <col min="3293" max="3298" width="11.5703125" style="674" customWidth="1"/>
    <col min="3299" max="3299" width="16" style="674" customWidth="1"/>
    <col min="3300" max="3302" width="8.5703125" style="674" customWidth="1"/>
    <col min="3303" max="3303" width="10.5703125" style="674" customWidth="1"/>
    <col min="3304" max="3305" width="9.42578125" style="674" customWidth="1"/>
    <col min="3306" max="3306" width="8.5703125" style="674" customWidth="1"/>
    <col min="3307" max="3307" width="9.42578125" style="674" customWidth="1"/>
    <col min="3308" max="3308" width="1.42578125" style="674" customWidth="1"/>
    <col min="3309" max="3310" width="8.5703125" style="674" customWidth="1"/>
    <col min="3311" max="3311" width="9.42578125" style="674" customWidth="1"/>
    <col min="3312" max="3314" width="8.5703125" style="674" customWidth="1"/>
    <col min="3315" max="3315" width="10.42578125" style="674" customWidth="1"/>
    <col min="3316" max="3316" width="11.42578125" style="674"/>
    <col min="3317" max="3318" width="8.5703125" style="674" customWidth="1"/>
    <col min="3319" max="3319" width="9.42578125" style="674" customWidth="1"/>
    <col min="3320" max="3320" width="11.5703125" style="674" customWidth="1"/>
    <col min="3321" max="3321" width="11.42578125" style="674"/>
    <col min="3322" max="3322" width="16" style="674" customWidth="1"/>
    <col min="3323" max="3339" width="11.42578125" style="674"/>
    <col min="3340" max="3340" width="10.5703125" style="674" customWidth="1"/>
    <col min="3341" max="3547" width="11.42578125" style="674"/>
    <col min="3548" max="3548" width="27.5703125" style="674" customWidth="1"/>
    <col min="3549" max="3554" width="11.5703125" style="674" customWidth="1"/>
    <col min="3555" max="3555" width="16" style="674" customWidth="1"/>
    <col min="3556" max="3558" width="8.5703125" style="674" customWidth="1"/>
    <col min="3559" max="3559" width="10.5703125" style="674" customWidth="1"/>
    <col min="3560" max="3561" width="9.42578125" style="674" customWidth="1"/>
    <col min="3562" max="3562" width="8.5703125" style="674" customWidth="1"/>
    <col min="3563" max="3563" width="9.42578125" style="674" customWidth="1"/>
    <col min="3564" max="3564" width="1.42578125" style="674" customWidth="1"/>
    <col min="3565" max="3566" width="8.5703125" style="674" customWidth="1"/>
    <col min="3567" max="3567" width="9.42578125" style="674" customWidth="1"/>
    <col min="3568" max="3570" width="8.5703125" style="674" customWidth="1"/>
    <col min="3571" max="3571" width="10.42578125" style="674" customWidth="1"/>
    <col min="3572" max="3572" width="11.42578125" style="674"/>
    <col min="3573" max="3574" width="8.5703125" style="674" customWidth="1"/>
    <col min="3575" max="3575" width="9.42578125" style="674" customWidth="1"/>
    <col min="3576" max="3576" width="11.5703125" style="674" customWidth="1"/>
    <col min="3577" max="3577" width="11.42578125" style="674"/>
    <col min="3578" max="3578" width="16" style="674" customWidth="1"/>
    <col min="3579" max="3595" width="11.42578125" style="674"/>
    <col min="3596" max="3596" width="10.5703125" style="674" customWidth="1"/>
    <col min="3597" max="3803" width="11.42578125" style="674"/>
    <col min="3804" max="3804" width="27.5703125" style="674" customWidth="1"/>
    <col min="3805" max="3810" width="11.5703125" style="674" customWidth="1"/>
    <col min="3811" max="3811" width="16" style="674" customWidth="1"/>
    <col min="3812" max="3814" width="8.5703125" style="674" customWidth="1"/>
    <col min="3815" max="3815" width="10.5703125" style="674" customWidth="1"/>
    <col min="3816" max="3817" width="9.42578125" style="674" customWidth="1"/>
    <col min="3818" max="3818" width="8.5703125" style="674" customWidth="1"/>
    <col min="3819" max="3819" width="9.42578125" style="674" customWidth="1"/>
    <col min="3820" max="3820" width="1.42578125" style="674" customWidth="1"/>
    <col min="3821" max="3822" width="8.5703125" style="674" customWidth="1"/>
    <col min="3823" max="3823" width="9.42578125" style="674" customWidth="1"/>
    <col min="3824" max="3826" width="8.5703125" style="674" customWidth="1"/>
    <col min="3827" max="3827" width="10.42578125" style="674" customWidth="1"/>
    <col min="3828" max="3828" width="11.42578125" style="674"/>
    <col min="3829" max="3830" width="8.5703125" style="674" customWidth="1"/>
    <col min="3831" max="3831" width="9.42578125" style="674" customWidth="1"/>
    <col min="3832" max="3832" width="11.5703125" style="674" customWidth="1"/>
    <col min="3833" max="3833" width="11.42578125" style="674"/>
    <col min="3834" max="3834" width="16" style="674" customWidth="1"/>
    <col min="3835" max="3851" width="11.42578125" style="674"/>
    <col min="3852" max="3852" width="10.5703125" style="674" customWidth="1"/>
    <col min="3853" max="4059" width="11.42578125" style="674"/>
    <col min="4060" max="4060" width="27.5703125" style="674" customWidth="1"/>
    <col min="4061" max="4066" width="11.5703125" style="674" customWidth="1"/>
    <col min="4067" max="4067" width="16" style="674" customWidth="1"/>
    <col min="4068" max="4070" width="8.5703125" style="674" customWidth="1"/>
    <col min="4071" max="4071" width="10.5703125" style="674" customWidth="1"/>
    <col min="4072" max="4073" width="9.42578125" style="674" customWidth="1"/>
    <col min="4074" max="4074" width="8.5703125" style="674" customWidth="1"/>
    <col min="4075" max="4075" width="9.42578125" style="674" customWidth="1"/>
    <col min="4076" max="4076" width="1.42578125" style="674" customWidth="1"/>
    <col min="4077" max="4078" width="8.5703125" style="674" customWidth="1"/>
    <col min="4079" max="4079" width="9.42578125" style="674" customWidth="1"/>
    <col min="4080" max="4082" width="8.5703125" style="674" customWidth="1"/>
    <col min="4083" max="4083" width="10.42578125" style="674" customWidth="1"/>
    <col min="4084" max="4084" width="11.42578125" style="674"/>
    <col min="4085" max="4086" width="8.5703125" style="674" customWidth="1"/>
    <col min="4087" max="4087" width="9.42578125" style="674" customWidth="1"/>
    <col min="4088" max="4088" width="11.5703125" style="674" customWidth="1"/>
    <col min="4089" max="4089" width="11.42578125" style="674"/>
    <col min="4090" max="4090" width="16" style="674" customWidth="1"/>
    <col min="4091" max="4107" width="11.42578125" style="674"/>
    <col min="4108" max="4108" width="10.5703125" style="674" customWidth="1"/>
    <col min="4109" max="4315" width="11.42578125" style="674"/>
    <col min="4316" max="4316" width="27.5703125" style="674" customWidth="1"/>
    <col min="4317" max="4322" width="11.5703125" style="674" customWidth="1"/>
    <col min="4323" max="4323" width="16" style="674" customWidth="1"/>
    <col min="4324" max="4326" width="8.5703125" style="674" customWidth="1"/>
    <col min="4327" max="4327" width="10.5703125" style="674" customWidth="1"/>
    <col min="4328" max="4329" width="9.42578125" style="674" customWidth="1"/>
    <col min="4330" max="4330" width="8.5703125" style="674" customWidth="1"/>
    <col min="4331" max="4331" width="9.42578125" style="674" customWidth="1"/>
    <col min="4332" max="4332" width="1.42578125" style="674" customWidth="1"/>
    <col min="4333" max="4334" width="8.5703125" style="674" customWidth="1"/>
    <col min="4335" max="4335" width="9.42578125" style="674" customWidth="1"/>
    <col min="4336" max="4338" width="8.5703125" style="674" customWidth="1"/>
    <col min="4339" max="4339" width="10.42578125" style="674" customWidth="1"/>
    <col min="4340" max="4340" width="11.42578125" style="674"/>
    <col min="4341" max="4342" width="8.5703125" style="674" customWidth="1"/>
    <col min="4343" max="4343" width="9.42578125" style="674" customWidth="1"/>
    <col min="4344" max="4344" width="11.5703125" style="674" customWidth="1"/>
    <col min="4345" max="4345" width="11.42578125" style="674"/>
    <col min="4346" max="4346" width="16" style="674" customWidth="1"/>
    <col min="4347" max="4363" width="11.42578125" style="674"/>
    <col min="4364" max="4364" width="10.5703125" style="674" customWidth="1"/>
    <col min="4365" max="4571" width="11.42578125" style="674"/>
    <col min="4572" max="4572" width="27.5703125" style="674" customWidth="1"/>
    <col min="4573" max="4578" width="11.5703125" style="674" customWidth="1"/>
    <col min="4579" max="4579" width="16" style="674" customWidth="1"/>
    <col min="4580" max="4582" width="8.5703125" style="674" customWidth="1"/>
    <col min="4583" max="4583" width="10.5703125" style="674" customWidth="1"/>
    <col min="4584" max="4585" width="9.42578125" style="674" customWidth="1"/>
    <col min="4586" max="4586" width="8.5703125" style="674" customWidth="1"/>
    <col min="4587" max="4587" width="9.42578125" style="674" customWidth="1"/>
    <col min="4588" max="4588" width="1.42578125" style="674" customWidth="1"/>
    <col min="4589" max="4590" width="8.5703125" style="674" customWidth="1"/>
    <col min="4591" max="4591" width="9.42578125" style="674" customWidth="1"/>
    <col min="4592" max="4594" width="8.5703125" style="674" customWidth="1"/>
    <col min="4595" max="4595" width="10.42578125" style="674" customWidth="1"/>
    <col min="4596" max="4596" width="11.42578125" style="674"/>
    <col min="4597" max="4598" width="8.5703125" style="674" customWidth="1"/>
    <col min="4599" max="4599" width="9.42578125" style="674" customWidth="1"/>
    <col min="4600" max="4600" width="11.5703125" style="674" customWidth="1"/>
    <col min="4601" max="4601" width="11.42578125" style="674"/>
    <col min="4602" max="4602" width="16" style="674" customWidth="1"/>
    <col min="4603" max="4619" width="11.42578125" style="674"/>
    <col min="4620" max="4620" width="10.5703125" style="674" customWidth="1"/>
    <col min="4621" max="4827" width="11.42578125" style="674"/>
    <col min="4828" max="4828" width="27.5703125" style="674" customWidth="1"/>
    <col min="4829" max="4834" width="11.5703125" style="674" customWidth="1"/>
    <col min="4835" max="4835" width="16" style="674" customWidth="1"/>
    <col min="4836" max="4838" width="8.5703125" style="674" customWidth="1"/>
    <col min="4839" max="4839" width="10.5703125" style="674" customWidth="1"/>
    <col min="4840" max="4841" width="9.42578125" style="674" customWidth="1"/>
    <col min="4842" max="4842" width="8.5703125" style="674" customWidth="1"/>
    <col min="4843" max="4843" width="9.42578125" style="674" customWidth="1"/>
    <col min="4844" max="4844" width="1.42578125" style="674" customWidth="1"/>
    <col min="4845" max="4846" width="8.5703125" style="674" customWidth="1"/>
    <col min="4847" max="4847" width="9.42578125" style="674" customWidth="1"/>
    <col min="4848" max="4850" width="8.5703125" style="674" customWidth="1"/>
    <col min="4851" max="4851" width="10.42578125" style="674" customWidth="1"/>
    <col min="4852" max="4852" width="11.42578125" style="674"/>
    <col min="4853" max="4854" width="8.5703125" style="674" customWidth="1"/>
    <col min="4855" max="4855" width="9.42578125" style="674" customWidth="1"/>
    <col min="4856" max="4856" width="11.5703125" style="674" customWidth="1"/>
    <col min="4857" max="4857" width="11.42578125" style="674"/>
    <col min="4858" max="4858" width="16" style="674" customWidth="1"/>
    <col min="4859" max="4875" width="11.42578125" style="674"/>
    <col min="4876" max="4876" width="10.5703125" style="674" customWidth="1"/>
    <col min="4877" max="5083" width="11.42578125" style="674"/>
    <col min="5084" max="5084" width="27.5703125" style="674" customWidth="1"/>
    <col min="5085" max="5090" width="11.5703125" style="674" customWidth="1"/>
    <col min="5091" max="5091" width="16" style="674" customWidth="1"/>
    <col min="5092" max="5094" width="8.5703125" style="674" customWidth="1"/>
    <col min="5095" max="5095" width="10.5703125" style="674" customWidth="1"/>
    <col min="5096" max="5097" width="9.42578125" style="674" customWidth="1"/>
    <col min="5098" max="5098" width="8.5703125" style="674" customWidth="1"/>
    <col min="5099" max="5099" width="9.42578125" style="674" customWidth="1"/>
    <col min="5100" max="5100" width="1.42578125" style="674" customWidth="1"/>
    <col min="5101" max="5102" width="8.5703125" style="674" customWidth="1"/>
    <col min="5103" max="5103" width="9.42578125" style="674" customWidth="1"/>
    <col min="5104" max="5106" width="8.5703125" style="674" customWidth="1"/>
    <col min="5107" max="5107" width="10.42578125" style="674" customWidth="1"/>
    <col min="5108" max="5108" width="11.42578125" style="674"/>
    <col min="5109" max="5110" width="8.5703125" style="674" customWidth="1"/>
    <col min="5111" max="5111" width="9.42578125" style="674" customWidth="1"/>
    <col min="5112" max="5112" width="11.5703125" style="674" customWidth="1"/>
    <col min="5113" max="5113" width="11.42578125" style="674"/>
    <col min="5114" max="5114" width="16" style="674" customWidth="1"/>
    <col min="5115" max="5131" width="11.42578125" style="674"/>
    <col min="5132" max="5132" width="10.5703125" style="674" customWidth="1"/>
    <col min="5133" max="5339" width="11.42578125" style="674"/>
    <col min="5340" max="5340" width="27.5703125" style="674" customWidth="1"/>
    <col min="5341" max="5346" width="11.5703125" style="674" customWidth="1"/>
    <col min="5347" max="5347" width="16" style="674" customWidth="1"/>
    <col min="5348" max="5350" width="8.5703125" style="674" customWidth="1"/>
    <col min="5351" max="5351" width="10.5703125" style="674" customWidth="1"/>
    <col min="5352" max="5353" width="9.42578125" style="674" customWidth="1"/>
    <col min="5354" max="5354" width="8.5703125" style="674" customWidth="1"/>
    <col min="5355" max="5355" width="9.42578125" style="674" customWidth="1"/>
    <col min="5356" max="5356" width="1.42578125" style="674" customWidth="1"/>
    <col min="5357" max="5358" width="8.5703125" style="674" customWidth="1"/>
    <col min="5359" max="5359" width="9.42578125" style="674" customWidth="1"/>
    <col min="5360" max="5362" width="8.5703125" style="674" customWidth="1"/>
    <col min="5363" max="5363" width="10.42578125" style="674" customWidth="1"/>
    <col min="5364" max="5364" width="11.42578125" style="674"/>
    <col min="5365" max="5366" width="8.5703125" style="674" customWidth="1"/>
    <col min="5367" max="5367" width="9.42578125" style="674" customWidth="1"/>
    <col min="5368" max="5368" width="11.5703125" style="674" customWidth="1"/>
    <col min="5369" max="5369" width="11.42578125" style="674"/>
    <col min="5370" max="5370" width="16" style="674" customWidth="1"/>
    <col min="5371" max="5387" width="11.42578125" style="674"/>
    <col min="5388" max="5388" width="10.5703125" style="674" customWidth="1"/>
    <col min="5389" max="5595" width="11.42578125" style="674"/>
    <col min="5596" max="5596" width="27.5703125" style="674" customWidth="1"/>
    <col min="5597" max="5602" width="11.5703125" style="674" customWidth="1"/>
    <col min="5603" max="5603" width="16" style="674" customWidth="1"/>
    <col min="5604" max="5606" width="8.5703125" style="674" customWidth="1"/>
    <col min="5607" max="5607" width="10.5703125" style="674" customWidth="1"/>
    <col min="5608" max="5609" width="9.42578125" style="674" customWidth="1"/>
    <col min="5610" max="5610" width="8.5703125" style="674" customWidth="1"/>
    <col min="5611" max="5611" width="9.42578125" style="674" customWidth="1"/>
    <col min="5612" max="5612" width="1.42578125" style="674" customWidth="1"/>
    <col min="5613" max="5614" width="8.5703125" style="674" customWidth="1"/>
    <col min="5615" max="5615" width="9.42578125" style="674" customWidth="1"/>
    <col min="5616" max="5618" width="8.5703125" style="674" customWidth="1"/>
    <col min="5619" max="5619" width="10.42578125" style="674" customWidth="1"/>
    <col min="5620" max="5620" width="11.42578125" style="674"/>
    <col min="5621" max="5622" width="8.5703125" style="674" customWidth="1"/>
    <col min="5623" max="5623" width="9.42578125" style="674" customWidth="1"/>
    <col min="5624" max="5624" width="11.5703125" style="674" customWidth="1"/>
    <col min="5625" max="5625" width="11.42578125" style="674"/>
    <col min="5626" max="5626" width="16" style="674" customWidth="1"/>
    <col min="5627" max="5643" width="11.42578125" style="674"/>
    <col min="5644" max="5644" width="10.5703125" style="674" customWidth="1"/>
    <col min="5645" max="5851" width="11.42578125" style="674"/>
    <col min="5852" max="5852" width="27.5703125" style="674" customWidth="1"/>
    <col min="5853" max="5858" width="11.5703125" style="674" customWidth="1"/>
    <col min="5859" max="5859" width="16" style="674" customWidth="1"/>
    <col min="5860" max="5862" width="8.5703125" style="674" customWidth="1"/>
    <col min="5863" max="5863" width="10.5703125" style="674" customWidth="1"/>
    <col min="5864" max="5865" width="9.42578125" style="674" customWidth="1"/>
    <col min="5866" max="5866" width="8.5703125" style="674" customWidth="1"/>
    <col min="5867" max="5867" width="9.42578125" style="674" customWidth="1"/>
    <col min="5868" max="5868" width="1.42578125" style="674" customWidth="1"/>
    <col min="5869" max="5870" width="8.5703125" style="674" customWidth="1"/>
    <col min="5871" max="5871" width="9.42578125" style="674" customWidth="1"/>
    <col min="5872" max="5874" width="8.5703125" style="674" customWidth="1"/>
    <col min="5875" max="5875" width="10.42578125" style="674" customWidth="1"/>
    <col min="5876" max="5876" width="11.42578125" style="674"/>
    <col min="5877" max="5878" width="8.5703125" style="674" customWidth="1"/>
    <col min="5879" max="5879" width="9.42578125" style="674" customWidth="1"/>
    <col min="5880" max="5880" width="11.5703125" style="674" customWidth="1"/>
    <col min="5881" max="5881" width="11.42578125" style="674"/>
    <col min="5882" max="5882" width="16" style="674" customWidth="1"/>
    <col min="5883" max="5899" width="11.42578125" style="674"/>
    <col min="5900" max="5900" width="10.5703125" style="674" customWidth="1"/>
    <col min="5901" max="6107" width="11.42578125" style="674"/>
    <col min="6108" max="6108" width="27.5703125" style="674" customWidth="1"/>
    <col min="6109" max="6114" width="11.5703125" style="674" customWidth="1"/>
    <col min="6115" max="6115" width="16" style="674" customWidth="1"/>
    <col min="6116" max="6118" width="8.5703125" style="674" customWidth="1"/>
    <col min="6119" max="6119" width="10.5703125" style="674" customWidth="1"/>
    <col min="6120" max="6121" width="9.42578125" style="674" customWidth="1"/>
    <col min="6122" max="6122" width="8.5703125" style="674" customWidth="1"/>
    <col min="6123" max="6123" width="9.42578125" style="674" customWidth="1"/>
    <col min="6124" max="6124" width="1.42578125" style="674" customWidth="1"/>
    <col min="6125" max="6126" width="8.5703125" style="674" customWidth="1"/>
    <col min="6127" max="6127" width="9.42578125" style="674" customWidth="1"/>
    <col min="6128" max="6130" width="8.5703125" style="674" customWidth="1"/>
    <col min="6131" max="6131" width="10.42578125" style="674" customWidth="1"/>
    <col min="6132" max="6132" width="11.42578125" style="674"/>
    <col min="6133" max="6134" width="8.5703125" style="674" customWidth="1"/>
    <col min="6135" max="6135" width="9.42578125" style="674" customWidth="1"/>
    <col min="6136" max="6136" width="11.5703125" style="674" customWidth="1"/>
    <col min="6137" max="6137" width="11.42578125" style="674"/>
    <col min="6138" max="6138" width="16" style="674" customWidth="1"/>
    <col min="6139" max="6155" width="11.42578125" style="674"/>
    <col min="6156" max="6156" width="10.5703125" style="674" customWidth="1"/>
    <col min="6157" max="6363" width="11.42578125" style="674"/>
    <col min="6364" max="6364" width="27.5703125" style="674" customWidth="1"/>
    <col min="6365" max="6370" width="11.5703125" style="674" customWidth="1"/>
    <col min="6371" max="6371" width="16" style="674" customWidth="1"/>
    <col min="6372" max="6374" width="8.5703125" style="674" customWidth="1"/>
    <col min="6375" max="6375" width="10.5703125" style="674" customWidth="1"/>
    <col min="6376" max="6377" width="9.42578125" style="674" customWidth="1"/>
    <col min="6378" max="6378" width="8.5703125" style="674" customWidth="1"/>
    <col min="6379" max="6379" width="9.42578125" style="674" customWidth="1"/>
    <col min="6380" max="6380" width="1.42578125" style="674" customWidth="1"/>
    <col min="6381" max="6382" width="8.5703125" style="674" customWidth="1"/>
    <col min="6383" max="6383" width="9.42578125" style="674" customWidth="1"/>
    <col min="6384" max="6386" width="8.5703125" style="674" customWidth="1"/>
    <col min="6387" max="6387" width="10.42578125" style="674" customWidth="1"/>
    <col min="6388" max="6388" width="11.42578125" style="674"/>
    <col min="6389" max="6390" width="8.5703125" style="674" customWidth="1"/>
    <col min="6391" max="6391" width="9.42578125" style="674" customWidth="1"/>
    <col min="6392" max="6392" width="11.5703125" style="674" customWidth="1"/>
    <col min="6393" max="6393" width="11.42578125" style="674"/>
    <col min="6394" max="6394" width="16" style="674" customWidth="1"/>
    <col min="6395" max="6411" width="11.42578125" style="674"/>
    <col min="6412" max="6412" width="10.5703125" style="674" customWidth="1"/>
    <col min="6413" max="6619" width="11.42578125" style="674"/>
    <col min="6620" max="6620" width="27.5703125" style="674" customWidth="1"/>
    <col min="6621" max="6626" width="11.5703125" style="674" customWidth="1"/>
    <col min="6627" max="6627" width="16" style="674" customWidth="1"/>
    <col min="6628" max="6630" width="8.5703125" style="674" customWidth="1"/>
    <col min="6631" max="6631" width="10.5703125" style="674" customWidth="1"/>
    <col min="6632" max="6633" width="9.42578125" style="674" customWidth="1"/>
    <col min="6634" max="6634" width="8.5703125" style="674" customWidth="1"/>
    <col min="6635" max="6635" width="9.42578125" style="674" customWidth="1"/>
    <col min="6636" max="6636" width="1.42578125" style="674" customWidth="1"/>
    <col min="6637" max="6638" width="8.5703125" style="674" customWidth="1"/>
    <col min="6639" max="6639" width="9.42578125" style="674" customWidth="1"/>
    <col min="6640" max="6642" width="8.5703125" style="674" customWidth="1"/>
    <col min="6643" max="6643" width="10.42578125" style="674" customWidth="1"/>
    <col min="6644" max="6644" width="11.42578125" style="674"/>
    <col min="6645" max="6646" width="8.5703125" style="674" customWidth="1"/>
    <col min="6647" max="6647" width="9.42578125" style="674" customWidth="1"/>
    <col min="6648" max="6648" width="11.5703125" style="674" customWidth="1"/>
    <col min="6649" max="6649" width="11.42578125" style="674"/>
    <col min="6650" max="6650" width="16" style="674" customWidth="1"/>
    <col min="6651" max="6667" width="11.42578125" style="674"/>
    <col min="6668" max="6668" width="10.5703125" style="674" customWidth="1"/>
    <col min="6669" max="6875" width="11.42578125" style="674"/>
    <col min="6876" max="6876" width="27.5703125" style="674" customWidth="1"/>
    <col min="6877" max="6882" width="11.5703125" style="674" customWidth="1"/>
    <col min="6883" max="6883" width="16" style="674" customWidth="1"/>
    <col min="6884" max="6886" width="8.5703125" style="674" customWidth="1"/>
    <col min="6887" max="6887" width="10.5703125" style="674" customWidth="1"/>
    <col min="6888" max="6889" width="9.42578125" style="674" customWidth="1"/>
    <col min="6890" max="6890" width="8.5703125" style="674" customWidth="1"/>
    <col min="6891" max="6891" width="9.42578125" style="674" customWidth="1"/>
    <col min="6892" max="6892" width="1.42578125" style="674" customWidth="1"/>
    <col min="6893" max="6894" width="8.5703125" style="674" customWidth="1"/>
    <col min="6895" max="6895" width="9.42578125" style="674" customWidth="1"/>
    <col min="6896" max="6898" width="8.5703125" style="674" customWidth="1"/>
    <col min="6899" max="6899" width="10.42578125" style="674" customWidth="1"/>
    <col min="6900" max="6900" width="11.42578125" style="674"/>
    <col min="6901" max="6902" width="8.5703125" style="674" customWidth="1"/>
    <col min="6903" max="6903" width="9.42578125" style="674" customWidth="1"/>
    <col min="6904" max="6904" width="11.5703125" style="674" customWidth="1"/>
    <col min="6905" max="6905" width="11.42578125" style="674"/>
    <col min="6906" max="6906" width="16" style="674" customWidth="1"/>
    <col min="6907" max="6923" width="11.42578125" style="674"/>
    <col min="6924" max="6924" width="10.5703125" style="674" customWidth="1"/>
    <col min="6925" max="7131" width="11.42578125" style="674"/>
    <col min="7132" max="7132" width="27.5703125" style="674" customWidth="1"/>
    <col min="7133" max="7138" width="11.5703125" style="674" customWidth="1"/>
    <col min="7139" max="7139" width="16" style="674" customWidth="1"/>
    <col min="7140" max="7142" width="8.5703125" style="674" customWidth="1"/>
    <col min="7143" max="7143" width="10.5703125" style="674" customWidth="1"/>
    <col min="7144" max="7145" width="9.42578125" style="674" customWidth="1"/>
    <col min="7146" max="7146" width="8.5703125" style="674" customWidth="1"/>
    <col min="7147" max="7147" width="9.42578125" style="674" customWidth="1"/>
    <col min="7148" max="7148" width="1.42578125" style="674" customWidth="1"/>
    <col min="7149" max="7150" width="8.5703125" style="674" customWidth="1"/>
    <col min="7151" max="7151" width="9.42578125" style="674" customWidth="1"/>
    <col min="7152" max="7154" width="8.5703125" style="674" customWidth="1"/>
    <col min="7155" max="7155" width="10.42578125" style="674" customWidth="1"/>
    <col min="7156" max="7156" width="11.42578125" style="674"/>
    <col min="7157" max="7158" width="8.5703125" style="674" customWidth="1"/>
    <col min="7159" max="7159" width="9.42578125" style="674" customWidth="1"/>
    <col min="7160" max="7160" width="11.5703125" style="674" customWidth="1"/>
    <col min="7161" max="7161" width="11.42578125" style="674"/>
    <col min="7162" max="7162" width="16" style="674" customWidth="1"/>
    <col min="7163" max="7179" width="11.42578125" style="674"/>
    <col min="7180" max="7180" width="10.5703125" style="674" customWidth="1"/>
    <col min="7181" max="7387" width="11.42578125" style="674"/>
    <col min="7388" max="7388" width="27.5703125" style="674" customWidth="1"/>
    <col min="7389" max="7394" width="11.5703125" style="674" customWidth="1"/>
    <col min="7395" max="7395" width="16" style="674" customWidth="1"/>
    <col min="7396" max="7398" width="8.5703125" style="674" customWidth="1"/>
    <col min="7399" max="7399" width="10.5703125" style="674" customWidth="1"/>
    <col min="7400" max="7401" width="9.42578125" style="674" customWidth="1"/>
    <col min="7402" max="7402" width="8.5703125" style="674" customWidth="1"/>
    <col min="7403" max="7403" width="9.42578125" style="674" customWidth="1"/>
    <col min="7404" max="7404" width="1.42578125" style="674" customWidth="1"/>
    <col min="7405" max="7406" width="8.5703125" style="674" customWidth="1"/>
    <col min="7407" max="7407" width="9.42578125" style="674" customWidth="1"/>
    <col min="7408" max="7410" width="8.5703125" style="674" customWidth="1"/>
    <col min="7411" max="7411" width="10.42578125" style="674" customWidth="1"/>
    <col min="7412" max="7412" width="11.42578125" style="674"/>
    <col min="7413" max="7414" width="8.5703125" style="674" customWidth="1"/>
    <col min="7415" max="7415" width="9.42578125" style="674" customWidth="1"/>
    <col min="7416" max="7416" width="11.5703125" style="674" customWidth="1"/>
    <col min="7417" max="7417" width="11.42578125" style="674"/>
    <col min="7418" max="7418" width="16" style="674" customWidth="1"/>
    <col min="7419" max="7435" width="11.42578125" style="674"/>
    <col min="7436" max="7436" width="10.5703125" style="674" customWidth="1"/>
    <col min="7437" max="7643" width="11.42578125" style="674"/>
    <col min="7644" max="7644" width="27.5703125" style="674" customWidth="1"/>
    <col min="7645" max="7650" width="11.5703125" style="674" customWidth="1"/>
    <col min="7651" max="7651" width="16" style="674" customWidth="1"/>
    <col min="7652" max="7654" width="8.5703125" style="674" customWidth="1"/>
    <col min="7655" max="7655" width="10.5703125" style="674" customWidth="1"/>
    <col min="7656" max="7657" width="9.42578125" style="674" customWidth="1"/>
    <col min="7658" max="7658" width="8.5703125" style="674" customWidth="1"/>
    <col min="7659" max="7659" width="9.42578125" style="674" customWidth="1"/>
    <col min="7660" max="7660" width="1.42578125" style="674" customWidth="1"/>
    <col min="7661" max="7662" width="8.5703125" style="674" customWidth="1"/>
    <col min="7663" max="7663" width="9.42578125" style="674" customWidth="1"/>
    <col min="7664" max="7666" width="8.5703125" style="674" customWidth="1"/>
    <col min="7667" max="7667" width="10.42578125" style="674" customWidth="1"/>
    <col min="7668" max="7668" width="11.42578125" style="674"/>
    <col min="7669" max="7670" width="8.5703125" style="674" customWidth="1"/>
    <col min="7671" max="7671" width="9.42578125" style="674" customWidth="1"/>
    <col min="7672" max="7672" width="11.5703125" style="674" customWidth="1"/>
    <col min="7673" max="7673" width="11.42578125" style="674"/>
    <col min="7674" max="7674" width="16" style="674" customWidth="1"/>
    <col min="7675" max="7691" width="11.42578125" style="674"/>
    <col min="7692" max="7692" width="10.5703125" style="674" customWidth="1"/>
    <col min="7693" max="7899" width="11.42578125" style="674"/>
    <col min="7900" max="7900" width="27.5703125" style="674" customWidth="1"/>
    <col min="7901" max="7906" width="11.5703125" style="674" customWidth="1"/>
    <col min="7907" max="7907" width="16" style="674" customWidth="1"/>
    <col min="7908" max="7910" width="8.5703125" style="674" customWidth="1"/>
    <col min="7911" max="7911" width="10.5703125" style="674" customWidth="1"/>
    <col min="7912" max="7913" width="9.42578125" style="674" customWidth="1"/>
    <col min="7914" max="7914" width="8.5703125" style="674" customWidth="1"/>
    <col min="7915" max="7915" width="9.42578125" style="674" customWidth="1"/>
    <col min="7916" max="7916" width="1.42578125" style="674" customWidth="1"/>
    <col min="7917" max="7918" width="8.5703125" style="674" customWidth="1"/>
    <col min="7919" max="7919" width="9.42578125" style="674" customWidth="1"/>
    <col min="7920" max="7922" width="8.5703125" style="674" customWidth="1"/>
    <col min="7923" max="7923" width="10.42578125" style="674" customWidth="1"/>
    <col min="7924" max="7924" width="11.42578125" style="674"/>
    <col min="7925" max="7926" width="8.5703125" style="674" customWidth="1"/>
    <col min="7927" max="7927" width="9.42578125" style="674" customWidth="1"/>
    <col min="7928" max="7928" width="11.5703125" style="674" customWidth="1"/>
    <col min="7929" max="7929" width="11.42578125" style="674"/>
    <col min="7930" max="7930" width="16" style="674" customWidth="1"/>
    <col min="7931" max="7947" width="11.42578125" style="674"/>
    <col min="7948" max="7948" width="10.5703125" style="674" customWidth="1"/>
    <col min="7949" max="8155" width="11.42578125" style="674"/>
    <col min="8156" max="8156" width="27.5703125" style="674" customWidth="1"/>
    <col min="8157" max="8162" width="11.5703125" style="674" customWidth="1"/>
    <col min="8163" max="8163" width="16" style="674" customWidth="1"/>
    <col min="8164" max="8166" width="8.5703125" style="674" customWidth="1"/>
    <col min="8167" max="8167" width="10.5703125" style="674" customWidth="1"/>
    <col min="8168" max="8169" width="9.42578125" style="674" customWidth="1"/>
    <col min="8170" max="8170" width="8.5703125" style="674" customWidth="1"/>
    <col min="8171" max="8171" width="9.42578125" style="674" customWidth="1"/>
    <col min="8172" max="8172" width="1.42578125" style="674" customWidth="1"/>
    <col min="8173" max="8174" width="8.5703125" style="674" customWidth="1"/>
    <col min="8175" max="8175" width="9.42578125" style="674" customWidth="1"/>
    <col min="8176" max="8178" width="8.5703125" style="674" customWidth="1"/>
    <col min="8179" max="8179" width="10.42578125" style="674" customWidth="1"/>
    <col min="8180" max="8180" width="11.42578125" style="674"/>
    <col min="8181" max="8182" width="8.5703125" style="674" customWidth="1"/>
    <col min="8183" max="8183" width="9.42578125" style="674" customWidth="1"/>
    <col min="8184" max="8184" width="11.5703125" style="674" customWidth="1"/>
    <col min="8185" max="8185" width="11.42578125" style="674"/>
    <col min="8186" max="8186" width="16" style="674" customWidth="1"/>
    <col min="8187" max="8203" width="11.42578125" style="674"/>
    <col min="8204" max="8204" width="10.5703125" style="674" customWidth="1"/>
    <col min="8205" max="8411" width="11.42578125" style="674"/>
    <col min="8412" max="8412" width="27.5703125" style="674" customWidth="1"/>
    <col min="8413" max="8418" width="11.5703125" style="674" customWidth="1"/>
    <col min="8419" max="8419" width="16" style="674" customWidth="1"/>
    <col min="8420" max="8422" width="8.5703125" style="674" customWidth="1"/>
    <col min="8423" max="8423" width="10.5703125" style="674" customWidth="1"/>
    <col min="8424" max="8425" width="9.42578125" style="674" customWidth="1"/>
    <col min="8426" max="8426" width="8.5703125" style="674" customWidth="1"/>
    <col min="8427" max="8427" width="9.42578125" style="674" customWidth="1"/>
    <col min="8428" max="8428" width="1.42578125" style="674" customWidth="1"/>
    <col min="8429" max="8430" width="8.5703125" style="674" customWidth="1"/>
    <col min="8431" max="8431" width="9.42578125" style="674" customWidth="1"/>
    <col min="8432" max="8434" width="8.5703125" style="674" customWidth="1"/>
    <col min="8435" max="8435" width="10.42578125" style="674" customWidth="1"/>
    <col min="8436" max="8436" width="11.42578125" style="674"/>
    <col min="8437" max="8438" width="8.5703125" style="674" customWidth="1"/>
    <col min="8439" max="8439" width="9.42578125" style="674" customWidth="1"/>
    <col min="8440" max="8440" width="11.5703125" style="674" customWidth="1"/>
    <col min="8441" max="8441" width="11.42578125" style="674"/>
    <col min="8442" max="8442" width="16" style="674" customWidth="1"/>
    <col min="8443" max="8459" width="11.42578125" style="674"/>
    <col min="8460" max="8460" width="10.5703125" style="674" customWidth="1"/>
    <col min="8461" max="8667" width="11.42578125" style="674"/>
    <col min="8668" max="8668" width="27.5703125" style="674" customWidth="1"/>
    <col min="8669" max="8674" width="11.5703125" style="674" customWidth="1"/>
    <col min="8675" max="8675" width="16" style="674" customWidth="1"/>
    <col min="8676" max="8678" width="8.5703125" style="674" customWidth="1"/>
    <col min="8679" max="8679" width="10.5703125" style="674" customWidth="1"/>
    <col min="8680" max="8681" width="9.42578125" style="674" customWidth="1"/>
    <col min="8682" max="8682" width="8.5703125" style="674" customWidth="1"/>
    <col min="8683" max="8683" width="9.42578125" style="674" customWidth="1"/>
    <col min="8684" max="8684" width="1.42578125" style="674" customWidth="1"/>
    <col min="8685" max="8686" width="8.5703125" style="674" customWidth="1"/>
    <col min="8687" max="8687" width="9.42578125" style="674" customWidth="1"/>
    <col min="8688" max="8690" width="8.5703125" style="674" customWidth="1"/>
    <col min="8691" max="8691" width="10.42578125" style="674" customWidth="1"/>
    <col min="8692" max="8692" width="11.42578125" style="674"/>
    <col min="8693" max="8694" width="8.5703125" style="674" customWidth="1"/>
    <col min="8695" max="8695" width="9.42578125" style="674" customWidth="1"/>
    <col min="8696" max="8696" width="11.5703125" style="674" customWidth="1"/>
    <col min="8697" max="8697" width="11.42578125" style="674"/>
    <col min="8698" max="8698" width="16" style="674" customWidth="1"/>
    <col min="8699" max="8715" width="11.42578125" style="674"/>
    <col min="8716" max="8716" width="10.5703125" style="674" customWidth="1"/>
    <col min="8717" max="8923" width="11.42578125" style="674"/>
    <col min="8924" max="8924" width="27.5703125" style="674" customWidth="1"/>
    <col min="8925" max="8930" width="11.5703125" style="674" customWidth="1"/>
    <col min="8931" max="8931" width="16" style="674" customWidth="1"/>
    <col min="8932" max="8934" width="8.5703125" style="674" customWidth="1"/>
    <col min="8935" max="8935" width="10.5703125" style="674" customWidth="1"/>
    <col min="8936" max="8937" width="9.42578125" style="674" customWidth="1"/>
    <col min="8938" max="8938" width="8.5703125" style="674" customWidth="1"/>
    <col min="8939" max="8939" width="9.42578125" style="674" customWidth="1"/>
    <col min="8940" max="8940" width="1.42578125" style="674" customWidth="1"/>
    <col min="8941" max="8942" width="8.5703125" style="674" customWidth="1"/>
    <col min="8943" max="8943" width="9.42578125" style="674" customWidth="1"/>
    <col min="8944" max="8946" width="8.5703125" style="674" customWidth="1"/>
    <col min="8947" max="8947" width="10.42578125" style="674" customWidth="1"/>
    <col min="8948" max="8948" width="11.42578125" style="674"/>
    <col min="8949" max="8950" width="8.5703125" style="674" customWidth="1"/>
    <col min="8951" max="8951" width="9.42578125" style="674" customWidth="1"/>
    <col min="8952" max="8952" width="11.5703125" style="674" customWidth="1"/>
    <col min="8953" max="8953" width="11.42578125" style="674"/>
    <col min="8954" max="8954" width="16" style="674" customWidth="1"/>
    <col min="8955" max="8971" width="11.42578125" style="674"/>
    <col min="8972" max="8972" width="10.5703125" style="674" customWidth="1"/>
    <col min="8973" max="9179" width="11.42578125" style="674"/>
    <col min="9180" max="9180" width="27.5703125" style="674" customWidth="1"/>
    <col min="9181" max="9186" width="11.5703125" style="674" customWidth="1"/>
    <col min="9187" max="9187" width="16" style="674" customWidth="1"/>
    <col min="9188" max="9190" width="8.5703125" style="674" customWidth="1"/>
    <col min="9191" max="9191" width="10.5703125" style="674" customWidth="1"/>
    <col min="9192" max="9193" width="9.42578125" style="674" customWidth="1"/>
    <col min="9194" max="9194" width="8.5703125" style="674" customWidth="1"/>
    <col min="9195" max="9195" width="9.42578125" style="674" customWidth="1"/>
    <col min="9196" max="9196" width="1.42578125" style="674" customWidth="1"/>
    <col min="9197" max="9198" width="8.5703125" style="674" customWidth="1"/>
    <col min="9199" max="9199" width="9.42578125" style="674" customWidth="1"/>
    <col min="9200" max="9202" width="8.5703125" style="674" customWidth="1"/>
    <col min="9203" max="9203" width="10.42578125" style="674" customWidth="1"/>
    <col min="9204" max="9204" width="11.42578125" style="674"/>
    <col min="9205" max="9206" width="8.5703125" style="674" customWidth="1"/>
    <col min="9207" max="9207" width="9.42578125" style="674" customWidth="1"/>
    <col min="9208" max="9208" width="11.5703125" style="674" customWidth="1"/>
    <col min="9209" max="9209" width="11.42578125" style="674"/>
    <col min="9210" max="9210" width="16" style="674" customWidth="1"/>
    <col min="9211" max="9227" width="11.42578125" style="674"/>
    <col min="9228" max="9228" width="10.5703125" style="674" customWidth="1"/>
    <col min="9229" max="9435" width="11.42578125" style="674"/>
    <col min="9436" max="9436" width="27.5703125" style="674" customWidth="1"/>
    <col min="9437" max="9442" width="11.5703125" style="674" customWidth="1"/>
    <col min="9443" max="9443" width="16" style="674" customWidth="1"/>
    <col min="9444" max="9446" width="8.5703125" style="674" customWidth="1"/>
    <col min="9447" max="9447" width="10.5703125" style="674" customWidth="1"/>
    <col min="9448" max="9449" width="9.42578125" style="674" customWidth="1"/>
    <col min="9450" max="9450" width="8.5703125" style="674" customWidth="1"/>
    <col min="9451" max="9451" width="9.42578125" style="674" customWidth="1"/>
    <col min="9452" max="9452" width="1.42578125" style="674" customWidth="1"/>
    <col min="9453" max="9454" width="8.5703125" style="674" customWidth="1"/>
    <col min="9455" max="9455" width="9.42578125" style="674" customWidth="1"/>
    <col min="9456" max="9458" width="8.5703125" style="674" customWidth="1"/>
    <col min="9459" max="9459" width="10.42578125" style="674" customWidth="1"/>
    <col min="9460" max="9460" width="11.42578125" style="674"/>
    <col min="9461" max="9462" width="8.5703125" style="674" customWidth="1"/>
    <col min="9463" max="9463" width="9.42578125" style="674" customWidth="1"/>
    <col min="9464" max="9464" width="11.5703125" style="674" customWidth="1"/>
    <col min="9465" max="9465" width="11.42578125" style="674"/>
    <col min="9466" max="9466" width="16" style="674" customWidth="1"/>
    <col min="9467" max="9483" width="11.42578125" style="674"/>
    <col min="9484" max="9484" width="10.5703125" style="674" customWidth="1"/>
    <col min="9485" max="9691" width="11.42578125" style="674"/>
    <col min="9692" max="9692" width="27.5703125" style="674" customWidth="1"/>
    <col min="9693" max="9698" width="11.5703125" style="674" customWidth="1"/>
    <col min="9699" max="9699" width="16" style="674" customWidth="1"/>
    <col min="9700" max="9702" width="8.5703125" style="674" customWidth="1"/>
    <col min="9703" max="9703" width="10.5703125" style="674" customWidth="1"/>
    <col min="9704" max="9705" width="9.42578125" style="674" customWidth="1"/>
    <col min="9706" max="9706" width="8.5703125" style="674" customWidth="1"/>
    <col min="9707" max="9707" width="9.42578125" style="674" customWidth="1"/>
    <col min="9708" max="9708" width="1.42578125" style="674" customWidth="1"/>
    <col min="9709" max="9710" width="8.5703125" style="674" customWidth="1"/>
    <col min="9711" max="9711" width="9.42578125" style="674" customWidth="1"/>
    <col min="9712" max="9714" width="8.5703125" style="674" customWidth="1"/>
    <col min="9715" max="9715" width="10.42578125" style="674" customWidth="1"/>
    <col min="9716" max="9716" width="11.42578125" style="674"/>
    <col min="9717" max="9718" width="8.5703125" style="674" customWidth="1"/>
    <col min="9719" max="9719" width="9.42578125" style="674" customWidth="1"/>
    <col min="9720" max="9720" width="11.5703125" style="674" customWidth="1"/>
    <col min="9721" max="9721" width="11.42578125" style="674"/>
    <col min="9722" max="9722" width="16" style="674" customWidth="1"/>
    <col min="9723" max="9739" width="11.42578125" style="674"/>
    <col min="9740" max="9740" width="10.5703125" style="674" customWidth="1"/>
    <col min="9741" max="9947" width="11.42578125" style="674"/>
    <col min="9948" max="9948" width="27.5703125" style="674" customWidth="1"/>
    <col min="9949" max="9954" width="11.5703125" style="674" customWidth="1"/>
    <col min="9955" max="9955" width="16" style="674" customWidth="1"/>
    <col min="9956" max="9958" width="8.5703125" style="674" customWidth="1"/>
    <col min="9959" max="9959" width="10.5703125" style="674" customWidth="1"/>
    <col min="9960" max="9961" width="9.42578125" style="674" customWidth="1"/>
    <col min="9962" max="9962" width="8.5703125" style="674" customWidth="1"/>
    <col min="9963" max="9963" width="9.42578125" style="674" customWidth="1"/>
    <col min="9964" max="9964" width="1.42578125" style="674" customWidth="1"/>
    <col min="9965" max="9966" width="8.5703125" style="674" customWidth="1"/>
    <col min="9967" max="9967" width="9.42578125" style="674" customWidth="1"/>
    <col min="9968" max="9970" width="8.5703125" style="674" customWidth="1"/>
    <col min="9971" max="9971" width="10.42578125" style="674" customWidth="1"/>
    <col min="9972" max="9972" width="11.42578125" style="674"/>
    <col min="9973" max="9974" width="8.5703125" style="674" customWidth="1"/>
    <col min="9975" max="9975" width="9.42578125" style="674" customWidth="1"/>
    <col min="9976" max="9976" width="11.5703125" style="674" customWidth="1"/>
    <col min="9977" max="9977" width="11.42578125" style="674"/>
    <col min="9978" max="9978" width="16" style="674" customWidth="1"/>
    <col min="9979" max="9995" width="11.42578125" style="674"/>
    <col min="9996" max="9996" width="10.5703125" style="674" customWidth="1"/>
    <col min="9997" max="10203" width="11.42578125" style="674"/>
    <col min="10204" max="10204" width="27.5703125" style="674" customWidth="1"/>
    <col min="10205" max="10210" width="11.5703125" style="674" customWidth="1"/>
    <col min="10211" max="10211" width="16" style="674" customWidth="1"/>
    <col min="10212" max="10214" width="8.5703125" style="674" customWidth="1"/>
    <col min="10215" max="10215" width="10.5703125" style="674" customWidth="1"/>
    <col min="10216" max="10217" width="9.42578125" style="674" customWidth="1"/>
    <col min="10218" max="10218" width="8.5703125" style="674" customWidth="1"/>
    <col min="10219" max="10219" width="9.42578125" style="674" customWidth="1"/>
    <col min="10220" max="10220" width="1.42578125" style="674" customWidth="1"/>
    <col min="10221" max="10222" width="8.5703125" style="674" customWidth="1"/>
    <col min="10223" max="10223" width="9.42578125" style="674" customWidth="1"/>
    <col min="10224" max="10226" width="8.5703125" style="674" customWidth="1"/>
    <col min="10227" max="10227" width="10.42578125" style="674" customWidth="1"/>
    <col min="10228" max="10228" width="11.42578125" style="674"/>
    <col min="10229" max="10230" width="8.5703125" style="674" customWidth="1"/>
    <col min="10231" max="10231" width="9.42578125" style="674" customWidth="1"/>
    <col min="10232" max="10232" width="11.5703125" style="674" customWidth="1"/>
    <col min="10233" max="10233" width="11.42578125" style="674"/>
    <col min="10234" max="10234" width="16" style="674" customWidth="1"/>
    <col min="10235" max="10251" width="11.42578125" style="674"/>
    <col min="10252" max="10252" width="10.5703125" style="674" customWidth="1"/>
    <col min="10253" max="10459" width="11.42578125" style="674"/>
    <col min="10460" max="10460" width="27.5703125" style="674" customWidth="1"/>
    <col min="10461" max="10466" width="11.5703125" style="674" customWidth="1"/>
    <col min="10467" max="10467" width="16" style="674" customWidth="1"/>
    <col min="10468" max="10470" width="8.5703125" style="674" customWidth="1"/>
    <col min="10471" max="10471" width="10.5703125" style="674" customWidth="1"/>
    <col min="10472" max="10473" width="9.42578125" style="674" customWidth="1"/>
    <col min="10474" max="10474" width="8.5703125" style="674" customWidth="1"/>
    <col min="10475" max="10475" width="9.42578125" style="674" customWidth="1"/>
    <col min="10476" max="10476" width="1.42578125" style="674" customWidth="1"/>
    <col min="10477" max="10478" width="8.5703125" style="674" customWidth="1"/>
    <col min="10479" max="10479" width="9.42578125" style="674" customWidth="1"/>
    <col min="10480" max="10482" width="8.5703125" style="674" customWidth="1"/>
    <col min="10483" max="10483" width="10.42578125" style="674" customWidth="1"/>
    <col min="10484" max="10484" width="11.42578125" style="674"/>
    <col min="10485" max="10486" width="8.5703125" style="674" customWidth="1"/>
    <col min="10487" max="10487" width="9.42578125" style="674" customWidth="1"/>
    <col min="10488" max="10488" width="11.5703125" style="674" customWidth="1"/>
    <col min="10489" max="10489" width="11.42578125" style="674"/>
    <col min="10490" max="10490" width="16" style="674" customWidth="1"/>
    <col min="10491" max="10507" width="11.42578125" style="674"/>
    <col min="10508" max="10508" width="10.5703125" style="674" customWidth="1"/>
    <col min="10509" max="10715" width="11.42578125" style="674"/>
    <col min="10716" max="10716" width="27.5703125" style="674" customWidth="1"/>
    <col min="10717" max="10722" width="11.5703125" style="674" customWidth="1"/>
    <col min="10723" max="10723" width="16" style="674" customWidth="1"/>
    <col min="10724" max="10726" width="8.5703125" style="674" customWidth="1"/>
    <col min="10727" max="10727" width="10.5703125" style="674" customWidth="1"/>
    <col min="10728" max="10729" width="9.42578125" style="674" customWidth="1"/>
    <col min="10730" max="10730" width="8.5703125" style="674" customWidth="1"/>
    <col min="10731" max="10731" width="9.42578125" style="674" customWidth="1"/>
    <col min="10732" max="10732" width="1.42578125" style="674" customWidth="1"/>
    <col min="10733" max="10734" width="8.5703125" style="674" customWidth="1"/>
    <col min="10735" max="10735" width="9.42578125" style="674" customWidth="1"/>
    <col min="10736" max="10738" width="8.5703125" style="674" customWidth="1"/>
    <col min="10739" max="10739" width="10.42578125" style="674" customWidth="1"/>
    <col min="10740" max="10740" width="11.42578125" style="674"/>
    <col min="10741" max="10742" width="8.5703125" style="674" customWidth="1"/>
    <col min="10743" max="10743" width="9.42578125" style="674" customWidth="1"/>
    <col min="10744" max="10744" width="11.5703125" style="674" customWidth="1"/>
    <col min="10745" max="10745" width="11.42578125" style="674"/>
    <col min="10746" max="10746" width="16" style="674" customWidth="1"/>
    <col min="10747" max="10763" width="11.42578125" style="674"/>
    <col min="10764" max="10764" width="10.5703125" style="674" customWidth="1"/>
    <col min="10765" max="10971" width="11.42578125" style="674"/>
    <col min="10972" max="10972" width="27.5703125" style="674" customWidth="1"/>
    <col min="10973" max="10978" width="11.5703125" style="674" customWidth="1"/>
    <col min="10979" max="10979" width="16" style="674" customWidth="1"/>
    <col min="10980" max="10982" width="8.5703125" style="674" customWidth="1"/>
    <col min="10983" max="10983" width="10.5703125" style="674" customWidth="1"/>
    <col min="10984" max="10985" width="9.42578125" style="674" customWidth="1"/>
    <col min="10986" max="10986" width="8.5703125" style="674" customWidth="1"/>
    <col min="10987" max="10987" width="9.42578125" style="674" customWidth="1"/>
    <col min="10988" max="10988" width="1.42578125" style="674" customWidth="1"/>
    <col min="10989" max="10990" width="8.5703125" style="674" customWidth="1"/>
    <col min="10991" max="10991" width="9.42578125" style="674" customWidth="1"/>
    <col min="10992" max="10994" width="8.5703125" style="674" customWidth="1"/>
    <col min="10995" max="10995" width="10.42578125" style="674" customWidth="1"/>
    <col min="10996" max="10996" width="11.42578125" style="674"/>
    <col min="10997" max="10998" width="8.5703125" style="674" customWidth="1"/>
    <col min="10999" max="10999" width="9.42578125" style="674" customWidth="1"/>
    <col min="11000" max="11000" width="11.5703125" style="674" customWidth="1"/>
    <col min="11001" max="11001" width="11.42578125" style="674"/>
    <col min="11002" max="11002" width="16" style="674" customWidth="1"/>
    <col min="11003" max="11019" width="11.42578125" style="674"/>
    <col min="11020" max="11020" width="10.5703125" style="674" customWidth="1"/>
    <col min="11021" max="11227" width="11.42578125" style="674"/>
    <col min="11228" max="11228" width="27.5703125" style="674" customWidth="1"/>
    <col min="11229" max="11234" width="11.5703125" style="674" customWidth="1"/>
    <col min="11235" max="11235" width="16" style="674" customWidth="1"/>
    <col min="11236" max="11238" width="8.5703125" style="674" customWidth="1"/>
    <col min="11239" max="11239" width="10.5703125" style="674" customWidth="1"/>
    <col min="11240" max="11241" width="9.42578125" style="674" customWidth="1"/>
    <col min="11242" max="11242" width="8.5703125" style="674" customWidth="1"/>
    <col min="11243" max="11243" width="9.42578125" style="674" customWidth="1"/>
    <col min="11244" max="11244" width="1.42578125" style="674" customWidth="1"/>
    <col min="11245" max="11246" width="8.5703125" style="674" customWidth="1"/>
    <col min="11247" max="11247" width="9.42578125" style="674" customWidth="1"/>
    <col min="11248" max="11250" width="8.5703125" style="674" customWidth="1"/>
    <col min="11251" max="11251" width="10.42578125" style="674" customWidth="1"/>
    <col min="11252" max="11252" width="11.42578125" style="674"/>
    <col min="11253" max="11254" width="8.5703125" style="674" customWidth="1"/>
    <col min="11255" max="11255" width="9.42578125" style="674" customWidth="1"/>
    <col min="11256" max="11256" width="11.5703125" style="674" customWidth="1"/>
    <col min="11257" max="11257" width="11.42578125" style="674"/>
    <col min="11258" max="11258" width="16" style="674" customWidth="1"/>
    <col min="11259" max="11275" width="11.42578125" style="674"/>
    <col min="11276" max="11276" width="10.5703125" style="674" customWidth="1"/>
    <col min="11277" max="11483" width="11.42578125" style="674"/>
    <col min="11484" max="11484" width="27.5703125" style="674" customWidth="1"/>
    <col min="11485" max="11490" width="11.5703125" style="674" customWidth="1"/>
    <col min="11491" max="11491" width="16" style="674" customWidth="1"/>
    <col min="11492" max="11494" width="8.5703125" style="674" customWidth="1"/>
    <col min="11495" max="11495" width="10.5703125" style="674" customWidth="1"/>
    <col min="11496" max="11497" width="9.42578125" style="674" customWidth="1"/>
    <col min="11498" max="11498" width="8.5703125" style="674" customWidth="1"/>
    <col min="11499" max="11499" width="9.42578125" style="674" customWidth="1"/>
    <col min="11500" max="11500" width="1.42578125" style="674" customWidth="1"/>
    <col min="11501" max="11502" width="8.5703125" style="674" customWidth="1"/>
    <col min="11503" max="11503" width="9.42578125" style="674" customWidth="1"/>
    <col min="11504" max="11506" width="8.5703125" style="674" customWidth="1"/>
    <col min="11507" max="11507" width="10.42578125" style="674" customWidth="1"/>
    <col min="11508" max="11508" width="11.42578125" style="674"/>
    <col min="11509" max="11510" width="8.5703125" style="674" customWidth="1"/>
    <col min="11511" max="11511" width="9.42578125" style="674" customWidth="1"/>
    <col min="11512" max="11512" width="11.5703125" style="674" customWidth="1"/>
    <col min="11513" max="11513" width="11.42578125" style="674"/>
    <col min="11514" max="11514" width="16" style="674" customWidth="1"/>
    <col min="11515" max="11531" width="11.42578125" style="674"/>
    <col min="11532" max="11532" width="10.5703125" style="674" customWidth="1"/>
    <col min="11533" max="11739" width="11.42578125" style="674"/>
    <col min="11740" max="11740" width="27.5703125" style="674" customWidth="1"/>
    <col min="11741" max="11746" width="11.5703125" style="674" customWidth="1"/>
    <col min="11747" max="11747" width="16" style="674" customWidth="1"/>
    <col min="11748" max="11750" width="8.5703125" style="674" customWidth="1"/>
    <col min="11751" max="11751" width="10.5703125" style="674" customWidth="1"/>
    <col min="11752" max="11753" width="9.42578125" style="674" customWidth="1"/>
    <col min="11754" max="11754" width="8.5703125" style="674" customWidth="1"/>
    <col min="11755" max="11755" width="9.42578125" style="674" customWidth="1"/>
    <col min="11756" max="11756" width="1.42578125" style="674" customWidth="1"/>
    <col min="11757" max="11758" width="8.5703125" style="674" customWidth="1"/>
    <col min="11759" max="11759" width="9.42578125" style="674" customWidth="1"/>
    <col min="11760" max="11762" width="8.5703125" style="674" customWidth="1"/>
    <col min="11763" max="11763" width="10.42578125" style="674" customWidth="1"/>
    <col min="11764" max="11764" width="11.42578125" style="674"/>
    <col min="11765" max="11766" width="8.5703125" style="674" customWidth="1"/>
    <col min="11767" max="11767" width="9.42578125" style="674" customWidth="1"/>
    <col min="11768" max="11768" width="11.5703125" style="674" customWidth="1"/>
    <col min="11769" max="11769" width="11.42578125" style="674"/>
    <col min="11770" max="11770" width="16" style="674" customWidth="1"/>
    <col min="11771" max="11787" width="11.42578125" style="674"/>
    <col min="11788" max="11788" width="10.5703125" style="674" customWidth="1"/>
    <col min="11789" max="11995" width="11.42578125" style="674"/>
    <col min="11996" max="11996" width="27.5703125" style="674" customWidth="1"/>
    <col min="11997" max="12002" width="11.5703125" style="674" customWidth="1"/>
    <col min="12003" max="12003" width="16" style="674" customWidth="1"/>
    <col min="12004" max="12006" width="8.5703125" style="674" customWidth="1"/>
    <col min="12007" max="12007" width="10.5703125" style="674" customWidth="1"/>
    <col min="12008" max="12009" width="9.42578125" style="674" customWidth="1"/>
    <col min="12010" max="12010" width="8.5703125" style="674" customWidth="1"/>
    <col min="12011" max="12011" width="9.42578125" style="674" customWidth="1"/>
    <col min="12012" max="12012" width="1.42578125" style="674" customWidth="1"/>
    <col min="12013" max="12014" width="8.5703125" style="674" customWidth="1"/>
    <col min="12015" max="12015" width="9.42578125" style="674" customWidth="1"/>
    <col min="12016" max="12018" width="8.5703125" style="674" customWidth="1"/>
    <col min="12019" max="12019" width="10.42578125" style="674" customWidth="1"/>
    <col min="12020" max="12020" width="11.42578125" style="674"/>
    <col min="12021" max="12022" width="8.5703125" style="674" customWidth="1"/>
    <col min="12023" max="12023" width="9.42578125" style="674" customWidth="1"/>
    <col min="12024" max="12024" width="11.5703125" style="674" customWidth="1"/>
    <col min="12025" max="12025" width="11.42578125" style="674"/>
    <col min="12026" max="12026" width="16" style="674" customWidth="1"/>
    <col min="12027" max="12043" width="11.42578125" style="674"/>
    <col min="12044" max="12044" width="10.5703125" style="674" customWidth="1"/>
    <col min="12045" max="12251" width="11.42578125" style="674"/>
    <col min="12252" max="12252" width="27.5703125" style="674" customWidth="1"/>
    <col min="12253" max="12258" width="11.5703125" style="674" customWidth="1"/>
    <col min="12259" max="12259" width="16" style="674" customWidth="1"/>
    <col min="12260" max="12262" width="8.5703125" style="674" customWidth="1"/>
    <col min="12263" max="12263" width="10.5703125" style="674" customWidth="1"/>
    <col min="12264" max="12265" width="9.42578125" style="674" customWidth="1"/>
    <col min="12266" max="12266" width="8.5703125" style="674" customWidth="1"/>
    <col min="12267" max="12267" width="9.42578125" style="674" customWidth="1"/>
    <col min="12268" max="12268" width="1.42578125" style="674" customWidth="1"/>
    <col min="12269" max="12270" width="8.5703125" style="674" customWidth="1"/>
    <col min="12271" max="12271" width="9.42578125" style="674" customWidth="1"/>
    <col min="12272" max="12274" width="8.5703125" style="674" customWidth="1"/>
    <col min="12275" max="12275" width="10.42578125" style="674" customWidth="1"/>
    <col min="12276" max="12276" width="11.42578125" style="674"/>
    <col min="12277" max="12278" width="8.5703125" style="674" customWidth="1"/>
    <col min="12279" max="12279" width="9.42578125" style="674" customWidth="1"/>
    <col min="12280" max="12280" width="11.5703125" style="674" customWidth="1"/>
    <col min="12281" max="12281" width="11.42578125" style="674"/>
    <col min="12282" max="12282" width="16" style="674" customWidth="1"/>
    <col min="12283" max="12299" width="11.42578125" style="674"/>
    <col min="12300" max="12300" width="10.5703125" style="674" customWidth="1"/>
    <col min="12301" max="12507" width="11.42578125" style="674"/>
    <col min="12508" max="12508" width="27.5703125" style="674" customWidth="1"/>
    <col min="12509" max="12514" width="11.5703125" style="674" customWidth="1"/>
    <col min="12515" max="12515" width="16" style="674" customWidth="1"/>
    <col min="12516" max="12518" width="8.5703125" style="674" customWidth="1"/>
    <col min="12519" max="12519" width="10.5703125" style="674" customWidth="1"/>
    <col min="12520" max="12521" width="9.42578125" style="674" customWidth="1"/>
    <col min="12522" max="12522" width="8.5703125" style="674" customWidth="1"/>
    <col min="12523" max="12523" width="9.42578125" style="674" customWidth="1"/>
    <col min="12524" max="12524" width="1.42578125" style="674" customWidth="1"/>
    <col min="12525" max="12526" width="8.5703125" style="674" customWidth="1"/>
    <col min="12527" max="12527" width="9.42578125" style="674" customWidth="1"/>
    <col min="12528" max="12530" width="8.5703125" style="674" customWidth="1"/>
    <col min="12531" max="12531" width="10.42578125" style="674" customWidth="1"/>
    <col min="12532" max="12532" width="11.42578125" style="674"/>
    <col min="12533" max="12534" width="8.5703125" style="674" customWidth="1"/>
    <col min="12535" max="12535" width="9.42578125" style="674" customWidth="1"/>
    <col min="12536" max="12536" width="11.5703125" style="674" customWidth="1"/>
    <col min="12537" max="12537" width="11.42578125" style="674"/>
    <col min="12538" max="12538" width="16" style="674" customWidth="1"/>
    <col min="12539" max="12555" width="11.42578125" style="674"/>
    <col min="12556" max="12556" width="10.5703125" style="674" customWidth="1"/>
    <col min="12557" max="12763" width="11.42578125" style="674"/>
    <col min="12764" max="12764" width="27.5703125" style="674" customWidth="1"/>
    <col min="12765" max="12770" width="11.5703125" style="674" customWidth="1"/>
    <col min="12771" max="12771" width="16" style="674" customWidth="1"/>
    <col min="12772" max="12774" width="8.5703125" style="674" customWidth="1"/>
    <col min="12775" max="12775" width="10.5703125" style="674" customWidth="1"/>
    <col min="12776" max="12777" width="9.42578125" style="674" customWidth="1"/>
    <col min="12778" max="12778" width="8.5703125" style="674" customWidth="1"/>
    <col min="12779" max="12779" width="9.42578125" style="674" customWidth="1"/>
    <col min="12780" max="12780" width="1.42578125" style="674" customWidth="1"/>
    <col min="12781" max="12782" width="8.5703125" style="674" customWidth="1"/>
    <col min="12783" max="12783" width="9.42578125" style="674" customWidth="1"/>
    <col min="12784" max="12786" width="8.5703125" style="674" customWidth="1"/>
    <col min="12787" max="12787" width="10.42578125" style="674" customWidth="1"/>
    <col min="12788" max="12788" width="11.42578125" style="674"/>
    <col min="12789" max="12790" width="8.5703125" style="674" customWidth="1"/>
    <col min="12791" max="12791" width="9.42578125" style="674" customWidth="1"/>
    <col min="12792" max="12792" width="11.5703125" style="674" customWidth="1"/>
    <col min="12793" max="12793" width="11.42578125" style="674"/>
    <col min="12794" max="12794" width="16" style="674" customWidth="1"/>
    <col min="12795" max="12811" width="11.42578125" style="674"/>
    <col min="12812" max="12812" width="10.5703125" style="674" customWidth="1"/>
    <col min="12813" max="13019" width="11.42578125" style="674"/>
    <col min="13020" max="13020" width="27.5703125" style="674" customWidth="1"/>
    <col min="13021" max="13026" width="11.5703125" style="674" customWidth="1"/>
    <col min="13027" max="13027" width="16" style="674" customWidth="1"/>
    <col min="13028" max="13030" width="8.5703125" style="674" customWidth="1"/>
    <col min="13031" max="13031" width="10.5703125" style="674" customWidth="1"/>
    <col min="13032" max="13033" width="9.42578125" style="674" customWidth="1"/>
    <col min="13034" max="13034" width="8.5703125" style="674" customWidth="1"/>
    <col min="13035" max="13035" width="9.42578125" style="674" customWidth="1"/>
    <col min="13036" max="13036" width="1.42578125" style="674" customWidth="1"/>
    <col min="13037" max="13038" width="8.5703125" style="674" customWidth="1"/>
    <col min="13039" max="13039" width="9.42578125" style="674" customWidth="1"/>
    <col min="13040" max="13042" width="8.5703125" style="674" customWidth="1"/>
    <col min="13043" max="13043" width="10.42578125" style="674" customWidth="1"/>
    <col min="13044" max="13044" width="11.42578125" style="674"/>
    <col min="13045" max="13046" width="8.5703125" style="674" customWidth="1"/>
    <col min="13047" max="13047" width="9.42578125" style="674" customWidth="1"/>
    <col min="13048" max="13048" width="11.5703125" style="674" customWidth="1"/>
    <col min="13049" max="13049" width="11.42578125" style="674"/>
    <col min="13050" max="13050" width="16" style="674" customWidth="1"/>
    <col min="13051" max="13067" width="11.42578125" style="674"/>
    <col min="13068" max="13068" width="10.5703125" style="674" customWidth="1"/>
    <col min="13069" max="13275" width="11.42578125" style="674"/>
    <col min="13276" max="13276" width="27.5703125" style="674" customWidth="1"/>
    <col min="13277" max="13282" width="11.5703125" style="674" customWidth="1"/>
    <col min="13283" max="13283" width="16" style="674" customWidth="1"/>
    <col min="13284" max="13286" width="8.5703125" style="674" customWidth="1"/>
    <col min="13287" max="13287" width="10.5703125" style="674" customWidth="1"/>
    <col min="13288" max="13289" width="9.42578125" style="674" customWidth="1"/>
    <col min="13290" max="13290" width="8.5703125" style="674" customWidth="1"/>
    <col min="13291" max="13291" width="9.42578125" style="674" customWidth="1"/>
    <col min="13292" max="13292" width="1.42578125" style="674" customWidth="1"/>
    <col min="13293" max="13294" width="8.5703125" style="674" customWidth="1"/>
    <col min="13295" max="13295" width="9.42578125" style="674" customWidth="1"/>
    <col min="13296" max="13298" width="8.5703125" style="674" customWidth="1"/>
    <col min="13299" max="13299" width="10.42578125" style="674" customWidth="1"/>
    <col min="13300" max="13300" width="11.42578125" style="674"/>
    <col min="13301" max="13302" width="8.5703125" style="674" customWidth="1"/>
    <col min="13303" max="13303" width="9.42578125" style="674" customWidth="1"/>
    <col min="13304" max="13304" width="11.5703125" style="674" customWidth="1"/>
    <col min="13305" max="13305" width="11.42578125" style="674"/>
    <col min="13306" max="13306" width="16" style="674" customWidth="1"/>
    <col min="13307" max="13323" width="11.42578125" style="674"/>
    <col min="13324" max="13324" width="10.5703125" style="674" customWidth="1"/>
    <col min="13325" max="13531" width="11.42578125" style="674"/>
    <col min="13532" max="13532" width="27.5703125" style="674" customWidth="1"/>
    <col min="13533" max="13538" width="11.5703125" style="674" customWidth="1"/>
    <col min="13539" max="13539" width="16" style="674" customWidth="1"/>
    <col min="13540" max="13542" width="8.5703125" style="674" customWidth="1"/>
    <col min="13543" max="13543" width="10.5703125" style="674" customWidth="1"/>
    <col min="13544" max="13545" width="9.42578125" style="674" customWidth="1"/>
    <col min="13546" max="13546" width="8.5703125" style="674" customWidth="1"/>
    <col min="13547" max="13547" width="9.42578125" style="674" customWidth="1"/>
    <col min="13548" max="13548" width="1.42578125" style="674" customWidth="1"/>
    <col min="13549" max="13550" width="8.5703125" style="674" customWidth="1"/>
    <col min="13551" max="13551" width="9.42578125" style="674" customWidth="1"/>
    <col min="13552" max="13554" width="8.5703125" style="674" customWidth="1"/>
    <col min="13555" max="13555" width="10.42578125" style="674" customWidth="1"/>
    <col min="13556" max="13556" width="11.42578125" style="674"/>
    <col min="13557" max="13558" width="8.5703125" style="674" customWidth="1"/>
    <col min="13559" max="13559" width="9.42578125" style="674" customWidth="1"/>
    <col min="13560" max="13560" width="11.5703125" style="674" customWidth="1"/>
    <col min="13561" max="13561" width="11.42578125" style="674"/>
    <col min="13562" max="13562" width="16" style="674" customWidth="1"/>
    <col min="13563" max="13579" width="11.42578125" style="674"/>
    <col min="13580" max="13580" width="10.5703125" style="674" customWidth="1"/>
    <col min="13581" max="13787" width="11.42578125" style="674"/>
    <col min="13788" max="13788" width="27.5703125" style="674" customWidth="1"/>
    <col min="13789" max="13794" width="11.5703125" style="674" customWidth="1"/>
    <col min="13795" max="13795" width="16" style="674" customWidth="1"/>
    <col min="13796" max="13798" width="8.5703125" style="674" customWidth="1"/>
    <col min="13799" max="13799" width="10.5703125" style="674" customWidth="1"/>
    <col min="13800" max="13801" width="9.42578125" style="674" customWidth="1"/>
    <col min="13802" max="13802" width="8.5703125" style="674" customWidth="1"/>
    <col min="13803" max="13803" width="9.42578125" style="674" customWidth="1"/>
    <col min="13804" max="13804" width="1.42578125" style="674" customWidth="1"/>
    <col min="13805" max="13806" width="8.5703125" style="674" customWidth="1"/>
    <col min="13807" max="13807" width="9.42578125" style="674" customWidth="1"/>
    <col min="13808" max="13810" width="8.5703125" style="674" customWidth="1"/>
    <col min="13811" max="13811" width="10.42578125" style="674" customWidth="1"/>
    <col min="13812" max="13812" width="11.42578125" style="674"/>
    <col min="13813" max="13814" width="8.5703125" style="674" customWidth="1"/>
    <col min="13815" max="13815" width="9.42578125" style="674" customWidth="1"/>
    <col min="13816" max="13816" width="11.5703125" style="674" customWidth="1"/>
    <col min="13817" max="13817" width="11.42578125" style="674"/>
    <col min="13818" max="13818" width="16" style="674" customWidth="1"/>
    <col min="13819" max="13835" width="11.42578125" style="674"/>
    <col min="13836" max="13836" width="10.5703125" style="674" customWidth="1"/>
    <col min="13837" max="14043" width="11.42578125" style="674"/>
    <col min="14044" max="14044" width="27.5703125" style="674" customWidth="1"/>
    <col min="14045" max="14050" width="11.5703125" style="674" customWidth="1"/>
    <col min="14051" max="14051" width="16" style="674" customWidth="1"/>
    <col min="14052" max="14054" width="8.5703125" style="674" customWidth="1"/>
    <col min="14055" max="14055" width="10.5703125" style="674" customWidth="1"/>
    <col min="14056" max="14057" width="9.42578125" style="674" customWidth="1"/>
    <col min="14058" max="14058" width="8.5703125" style="674" customWidth="1"/>
    <col min="14059" max="14059" width="9.42578125" style="674" customWidth="1"/>
    <col min="14060" max="14060" width="1.42578125" style="674" customWidth="1"/>
    <col min="14061" max="14062" width="8.5703125" style="674" customWidth="1"/>
    <col min="14063" max="14063" width="9.42578125" style="674" customWidth="1"/>
    <col min="14064" max="14066" width="8.5703125" style="674" customWidth="1"/>
    <col min="14067" max="14067" width="10.42578125" style="674" customWidth="1"/>
    <col min="14068" max="14068" width="11.42578125" style="674"/>
    <col min="14069" max="14070" width="8.5703125" style="674" customWidth="1"/>
    <col min="14071" max="14071" width="9.42578125" style="674" customWidth="1"/>
    <col min="14072" max="14072" width="11.5703125" style="674" customWidth="1"/>
    <col min="14073" max="14073" width="11.42578125" style="674"/>
    <col min="14074" max="14074" width="16" style="674" customWidth="1"/>
    <col min="14075" max="14091" width="11.42578125" style="674"/>
    <col min="14092" max="14092" width="10.5703125" style="674" customWidth="1"/>
    <col min="14093" max="14299" width="11.42578125" style="674"/>
    <col min="14300" max="14300" width="27.5703125" style="674" customWidth="1"/>
    <col min="14301" max="14306" width="11.5703125" style="674" customWidth="1"/>
    <col min="14307" max="14307" width="16" style="674" customWidth="1"/>
    <col min="14308" max="14310" width="8.5703125" style="674" customWidth="1"/>
    <col min="14311" max="14311" width="10.5703125" style="674" customWidth="1"/>
    <col min="14312" max="14313" width="9.42578125" style="674" customWidth="1"/>
    <col min="14314" max="14314" width="8.5703125" style="674" customWidth="1"/>
    <col min="14315" max="14315" width="9.42578125" style="674" customWidth="1"/>
    <col min="14316" max="14316" width="1.42578125" style="674" customWidth="1"/>
    <col min="14317" max="14318" width="8.5703125" style="674" customWidth="1"/>
    <col min="14319" max="14319" width="9.42578125" style="674" customWidth="1"/>
    <col min="14320" max="14322" width="8.5703125" style="674" customWidth="1"/>
    <col min="14323" max="14323" width="10.42578125" style="674" customWidth="1"/>
    <col min="14324" max="14324" width="11.42578125" style="674"/>
    <col min="14325" max="14326" width="8.5703125" style="674" customWidth="1"/>
    <col min="14327" max="14327" width="9.42578125" style="674" customWidth="1"/>
    <col min="14328" max="14328" width="11.5703125" style="674" customWidth="1"/>
    <col min="14329" max="14329" width="11.42578125" style="674"/>
    <col min="14330" max="14330" width="16" style="674" customWidth="1"/>
    <col min="14331" max="14347" width="11.42578125" style="674"/>
    <col min="14348" max="14348" width="10.5703125" style="674" customWidth="1"/>
    <col min="14349" max="14555" width="11.42578125" style="674"/>
    <col min="14556" max="14556" width="27.5703125" style="674" customWidth="1"/>
    <col min="14557" max="14562" width="11.5703125" style="674" customWidth="1"/>
    <col min="14563" max="14563" width="16" style="674" customWidth="1"/>
    <col min="14564" max="14566" width="8.5703125" style="674" customWidth="1"/>
    <col min="14567" max="14567" width="10.5703125" style="674" customWidth="1"/>
    <col min="14568" max="14569" width="9.42578125" style="674" customWidth="1"/>
    <col min="14570" max="14570" width="8.5703125" style="674" customWidth="1"/>
    <col min="14571" max="14571" width="9.42578125" style="674" customWidth="1"/>
    <col min="14572" max="14572" width="1.42578125" style="674" customWidth="1"/>
    <col min="14573" max="14574" width="8.5703125" style="674" customWidth="1"/>
    <col min="14575" max="14575" width="9.42578125" style="674" customWidth="1"/>
    <col min="14576" max="14578" width="8.5703125" style="674" customWidth="1"/>
    <col min="14579" max="14579" width="10.42578125" style="674" customWidth="1"/>
    <col min="14580" max="14580" width="11.42578125" style="674"/>
    <col min="14581" max="14582" width="8.5703125" style="674" customWidth="1"/>
    <col min="14583" max="14583" width="9.42578125" style="674" customWidth="1"/>
    <col min="14584" max="14584" width="11.5703125" style="674" customWidth="1"/>
    <col min="14585" max="14585" width="11.42578125" style="674"/>
    <col min="14586" max="14586" width="16" style="674" customWidth="1"/>
    <col min="14587" max="14603" width="11.42578125" style="674"/>
    <col min="14604" max="14604" width="10.5703125" style="674" customWidth="1"/>
    <col min="14605" max="14811" width="11.42578125" style="674"/>
    <col min="14812" max="14812" width="27.5703125" style="674" customWidth="1"/>
    <col min="14813" max="14818" width="11.5703125" style="674" customWidth="1"/>
    <col min="14819" max="14819" width="16" style="674" customWidth="1"/>
    <col min="14820" max="14822" width="8.5703125" style="674" customWidth="1"/>
    <col min="14823" max="14823" width="10.5703125" style="674" customWidth="1"/>
    <col min="14824" max="14825" width="9.42578125" style="674" customWidth="1"/>
    <col min="14826" max="14826" width="8.5703125" style="674" customWidth="1"/>
    <col min="14827" max="14827" width="9.42578125" style="674" customWidth="1"/>
    <col min="14828" max="14828" width="1.42578125" style="674" customWidth="1"/>
    <col min="14829" max="14830" width="8.5703125" style="674" customWidth="1"/>
    <col min="14831" max="14831" width="9.42578125" style="674" customWidth="1"/>
    <col min="14832" max="14834" width="8.5703125" style="674" customWidth="1"/>
    <col min="14835" max="14835" width="10.42578125" style="674" customWidth="1"/>
    <col min="14836" max="14836" width="11.42578125" style="674"/>
    <col min="14837" max="14838" width="8.5703125" style="674" customWidth="1"/>
    <col min="14839" max="14839" width="9.42578125" style="674" customWidth="1"/>
    <col min="14840" max="14840" width="11.5703125" style="674" customWidth="1"/>
    <col min="14841" max="14841" width="11.42578125" style="674"/>
    <col min="14842" max="14842" width="16" style="674" customWidth="1"/>
    <col min="14843" max="14859" width="11.42578125" style="674"/>
    <col min="14860" max="14860" width="10.5703125" style="674" customWidth="1"/>
    <col min="14861" max="15067" width="11.42578125" style="674"/>
    <col min="15068" max="15068" width="27.5703125" style="674" customWidth="1"/>
    <col min="15069" max="15074" width="11.5703125" style="674" customWidth="1"/>
    <col min="15075" max="15075" width="16" style="674" customWidth="1"/>
    <col min="15076" max="15078" width="8.5703125" style="674" customWidth="1"/>
    <col min="15079" max="15079" width="10.5703125" style="674" customWidth="1"/>
    <col min="15080" max="15081" width="9.42578125" style="674" customWidth="1"/>
    <col min="15082" max="15082" width="8.5703125" style="674" customWidth="1"/>
    <col min="15083" max="15083" width="9.42578125" style="674" customWidth="1"/>
    <col min="15084" max="15084" width="1.42578125" style="674" customWidth="1"/>
    <col min="15085" max="15086" width="8.5703125" style="674" customWidth="1"/>
    <col min="15087" max="15087" width="9.42578125" style="674" customWidth="1"/>
    <col min="15088" max="15090" width="8.5703125" style="674" customWidth="1"/>
    <col min="15091" max="15091" width="10.42578125" style="674" customWidth="1"/>
    <col min="15092" max="15092" width="11.42578125" style="674"/>
    <col min="15093" max="15094" width="8.5703125" style="674" customWidth="1"/>
    <col min="15095" max="15095" width="9.42578125" style="674" customWidth="1"/>
    <col min="15096" max="15096" width="11.5703125" style="674" customWidth="1"/>
    <col min="15097" max="15097" width="11.42578125" style="674"/>
    <col min="15098" max="15098" width="16" style="674" customWidth="1"/>
    <col min="15099" max="15115" width="11.42578125" style="674"/>
    <col min="15116" max="15116" width="10.5703125" style="674" customWidth="1"/>
    <col min="15117" max="15323" width="11.42578125" style="674"/>
    <col min="15324" max="15324" width="27.5703125" style="674" customWidth="1"/>
    <col min="15325" max="15330" width="11.5703125" style="674" customWidth="1"/>
    <col min="15331" max="15331" width="16" style="674" customWidth="1"/>
    <col min="15332" max="15334" width="8.5703125" style="674" customWidth="1"/>
    <col min="15335" max="15335" width="10.5703125" style="674" customWidth="1"/>
    <col min="15336" max="15337" width="9.42578125" style="674" customWidth="1"/>
    <col min="15338" max="15338" width="8.5703125" style="674" customWidth="1"/>
    <col min="15339" max="15339" width="9.42578125" style="674" customWidth="1"/>
    <col min="15340" max="15340" width="1.42578125" style="674" customWidth="1"/>
    <col min="15341" max="15342" width="8.5703125" style="674" customWidth="1"/>
    <col min="15343" max="15343" width="9.42578125" style="674" customWidth="1"/>
    <col min="15344" max="15346" width="8.5703125" style="674" customWidth="1"/>
    <col min="15347" max="15347" width="10.42578125" style="674" customWidth="1"/>
    <col min="15348" max="15348" width="11.42578125" style="674"/>
    <col min="15349" max="15350" width="8.5703125" style="674" customWidth="1"/>
    <col min="15351" max="15351" width="9.42578125" style="674" customWidth="1"/>
    <col min="15352" max="15352" width="11.5703125" style="674" customWidth="1"/>
    <col min="15353" max="15353" width="11.42578125" style="674"/>
    <col min="15354" max="15354" width="16" style="674" customWidth="1"/>
    <col min="15355" max="15371" width="11.42578125" style="674"/>
    <col min="15372" max="15372" width="10.5703125" style="674" customWidth="1"/>
    <col min="15373" max="15579" width="11.42578125" style="674"/>
    <col min="15580" max="15580" width="27.5703125" style="674" customWidth="1"/>
    <col min="15581" max="15586" width="11.5703125" style="674" customWidth="1"/>
    <col min="15587" max="15587" width="16" style="674" customWidth="1"/>
    <col min="15588" max="15590" width="8.5703125" style="674" customWidth="1"/>
    <col min="15591" max="15591" width="10.5703125" style="674" customWidth="1"/>
    <col min="15592" max="15593" width="9.42578125" style="674" customWidth="1"/>
    <col min="15594" max="15594" width="8.5703125" style="674" customWidth="1"/>
    <col min="15595" max="15595" width="9.42578125" style="674" customWidth="1"/>
    <col min="15596" max="15596" width="1.42578125" style="674" customWidth="1"/>
    <col min="15597" max="15598" width="8.5703125" style="674" customWidth="1"/>
    <col min="15599" max="15599" width="9.42578125" style="674" customWidth="1"/>
    <col min="15600" max="15602" width="8.5703125" style="674" customWidth="1"/>
    <col min="15603" max="15603" width="10.42578125" style="674" customWidth="1"/>
    <col min="15604" max="15604" width="11.42578125" style="674"/>
    <col min="15605" max="15606" width="8.5703125" style="674" customWidth="1"/>
    <col min="15607" max="15607" width="9.42578125" style="674" customWidth="1"/>
    <col min="15608" max="15608" width="11.5703125" style="674" customWidth="1"/>
    <col min="15609" max="15609" width="11.42578125" style="674"/>
    <col min="15610" max="15610" width="16" style="674" customWidth="1"/>
    <col min="15611" max="15627" width="11.42578125" style="674"/>
    <col min="15628" max="15628" width="10.5703125" style="674" customWidth="1"/>
    <col min="15629" max="15835" width="11.42578125" style="674"/>
    <col min="15836" max="15836" width="27.5703125" style="674" customWidth="1"/>
    <col min="15837" max="15842" width="11.5703125" style="674" customWidth="1"/>
    <col min="15843" max="15843" width="16" style="674" customWidth="1"/>
    <col min="15844" max="15846" width="8.5703125" style="674" customWidth="1"/>
    <col min="15847" max="15847" width="10.5703125" style="674" customWidth="1"/>
    <col min="15848" max="15849" width="9.42578125" style="674" customWidth="1"/>
    <col min="15850" max="15850" width="8.5703125" style="674" customWidth="1"/>
    <col min="15851" max="15851" width="9.42578125" style="674" customWidth="1"/>
    <col min="15852" max="15852" width="1.42578125" style="674" customWidth="1"/>
    <col min="15853" max="15854" width="8.5703125" style="674" customWidth="1"/>
    <col min="15855" max="15855" width="9.42578125" style="674" customWidth="1"/>
    <col min="15856" max="15858" width="8.5703125" style="674" customWidth="1"/>
    <col min="15859" max="15859" width="10.42578125" style="674" customWidth="1"/>
    <col min="15860" max="15860" width="11.42578125" style="674"/>
    <col min="15861" max="15862" width="8.5703125" style="674" customWidth="1"/>
    <col min="15863" max="15863" width="9.42578125" style="674" customWidth="1"/>
    <col min="15864" max="15864" width="11.5703125" style="674" customWidth="1"/>
    <col min="15865" max="15865" width="11.42578125" style="674"/>
    <col min="15866" max="15866" width="16" style="674" customWidth="1"/>
    <col min="15867" max="15883" width="11.42578125" style="674"/>
    <col min="15884" max="15884" width="10.5703125" style="674" customWidth="1"/>
    <col min="15885" max="16091" width="11.42578125" style="674"/>
    <col min="16092" max="16092" width="27.5703125" style="674" customWidth="1"/>
    <col min="16093" max="16098" width="11.5703125" style="674" customWidth="1"/>
    <col min="16099" max="16099" width="16" style="674" customWidth="1"/>
    <col min="16100" max="16102" width="8.5703125" style="674" customWidth="1"/>
    <col min="16103" max="16103" width="10.5703125" style="674" customWidth="1"/>
    <col min="16104" max="16105" width="9.42578125" style="674" customWidth="1"/>
    <col min="16106" max="16106" width="8.5703125" style="674" customWidth="1"/>
    <col min="16107" max="16107" width="9.42578125" style="674" customWidth="1"/>
    <col min="16108" max="16108" width="1.42578125" style="674" customWidth="1"/>
    <col min="16109" max="16110" width="8.5703125" style="674" customWidth="1"/>
    <col min="16111" max="16111" width="9.42578125" style="674" customWidth="1"/>
    <col min="16112" max="16114" width="8.5703125" style="674" customWidth="1"/>
    <col min="16115" max="16115" width="10.42578125" style="674" customWidth="1"/>
    <col min="16116" max="16116" width="11.42578125" style="674"/>
    <col min="16117" max="16118" width="8.5703125" style="674" customWidth="1"/>
    <col min="16119" max="16119" width="9.42578125" style="674" customWidth="1"/>
    <col min="16120" max="16120" width="11.5703125" style="674" customWidth="1"/>
    <col min="16121" max="16121" width="11.42578125" style="674"/>
    <col min="16122" max="16122" width="16" style="674" customWidth="1"/>
    <col min="16123" max="16139" width="11.42578125" style="674"/>
    <col min="16140" max="16140" width="10.5703125" style="674" customWidth="1"/>
    <col min="16141" max="16384" width="11.42578125" style="674"/>
  </cols>
  <sheetData>
    <row r="1" spans="1:21" s="517" customFormat="1" ht="13.5" customHeight="1" x14ac:dyDescent="0.25">
      <c r="A1" s="1886" t="s">
        <v>0</v>
      </c>
      <c r="B1" s="1886"/>
      <c r="C1" s="1886"/>
      <c r="D1" s="1886"/>
      <c r="E1" s="1886"/>
      <c r="F1" s="1886"/>
      <c r="G1" s="1886"/>
      <c r="H1" s="1886"/>
      <c r="I1" s="1886"/>
      <c r="J1" s="1886"/>
      <c r="K1" s="1886"/>
      <c r="L1" s="1886"/>
      <c r="M1" s="1886"/>
      <c r="N1" s="1886"/>
      <c r="O1" s="1073"/>
      <c r="P1" s="1073"/>
      <c r="Q1" s="1073"/>
      <c r="R1" s="1073"/>
      <c r="S1" s="1073"/>
      <c r="T1" s="1073"/>
      <c r="U1" s="1073"/>
    </row>
    <row r="2" spans="1:21" s="517" customFormat="1" ht="13.5" customHeight="1" x14ac:dyDescent="0.25">
      <c r="A2" s="1886" t="s">
        <v>410</v>
      </c>
      <c r="B2" s="1886"/>
      <c r="C2" s="1886"/>
      <c r="D2" s="1886"/>
      <c r="E2" s="1886"/>
      <c r="F2" s="1886"/>
      <c r="G2" s="1886"/>
      <c r="H2" s="1886"/>
      <c r="I2" s="1886"/>
      <c r="J2" s="1886"/>
      <c r="K2" s="1886"/>
      <c r="L2" s="1886"/>
      <c r="M2" s="1886"/>
      <c r="N2" s="1886"/>
      <c r="O2" s="1073"/>
      <c r="P2" s="1073"/>
      <c r="Q2" s="1073"/>
      <c r="R2" s="1073"/>
      <c r="S2" s="1073"/>
      <c r="T2" s="1073"/>
      <c r="U2" s="1073"/>
    </row>
    <row r="3" spans="1:21" s="517" customFormat="1" ht="13.15" customHeight="1" x14ac:dyDescent="0.25">
      <c r="A3" s="1886" t="s">
        <v>1896</v>
      </c>
      <c r="B3" s="1886"/>
      <c r="C3" s="1886"/>
      <c r="D3" s="1886"/>
      <c r="E3" s="1886"/>
      <c r="F3" s="1886"/>
      <c r="G3" s="1886"/>
      <c r="H3" s="1886"/>
      <c r="I3" s="1886"/>
      <c r="J3" s="1886"/>
      <c r="K3" s="1886"/>
      <c r="L3" s="1886"/>
      <c r="M3" s="1886"/>
      <c r="N3" s="1886"/>
      <c r="O3" s="1073"/>
      <c r="P3" s="1073"/>
      <c r="Q3" s="1073"/>
      <c r="R3" s="1073"/>
      <c r="S3" s="1073"/>
      <c r="T3" s="1073"/>
      <c r="U3" s="1073"/>
    </row>
    <row r="4" spans="1:21" s="517" customFormat="1" ht="13.5" customHeight="1" x14ac:dyDescent="0.25">
      <c r="A4" s="1886" t="s">
        <v>1</v>
      </c>
      <c r="B4" s="1886"/>
      <c r="C4" s="1886"/>
      <c r="D4" s="1886"/>
      <c r="E4" s="1886"/>
      <c r="F4" s="1886"/>
      <c r="G4" s="1886"/>
      <c r="H4" s="1886"/>
      <c r="I4" s="1886"/>
      <c r="J4" s="1886"/>
      <c r="K4" s="1886"/>
      <c r="L4" s="1886"/>
      <c r="M4" s="1886"/>
      <c r="N4" s="1886"/>
      <c r="O4" s="1073"/>
      <c r="P4" s="1073"/>
      <c r="Q4" s="1073"/>
      <c r="R4" s="1073"/>
      <c r="S4" s="1073"/>
      <c r="T4" s="1073"/>
      <c r="U4" s="1073"/>
    </row>
    <row r="5" spans="1:21" s="517" customFormat="1" ht="18.600000000000001" customHeight="1" x14ac:dyDescent="0.25">
      <c r="A5" s="1887" t="s">
        <v>1339</v>
      </c>
      <c r="B5" s="1887"/>
      <c r="C5" s="1887"/>
      <c r="D5" s="1887"/>
      <c r="E5" s="1887"/>
      <c r="F5" s="1887"/>
      <c r="G5" s="1887"/>
      <c r="H5" s="1887"/>
      <c r="I5" s="1887"/>
      <c r="J5" s="1887"/>
      <c r="K5" s="1887"/>
      <c r="L5" s="1887"/>
      <c r="M5" s="1887"/>
      <c r="N5" s="1887"/>
      <c r="O5" s="1073"/>
      <c r="P5" s="1073"/>
      <c r="Q5" s="1073"/>
      <c r="R5" s="1073"/>
      <c r="S5" s="1073"/>
      <c r="T5" s="1073"/>
      <c r="U5" s="1073"/>
    </row>
    <row r="6" spans="1:21" ht="20.25" customHeight="1" x14ac:dyDescent="0.2">
      <c r="B6" s="1712"/>
      <c r="C6" s="1713"/>
      <c r="D6" s="1713"/>
      <c r="E6" s="1713"/>
      <c r="F6" s="1713"/>
      <c r="G6" s="1713"/>
      <c r="H6" s="1713"/>
      <c r="I6" s="1713"/>
      <c r="J6" s="1713"/>
      <c r="K6" s="1713"/>
      <c r="L6" s="1713"/>
      <c r="M6" s="1713"/>
      <c r="N6" s="1713"/>
    </row>
    <row r="7" spans="1:21" s="1217" customFormat="1" x14ac:dyDescent="0.2">
      <c r="B7" s="1888" t="s">
        <v>62</v>
      </c>
      <c r="C7" s="1890" t="s">
        <v>1213</v>
      </c>
      <c r="D7" s="1891"/>
      <c r="E7" s="1891"/>
      <c r="F7" s="1891"/>
      <c r="G7" s="1891"/>
      <c r="H7" s="1891"/>
      <c r="I7" s="1891"/>
      <c r="J7" s="1891"/>
      <c r="K7" s="1891"/>
      <c r="L7" s="1891"/>
      <c r="M7" s="1891"/>
      <c r="N7" s="1892"/>
    </row>
    <row r="8" spans="1:21" s="1217" customFormat="1" x14ac:dyDescent="0.2">
      <c r="B8" s="1888"/>
      <c r="C8" s="1890" t="s">
        <v>170</v>
      </c>
      <c r="D8" s="1891"/>
      <c r="E8" s="1891"/>
      <c r="F8" s="1892"/>
      <c r="G8" s="1893" t="s">
        <v>700</v>
      </c>
      <c r="H8" s="1894"/>
      <c r="I8" s="1894"/>
      <c r="J8" s="1895"/>
      <c r="K8" s="1890" t="s">
        <v>29</v>
      </c>
      <c r="L8" s="1891"/>
      <c r="M8" s="1891"/>
      <c r="N8" s="1892"/>
    </row>
    <row r="9" spans="1:21" s="1217" customFormat="1" x14ac:dyDescent="0.2">
      <c r="B9" s="1889"/>
      <c r="C9" s="1734" t="s">
        <v>157</v>
      </c>
      <c r="D9" s="1734" t="s">
        <v>9</v>
      </c>
      <c r="E9" s="1734" t="s">
        <v>158</v>
      </c>
      <c r="F9" s="1476" t="s">
        <v>706</v>
      </c>
      <c r="G9" s="1734" t="s">
        <v>157</v>
      </c>
      <c r="H9" s="1734" t="s">
        <v>9</v>
      </c>
      <c r="I9" s="1734" t="s">
        <v>158</v>
      </c>
      <c r="J9" s="1477" t="s">
        <v>706</v>
      </c>
      <c r="K9" s="1734" t="s">
        <v>157</v>
      </c>
      <c r="L9" s="1734" t="s">
        <v>9</v>
      </c>
      <c r="M9" s="1734" t="s">
        <v>158</v>
      </c>
      <c r="N9" s="1478" t="s">
        <v>706</v>
      </c>
    </row>
    <row r="10" spans="1:21" ht="16.5" customHeight="1" x14ac:dyDescent="0.2">
      <c r="A10" s="1472">
        <v>4</v>
      </c>
      <c r="B10" s="1714" t="s">
        <v>538</v>
      </c>
      <c r="C10" s="1715">
        <v>31602.896658608599</v>
      </c>
      <c r="D10" s="1715">
        <v>10276.103999999999</v>
      </c>
      <c r="E10" s="1715">
        <v>21326.7926586086</v>
      </c>
      <c r="F10" s="1536">
        <v>0.32516335799872947</v>
      </c>
      <c r="G10" s="1715">
        <v>6527.6121997127739</v>
      </c>
      <c r="H10" s="1715">
        <v>5346.2234873199986</v>
      </c>
      <c r="I10" s="1715">
        <v>1181.3887123927752</v>
      </c>
      <c r="J10" s="1536">
        <v>0.81901671296515466</v>
      </c>
      <c r="K10" s="1715">
        <v>38130.508858321373</v>
      </c>
      <c r="L10" s="1716">
        <v>15622.327487319999</v>
      </c>
      <c r="M10" s="1717">
        <v>22508.181371001374</v>
      </c>
      <c r="N10" s="1536">
        <v>0.40970676644695958</v>
      </c>
    </row>
    <row r="11" spans="1:21" ht="16.5" customHeight="1" x14ac:dyDescent="0.2">
      <c r="A11" s="1472">
        <v>93</v>
      </c>
      <c r="B11" s="1714" t="s">
        <v>539</v>
      </c>
      <c r="C11" s="1715">
        <v>12993.897006733985</v>
      </c>
      <c r="D11" s="1715">
        <v>5621.4650000000001</v>
      </c>
      <c r="E11" s="1715">
        <v>7372.432006733985</v>
      </c>
      <c r="F11" s="1536">
        <v>0.43262348447788374</v>
      </c>
      <c r="G11" s="1715">
        <v>21023.24750343413</v>
      </c>
      <c r="H11" s="1715">
        <v>18291.949611119995</v>
      </c>
      <c r="I11" s="1715">
        <v>2731.2978923141345</v>
      </c>
      <c r="J11" s="1536">
        <v>0.87008201792477691</v>
      </c>
      <c r="K11" s="1715">
        <v>34017.144510168117</v>
      </c>
      <c r="L11" s="1716">
        <v>23913.414611119995</v>
      </c>
      <c r="M11" s="1717">
        <v>10103.729899048121</v>
      </c>
      <c r="N11" s="1536">
        <v>0.70298124535326589</v>
      </c>
    </row>
    <row r="12" spans="1:21" ht="16.5" customHeight="1" x14ac:dyDescent="0.2">
      <c r="A12" s="1472">
        <v>14</v>
      </c>
      <c r="B12" s="1714" t="s">
        <v>52</v>
      </c>
      <c r="C12" s="1715">
        <v>222.21578515834619</v>
      </c>
      <c r="D12" s="1715">
        <v>0</v>
      </c>
      <c r="E12" s="1715">
        <v>222.21578515834619</v>
      </c>
      <c r="F12" s="1536">
        <v>0</v>
      </c>
      <c r="G12" s="1715">
        <v>1101.7378561699993</v>
      </c>
      <c r="H12" s="1715">
        <v>536.10794853000016</v>
      </c>
      <c r="I12" s="1715">
        <v>565.62990763999915</v>
      </c>
      <c r="J12" s="1536">
        <v>0.48660209461594295</v>
      </c>
      <c r="K12" s="1715">
        <v>1323.9536413283454</v>
      </c>
      <c r="L12" s="1716">
        <v>536.10794853000016</v>
      </c>
      <c r="M12" s="1717">
        <v>787.84569279834523</v>
      </c>
      <c r="N12" s="1536">
        <v>0.40492954722501756</v>
      </c>
    </row>
    <row r="13" spans="1:21" ht="16.149999999999999" customHeight="1" x14ac:dyDescent="0.2">
      <c r="A13" s="1472">
        <v>22</v>
      </c>
      <c r="B13" s="1714" t="s">
        <v>540</v>
      </c>
      <c r="C13" s="1715">
        <v>3479.9432599179254</v>
      </c>
      <c r="D13" s="1715">
        <v>827.22299999999996</v>
      </c>
      <c r="E13" s="1715">
        <v>2652.7202599179254</v>
      </c>
      <c r="F13" s="1536">
        <v>0.23771163441886406</v>
      </c>
      <c r="G13" s="1715">
        <v>6218.84</v>
      </c>
      <c r="H13" s="1715">
        <v>2192.4489642799999</v>
      </c>
      <c r="I13" s="1715">
        <v>4026.3910357200002</v>
      </c>
      <c r="J13" s="1536">
        <v>0.35254950509741362</v>
      </c>
      <c r="K13" s="1715">
        <v>9698.7832599179255</v>
      </c>
      <c r="L13" s="1716">
        <v>3019.6719642799999</v>
      </c>
      <c r="M13" s="1717">
        <v>6679.1112956379257</v>
      </c>
      <c r="N13" s="1536">
        <v>0.3113454423462963</v>
      </c>
    </row>
    <row r="14" spans="1:21" ht="16.5" customHeight="1" x14ac:dyDescent="0.2">
      <c r="A14" s="1472">
        <v>26</v>
      </c>
      <c r="B14" s="1714" t="s">
        <v>541</v>
      </c>
      <c r="C14" s="1715">
        <v>1308.835766215715</v>
      </c>
      <c r="D14" s="1715">
        <v>91.966999999999999</v>
      </c>
      <c r="E14" s="1715">
        <v>1216.8687662157149</v>
      </c>
      <c r="F14" s="1536">
        <v>7.0266264396111028E-2</v>
      </c>
      <c r="G14" s="1715">
        <v>0</v>
      </c>
      <c r="H14" s="1715">
        <v>0</v>
      </c>
      <c r="I14" s="1715">
        <v>0</v>
      </c>
      <c r="J14" s="1536" t="s">
        <v>1001</v>
      </c>
      <c r="K14" s="1715">
        <v>1308.835766215715</v>
      </c>
      <c r="L14" s="1716">
        <v>91.966999999999999</v>
      </c>
      <c r="M14" s="1717">
        <v>1216.8687662157149</v>
      </c>
      <c r="N14" s="1536">
        <v>7.0266264396111028E-2</v>
      </c>
    </row>
    <row r="15" spans="1:21" ht="16.5" customHeight="1" x14ac:dyDescent="0.2">
      <c r="A15" s="1472">
        <v>27</v>
      </c>
      <c r="B15" s="1714" t="s">
        <v>542</v>
      </c>
      <c r="C15" s="1715">
        <v>3589.7875336393904</v>
      </c>
      <c r="D15" s="1715">
        <v>1634.712</v>
      </c>
      <c r="E15" s="1715">
        <v>1955.0755336393904</v>
      </c>
      <c r="F15" s="1536">
        <v>0.45537848262086417</v>
      </c>
      <c r="G15" s="1715">
        <v>224.23405073999959</v>
      </c>
      <c r="H15" s="1715">
        <v>101.34634457999999</v>
      </c>
      <c r="I15" s="1715">
        <v>122.8877061599996</v>
      </c>
      <c r="J15" s="1536">
        <v>0.45196679204404838</v>
      </c>
      <c r="K15" s="1715">
        <v>3814.0215843793899</v>
      </c>
      <c r="L15" s="1716">
        <v>1736.05834458</v>
      </c>
      <c r="M15" s="1717">
        <v>2077.9632397993901</v>
      </c>
      <c r="N15" s="1536">
        <v>0.45517790242461043</v>
      </c>
    </row>
    <row r="16" spans="1:21" ht="16.5" customHeight="1" x14ac:dyDescent="0.2">
      <c r="A16" s="1472">
        <v>28</v>
      </c>
      <c r="B16" s="1714" t="s">
        <v>543</v>
      </c>
      <c r="C16" s="1715">
        <v>10153.391964942173</v>
      </c>
      <c r="D16" s="1715">
        <v>3004.1689999999999</v>
      </c>
      <c r="E16" s="1715">
        <v>7149.2229649421733</v>
      </c>
      <c r="F16" s="1536">
        <v>0.29587836364171227</v>
      </c>
      <c r="G16" s="1715">
        <v>5459.4302454036679</v>
      </c>
      <c r="H16" s="1715">
        <v>5984.7160167299999</v>
      </c>
      <c r="I16" s="1715">
        <v>-525.285771326332</v>
      </c>
      <c r="J16" s="1536">
        <v>1.0962162254511034</v>
      </c>
      <c r="K16" s="1715">
        <v>15612.822210345841</v>
      </c>
      <c r="L16" s="1716">
        <v>8988.8850167300006</v>
      </c>
      <c r="M16" s="1717">
        <v>6623.9371936158404</v>
      </c>
      <c r="N16" s="1536">
        <v>0.57573735841131357</v>
      </c>
    </row>
    <row r="17" spans="1:15" ht="16.5" customHeight="1" x14ac:dyDescent="0.2">
      <c r="A17" s="1472">
        <v>32</v>
      </c>
      <c r="B17" s="1714" t="s">
        <v>544</v>
      </c>
      <c r="C17" s="1715">
        <v>5264.2180474597717</v>
      </c>
      <c r="D17" s="1715">
        <v>926.72299999999996</v>
      </c>
      <c r="E17" s="1715">
        <v>4337.4950474597717</v>
      </c>
      <c r="F17" s="1536">
        <v>0.17604191005104483</v>
      </c>
      <c r="G17" s="1715">
        <v>8365.6816946279414</v>
      </c>
      <c r="H17" s="1715">
        <v>5154.3994079199983</v>
      </c>
      <c r="I17" s="1715">
        <v>3211.2822867079431</v>
      </c>
      <c r="J17" s="1536">
        <v>0.61613620934560753</v>
      </c>
      <c r="K17" s="1715">
        <v>13629.899742087713</v>
      </c>
      <c r="L17" s="1716">
        <v>6081.1224079199983</v>
      </c>
      <c r="M17" s="1717">
        <v>7548.7773341677148</v>
      </c>
      <c r="N17" s="1536">
        <v>0.44616046507973384</v>
      </c>
    </row>
    <row r="18" spans="1:15" ht="16.5" customHeight="1" x14ac:dyDescent="0.2">
      <c r="A18" s="1472">
        <v>87</v>
      </c>
      <c r="B18" s="1714" t="s">
        <v>545</v>
      </c>
      <c r="C18" s="1715">
        <v>7282.4803282237981</v>
      </c>
      <c r="D18" s="1715">
        <v>1502.6890000000001</v>
      </c>
      <c r="E18" s="1715">
        <v>5779.7913282237978</v>
      </c>
      <c r="F18" s="1536">
        <v>0.20634302219481682</v>
      </c>
      <c r="G18" s="1715">
        <v>7368.1340000000046</v>
      </c>
      <c r="H18" s="1715">
        <v>999.24159018000012</v>
      </c>
      <c r="I18" s="1715">
        <v>6368.8924098200041</v>
      </c>
      <c r="J18" s="1536">
        <v>0.1356166419041781</v>
      </c>
      <c r="K18" s="1715">
        <v>14650.614328223803</v>
      </c>
      <c r="L18" s="1716">
        <v>2501.9305901800003</v>
      </c>
      <c r="M18" s="1717">
        <v>12148.683738043803</v>
      </c>
      <c r="N18" s="1536">
        <v>0.17077308392182125</v>
      </c>
    </row>
    <row r="19" spans="1:15" ht="16.5" customHeight="1" x14ac:dyDescent="0.2">
      <c r="A19" s="1472">
        <v>88</v>
      </c>
      <c r="B19" s="1714" t="s">
        <v>546</v>
      </c>
      <c r="C19" s="1715">
        <v>4448.7935501618267</v>
      </c>
      <c r="D19" s="1715">
        <v>735.447</v>
      </c>
      <c r="E19" s="1715">
        <v>3713.3465501618266</v>
      </c>
      <c r="F19" s="1536">
        <v>0.16531380737441678</v>
      </c>
      <c r="G19" s="1715">
        <v>2176.4549845100032</v>
      </c>
      <c r="H19" s="1715">
        <v>1376.8168133199999</v>
      </c>
      <c r="I19" s="1715">
        <v>799.63817119000328</v>
      </c>
      <c r="J19" s="1536">
        <v>0.63259604408035575</v>
      </c>
      <c r="K19" s="1715">
        <v>6625.2485346718295</v>
      </c>
      <c r="L19" s="1716">
        <v>2112.2638133199998</v>
      </c>
      <c r="M19" s="1717">
        <v>4512.9847213518296</v>
      </c>
      <c r="N19" s="1536">
        <v>0.31882031327065186</v>
      </c>
    </row>
    <row r="20" spans="1:15" ht="16.5" hidden="1" customHeight="1" x14ac:dyDescent="0.2">
      <c r="A20" s="1472">
        <v>90</v>
      </c>
      <c r="B20" s="1714" t="s">
        <v>547</v>
      </c>
      <c r="C20" s="1715">
        <v>0</v>
      </c>
      <c r="D20" s="1715">
        <v>0</v>
      </c>
      <c r="E20" s="1715">
        <v>0</v>
      </c>
      <c r="F20" s="1536" t="s">
        <v>1001</v>
      </c>
      <c r="G20" s="1715">
        <v>0</v>
      </c>
      <c r="H20" s="1715">
        <v>0</v>
      </c>
      <c r="I20" s="1715">
        <v>0</v>
      </c>
      <c r="J20" s="1536" t="s">
        <v>1001</v>
      </c>
      <c r="K20" s="1715">
        <v>0</v>
      </c>
      <c r="L20" s="1716">
        <v>0</v>
      </c>
      <c r="M20" s="1717">
        <v>0</v>
      </c>
      <c r="N20" s="1536" t="s">
        <v>1001</v>
      </c>
    </row>
    <row r="21" spans="1:15" ht="16.5" customHeight="1" x14ac:dyDescent="0.2">
      <c r="A21" s="1472">
        <v>92</v>
      </c>
      <c r="B21" s="1714" t="s">
        <v>548</v>
      </c>
      <c r="C21" s="1715">
        <v>601.43786253805706</v>
      </c>
      <c r="D21" s="1715">
        <v>95.564999999999998</v>
      </c>
      <c r="E21" s="1715">
        <v>505.87286253805706</v>
      </c>
      <c r="F21" s="1536">
        <v>0.15889421992276542</v>
      </c>
      <c r="G21" s="1715">
        <v>500</v>
      </c>
      <c r="H21" s="1715">
        <v>93.857893000000004</v>
      </c>
      <c r="I21" s="1715">
        <v>406.14210700000001</v>
      </c>
      <c r="J21" s="1536">
        <v>0.187715786</v>
      </c>
      <c r="K21" s="1715">
        <v>1101.4378625380571</v>
      </c>
      <c r="L21" s="1716">
        <v>189.42289299999999</v>
      </c>
      <c r="M21" s="1717">
        <v>912.01496953805713</v>
      </c>
      <c r="N21" s="1536">
        <v>0.17197782956499283</v>
      </c>
    </row>
    <row r="22" spans="1:15" ht="16.5" customHeight="1" x14ac:dyDescent="0.2">
      <c r="A22" s="1472">
        <v>94</v>
      </c>
      <c r="B22" s="1714" t="s">
        <v>71</v>
      </c>
      <c r="C22" s="1715">
        <v>1486.423910261833</v>
      </c>
      <c r="D22" s="1715">
        <v>21.263000000000002</v>
      </c>
      <c r="E22" s="1715">
        <v>1465.1609102618331</v>
      </c>
      <c r="F22" s="1536">
        <v>1.4304802185437485E-2</v>
      </c>
      <c r="G22" s="1715">
        <v>3500.0000000000032</v>
      </c>
      <c r="H22" s="1715">
        <v>0</v>
      </c>
      <c r="I22" s="1715">
        <v>3500.0000000000032</v>
      </c>
      <c r="J22" s="1536">
        <v>0</v>
      </c>
      <c r="K22" s="1715">
        <v>4986.4239102618358</v>
      </c>
      <c r="L22" s="1716">
        <v>21.263000000000002</v>
      </c>
      <c r="M22" s="1717">
        <v>4965.1609102618359</v>
      </c>
      <c r="N22" s="1536">
        <v>4.2641781731075261E-3</v>
      </c>
    </row>
    <row r="23" spans="1:15" ht="16.5" customHeight="1" x14ac:dyDescent="0.2">
      <c r="A23" s="1472">
        <v>96</v>
      </c>
      <c r="B23" s="1714" t="s">
        <v>549</v>
      </c>
      <c r="C23" s="1715">
        <v>2574.5703564382356</v>
      </c>
      <c r="D23" s="1715">
        <v>560.529</v>
      </c>
      <c r="E23" s="1715">
        <v>2014.0413564382357</v>
      </c>
      <c r="F23" s="1536">
        <v>0.21771749161885728</v>
      </c>
      <c r="G23" s="1715">
        <v>364.11000000000047</v>
      </c>
      <c r="H23" s="1715">
        <v>135.25613944</v>
      </c>
      <c r="I23" s="1715">
        <v>228.85386056000047</v>
      </c>
      <c r="J23" s="1536">
        <v>0.37147054307764088</v>
      </c>
      <c r="K23" s="1715">
        <v>2938.6803564382362</v>
      </c>
      <c r="L23" s="1716">
        <v>695.78513943999997</v>
      </c>
      <c r="M23" s="1717">
        <v>2242.8952169982363</v>
      </c>
      <c r="N23" s="1536">
        <v>0.23676788729867554</v>
      </c>
    </row>
    <row r="24" spans="1:15" ht="16.5" customHeight="1" x14ac:dyDescent="0.2">
      <c r="A24" s="1472">
        <v>101</v>
      </c>
      <c r="B24" s="1714" t="s">
        <v>550</v>
      </c>
      <c r="C24" s="1715">
        <v>4272.7326055915491</v>
      </c>
      <c r="D24" s="1715">
        <v>969.697</v>
      </c>
      <c r="E24" s="1715">
        <v>3303.035605591549</v>
      </c>
      <c r="F24" s="1536">
        <v>0.22695007844183779</v>
      </c>
      <c r="G24" s="1715">
        <v>608.70595749999984</v>
      </c>
      <c r="H24" s="1715">
        <v>238.74291395</v>
      </c>
      <c r="I24" s="1715">
        <v>369.96304354999984</v>
      </c>
      <c r="J24" s="1536">
        <v>0.39221386123857688</v>
      </c>
      <c r="K24" s="1715">
        <v>4881.4385630915494</v>
      </c>
      <c r="L24" s="1716">
        <v>1208.4399139500001</v>
      </c>
      <c r="M24" s="1717">
        <v>3672.9986491415493</v>
      </c>
      <c r="N24" s="1536">
        <v>0.24755815285415819</v>
      </c>
    </row>
    <row r="25" spans="1:15" ht="16.5" customHeight="1" x14ac:dyDescent="0.2">
      <c r="A25" s="1472">
        <v>105</v>
      </c>
      <c r="B25" s="1714" t="s">
        <v>551</v>
      </c>
      <c r="C25" s="1715">
        <v>2297.888095523163</v>
      </c>
      <c r="D25" s="1715">
        <v>518.27700000000004</v>
      </c>
      <c r="E25" s="1715">
        <v>1779.6110955231629</v>
      </c>
      <c r="F25" s="1536">
        <v>0.22554492579935809</v>
      </c>
      <c r="G25" s="1715">
        <v>840.72323801600044</v>
      </c>
      <c r="H25" s="1715">
        <v>353.13949945000002</v>
      </c>
      <c r="I25" s="1715">
        <v>487.58373856600042</v>
      </c>
      <c r="J25" s="1536">
        <v>0.42004251040254836</v>
      </c>
      <c r="K25" s="1715">
        <v>3138.6113335391633</v>
      </c>
      <c r="L25" s="1716">
        <v>871.41649945000006</v>
      </c>
      <c r="M25" s="1717">
        <v>2267.1948340891631</v>
      </c>
      <c r="N25" s="1536">
        <v>0.27764396634207422</v>
      </c>
    </row>
    <row r="26" spans="1:15" ht="16.5" customHeight="1" x14ac:dyDescent="0.2">
      <c r="A26" s="1472">
        <v>108</v>
      </c>
      <c r="B26" s="1714" t="s">
        <v>552</v>
      </c>
      <c r="C26" s="1715">
        <v>628.24072660891431</v>
      </c>
      <c r="D26" s="1715">
        <v>112.38000000000001</v>
      </c>
      <c r="E26" s="1715">
        <v>515.86072660891432</v>
      </c>
      <c r="F26" s="1536">
        <v>0.17888047565238094</v>
      </c>
      <c r="G26" s="1715">
        <v>0</v>
      </c>
      <c r="H26" s="1715">
        <v>0</v>
      </c>
      <c r="I26" s="1715">
        <v>0</v>
      </c>
      <c r="J26" s="1536" t="s">
        <v>1001</v>
      </c>
      <c r="K26" s="1715">
        <v>628.24072660891431</v>
      </c>
      <c r="L26" s="1716">
        <v>112.38000000000001</v>
      </c>
      <c r="M26" s="1717">
        <v>515.86072660891432</v>
      </c>
      <c r="N26" s="1536">
        <v>0.17888047565238094</v>
      </c>
      <c r="O26" s="1216"/>
    </row>
    <row r="27" spans="1:15" ht="16.5" customHeight="1" x14ac:dyDescent="0.2">
      <c r="A27" s="1472">
        <v>116</v>
      </c>
      <c r="B27" s="1714" t="s">
        <v>708</v>
      </c>
      <c r="C27" s="1715">
        <v>3446.4873211829545</v>
      </c>
      <c r="D27" s="1715">
        <v>528.67200000000003</v>
      </c>
      <c r="E27" s="1715">
        <v>2917.8153211829544</v>
      </c>
      <c r="F27" s="1536">
        <v>0.15339444214712544</v>
      </c>
      <c r="G27" s="1715">
        <v>1954.4673680099957</v>
      </c>
      <c r="H27" s="1715">
        <v>916.36460365000016</v>
      </c>
      <c r="I27" s="1715">
        <v>1038.1027643599955</v>
      </c>
      <c r="J27" s="1536">
        <v>0.46885643559402401</v>
      </c>
      <c r="K27" s="1715">
        <v>5400.9546891929504</v>
      </c>
      <c r="L27" s="1716">
        <v>1445.0366036500002</v>
      </c>
      <c r="M27" s="1717">
        <v>3955.9180855429504</v>
      </c>
      <c r="N27" s="1536">
        <v>0.2675520693668193</v>
      </c>
      <c r="O27" s="1216"/>
    </row>
    <row r="28" spans="1:15" ht="16.5" hidden="1" customHeight="1" x14ac:dyDescent="0.2">
      <c r="A28" s="1472">
        <v>115</v>
      </c>
      <c r="B28" s="1714" t="s">
        <v>677</v>
      </c>
      <c r="C28" s="1715">
        <v>0</v>
      </c>
      <c r="D28" s="1715">
        <v>0</v>
      </c>
      <c r="E28" s="1715">
        <v>0</v>
      </c>
      <c r="F28" s="1536" t="s">
        <v>1001</v>
      </c>
      <c r="G28" s="1715">
        <v>0</v>
      </c>
      <c r="H28" s="1715">
        <v>0</v>
      </c>
      <c r="I28" s="1715">
        <v>0</v>
      </c>
      <c r="J28" s="1536" t="s">
        <v>1001</v>
      </c>
      <c r="K28" s="1715">
        <v>0</v>
      </c>
      <c r="L28" s="1716">
        <v>0</v>
      </c>
      <c r="M28" s="1717">
        <v>0</v>
      </c>
      <c r="N28" s="1536" t="s">
        <v>1001</v>
      </c>
      <c r="O28" s="1216"/>
    </row>
    <row r="29" spans="1:15" ht="16.5" hidden="1" customHeight="1" x14ac:dyDescent="0.2">
      <c r="A29" s="1472">
        <v>112</v>
      </c>
      <c r="B29" s="1714" t="s">
        <v>240</v>
      </c>
      <c r="C29" s="1715">
        <v>0</v>
      </c>
      <c r="D29" s="1715">
        <v>0</v>
      </c>
      <c r="E29" s="1715">
        <v>0</v>
      </c>
      <c r="F29" s="1536" t="s">
        <v>1001</v>
      </c>
      <c r="G29" s="1715">
        <v>0</v>
      </c>
      <c r="H29" s="1715">
        <v>0</v>
      </c>
      <c r="I29" s="1715">
        <v>0</v>
      </c>
      <c r="J29" s="1536" t="s">
        <v>1001</v>
      </c>
      <c r="K29" s="1715">
        <v>0</v>
      </c>
      <c r="L29" s="1716">
        <v>0</v>
      </c>
      <c r="M29" s="1717">
        <v>0</v>
      </c>
      <c r="N29" s="1536" t="s">
        <v>1001</v>
      </c>
    </row>
    <row r="30" spans="1:15" ht="16.5" hidden="1" customHeight="1" x14ac:dyDescent="0.2">
      <c r="A30" s="1472">
        <v>110</v>
      </c>
      <c r="B30" s="1714" t="s">
        <v>709</v>
      </c>
      <c r="C30" s="1715">
        <v>0</v>
      </c>
      <c r="D30" s="1715">
        <v>0</v>
      </c>
      <c r="E30" s="1715">
        <v>0</v>
      </c>
      <c r="F30" s="1536" t="s">
        <v>1001</v>
      </c>
      <c r="G30" s="1715">
        <v>0</v>
      </c>
      <c r="H30" s="1715">
        <v>0</v>
      </c>
      <c r="I30" s="1715">
        <v>0</v>
      </c>
      <c r="J30" s="1536" t="s">
        <v>1001</v>
      </c>
      <c r="K30" s="1715">
        <v>0</v>
      </c>
      <c r="L30" s="1716">
        <v>0</v>
      </c>
      <c r="M30" s="1717">
        <v>0</v>
      </c>
      <c r="N30" s="1536" t="s">
        <v>1001</v>
      </c>
    </row>
    <row r="31" spans="1:15" ht="16.5" hidden="1" customHeight="1" x14ac:dyDescent="0.2">
      <c r="A31" s="1472">
        <v>114</v>
      </c>
      <c r="B31" s="1714" t="s">
        <v>313</v>
      </c>
      <c r="C31" s="1715">
        <v>0</v>
      </c>
      <c r="D31" s="1715">
        <v>0</v>
      </c>
      <c r="E31" s="1715">
        <v>0</v>
      </c>
      <c r="F31" s="1536" t="s">
        <v>1001</v>
      </c>
      <c r="G31" s="1715">
        <v>0</v>
      </c>
      <c r="H31" s="1715">
        <v>0</v>
      </c>
      <c r="I31" s="1715">
        <v>0</v>
      </c>
      <c r="J31" s="1536" t="s">
        <v>1001</v>
      </c>
      <c r="K31" s="1715">
        <v>0</v>
      </c>
      <c r="L31" s="1716">
        <v>0</v>
      </c>
      <c r="M31" s="1717">
        <v>0</v>
      </c>
      <c r="N31" s="1536" t="s">
        <v>1001</v>
      </c>
    </row>
    <row r="32" spans="1:15" ht="16.5" customHeight="1" x14ac:dyDescent="0.2">
      <c r="A32" s="1472">
        <v>117</v>
      </c>
      <c r="B32" s="1714" t="s">
        <v>369</v>
      </c>
      <c r="C32" s="1715">
        <v>3000.0015987345205</v>
      </c>
      <c r="D32" s="1715">
        <v>726.42</v>
      </c>
      <c r="E32" s="1715">
        <v>2273.5815987345204</v>
      </c>
      <c r="F32" s="1718">
        <v>0.2421398709608765</v>
      </c>
      <c r="G32" s="1715">
        <v>1500.0000000000005</v>
      </c>
      <c r="H32" s="1715">
        <v>170.04006598999999</v>
      </c>
      <c r="I32" s="1715">
        <v>1329.9599340100006</v>
      </c>
      <c r="J32" s="1536">
        <v>0.11336004399333328</v>
      </c>
      <c r="K32" s="1715">
        <v>4500.0015987345214</v>
      </c>
      <c r="L32" s="1716">
        <v>896.46006598999998</v>
      </c>
      <c r="M32" s="1717">
        <v>3603.5415327445216</v>
      </c>
      <c r="N32" s="1536">
        <v>0.19921327722241258</v>
      </c>
    </row>
    <row r="33" spans="1:16140" ht="16.5" hidden="1" customHeight="1" x14ac:dyDescent="0.2">
      <c r="A33" s="1472">
        <v>119</v>
      </c>
      <c r="B33" s="1714" t="s">
        <v>862</v>
      </c>
      <c r="C33" s="1715">
        <v>0</v>
      </c>
      <c r="D33" s="1715">
        <v>0</v>
      </c>
      <c r="E33" s="1715">
        <v>0</v>
      </c>
      <c r="F33" s="1536">
        <v>0</v>
      </c>
      <c r="G33" s="1715">
        <v>0</v>
      </c>
      <c r="H33" s="1715">
        <v>0</v>
      </c>
      <c r="I33" s="1715">
        <v>0</v>
      </c>
      <c r="J33" s="1536">
        <v>0</v>
      </c>
      <c r="K33" s="1715">
        <v>0</v>
      </c>
      <c r="L33" s="1716">
        <v>0</v>
      </c>
      <c r="M33" s="1717">
        <v>0</v>
      </c>
      <c r="N33" s="1536">
        <v>0</v>
      </c>
    </row>
    <row r="34" spans="1:16140" ht="16.5" customHeight="1" x14ac:dyDescent="0.2">
      <c r="A34" s="1472">
        <v>120</v>
      </c>
      <c r="B34" s="1714" t="s">
        <v>707</v>
      </c>
      <c r="C34" s="1715">
        <v>277.37543394601499</v>
      </c>
      <c r="D34" s="1715">
        <v>36.707999999999998</v>
      </c>
      <c r="E34" s="1715">
        <v>240.667433946015</v>
      </c>
      <c r="F34" s="1536">
        <v>0.13234048696303941</v>
      </c>
      <c r="G34" s="1715">
        <v>297.61562499999997</v>
      </c>
      <c r="H34" s="1715">
        <v>82.240821860000011</v>
      </c>
      <c r="I34" s="1715">
        <v>215.37480313999995</v>
      </c>
      <c r="J34" s="1536">
        <v>0.27633233927150169</v>
      </c>
      <c r="K34" s="1715">
        <v>574.99105894601496</v>
      </c>
      <c r="L34" s="1716">
        <v>118.94882186000001</v>
      </c>
      <c r="M34" s="1717">
        <v>456.04223708601495</v>
      </c>
      <c r="N34" s="1536">
        <v>0.20687073304763845</v>
      </c>
    </row>
    <row r="35" spans="1:16140" ht="16.5" customHeight="1" x14ac:dyDescent="0.2">
      <c r="A35" s="1472">
        <v>121</v>
      </c>
      <c r="B35" s="1714" t="s">
        <v>710</v>
      </c>
      <c r="C35" s="1715">
        <v>5500</v>
      </c>
      <c r="D35" s="1715">
        <v>986.54100000000005</v>
      </c>
      <c r="E35" s="1715">
        <v>4513.4589999999998</v>
      </c>
      <c r="F35" s="1536">
        <v>0.17937109090909092</v>
      </c>
      <c r="G35" s="1715">
        <v>1756.7504848000012</v>
      </c>
      <c r="H35" s="1715">
        <v>866.78210553000008</v>
      </c>
      <c r="I35" s="1715">
        <v>889.96837927000115</v>
      </c>
      <c r="J35" s="1536">
        <v>0.49340080622131127</v>
      </c>
      <c r="K35" s="1715">
        <v>7256.7504848000008</v>
      </c>
      <c r="L35" s="1716">
        <v>1853.3231055300002</v>
      </c>
      <c r="M35" s="1717">
        <v>5403.4273792700005</v>
      </c>
      <c r="N35" s="1536">
        <v>0.25539297643097597</v>
      </c>
    </row>
    <row r="36" spans="1:16140" ht="16.5" customHeight="1" x14ac:dyDescent="0.2">
      <c r="A36" s="1472">
        <v>122</v>
      </c>
      <c r="B36" s="1714" t="s">
        <v>711</v>
      </c>
      <c r="C36" s="1715">
        <v>1000</v>
      </c>
      <c r="D36" s="1715">
        <v>219.18600000000001</v>
      </c>
      <c r="E36" s="1715">
        <v>780.81399999999996</v>
      </c>
      <c r="F36" s="1536">
        <v>0.21918600000000002</v>
      </c>
      <c r="G36" s="1715">
        <v>500</v>
      </c>
      <c r="H36" s="1715">
        <v>0</v>
      </c>
      <c r="I36" s="1715">
        <v>500</v>
      </c>
      <c r="J36" s="1536">
        <v>0</v>
      </c>
      <c r="K36" s="1715">
        <v>1500</v>
      </c>
      <c r="L36" s="1716">
        <v>219.18600000000001</v>
      </c>
      <c r="M36" s="1717">
        <v>1280.8140000000001</v>
      </c>
      <c r="N36" s="1536">
        <v>0.146124</v>
      </c>
    </row>
    <row r="37" spans="1:16140" ht="16.5" customHeight="1" x14ac:dyDescent="0.2">
      <c r="B37" s="1719" t="s">
        <v>29</v>
      </c>
      <c r="C37" s="1720">
        <v>105431.6178118868</v>
      </c>
      <c r="D37" s="1720">
        <v>29395.736999999994</v>
      </c>
      <c r="E37" s="1720">
        <v>76035.880811886775</v>
      </c>
      <c r="F37" s="1721">
        <v>0.27881329728287446</v>
      </c>
      <c r="G37" s="1720">
        <v>70287.745207924527</v>
      </c>
      <c r="H37" s="1720">
        <v>42839.674226849995</v>
      </c>
      <c r="I37" s="1720">
        <v>27448.070981074528</v>
      </c>
      <c r="J37" s="1721">
        <v>0.60948994878299323</v>
      </c>
      <c r="K37" s="1720">
        <v>175719.36301981128</v>
      </c>
      <c r="L37" s="1720">
        <v>72235.411226850018</v>
      </c>
      <c r="M37" s="1720">
        <v>103483.95179296131</v>
      </c>
      <c r="N37" s="1721">
        <v>0.41108395788292218</v>
      </c>
    </row>
    <row r="38" spans="1:16140" ht="10.5" customHeight="1" x14ac:dyDescent="0.2">
      <c r="B38" s="1722"/>
      <c r="C38" s="1715"/>
      <c r="D38" s="1715"/>
      <c r="E38" s="1715"/>
      <c r="F38" s="1723"/>
      <c r="G38" s="1715"/>
      <c r="H38" s="1715"/>
      <c r="I38" s="1715"/>
      <c r="J38" s="1724"/>
      <c r="K38" s="1715"/>
      <c r="L38" s="1715"/>
      <c r="M38" s="1715"/>
      <c r="N38" s="1724"/>
    </row>
    <row r="39" spans="1:16140" ht="16.5" customHeight="1" x14ac:dyDescent="0.2">
      <c r="B39" s="1725" t="s">
        <v>712</v>
      </c>
      <c r="C39" s="1715">
        <v>2108.6323562377361</v>
      </c>
      <c r="D39" s="1715">
        <v>587.91473999999994</v>
      </c>
      <c r="E39" s="1715">
        <v>1520.7176162377355</v>
      </c>
      <c r="F39" s="1536">
        <v>0.27881329728287446</v>
      </c>
      <c r="G39" s="1715">
        <v>1405.7549041584905</v>
      </c>
      <c r="H39" s="1715">
        <v>856.79348453699993</v>
      </c>
      <c r="I39" s="1715">
        <v>548.96141962149056</v>
      </c>
      <c r="J39" s="1536">
        <v>0.60948994878299323</v>
      </c>
      <c r="K39" s="1715">
        <v>3514.3872603962259</v>
      </c>
      <c r="L39" s="1715">
        <v>1444.7082245370004</v>
      </c>
      <c r="M39" s="1715">
        <v>2069.6790358592261</v>
      </c>
      <c r="N39" s="1536">
        <v>0.41108395788292218</v>
      </c>
    </row>
    <row r="40" spans="1:16140" ht="10.5" customHeight="1" x14ac:dyDescent="0.2">
      <c r="B40" s="1726"/>
      <c r="C40" s="1727"/>
      <c r="D40" s="1727"/>
      <c r="E40" s="1727"/>
      <c r="F40" s="1723"/>
      <c r="G40" s="1727"/>
      <c r="H40" s="1727"/>
      <c r="I40" s="1727"/>
      <c r="J40" s="1724"/>
      <c r="K40" s="1727"/>
      <c r="L40" s="1727"/>
      <c r="M40" s="1727"/>
      <c r="N40" s="1724"/>
    </row>
    <row r="41" spans="1:16140" ht="16.5" customHeight="1" x14ac:dyDescent="0.2">
      <c r="B41" s="1725" t="s">
        <v>713</v>
      </c>
      <c r="C41" s="1715">
        <v>4217.2647124754722</v>
      </c>
      <c r="D41" s="1715">
        <v>1175.8294799999999</v>
      </c>
      <c r="E41" s="1715">
        <v>3041.4352324754709</v>
      </c>
      <c r="F41" s="1536">
        <v>0.27881329728287446</v>
      </c>
      <c r="G41" s="1715">
        <v>2811.509808316981</v>
      </c>
      <c r="H41" s="1715">
        <v>1713.5869690739999</v>
      </c>
      <c r="I41" s="1715">
        <v>1097.9228392429811</v>
      </c>
      <c r="J41" s="1536">
        <v>0.60948994878299323</v>
      </c>
      <c r="K41" s="1715">
        <v>7028.7745207924518</v>
      </c>
      <c r="L41" s="1715">
        <v>2889.4164490740009</v>
      </c>
      <c r="M41" s="1715">
        <v>4139.3580717184523</v>
      </c>
      <c r="N41" s="1536">
        <v>0.41108395788292218</v>
      </c>
    </row>
    <row r="42" spans="1:16140" ht="10.5" customHeight="1" x14ac:dyDescent="0.2">
      <c r="B42" s="1472"/>
      <c r="C42" s="1727"/>
      <c r="D42" s="1727"/>
      <c r="E42" s="1727"/>
      <c r="F42" s="1723"/>
      <c r="G42" s="1727"/>
      <c r="H42" s="1727"/>
      <c r="I42" s="1727"/>
      <c r="J42" s="1724"/>
      <c r="K42" s="1727"/>
      <c r="L42" s="1727"/>
      <c r="M42" s="1727"/>
      <c r="N42" s="1724"/>
    </row>
    <row r="43" spans="1:16140" ht="16.5" customHeight="1" thickBot="1" x14ac:dyDescent="0.25">
      <c r="B43" s="1728" t="s">
        <v>29</v>
      </c>
      <c r="C43" s="1729">
        <v>111757.51488060001</v>
      </c>
      <c r="D43" s="1729">
        <v>31159.481219999994</v>
      </c>
      <c r="E43" s="1729">
        <v>80598.033660599976</v>
      </c>
      <c r="F43" s="1537">
        <v>0.27881329728287446</v>
      </c>
      <c r="G43" s="1729">
        <v>74505.0099204</v>
      </c>
      <c r="H43" s="1729">
        <v>45410.054680460991</v>
      </c>
      <c r="I43" s="1729">
        <v>29094.955239938998</v>
      </c>
      <c r="J43" s="1537">
        <v>0.60948994878299312</v>
      </c>
      <c r="K43" s="1729">
        <v>186262.52480099996</v>
      </c>
      <c r="L43" s="1729">
        <v>76569.535900461022</v>
      </c>
      <c r="M43" s="1729">
        <v>109692.98890053899</v>
      </c>
      <c r="N43" s="1537">
        <v>0.41108395788292218</v>
      </c>
    </row>
    <row r="44" spans="1:16140" ht="13.5" thickTop="1" x14ac:dyDescent="0.2">
      <c r="D44" s="1730"/>
      <c r="H44" s="1473"/>
    </row>
    <row r="45" spans="1:16140" x14ac:dyDescent="0.2">
      <c r="D45" s="1730"/>
    </row>
    <row r="46" spans="1:16140" x14ac:dyDescent="0.2">
      <c r="B46" s="1731" t="s">
        <v>809</v>
      </c>
      <c r="J46" s="1538"/>
      <c r="N46" s="745"/>
    </row>
    <row r="47" spans="1:16140" s="1216" customFormat="1" x14ac:dyDescent="0.2">
      <c r="A47" s="674"/>
      <c r="B47" s="1732" t="s">
        <v>810</v>
      </c>
      <c r="C47" s="1730"/>
      <c r="D47" s="1730"/>
      <c r="E47" s="1730"/>
      <c r="F47" s="1215"/>
      <c r="G47" s="1730"/>
      <c r="H47" s="1730"/>
      <c r="K47" s="1730"/>
      <c r="L47" s="1730"/>
      <c r="M47" s="1730"/>
      <c r="O47" s="674"/>
      <c r="P47" s="674"/>
      <c r="Q47" s="674"/>
      <c r="R47" s="674"/>
      <c r="S47" s="674"/>
      <c r="T47" s="674"/>
      <c r="U47" s="674"/>
      <c r="V47" s="674"/>
      <c r="W47" s="674"/>
      <c r="X47" s="674"/>
      <c r="Y47" s="674"/>
      <c r="Z47" s="674"/>
      <c r="AA47" s="674"/>
      <c r="AB47" s="674"/>
      <c r="AC47" s="674"/>
      <c r="AD47" s="674"/>
      <c r="AE47" s="674"/>
      <c r="AF47" s="674"/>
      <c r="AG47" s="674"/>
      <c r="AH47" s="674"/>
      <c r="AI47" s="674"/>
      <c r="AJ47" s="674"/>
      <c r="AK47" s="674"/>
      <c r="AL47" s="674"/>
      <c r="AM47" s="674"/>
      <c r="AN47" s="674"/>
      <c r="AO47" s="674"/>
      <c r="AP47" s="674"/>
      <c r="AQ47" s="674"/>
      <c r="AR47" s="674"/>
      <c r="AS47" s="674"/>
      <c r="AT47" s="674"/>
      <c r="AU47" s="674"/>
      <c r="AV47" s="674"/>
      <c r="AW47" s="674"/>
      <c r="AX47" s="674"/>
      <c r="AY47" s="674"/>
      <c r="AZ47" s="674"/>
      <c r="BA47" s="674"/>
      <c r="BB47" s="674"/>
      <c r="BC47" s="674"/>
      <c r="BD47" s="674"/>
      <c r="BE47" s="674"/>
      <c r="BF47" s="674"/>
      <c r="BG47" s="674"/>
      <c r="BH47" s="674"/>
      <c r="BI47" s="674"/>
      <c r="BJ47" s="674"/>
      <c r="BK47" s="674"/>
      <c r="BL47" s="674"/>
      <c r="BM47" s="674"/>
      <c r="BN47" s="674"/>
      <c r="BO47" s="674"/>
      <c r="BP47" s="674"/>
      <c r="BQ47" s="674"/>
      <c r="BR47" s="674"/>
      <c r="BS47" s="674"/>
      <c r="BT47" s="674"/>
      <c r="BU47" s="674"/>
      <c r="BV47" s="674"/>
      <c r="BW47" s="674"/>
      <c r="BX47" s="674"/>
      <c r="BY47" s="674"/>
      <c r="BZ47" s="674"/>
      <c r="CA47" s="674"/>
      <c r="CB47" s="674"/>
      <c r="CC47" s="674"/>
      <c r="CD47" s="674"/>
      <c r="CE47" s="674"/>
      <c r="CF47" s="674"/>
      <c r="CG47" s="674"/>
      <c r="CH47" s="674"/>
      <c r="CI47" s="674"/>
      <c r="CJ47" s="674"/>
      <c r="CK47" s="674"/>
      <c r="CL47" s="674"/>
      <c r="CM47" s="674"/>
      <c r="CN47" s="674"/>
      <c r="CO47" s="674"/>
      <c r="CP47" s="674"/>
      <c r="CQ47" s="674"/>
      <c r="CR47" s="674"/>
      <c r="CS47" s="674"/>
      <c r="CT47" s="674"/>
      <c r="CU47" s="674"/>
      <c r="CV47" s="674"/>
      <c r="CW47" s="674"/>
      <c r="CX47" s="674"/>
      <c r="CY47" s="674"/>
      <c r="CZ47" s="674"/>
      <c r="DA47" s="674"/>
      <c r="DB47" s="674"/>
      <c r="DC47" s="674"/>
      <c r="DD47" s="674"/>
      <c r="DE47" s="674"/>
      <c r="DF47" s="674"/>
      <c r="DG47" s="674"/>
      <c r="DH47" s="674"/>
      <c r="DI47" s="674"/>
      <c r="DJ47" s="674"/>
      <c r="DK47" s="674"/>
      <c r="DL47" s="674"/>
      <c r="DM47" s="674"/>
      <c r="DN47" s="674"/>
      <c r="DO47" s="674"/>
      <c r="DP47" s="674"/>
      <c r="DQ47" s="674"/>
      <c r="DR47" s="674"/>
      <c r="DS47" s="674"/>
      <c r="DT47" s="674"/>
      <c r="DU47" s="674"/>
      <c r="DV47" s="674"/>
      <c r="DW47" s="674"/>
      <c r="DX47" s="674"/>
      <c r="DY47" s="674"/>
      <c r="DZ47" s="674"/>
      <c r="EA47" s="674"/>
      <c r="EB47" s="674"/>
      <c r="EC47" s="674"/>
      <c r="ED47" s="674"/>
      <c r="EE47" s="674"/>
      <c r="EF47" s="674"/>
      <c r="EG47" s="674"/>
      <c r="EH47" s="674"/>
      <c r="EI47" s="674"/>
      <c r="EJ47" s="674"/>
      <c r="EK47" s="674"/>
      <c r="EL47" s="674"/>
      <c r="EM47" s="674"/>
      <c r="EN47" s="674"/>
      <c r="EO47" s="674"/>
      <c r="EP47" s="674"/>
      <c r="EQ47" s="674"/>
      <c r="ER47" s="674"/>
      <c r="ES47" s="674"/>
      <c r="ET47" s="674"/>
      <c r="EU47" s="674"/>
      <c r="EV47" s="674"/>
      <c r="EW47" s="674"/>
      <c r="EX47" s="674"/>
      <c r="EY47" s="674"/>
      <c r="EZ47" s="674"/>
      <c r="FA47" s="674"/>
      <c r="FB47" s="674"/>
      <c r="FC47" s="674"/>
      <c r="FD47" s="674"/>
      <c r="FE47" s="674"/>
      <c r="FF47" s="674"/>
      <c r="FG47" s="674"/>
      <c r="FH47" s="674"/>
      <c r="FI47" s="674"/>
      <c r="FJ47" s="674"/>
      <c r="FK47" s="674"/>
      <c r="FL47" s="674"/>
      <c r="FM47" s="674"/>
      <c r="FN47" s="674"/>
      <c r="FO47" s="674"/>
      <c r="FP47" s="674"/>
      <c r="FQ47" s="674"/>
      <c r="FR47" s="674"/>
      <c r="FS47" s="674"/>
      <c r="FT47" s="674"/>
      <c r="FU47" s="674"/>
      <c r="FV47" s="674"/>
      <c r="FW47" s="674"/>
      <c r="FX47" s="674"/>
      <c r="FY47" s="674"/>
      <c r="FZ47" s="674"/>
      <c r="GA47" s="674"/>
      <c r="GB47" s="674"/>
      <c r="GC47" s="674"/>
      <c r="GD47" s="674"/>
      <c r="GE47" s="674"/>
      <c r="GF47" s="674"/>
      <c r="GG47" s="674"/>
      <c r="GH47" s="674"/>
      <c r="GI47" s="674"/>
      <c r="GJ47" s="674"/>
      <c r="GK47" s="674"/>
      <c r="GL47" s="674"/>
      <c r="GM47" s="674"/>
      <c r="GN47" s="674"/>
      <c r="GO47" s="674"/>
      <c r="GP47" s="674"/>
      <c r="GQ47" s="674"/>
      <c r="GR47" s="674"/>
      <c r="GS47" s="674"/>
      <c r="GT47" s="674"/>
      <c r="GU47" s="674"/>
      <c r="GV47" s="674"/>
      <c r="GW47" s="674"/>
      <c r="GX47" s="674"/>
      <c r="GY47" s="674"/>
      <c r="GZ47" s="674"/>
      <c r="HA47" s="674"/>
      <c r="HB47" s="674"/>
      <c r="HC47" s="674"/>
      <c r="HD47" s="674"/>
      <c r="HE47" s="674"/>
      <c r="HF47" s="674"/>
      <c r="HG47" s="674"/>
      <c r="HH47" s="674"/>
      <c r="HI47" s="674"/>
      <c r="HJ47" s="674"/>
      <c r="HK47" s="674"/>
      <c r="HL47" s="674"/>
      <c r="HM47" s="674"/>
      <c r="HN47" s="674"/>
      <c r="HO47" s="674"/>
      <c r="HP47" s="674"/>
      <c r="HQ47" s="674"/>
      <c r="HR47" s="674"/>
      <c r="HS47" s="674"/>
      <c r="HT47" s="674"/>
      <c r="HU47" s="674"/>
      <c r="HV47" s="674"/>
      <c r="HW47" s="674"/>
      <c r="HX47" s="674"/>
      <c r="HY47" s="674"/>
      <c r="HZ47" s="674"/>
      <c r="IA47" s="674"/>
      <c r="IB47" s="674"/>
      <c r="IC47" s="674"/>
      <c r="ID47" s="674"/>
      <c r="IE47" s="674"/>
      <c r="IF47" s="674"/>
      <c r="IG47" s="674"/>
      <c r="IH47" s="674"/>
      <c r="II47" s="674"/>
      <c r="IJ47" s="674"/>
      <c r="IK47" s="674"/>
      <c r="IL47" s="674"/>
      <c r="IM47" s="674"/>
      <c r="IN47" s="674"/>
      <c r="IO47" s="674"/>
      <c r="IP47" s="674"/>
      <c r="IQ47" s="674"/>
      <c r="IR47" s="674"/>
      <c r="IS47" s="674"/>
      <c r="IT47" s="674"/>
      <c r="IU47" s="674"/>
      <c r="IV47" s="674"/>
      <c r="IW47" s="674"/>
      <c r="IX47" s="674"/>
      <c r="IY47" s="674"/>
      <c r="IZ47" s="674"/>
      <c r="JA47" s="674"/>
      <c r="JB47" s="674"/>
      <c r="JC47" s="674"/>
      <c r="JD47" s="674"/>
      <c r="JE47" s="674"/>
      <c r="JF47" s="674"/>
      <c r="JG47" s="674"/>
      <c r="JH47" s="674"/>
      <c r="JI47" s="674"/>
      <c r="JJ47" s="674"/>
      <c r="JK47" s="674"/>
      <c r="JL47" s="674"/>
      <c r="JM47" s="674"/>
      <c r="JN47" s="674"/>
      <c r="JO47" s="674"/>
      <c r="JP47" s="674"/>
      <c r="JQ47" s="674"/>
      <c r="JR47" s="674"/>
      <c r="JS47" s="674"/>
      <c r="JT47" s="674"/>
      <c r="JU47" s="674"/>
      <c r="JV47" s="674"/>
      <c r="JW47" s="674"/>
      <c r="JX47" s="674"/>
      <c r="JY47" s="674"/>
      <c r="JZ47" s="674"/>
      <c r="KA47" s="674"/>
      <c r="KB47" s="674"/>
      <c r="KC47" s="674"/>
      <c r="KD47" s="674"/>
      <c r="KE47" s="674"/>
      <c r="KF47" s="674"/>
      <c r="KG47" s="674"/>
      <c r="KH47" s="674"/>
      <c r="KI47" s="674"/>
      <c r="KJ47" s="674"/>
      <c r="KK47" s="674"/>
      <c r="KL47" s="674"/>
      <c r="KM47" s="674"/>
      <c r="KN47" s="674"/>
      <c r="KO47" s="674"/>
      <c r="KP47" s="674"/>
      <c r="KQ47" s="674"/>
      <c r="KR47" s="674"/>
      <c r="KS47" s="674"/>
      <c r="KT47" s="674"/>
      <c r="KU47" s="674"/>
      <c r="KV47" s="674"/>
      <c r="KW47" s="674"/>
      <c r="KX47" s="674"/>
      <c r="KY47" s="674"/>
      <c r="KZ47" s="674"/>
      <c r="LA47" s="674"/>
      <c r="LB47" s="674"/>
      <c r="LC47" s="674"/>
      <c r="LD47" s="674"/>
      <c r="LE47" s="674"/>
      <c r="LF47" s="674"/>
      <c r="LG47" s="674"/>
      <c r="LH47" s="674"/>
      <c r="LI47" s="674"/>
      <c r="LJ47" s="674"/>
      <c r="LK47" s="674"/>
      <c r="LL47" s="674"/>
      <c r="LM47" s="674"/>
      <c r="LN47" s="674"/>
      <c r="LO47" s="674"/>
      <c r="LP47" s="674"/>
      <c r="LQ47" s="674"/>
      <c r="LR47" s="674"/>
      <c r="LS47" s="674"/>
      <c r="LT47" s="674"/>
      <c r="LU47" s="674"/>
      <c r="LV47" s="674"/>
      <c r="LW47" s="674"/>
      <c r="LX47" s="674"/>
      <c r="LY47" s="674"/>
      <c r="LZ47" s="674"/>
      <c r="MA47" s="674"/>
      <c r="MB47" s="674"/>
      <c r="MC47" s="674"/>
      <c r="MD47" s="674"/>
      <c r="ME47" s="674"/>
      <c r="MF47" s="674"/>
      <c r="MG47" s="674"/>
      <c r="MH47" s="674"/>
      <c r="MI47" s="674"/>
      <c r="MJ47" s="674"/>
      <c r="MK47" s="674"/>
      <c r="ML47" s="674"/>
      <c r="MM47" s="674"/>
      <c r="MN47" s="674"/>
      <c r="MO47" s="674"/>
      <c r="MP47" s="674"/>
      <c r="MQ47" s="674"/>
      <c r="MR47" s="674"/>
      <c r="MS47" s="674"/>
      <c r="MT47" s="674"/>
      <c r="MU47" s="674"/>
      <c r="MV47" s="674"/>
      <c r="MW47" s="674"/>
      <c r="MX47" s="674"/>
      <c r="MY47" s="674"/>
      <c r="MZ47" s="674"/>
      <c r="NA47" s="674"/>
      <c r="NB47" s="674"/>
      <c r="NC47" s="674"/>
      <c r="ND47" s="674"/>
      <c r="NE47" s="674"/>
      <c r="NF47" s="674"/>
      <c r="NG47" s="674"/>
      <c r="NH47" s="674"/>
      <c r="NI47" s="674"/>
      <c r="NJ47" s="674"/>
      <c r="NK47" s="674"/>
      <c r="NL47" s="674"/>
      <c r="NM47" s="674"/>
      <c r="NN47" s="674"/>
      <c r="NO47" s="674"/>
      <c r="NP47" s="674"/>
      <c r="NQ47" s="674"/>
      <c r="NR47" s="674"/>
      <c r="NS47" s="674"/>
      <c r="NT47" s="674"/>
      <c r="NU47" s="674"/>
      <c r="NV47" s="674"/>
      <c r="NW47" s="674"/>
      <c r="NX47" s="674"/>
      <c r="NY47" s="674"/>
      <c r="NZ47" s="674"/>
      <c r="OA47" s="674"/>
      <c r="OB47" s="674"/>
      <c r="OC47" s="674"/>
      <c r="OD47" s="674"/>
      <c r="OE47" s="674"/>
      <c r="OF47" s="674"/>
      <c r="OG47" s="674"/>
      <c r="OH47" s="674"/>
      <c r="OI47" s="674"/>
      <c r="OJ47" s="674"/>
      <c r="OK47" s="674"/>
      <c r="OL47" s="674"/>
      <c r="OM47" s="674"/>
      <c r="ON47" s="674"/>
      <c r="OO47" s="674"/>
      <c r="OP47" s="674"/>
      <c r="OQ47" s="674"/>
      <c r="OR47" s="674"/>
      <c r="OS47" s="674"/>
      <c r="OT47" s="674"/>
      <c r="OU47" s="674"/>
      <c r="OV47" s="674"/>
      <c r="OW47" s="674"/>
      <c r="OX47" s="674"/>
      <c r="OY47" s="674"/>
      <c r="OZ47" s="674"/>
      <c r="PA47" s="674"/>
      <c r="PB47" s="674"/>
      <c r="PC47" s="674"/>
      <c r="PD47" s="674"/>
      <c r="PE47" s="674"/>
      <c r="PF47" s="674"/>
      <c r="PG47" s="674"/>
      <c r="PH47" s="674"/>
      <c r="PI47" s="674"/>
      <c r="PJ47" s="674"/>
      <c r="PK47" s="674"/>
      <c r="PL47" s="674"/>
      <c r="PM47" s="674"/>
      <c r="PN47" s="674"/>
      <c r="PO47" s="674"/>
      <c r="PP47" s="674"/>
      <c r="PQ47" s="674"/>
      <c r="PR47" s="674"/>
      <c r="PS47" s="674"/>
      <c r="PT47" s="674"/>
      <c r="PU47" s="674"/>
      <c r="PV47" s="674"/>
      <c r="PW47" s="674"/>
      <c r="PX47" s="674"/>
      <c r="PY47" s="674"/>
      <c r="PZ47" s="674"/>
      <c r="QA47" s="674"/>
      <c r="QB47" s="674"/>
      <c r="QC47" s="674"/>
      <c r="QD47" s="674"/>
      <c r="QE47" s="674"/>
      <c r="QF47" s="674"/>
      <c r="QG47" s="674"/>
      <c r="QH47" s="674"/>
      <c r="QI47" s="674"/>
      <c r="QJ47" s="674"/>
      <c r="QK47" s="674"/>
      <c r="QL47" s="674"/>
      <c r="QM47" s="674"/>
      <c r="QN47" s="674"/>
      <c r="QO47" s="674"/>
      <c r="QP47" s="674"/>
      <c r="QQ47" s="674"/>
      <c r="QR47" s="674"/>
      <c r="QS47" s="674"/>
      <c r="QT47" s="674"/>
      <c r="QU47" s="674"/>
      <c r="QV47" s="674"/>
      <c r="QW47" s="674"/>
      <c r="QX47" s="674"/>
      <c r="QY47" s="674"/>
      <c r="QZ47" s="674"/>
      <c r="RA47" s="674"/>
      <c r="RB47" s="674"/>
      <c r="RC47" s="674"/>
      <c r="RD47" s="674"/>
      <c r="RE47" s="674"/>
      <c r="RF47" s="674"/>
      <c r="RG47" s="674"/>
      <c r="RH47" s="674"/>
      <c r="RI47" s="674"/>
      <c r="RJ47" s="674"/>
      <c r="RK47" s="674"/>
      <c r="RL47" s="674"/>
      <c r="RM47" s="674"/>
      <c r="RN47" s="674"/>
      <c r="RO47" s="674"/>
      <c r="RP47" s="674"/>
      <c r="RQ47" s="674"/>
      <c r="RR47" s="674"/>
      <c r="RS47" s="674"/>
      <c r="RT47" s="674"/>
      <c r="RU47" s="674"/>
      <c r="RV47" s="674"/>
      <c r="RW47" s="674"/>
      <c r="RX47" s="674"/>
      <c r="RY47" s="674"/>
      <c r="RZ47" s="674"/>
      <c r="SA47" s="674"/>
      <c r="SB47" s="674"/>
      <c r="SC47" s="674"/>
      <c r="SD47" s="674"/>
      <c r="SE47" s="674"/>
      <c r="SF47" s="674"/>
      <c r="SG47" s="674"/>
      <c r="SH47" s="674"/>
      <c r="SI47" s="674"/>
      <c r="SJ47" s="674"/>
      <c r="SK47" s="674"/>
      <c r="SL47" s="674"/>
      <c r="SM47" s="674"/>
      <c r="SN47" s="674"/>
      <c r="SO47" s="674"/>
      <c r="SP47" s="674"/>
      <c r="SQ47" s="674"/>
      <c r="SR47" s="674"/>
      <c r="SS47" s="674"/>
      <c r="ST47" s="674"/>
      <c r="SU47" s="674"/>
      <c r="SV47" s="674"/>
      <c r="SW47" s="674"/>
      <c r="SX47" s="674"/>
      <c r="SY47" s="674"/>
      <c r="SZ47" s="674"/>
      <c r="TA47" s="674"/>
      <c r="TB47" s="674"/>
      <c r="TC47" s="674"/>
      <c r="TD47" s="674"/>
      <c r="TE47" s="674"/>
      <c r="TF47" s="674"/>
      <c r="TG47" s="674"/>
      <c r="TH47" s="674"/>
      <c r="TI47" s="674"/>
      <c r="TJ47" s="674"/>
      <c r="TK47" s="674"/>
      <c r="TL47" s="674"/>
      <c r="TM47" s="674"/>
      <c r="TN47" s="674"/>
      <c r="TO47" s="674"/>
      <c r="TP47" s="674"/>
      <c r="TQ47" s="674"/>
      <c r="TR47" s="674"/>
      <c r="TS47" s="674"/>
      <c r="TT47" s="674"/>
      <c r="TU47" s="674"/>
      <c r="TV47" s="674"/>
      <c r="TW47" s="674"/>
      <c r="TX47" s="674"/>
      <c r="TY47" s="674"/>
      <c r="TZ47" s="674"/>
      <c r="UA47" s="674"/>
      <c r="UB47" s="674"/>
      <c r="UC47" s="674"/>
      <c r="UD47" s="674"/>
      <c r="UE47" s="674"/>
      <c r="UF47" s="674"/>
      <c r="UG47" s="674"/>
      <c r="UH47" s="674"/>
      <c r="UI47" s="674"/>
      <c r="UJ47" s="674"/>
      <c r="UK47" s="674"/>
      <c r="UL47" s="674"/>
      <c r="UM47" s="674"/>
      <c r="UN47" s="674"/>
      <c r="UO47" s="674"/>
      <c r="UP47" s="674"/>
      <c r="UQ47" s="674"/>
      <c r="UR47" s="674"/>
      <c r="US47" s="674"/>
      <c r="UT47" s="674"/>
      <c r="UU47" s="674"/>
      <c r="UV47" s="674"/>
      <c r="UW47" s="674"/>
      <c r="UX47" s="674"/>
      <c r="UY47" s="674"/>
      <c r="UZ47" s="674"/>
      <c r="VA47" s="674"/>
      <c r="VB47" s="674"/>
      <c r="VC47" s="674"/>
      <c r="VD47" s="674"/>
      <c r="VE47" s="674"/>
      <c r="VF47" s="674"/>
      <c r="VG47" s="674"/>
      <c r="VH47" s="674"/>
      <c r="VI47" s="674"/>
      <c r="VJ47" s="674"/>
      <c r="VK47" s="674"/>
      <c r="VL47" s="674"/>
      <c r="VM47" s="674"/>
      <c r="VN47" s="674"/>
      <c r="VO47" s="674"/>
      <c r="VP47" s="674"/>
      <c r="VQ47" s="674"/>
      <c r="VR47" s="674"/>
      <c r="VS47" s="674"/>
      <c r="VT47" s="674"/>
      <c r="VU47" s="674"/>
      <c r="VV47" s="674"/>
      <c r="VW47" s="674"/>
      <c r="VX47" s="674"/>
      <c r="VY47" s="674"/>
      <c r="VZ47" s="674"/>
      <c r="WA47" s="674"/>
      <c r="WB47" s="674"/>
      <c r="WC47" s="674"/>
      <c r="WD47" s="674"/>
      <c r="WE47" s="674"/>
      <c r="WF47" s="674"/>
      <c r="WG47" s="674"/>
      <c r="WH47" s="674"/>
      <c r="WI47" s="674"/>
      <c r="WJ47" s="674"/>
      <c r="WK47" s="674"/>
      <c r="WL47" s="674"/>
      <c r="WM47" s="674"/>
      <c r="WN47" s="674"/>
      <c r="WO47" s="674"/>
      <c r="WP47" s="674"/>
      <c r="WQ47" s="674"/>
      <c r="WR47" s="674"/>
      <c r="WS47" s="674"/>
      <c r="WT47" s="674"/>
      <c r="WU47" s="674"/>
      <c r="WV47" s="674"/>
      <c r="WW47" s="674"/>
      <c r="WX47" s="674"/>
      <c r="WY47" s="674"/>
      <c r="WZ47" s="674"/>
      <c r="XA47" s="674"/>
      <c r="XB47" s="674"/>
      <c r="XC47" s="674"/>
      <c r="XD47" s="674"/>
      <c r="XE47" s="674"/>
      <c r="XF47" s="674"/>
      <c r="XG47" s="674"/>
      <c r="XH47" s="674"/>
      <c r="XI47" s="674"/>
      <c r="XJ47" s="674"/>
      <c r="XK47" s="674"/>
      <c r="XL47" s="674"/>
      <c r="XM47" s="674"/>
      <c r="XN47" s="674"/>
      <c r="XO47" s="674"/>
      <c r="XP47" s="674"/>
      <c r="XQ47" s="674"/>
      <c r="XR47" s="674"/>
      <c r="XS47" s="674"/>
      <c r="XT47" s="674"/>
      <c r="XU47" s="674"/>
      <c r="XV47" s="674"/>
      <c r="XW47" s="674"/>
      <c r="XX47" s="674"/>
      <c r="XY47" s="674"/>
      <c r="XZ47" s="674"/>
      <c r="YA47" s="674"/>
      <c r="YB47" s="674"/>
      <c r="YC47" s="674"/>
      <c r="YD47" s="674"/>
      <c r="YE47" s="674"/>
      <c r="YF47" s="674"/>
      <c r="YG47" s="674"/>
      <c r="YH47" s="674"/>
      <c r="YI47" s="674"/>
      <c r="YJ47" s="674"/>
      <c r="YK47" s="674"/>
      <c r="YL47" s="674"/>
      <c r="YM47" s="674"/>
      <c r="YN47" s="674"/>
      <c r="YO47" s="674"/>
      <c r="YP47" s="674"/>
      <c r="YQ47" s="674"/>
      <c r="YR47" s="674"/>
      <c r="YS47" s="674"/>
      <c r="YT47" s="674"/>
      <c r="YU47" s="674"/>
      <c r="YV47" s="674"/>
      <c r="YW47" s="674"/>
      <c r="YX47" s="674"/>
      <c r="YY47" s="674"/>
      <c r="YZ47" s="674"/>
      <c r="ZA47" s="674"/>
      <c r="ZB47" s="674"/>
      <c r="ZC47" s="674"/>
      <c r="ZD47" s="674"/>
      <c r="ZE47" s="674"/>
      <c r="ZF47" s="674"/>
      <c r="ZG47" s="674"/>
      <c r="ZH47" s="674"/>
      <c r="ZI47" s="674"/>
      <c r="ZJ47" s="674"/>
      <c r="ZK47" s="674"/>
      <c r="ZL47" s="674"/>
      <c r="ZM47" s="674"/>
      <c r="ZN47" s="674"/>
      <c r="ZO47" s="674"/>
      <c r="ZP47" s="674"/>
      <c r="ZQ47" s="674"/>
      <c r="ZR47" s="674"/>
      <c r="ZS47" s="674"/>
      <c r="ZT47" s="674"/>
      <c r="ZU47" s="674"/>
      <c r="ZV47" s="674"/>
      <c r="ZW47" s="674"/>
      <c r="ZX47" s="674"/>
      <c r="ZY47" s="674"/>
      <c r="ZZ47" s="674"/>
      <c r="AAA47" s="674"/>
      <c r="AAB47" s="674"/>
      <c r="AAC47" s="674"/>
      <c r="AAD47" s="674"/>
      <c r="AAE47" s="674"/>
      <c r="AAF47" s="674"/>
      <c r="AAG47" s="674"/>
      <c r="AAH47" s="674"/>
      <c r="AAI47" s="674"/>
      <c r="AAJ47" s="674"/>
      <c r="AAK47" s="674"/>
      <c r="AAL47" s="674"/>
      <c r="AAM47" s="674"/>
      <c r="AAN47" s="674"/>
      <c r="AAO47" s="674"/>
      <c r="AAP47" s="674"/>
      <c r="AAQ47" s="674"/>
      <c r="AAR47" s="674"/>
      <c r="AAS47" s="674"/>
      <c r="AAT47" s="674"/>
      <c r="AAU47" s="674"/>
      <c r="AAV47" s="674"/>
      <c r="AAW47" s="674"/>
      <c r="AAX47" s="674"/>
      <c r="AAY47" s="674"/>
      <c r="AAZ47" s="674"/>
      <c r="ABA47" s="674"/>
      <c r="ABB47" s="674"/>
      <c r="ABC47" s="674"/>
      <c r="ABD47" s="674"/>
      <c r="ABE47" s="674"/>
      <c r="ABF47" s="674"/>
      <c r="ABG47" s="674"/>
      <c r="ABH47" s="674"/>
      <c r="ABI47" s="674"/>
      <c r="ABJ47" s="674"/>
      <c r="ABK47" s="674"/>
      <c r="ABL47" s="674"/>
      <c r="ABM47" s="674"/>
      <c r="ABN47" s="674"/>
      <c r="ABO47" s="674"/>
      <c r="ABP47" s="674"/>
      <c r="ABQ47" s="674"/>
      <c r="ABR47" s="674"/>
      <c r="ABS47" s="674"/>
      <c r="ABT47" s="674"/>
      <c r="ABU47" s="674"/>
      <c r="ABV47" s="674"/>
      <c r="ABW47" s="674"/>
      <c r="ABX47" s="674"/>
      <c r="ABY47" s="674"/>
      <c r="ABZ47" s="674"/>
      <c r="ACA47" s="674"/>
      <c r="ACB47" s="674"/>
      <c r="ACC47" s="674"/>
      <c r="ACD47" s="674"/>
      <c r="ACE47" s="674"/>
      <c r="ACF47" s="674"/>
      <c r="ACG47" s="674"/>
      <c r="ACH47" s="674"/>
      <c r="ACI47" s="674"/>
      <c r="ACJ47" s="674"/>
      <c r="ACK47" s="674"/>
      <c r="ACL47" s="674"/>
      <c r="ACM47" s="674"/>
      <c r="ACN47" s="674"/>
      <c r="ACO47" s="674"/>
      <c r="ACP47" s="674"/>
      <c r="ACQ47" s="674"/>
      <c r="ACR47" s="674"/>
      <c r="ACS47" s="674"/>
      <c r="ACT47" s="674"/>
      <c r="ACU47" s="674"/>
      <c r="ACV47" s="674"/>
      <c r="ACW47" s="674"/>
      <c r="ACX47" s="674"/>
      <c r="ACY47" s="674"/>
      <c r="ACZ47" s="674"/>
      <c r="ADA47" s="674"/>
      <c r="ADB47" s="674"/>
      <c r="ADC47" s="674"/>
      <c r="ADD47" s="674"/>
      <c r="ADE47" s="674"/>
      <c r="ADF47" s="674"/>
      <c r="ADG47" s="674"/>
      <c r="ADH47" s="674"/>
      <c r="ADI47" s="674"/>
      <c r="ADJ47" s="674"/>
      <c r="ADK47" s="674"/>
      <c r="ADL47" s="674"/>
      <c r="ADM47" s="674"/>
      <c r="ADN47" s="674"/>
      <c r="ADO47" s="674"/>
      <c r="ADP47" s="674"/>
      <c r="ADQ47" s="674"/>
      <c r="ADR47" s="674"/>
      <c r="ADS47" s="674"/>
      <c r="ADT47" s="674"/>
      <c r="ADU47" s="674"/>
      <c r="ADV47" s="674"/>
      <c r="ADW47" s="674"/>
      <c r="ADX47" s="674"/>
      <c r="ADY47" s="674"/>
      <c r="ADZ47" s="674"/>
      <c r="AEA47" s="674"/>
      <c r="AEB47" s="674"/>
      <c r="AEC47" s="674"/>
      <c r="AED47" s="674"/>
      <c r="AEE47" s="674"/>
      <c r="AEF47" s="674"/>
      <c r="AEG47" s="674"/>
      <c r="AEH47" s="674"/>
      <c r="AEI47" s="674"/>
      <c r="AEJ47" s="674"/>
      <c r="AEK47" s="674"/>
      <c r="AEL47" s="674"/>
      <c r="AEM47" s="674"/>
      <c r="AEN47" s="674"/>
      <c r="AEO47" s="674"/>
      <c r="AEP47" s="674"/>
      <c r="AEQ47" s="674"/>
      <c r="AER47" s="674"/>
      <c r="AES47" s="674"/>
      <c r="AET47" s="674"/>
      <c r="AEU47" s="674"/>
      <c r="AEV47" s="674"/>
      <c r="AEW47" s="674"/>
      <c r="AEX47" s="674"/>
      <c r="AEY47" s="674"/>
      <c r="AEZ47" s="674"/>
      <c r="AFA47" s="674"/>
      <c r="AFB47" s="674"/>
      <c r="AFC47" s="674"/>
      <c r="AFD47" s="674"/>
      <c r="AFE47" s="674"/>
      <c r="AFF47" s="674"/>
      <c r="AFG47" s="674"/>
      <c r="AFH47" s="674"/>
      <c r="AFI47" s="674"/>
      <c r="AFJ47" s="674"/>
      <c r="AFK47" s="674"/>
      <c r="AFL47" s="674"/>
      <c r="AFM47" s="674"/>
      <c r="AFN47" s="674"/>
      <c r="AFO47" s="674"/>
      <c r="AFP47" s="674"/>
      <c r="AFQ47" s="674"/>
      <c r="AFR47" s="674"/>
      <c r="AFS47" s="674"/>
      <c r="AFT47" s="674"/>
      <c r="AFU47" s="674"/>
      <c r="AFV47" s="674"/>
      <c r="AFW47" s="674"/>
      <c r="AFX47" s="674"/>
      <c r="AFY47" s="674"/>
      <c r="AFZ47" s="674"/>
      <c r="AGA47" s="674"/>
      <c r="AGB47" s="674"/>
      <c r="AGC47" s="674"/>
      <c r="AGD47" s="674"/>
      <c r="AGE47" s="674"/>
      <c r="AGF47" s="674"/>
      <c r="AGG47" s="674"/>
      <c r="AGH47" s="674"/>
      <c r="AGI47" s="674"/>
      <c r="AGJ47" s="674"/>
      <c r="AGK47" s="674"/>
      <c r="AGL47" s="674"/>
      <c r="AGM47" s="674"/>
      <c r="AGN47" s="674"/>
      <c r="AGO47" s="674"/>
      <c r="AGP47" s="674"/>
      <c r="AGQ47" s="674"/>
      <c r="AGR47" s="674"/>
      <c r="AGS47" s="674"/>
      <c r="AGT47" s="674"/>
      <c r="AGU47" s="674"/>
      <c r="AGV47" s="674"/>
      <c r="AGW47" s="674"/>
      <c r="AGX47" s="674"/>
      <c r="AGY47" s="674"/>
      <c r="AGZ47" s="674"/>
      <c r="AHA47" s="674"/>
      <c r="AHB47" s="674"/>
      <c r="AHC47" s="674"/>
      <c r="AHD47" s="674"/>
      <c r="AHE47" s="674"/>
      <c r="AHF47" s="674"/>
      <c r="AHG47" s="674"/>
      <c r="AHH47" s="674"/>
      <c r="AHI47" s="674"/>
      <c r="AHJ47" s="674"/>
      <c r="AHK47" s="674"/>
      <c r="AHL47" s="674"/>
      <c r="AHM47" s="674"/>
      <c r="AHN47" s="674"/>
      <c r="AHO47" s="674"/>
      <c r="AHP47" s="674"/>
      <c r="AHQ47" s="674"/>
      <c r="AHR47" s="674"/>
      <c r="AHS47" s="674"/>
      <c r="AHT47" s="674"/>
      <c r="AHU47" s="674"/>
      <c r="AHV47" s="674"/>
      <c r="AHW47" s="674"/>
      <c r="AHX47" s="674"/>
      <c r="AHY47" s="674"/>
      <c r="AHZ47" s="674"/>
      <c r="AIA47" s="674"/>
      <c r="AIB47" s="674"/>
      <c r="AIC47" s="674"/>
      <c r="AID47" s="674"/>
      <c r="AIE47" s="674"/>
      <c r="AIF47" s="674"/>
      <c r="AIG47" s="674"/>
      <c r="AIH47" s="674"/>
      <c r="AII47" s="674"/>
      <c r="AIJ47" s="674"/>
      <c r="AIK47" s="674"/>
      <c r="AIL47" s="674"/>
      <c r="AIM47" s="674"/>
      <c r="AIN47" s="674"/>
      <c r="AIO47" s="674"/>
      <c r="AIP47" s="674"/>
      <c r="AIQ47" s="674"/>
      <c r="AIR47" s="674"/>
      <c r="AIS47" s="674"/>
      <c r="AIT47" s="674"/>
      <c r="AIU47" s="674"/>
      <c r="AIV47" s="674"/>
      <c r="AIW47" s="674"/>
      <c r="AIX47" s="674"/>
      <c r="AIY47" s="674"/>
      <c r="AIZ47" s="674"/>
      <c r="AJA47" s="674"/>
      <c r="AJB47" s="674"/>
      <c r="AJC47" s="674"/>
      <c r="AJD47" s="674"/>
      <c r="AJE47" s="674"/>
      <c r="AJF47" s="674"/>
      <c r="AJG47" s="674"/>
      <c r="AJH47" s="674"/>
      <c r="AJI47" s="674"/>
      <c r="AJJ47" s="674"/>
      <c r="AJK47" s="674"/>
      <c r="AJL47" s="674"/>
      <c r="AJM47" s="674"/>
      <c r="AJN47" s="674"/>
      <c r="AJO47" s="674"/>
      <c r="AJP47" s="674"/>
      <c r="AJQ47" s="674"/>
      <c r="AJR47" s="674"/>
      <c r="AJS47" s="674"/>
      <c r="AJT47" s="674"/>
      <c r="AJU47" s="674"/>
      <c r="AJV47" s="674"/>
      <c r="AJW47" s="674"/>
      <c r="AJX47" s="674"/>
      <c r="AJY47" s="674"/>
      <c r="AJZ47" s="674"/>
      <c r="AKA47" s="674"/>
      <c r="AKB47" s="674"/>
      <c r="AKC47" s="674"/>
      <c r="AKD47" s="674"/>
      <c r="AKE47" s="674"/>
      <c r="AKF47" s="674"/>
      <c r="AKG47" s="674"/>
      <c r="AKH47" s="674"/>
      <c r="AKI47" s="674"/>
      <c r="AKJ47" s="674"/>
      <c r="AKK47" s="674"/>
      <c r="AKL47" s="674"/>
      <c r="AKM47" s="674"/>
      <c r="AKN47" s="674"/>
      <c r="AKO47" s="674"/>
      <c r="AKP47" s="674"/>
      <c r="AKQ47" s="674"/>
      <c r="AKR47" s="674"/>
      <c r="AKS47" s="674"/>
      <c r="AKT47" s="674"/>
      <c r="AKU47" s="674"/>
      <c r="AKV47" s="674"/>
      <c r="AKW47" s="674"/>
      <c r="AKX47" s="674"/>
      <c r="AKY47" s="674"/>
      <c r="AKZ47" s="674"/>
      <c r="ALA47" s="674"/>
      <c r="ALB47" s="674"/>
      <c r="ALC47" s="674"/>
      <c r="ALD47" s="674"/>
      <c r="ALE47" s="674"/>
      <c r="ALF47" s="674"/>
      <c r="ALG47" s="674"/>
      <c r="ALH47" s="674"/>
      <c r="ALI47" s="674"/>
      <c r="ALJ47" s="674"/>
      <c r="ALK47" s="674"/>
      <c r="ALL47" s="674"/>
      <c r="ALM47" s="674"/>
      <c r="ALN47" s="674"/>
      <c r="ALO47" s="674"/>
      <c r="ALP47" s="674"/>
      <c r="ALQ47" s="674"/>
      <c r="ALR47" s="674"/>
      <c r="ALS47" s="674"/>
      <c r="ALT47" s="674"/>
      <c r="ALU47" s="674"/>
      <c r="ALV47" s="674"/>
      <c r="ALW47" s="674"/>
      <c r="ALX47" s="674"/>
      <c r="ALY47" s="674"/>
      <c r="ALZ47" s="674"/>
      <c r="AMA47" s="674"/>
      <c r="AMB47" s="674"/>
      <c r="AMC47" s="674"/>
      <c r="AMD47" s="674"/>
      <c r="AME47" s="674"/>
      <c r="AMF47" s="674"/>
      <c r="AMG47" s="674"/>
      <c r="AMH47" s="674"/>
      <c r="AMI47" s="674"/>
      <c r="AMJ47" s="674"/>
      <c r="AMK47" s="674"/>
      <c r="AML47" s="674"/>
      <c r="AMM47" s="674"/>
      <c r="AMN47" s="674"/>
      <c r="AMO47" s="674"/>
      <c r="AMP47" s="674"/>
      <c r="AMQ47" s="674"/>
      <c r="AMR47" s="674"/>
      <c r="AMS47" s="674"/>
      <c r="AMT47" s="674"/>
      <c r="AMU47" s="674"/>
      <c r="AMV47" s="674"/>
      <c r="AMW47" s="674"/>
      <c r="AMX47" s="674"/>
      <c r="AMY47" s="674"/>
      <c r="AMZ47" s="674"/>
      <c r="ANA47" s="674"/>
      <c r="ANB47" s="674"/>
      <c r="ANC47" s="674"/>
      <c r="AND47" s="674"/>
      <c r="ANE47" s="674"/>
      <c r="ANF47" s="674"/>
      <c r="ANG47" s="674"/>
      <c r="ANH47" s="674"/>
      <c r="ANI47" s="674"/>
      <c r="ANJ47" s="674"/>
      <c r="ANK47" s="674"/>
      <c r="ANL47" s="674"/>
      <c r="ANM47" s="674"/>
      <c r="ANN47" s="674"/>
      <c r="ANO47" s="674"/>
      <c r="ANP47" s="674"/>
      <c r="ANQ47" s="674"/>
      <c r="ANR47" s="674"/>
      <c r="ANS47" s="674"/>
      <c r="ANT47" s="674"/>
      <c r="ANU47" s="674"/>
      <c r="ANV47" s="674"/>
      <c r="ANW47" s="674"/>
      <c r="ANX47" s="674"/>
      <c r="ANY47" s="674"/>
      <c r="ANZ47" s="674"/>
      <c r="AOA47" s="674"/>
      <c r="AOB47" s="674"/>
      <c r="AOC47" s="674"/>
      <c r="AOD47" s="674"/>
      <c r="AOE47" s="674"/>
      <c r="AOF47" s="674"/>
      <c r="AOG47" s="674"/>
      <c r="AOH47" s="674"/>
      <c r="AOI47" s="674"/>
      <c r="AOJ47" s="674"/>
      <c r="AOK47" s="674"/>
      <c r="AOL47" s="674"/>
      <c r="AOM47" s="674"/>
      <c r="AON47" s="674"/>
      <c r="AOO47" s="674"/>
      <c r="AOP47" s="674"/>
      <c r="AOQ47" s="674"/>
      <c r="AOR47" s="674"/>
      <c r="AOS47" s="674"/>
      <c r="AOT47" s="674"/>
      <c r="AOU47" s="674"/>
      <c r="AOV47" s="674"/>
      <c r="AOW47" s="674"/>
      <c r="AOX47" s="674"/>
      <c r="AOY47" s="674"/>
      <c r="AOZ47" s="674"/>
      <c r="APA47" s="674"/>
      <c r="APB47" s="674"/>
      <c r="APC47" s="674"/>
      <c r="APD47" s="674"/>
      <c r="APE47" s="674"/>
      <c r="APF47" s="674"/>
      <c r="APG47" s="674"/>
      <c r="APH47" s="674"/>
      <c r="API47" s="674"/>
      <c r="APJ47" s="674"/>
      <c r="APK47" s="674"/>
      <c r="APL47" s="674"/>
      <c r="APM47" s="674"/>
      <c r="APN47" s="674"/>
      <c r="APO47" s="674"/>
      <c r="APP47" s="674"/>
      <c r="APQ47" s="674"/>
      <c r="APR47" s="674"/>
      <c r="APS47" s="674"/>
      <c r="APT47" s="674"/>
      <c r="APU47" s="674"/>
      <c r="APV47" s="674"/>
      <c r="APW47" s="674"/>
      <c r="APX47" s="674"/>
      <c r="APY47" s="674"/>
      <c r="APZ47" s="674"/>
      <c r="AQA47" s="674"/>
      <c r="AQB47" s="674"/>
      <c r="AQC47" s="674"/>
      <c r="AQD47" s="674"/>
      <c r="AQE47" s="674"/>
      <c r="AQF47" s="674"/>
      <c r="AQG47" s="674"/>
      <c r="AQH47" s="674"/>
      <c r="AQI47" s="674"/>
      <c r="AQJ47" s="674"/>
      <c r="AQK47" s="674"/>
      <c r="AQL47" s="674"/>
      <c r="AQM47" s="674"/>
      <c r="AQN47" s="674"/>
      <c r="AQO47" s="674"/>
      <c r="AQP47" s="674"/>
      <c r="AQQ47" s="674"/>
      <c r="AQR47" s="674"/>
      <c r="AQS47" s="674"/>
      <c r="AQT47" s="674"/>
      <c r="AQU47" s="674"/>
      <c r="AQV47" s="674"/>
      <c r="AQW47" s="674"/>
      <c r="AQX47" s="674"/>
      <c r="AQY47" s="674"/>
      <c r="AQZ47" s="674"/>
      <c r="ARA47" s="674"/>
      <c r="ARB47" s="674"/>
      <c r="ARC47" s="674"/>
      <c r="ARD47" s="674"/>
      <c r="ARE47" s="674"/>
      <c r="ARF47" s="674"/>
      <c r="ARG47" s="674"/>
      <c r="ARH47" s="674"/>
      <c r="ARI47" s="674"/>
      <c r="ARJ47" s="674"/>
      <c r="ARK47" s="674"/>
      <c r="ARL47" s="674"/>
      <c r="ARM47" s="674"/>
      <c r="ARN47" s="674"/>
      <c r="ARO47" s="674"/>
      <c r="ARP47" s="674"/>
      <c r="ARQ47" s="674"/>
      <c r="ARR47" s="674"/>
      <c r="ARS47" s="674"/>
      <c r="ART47" s="674"/>
      <c r="ARU47" s="674"/>
      <c r="ARV47" s="674"/>
      <c r="ARW47" s="674"/>
      <c r="ARX47" s="674"/>
      <c r="ARY47" s="674"/>
      <c r="ARZ47" s="674"/>
      <c r="ASA47" s="674"/>
      <c r="ASB47" s="674"/>
      <c r="ASC47" s="674"/>
      <c r="ASD47" s="674"/>
      <c r="ASE47" s="674"/>
      <c r="ASF47" s="674"/>
      <c r="ASG47" s="674"/>
      <c r="ASH47" s="674"/>
      <c r="ASI47" s="674"/>
      <c r="ASJ47" s="674"/>
      <c r="ASK47" s="674"/>
      <c r="ASL47" s="674"/>
      <c r="ASM47" s="674"/>
      <c r="ASN47" s="674"/>
      <c r="ASO47" s="674"/>
      <c r="ASP47" s="674"/>
      <c r="ASQ47" s="674"/>
      <c r="ASR47" s="674"/>
      <c r="ASS47" s="674"/>
      <c r="AST47" s="674"/>
      <c r="ASU47" s="674"/>
      <c r="ASV47" s="674"/>
      <c r="ASW47" s="674"/>
      <c r="ASX47" s="674"/>
      <c r="ASY47" s="674"/>
      <c r="ASZ47" s="674"/>
      <c r="ATA47" s="674"/>
      <c r="ATB47" s="674"/>
      <c r="ATC47" s="674"/>
      <c r="ATD47" s="674"/>
      <c r="ATE47" s="674"/>
      <c r="ATF47" s="674"/>
      <c r="ATG47" s="674"/>
      <c r="ATH47" s="674"/>
      <c r="ATI47" s="674"/>
      <c r="ATJ47" s="674"/>
      <c r="ATK47" s="674"/>
      <c r="ATL47" s="674"/>
      <c r="ATM47" s="674"/>
      <c r="ATN47" s="674"/>
      <c r="ATO47" s="674"/>
      <c r="ATP47" s="674"/>
      <c r="ATQ47" s="674"/>
      <c r="ATR47" s="674"/>
      <c r="ATS47" s="674"/>
      <c r="ATT47" s="674"/>
      <c r="ATU47" s="674"/>
      <c r="ATV47" s="674"/>
      <c r="ATW47" s="674"/>
      <c r="ATX47" s="674"/>
      <c r="ATY47" s="674"/>
      <c r="ATZ47" s="674"/>
      <c r="AUA47" s="674"/>
      <c r="AUB47" s="674"/>
      <c r="AUC47" s="674"/>
      <c r="AUD47" s="674"/>
      <c r="AUE47" s="674"/>
      <c r="AUF47" s="674"/>
      <c r="AUG47" s="674"/>
      <c r="AUH47" s="674"/>
      <c r="AUI47" s="674"/>
      <c r="AUJ47" s="674"/>
      <c r="AUK47" s="674"/>
      <c r="AUL47" s="674"/>
      <c r="AUM47" s="674"/>
      <c r="AUN47" s="674"/>
      <c r="AUO47" s="674"/>
      <c r="AUP47" s="674"/>
      <c r="AUQ47" s="674"/>
      <c r="AUR47" s="674"/>
      <c r="AUS47" s="674"/>
      <c r="AUT47" s="674"/>
      <c r="AUU47" s="674"/>
      <c r="AUV47" s="674"/>
      <c r="AUW47" s="674"/>
      <c r="AUX47" s="674"/>
      <c r="AUY47" s="674"/>
      <c r="AUZ47" s="674"/>
      <c r="AVA47" s="674"/>
      <c r="AVB47" s="674"/>
      <c r="AVC47" s="674"/>
      <c r="AVD47" s="674"/>
      <c r="AVE47" s="674"/>
      <c r="AVF47" s="674"/>
      <c r="AVG47" s="674"/>
      <c r="AVH47" s="674"/>
      <c r="AVI47" s="674"/>
      <c r="AVJ47" s="674"/>
      <c r="AVK47" s="674"/>
      <c r="AVL47" s="674"/>
      <c r="AVM47" s="674"/>
      <c r="AVN47" s="674"/>
      <c r="AVO47" s="674"/>
      <c r="AVP47" s="674"/>
      <c r="AVQ47" s="674"/>
      <c r="AVR47" s="674"/>
      <c r="AVS47" s="674"/>
      <c r="AVT47" s="674"/>
      <c r="AVU47" s="674"/>
      <c r="AVV47" s="674"/>
      <c r="AVW47" s="674"/>
      <c r="AVX47" s="674"/>
      <c r="AVY47" s="674"/>
      <c r="AVZ47" s="674"/>
      <c r="AWA47" s="674"/>
      <c r="AWB47" s="674"/>
      <c r="AWC47" s="674"/>
      <c r="AWD47" s="674"/>
      <c r="AWE47" s="674"/>
      <c r="AWF47" s="674"/>
      <c r="AWG47" s="674"/>
      <c r="AWH47" s="674"/>
      <c r="AWI47" s="674"/>
      <c r="AWJ47" s="674"/>
      <c r="AWK47" s="674"/>
      <c r="AWL47" s="674"/>
      <c r="AWM47" s="674"/>
      <c r="AWN47" s="674"/>
      <c r="AWO47" s="674"/>
      <c r="AWP47" s="674"/>
      <c r="AWQ47" s="674"/>
      <c r="AWR47" s="674"/>
      <c r="AWS47" s="674"/>
      <c r="AWT47" s="674"/>
      <c r="AWU47" s="674"/>
      <c r="AWV47" s="674"/>
      <c r="AWW47" s="674"/>
      <c r="AWX47" s="674"/>
      <c r="AWY47" s="674"/>
      <c r="AWZ47" s="674"/>
      <c r="AXA47" s="674"/>
      <c r="AXB47" s="674"/>
      <c r="AXC47" s="674"/>
      <c r="AXD47" s="674"/>
      <c r="AXE47" s="674"/>
      <c r="AXF47" s="674"/>
      <c r="AXG47" s="674"/>
      <c r="AXH47" s="674"/>
      <c r="AXI47" s="674"/>
      <c r="AXJ47" s="674"/>
      <c r="AXK47" s="674"/>
      <c r="AXL47" s="674"/>
      <c r="AXM47" s="674"/>
      <c r="AXN47" s="674"/>
      <c r="AXO47" s="674"/>
      <c r="AXP47" s="674"/>
      <c r="AXQ47" s="674"/>
      <c r="AXR47" s="674"/>
      <c r="AXS47" s="674"/>
      <c r="AXT47" s="674"/>
      <c r="AXU47" s="674"/>
      <c r="AXV47" s="674"/>
      <c r="AXW47" s="674"/>
      <c r="AXX47" s="674"/>
      <c r="AXY47" s="674"/>
      <c r="AXZ47" s="674"/>
      <c r="AYA47" s="674"/>
      <c r="AYB47" s="674"/>
      <c r="AYC47" s="674"/>
      <c r="AYD47" s="674"/>
      <c r="AYE47" s="674"/>
      <c r="AYF47" s="674"/>
      <c r="AYG47" s="674"/>
      <c r="AYH47" s="674"/>
      <c r="AYI47" s="674"/>
      <c r="AYJ47" s="674"/>
      <c r="AYK47" s="674"/>
      <c r="AYL47" s="674"/>
      <c r="AYM47" s="674"/>
      <c r="AYN47" s="674"/>
      <c r="AYO47" s="674"/>
      <c r="AYP47" s="674"/>
      <c r="AYQ47" s="674"/>
      <c r="AYR47" s="674"/>
      <c r="AYS47" s="674"/>
      <c r="AYT47" s="674"/>
      <c r="AYU47" s="674"/>
      <c r="AYV47" s="674"/>
      <c r="AYW47" s="674"/>
      <c r="AYX47" s="674"/>
      <c r="AYY47" s="674"/>
      <c r="AYZ47" s="674"/>
      <c r="AZA47" s="674"/>
      <c r="AZB47" s="674"/>
      <c r="AZC47" s="674"/>
      <c r="AZD47" s="674"/>
      <c r="AZE47" s="674"/>
      <c r="AZF47" s="674"/>
      <c r="AZG47" s="674"/>
      <c r="AZH47" s="674"/>
      <c r="AZI47" s="674"/>
      <c r="AZJ47" s="674"/>
      <c r="AZK47" s="674"/>
      <c r="AZL47" s="674"/>
      <c r="AZM47" s="674"/>
      <c r="AZN47" s="674"/>
      <c r="AZO47" s="674"/>
      <c r="AZP47" s="674"/>
      <c r="AZQ47" s="674"/>
      <c r="AZR47" s="674"/>
      <c r="AZS47" s="674"/>
      <c r="AZT47" s="674"/>
      <c r="AZU47" s="674"/>
      <c r="AZV47" s="674"/>
      <c r="AZW47" s="674"/>
      <c r="AZX47" s="674"/>
      <c r="AZY47" s="674"/>
      <c r="AZZ47" s="674"/>
      <c r="BAA47" s="674"/>
      <c r="BAB47" s="674"/>
      <c r="BAC47" s="674"/>
      <c r="BAD47" s="674"/>
      <c r="BAE47" s="674"/>
      <c r="BAF47" s="674"/>
      <c r="BAG47" s="674"/>
      <c r="BAH47" s="674"/>
      <c r="BAI47" s="674"/>
      <c r="BAJ47" s="674"/>
      <c r="BAK47" s="674"/>
      <c r="BAL47" s="674"/>
      <c r="BAM47" s="674"/>
      <c r="BAN47" s="674"/>
      <c r="BAO47" s="674"/>
      <c r="BAP47" s="674"/>
      <c r="BAQ47" s="674"/>
      <c r="BAR47" s="674"/>
      <c r="BAS47" s="674"/>
      <c r="BAT47" s="674"/>
      <c r="BAU47" s="674"/>
      <c r="BAV47" s="674"/>
      <c r="BAW47" s="674"/>
      <c r="BAX47" s="674"/>
      <c r="BAY47" s="674"/>
      <c r="BAZ47" s="674"/>
      <c r="BBA47" s="674"/>
      <c r="BBB47" s="674"/>
      <c r="BBC47" s="674"/>
      <c r="BBD47" s="674"/>
      <c r="BBE47" s="674"/>
      <c r="BBF47" s="674"/>
      <c r="BBG47" s="674"/>
      <c r="BBH47" s="674"/>
      <c r="BBI47" s="674"/>
      <c r="BBJ47" s="674"/>
      <c r="BBK47" s="674"/>
      <c r="BBL47" s="674"/>
      <c r="BBM47" s="674"/>
      <c r="BBN47" s="674"/>
      <c r="BBO47" s="674"/>
      <c r="BBP47" s="674"/>
      <c r="BBQ47" s="674"/>
      <c r="BBR47" s="674"/>
      <c r="BBS47" s="674"/>
      <c r="BBT47" s="674"/>
      <c r="BBU47" s="674"/>
      <c r="BBV47" s="674"/>
      <c r="BBW47" s="674"/>
      <c r="BBX47" s="674"/>
      <c r="BBY47" s="674"/>
      <c r="BBZ47" s="674"/>
      <c r="BCA47" s="674"/>
      <c r="BCB47" s="674"/>
      <c r="BCC47" s="674"/>
      <c r="BCD47" s="674"/>
      <c r="BCE47" s="674"/>
      <c r="BCF47" s="674"/>
      <c r="BCG47" s="674"/>
      <c r="BCH47" s="674"/>
      <c r="BCI47" s="674"/>
      <c r="BCJ47" s="674"/>
      <c r="BCK47" s="674"/>
      <c r="BCL47" s="674"/>
      <c r="BCM47" s="674"/>
      <c r="BCN47" s="674"/>
      <c r="BCO47" s="674"/>
      <c r="BCP47" s="674"/>
      <c r="BCQ47" s="674"/>
      <c r="BCR47" s="674"/>
      <c r="BCS47" s="674"/>
      <c r="BCT47" s="674"/>
      <c r="BCU47" s="674"/>
      <c r="BCV47" s="674"/>
      <c r="BCW47" s="674"/>
      <c r="BCX47" s="674"/>
      <c r="BCY47" s="674"/>
      <c r="BCZ47" s="674"/>
      <c r="BDA47" s="674"/>
      <c r="BDB47" s="674"/>
      <c r="BDC47" s="674"/>
      <c r="BDD47" s="674"/>
      <c r="BDE47" s="674"/>
      <c r="BDF47" s="674"/>
      <c r="BDG47" s="674"/>
      <c r="BDH47" s="674"/>
      <c r="BDI47" s="674"/>
      <c r="BDJ47" s="674"/>
      <c r="BDK47" s="674"/>
      <c r="BDL47" s="674"/>
      <c r="BDM47" s="674"/>
      <c r="BDN47" s="674"/>
      <c r="BDO47" s="674"/>
      <c r="BDP47" s="674"/>
      <c r="BDQ47" s="674"/>
      <c r="BDR47" s="674"/>
      <c r="BDS47" s="674"/>
      <c r="BDT47" s="674"/>
      <c r="BDU47" s="674"/>
      <c r="BDV47" s="674"/>
      <c r="BDW47" s="674"/>
      <c r="BDX47" s="674"/>
      <c r="BDY47" s="674"/>
      <c r="BDZ47" s="674"/>
      <c r="BEA47" s="674"/>
      <c r="BEB47" s="674"/>
      <c r="BEC47" s="674"/>
      <c r="BED47" s="674"/>
      <c r="BEE47" s="674"/>
      <c r="BEF47" s="674"/>
      <c r="BEG47" s="674"/>
      <c r="BEH47" s="674"/>
      <c r="BEI47" s="674"/>
      <c r="BEJ47" s="674"/>
      <c r="BEK47" s="674"/>
      <c r="BEL47" s="674"/>
      <c r="BEM47" s="674"/>
      <c r="BEN47" s="674"/>
      <c r="BEO47" s="674"/>
      <c r="BEP47" s="674"/>
      <c r="BEQ47" s="674"/>
      <c r="BER47" s="674"/>
      <c r="BES47" s="674"/>
      <c r="BET47" s="674"/>
      <c r="BEU47" s="674"/>
      <c r="BEV47" s="674"/>
      <c r="BEW47" s="674"/>
      <c r="BEX47" s="674"/>
      <c r="BEY47" s="674"/>
      <c r="BEZ47" s="674"/>
      <c r="BFA47" s="674"/>
      <c r="BFB47" s="674"/>
      <c r="BFC47" s="674"/>
      <c r="BFD47" s="674"/>
      <c r="BFE47" s="674"/>
      <c r="BFF47" s="674"/>
      <c r="BFG47" s="674"/>
      <c r="BFH47" s="674"/>
      <c r="BFI47" s="674"/>
      <c r="BFJ47" s="674"/>
      <c r="BFK47" s="674"/>
      <c r="BFL47" s="674"/>
      <c r="BFM47" s="674"/>
      <c r="BFN47" s="674"/>
      <c r="BFO47" s="674"/>
      <c r="BFP47" s="674"/>
      <c r="BFQ47" s="674"/>
      <c r="BFR47" s="674"/>
      <c r="BFS47" s="674"/>
      <c r="BFT47" s="674"/>
      <c r="BFU47" s="674"/>
      <c r="BFV47" s="674"/>
      <c r="BFW47" s="674"/>
      <c r="BFX47" s="674"/>
      <c r="BFY47" s="674"/>
      <c r="BFZ47" s="674"/>
      <c r="BGA47" s="674"/>
      <c r="BGB47" s="674"/>
      <c r="BGC47" s="674"/>
      <c r="BGD47" s="674"/>
      <c r="BGE47" s="674"/>
      <c r="BGF47" s="674"/>
      <c r="BGG47" s="674"/>
      <c r="BGH47" s="674"/>
      <c r="BGI47" s="674"/>
      <c r="BGJ47" s="674"/>
      <c r="BGK47" s="674"/>
      <c r="BGL47" s="674"/>
      <c r="BGM47" s="674"/>
      <c r="BGN47" s="674"/>
      <c r="BGO47" s="674"/>
      <c r="BGP47" s="674"/>
      <c r="BGQ47" s="674"/>
      <c r="BGR47" s="674"/>
      <c r="BGS47" s="674"/>
      <c r="BGT47" s="674"/>
      <c r="BGU47" s="674"/>
      <c r="BGV47" s="674"/>
      <c r="BGW47" s="674"/>
      <c r="BGX47" s="674"/>
      <c r="BGY47" s="674"/>
      <c r="BGZ47" s="674"/>
      <c r="BHA47" s="674"/>
      <c r="BHB47" s="674"/>
      <c r="BHC47" s="674"/>
      <c r="BHD47" s="674"/>
      <c r="BHE47" s="674"/>
      <c r="BHF47" s="674"/>
      <c r="BHG47" s="674"/>
      <c r="BHH47" s="674"/>
      <c r="BHI47" s="674"/>
      <c r="BHJ47" s="674"/>
      <c r="BHK47" s="674"/>
      <c r="BHL47" s="674"/>
      <c r="BHM47" s="674"/>
      <c r="BHN47" s="674"/>
      <c r="BHO47" s="674"/>
      <c r="BHP47" s="674"/>
      <c r="BHQ47" s="674"/>
      <c r="BHR47" s="674"/>
      <c r="BHS47" s="674"/>
      <c r="BHT47" s="674"/>
      <c r="BHU47" s="674"/>
      <c r="BHV47" s="674"/>
      <c r="BHW47" s="674"/>
      <c r="BHX47" s="674"/>
      <c r="BHY47" s="674"/>
      <c r="BHZ47" s="674"/>
      <c r="BIA47" s="674"/>
      <c r="BIB47" s="674"/>
      <c r="BIC47" s="674"/>
      <c r="BID47" s="674"/>
      <c r="BIE47" s="674"/>
      <c r="BIF47" s="674"/>
      <c r="BIG47" s="674"/>
      <c r="BIH47" s="674"/>
      <c r="BII47" s="674"/>
      <c r="BIJ47" s="674"/>
      <c r="BIK47" s="674"/>
      <c r="BIL47" s="674"/>
      <c r="BIM47" s="674"/>
      <c r="BIN47" s="674"/>
      <c r="BIO47" s="674"/>
      <c r="BIP47" s="674"/>
      <c r="BIQ47" s="674"/>
      <c r="BIR47" s="674"/>
      <c r="BIS47" s="674"/>
      <c r="BIT47" s="674"/>
      <c r="BIU47" s="674"/>
      <c r="BIV47" s="674"/>
      <c r="BIW47" s="674"/>
      <c r="BIX47" s="674"/>
      <c r="BIY47" s="674"/>
      <c r="BIZ47" s="674"/>
      <c r="BJA47" s="674"/>
      <c r="BJB47" s="674"/>
      <c r="BJC47" s="674"/>
      <c r="BJD47" s="674"/>
      <c r="BJE47" s="674"/>
      <c r="BJF47" s="674"/>
      <c r="BJG47" s="674"/>
      <c r="BJH47" s="674"/>
      <c r="BJI47" s="674"/>
      <c r="BJJ47" s="674"/>
      <c r="BJK47" s="674"/>
      <c r="BJL47" s="674"/>
      <c r="BJM47" s="674"/>
      <c r="BJN47" s="674"/>
      <c r="BJO47" s="674"/>
      <c r="BJP47" s="674"/>
      <c r="BJQ47" s="674"/>
      <c r="BJR47" s="674"/>
      <c r="BJS47" s="674"/>
      <c r="BJT47" s="674"/>
      <c r="BJU47" s="674"/>
      <c r="BJV47" s="674"/>
      <c r="BJW47" s="674"/>
      <c r="BJX47" s="674"/>
      <c r="BJY47" s="674"/>
      <c r="BJZ47" s="674"/>
      <c r="BKA47" s="674"/>
      <c r="BKB47" s="674"/>
      <c r="BKC47" s="674"/>
      <c r="BKD47" s="674"/>
      <c r="BKE47" s="674"/>
      <c r="BKF47" s="674"/>
      <c r="BKG47" s="674"/>
      <c r="BKH47" s="674"/>
      <c r="BKI47" s="674"/>
      <c r="BKJ47" s="674"/>
      <c r="BKK47" s="674"/>
      <c r="BKL47" s="674"/>
      <c r="BKM47" s="674"/>
      <c r="BKN47" s="674"/>
      <c r="BKO47" s="674"/>
      <c r="BKP47" s="674"/>
      <c r="BKQ47" s="674"/>
      <c r="BKR47" s="674"/>
      <c r="BKS47" s="674"/>
      <c r="BKT47" s="674"/>
      <c r="BKU47" s="674"/>
      <c r="BKV47" s="674"/>
      <c r="BKW47" s="674"/>
      <c r="BKX47" s="674"/>
      <c r="BKY47" s="674"/>
      <c r="BKZ47" s="674"/>
      <c r="BLA47" s="674"/>
      <c r="BLB47" s="674"/>
      <c r="BLC47" s="674"/>
      <c r="BLD47" s="674"/>
      <c r="BLE47" s="674"/>
      <c r="BLF47" s="674"/>
      <c r="BLG47" s="674"/>
      <c r="BLH47" s="674"/>
      <c r="BLI47" s="674"/>
      <c r="BLJ47" s="674"/>
      <c r="BLK47" s="674"/>
      <c r="BLL47" s="674"/>
      <c r="BLM47" s="674"/>
      <c r="BLN47" s="674"/>
      <c r="BLO47" s="674"/>
      <c r="BLP47" s="674"/>
      <c r="BLQ47" s="674"/>
      <c r="BLR47" s="674"/>
      <c r="BLS47" s="674"/>
      <c r="BLT47" s="674"/>
      <c r="BLU47" s="674"/>
      <c r="BLV47" s="674"/>
      <c r="BLW47" s="674"/>
      <c r="BLX47" s="674"/>
      <c r="BLY47" s="674"/>
      <c r="BLZ47" s="674"/>
      <c r="BMA47" s="674"/>
      <c r="BMB47" s="674"/>
      <c r="BMC47" s="674"/>
      <c r="BMD47" s="674"/>
      <c r="BME47" s="674"/>
      <c r="BMF47" s="674"/>
      <c r="BMG47" s="674"/>
      <c r="BMH47" s="674"/>
      <c r="BMI47" s="674"/>
      <c r="BMJ47" s="674"/>
      <c r="BMK47" s="674"/>
      <c r="BML47" s="674"/>
      <c r="BMM47" s="674"/>
      <c r="BMN47" s="674"/>
      <c r="BMO47" s="674"/>
      <c r="BMP47" s="674"/>
      <c r="BMQ47" s="674"/>
      <c r="BMR47" s="674"/>
      <c r="BMS47" s="674"/>
      <c r="BMT47" s="674"/>
      <c r="BMU47" s="674"/>
      <c r="BMV47" s="674"/>
      <c r="BMW47" s="674"/>
      <c r="BMX47" s="674"/>
      <c r="BMY47" s="674"/>
      <c r="BMZ47" s="674"/>
      <c r="BNA47" s="674"/>
      <c r="BNB47" s="674"/>
      <c r="BNC47" s="674"/>
      <c r="BND47" s="674"/>
      <c r="BNE47" s="674"/>
      <c r="BNF47" s="674"/>
      <c r="BNG47" s="674"/>
      <c r="BNH47" s="674"/>
      <c r="BNI47" s="674"/>
      <c r="BNJ47" s="674"/>
      <c r="BNK47" s="674"/>
      <c r="BNL47" s="674"/>
      <c r="BNM47" s="674"/>
      <c r="BNN47" s="674"/>
      <c r="BNO47" s="674"/>
      <c r="BNP47" s="674"/>
      <c r="BNQ47" s="674"/>
      <c r="BNR47" s="674"/>
      <c r="BNS47" s="674"/>
      <c r="BNT47" s="674"/>
      <c r="BNU47" s="674"/>
      <c r="BNV47" s="674"/>
      <c r="BNW47" s="674"/>
      <c r="BNX47" s="674"/>
      <c r="BNY47" s="674"/>
      <c r="BNZ47" s="674"/>
      <c r="BOA47" s="674"/>
      <c r="BOB47" s="674"/>
      <c r="BOC47" s="674"/>
      <c r="BOD47" s="674"/>
      <c r="BOE47" s="674"/>
      <c r="BOF47" s="674"/>
      <c r="BOG47" s="674"/>
      <c r="BOH47" s="674"/>
      <c r="BOI47" s="674"/>
      <c r="BOJ47" s="674"/>
      <c r="BOK47" s="674"/>
      <c r="BOL47" s="674"/>
      <c r="BOM47" s="674"/>
      <c r="BON47" s="674"/>
      <c r="BOO47" s="674"/>
      <c r="BOP47" s="674"/>
      <c r="BOQ47" s="674"/>
      <c r="BOR47" s="674"/>
      <c r="BOS47" s="674"/>
      <c r="BOT47" s="674"/>
      <c r="BOU47" s="674"/>
      <c r="BOV47" s="674"/>
      <c r="BOW47" s="674"/>
      <c r="BOX47" s="674"/>
      <c r="BOY47" s="674"/>
      <c r="BOZ47" s="674"/>
      <c r="BPA47" s="674"/>
      <c r="BPB47" s="674"/>
      <c r="BPC47" s="674"/>
      <c r="BPD47" s="674"/>
      <c r="BPE47" s="674"/>
      <c r="BPF47" s="674"/>
      <c r="BPG47" s="674"/>
      <c r="BPH47" s="674"/>
      <c r="BPI47" s="674"/>
      <c r="BPJ47" s="674"/>
      <c r="BPK47" s="674"/>
      <c r="BPL47" s="674"/>
      <c r="BPM47" s="674"/>
      <c r="BPN47" s="674"/>
      <c r="BPO47" s="674"/>
      <c r="BPP47" s="674"/>
      <c r="BPQ47" s="674"/>
      <c r="BPR47" s="674"/>
      <c r="BPS47" s="674"/>
      <c r="BPT47" s="674"/>
      <c r="BPU47" s="674"/>
      <c r="BPV47" s="674"/>
      <c r="BPW47" s="674"/>
      <c r="BPX47" s="674"/>
      <c r="BPY47" s="674"/>
      <c r="BPZ47" s="674"/>
      <c r="BQA47" s="674"/>
      <c r="BQB47" s="674"/>
      <c r="BQC47" s="674"/>
      <c r="BQD47" s="674"/>
      <c r="BQE47" s="674"/>
      <c r="BQF47" s="674"/>
      <c r="BQG47" s="674"/>
      <c r="BQH47" s="674"/>
      <c r="BQI47" s="674"/>
      <c r="BQJ47" s="674"/>
      <c r="BQK47" s="674"/>
      <c r="BQL47" s="674"/>
      <c r="BQM47" s="674"/>
      <c r="BQN47" s="674"/>
      <c r="BQO47" s="674"/>
      <c r="BQP47" s="674"/>
      <c r="BQQ47" s="674"/>
      <c r="BQR47" s="674"/>
      <c r="BQS47" s="674"/>
      <c r="BQT47" s="674"/>
      <c r="BQU47" s="674"/>
      <c r="BQV47" s="674"/>
      <c r="BQW47" s="674"/>
      <c r="BQX47" s="674"/>
      <c r="BQY47" s="674"/>
      <c r="BQZ47" s="674"/>
      <c r="BRA47" s="674"/>
      <c r="BRB47" s="674"/>
      <c r="BRC47" s="674"/>
      <c r="BRD47" s="674"/>
      <c r="BRE47" s="674"/>
      <c r="BRF47" s="674"/>
      <c r="BRG47" s="674"/>
      <c r="BRH47" s="674"/>
      <c r="BRI47" s="674"/>
      <c r="BRJ47" s="674"/>
      <c r="BRK47" s="674"/>
      <c r="BRL47" s="674"/>
      <c r="BRM47" s="674"/>
      <c r="BRN47" s="674"/>
      <c r="BRO47" s="674"/>
      <c r="BRP47" s="674"/>
      <c r="BRQ47" s="674"/>
      <c r="BRR47" s="674"/>
      <c r="BRS47" s="674"/>
      <c r="BRT47" s="674"/>
      <c r="BRU47" s="674"/>
      <c r="BRV47" s="674"/>
      <c r="BRW47" s="674"/>
      <c r="BRX47" s="674"/>
      <c r="BRY47" s="674"/>
      <c r="BRZ47" s="674"/>
      <c r="BSA47" s="674"/>
      <c r="BSB47" s="674"/>
      <c r="BSC47" s="674"/>
      <c r="BSD47" s="674"/>
      <c r="BSE47" s="674"/>
      <c r="BSF47" s="674"/>
      <c r="BSG47" s="674"/>
      <c r="BSH47" s="674"/>
      <c r="BSI47" s="674"/>
      <c r="BSJ47" s="674"/>
      <c r="BSK47" s="674"/>
      <c r="BSL47" s="674"/>
      <c r="BSM47" s="674"/>
      <c r="BSN47" s="674"/>
      <c r="BSO47" s="674"/>
      <c r="BSP47" s="674"/>
      <c r="BSQ47" s="674"/>
      <c r="BSR47" s="674"/>
      <c r="BSS47" s="674"/>
      <c r="BST47" s="674"/>
      <c r="BSU47" s="674"/>
      <c r="BSV47" s="674"/>
      <c r="BSW47" s="674"/>
      <c r="BSX47" s="674"/>
      <c r="BSY47" s="674"/>
      <c r="BSZ47" s="674"/>
      <c r="BTA47" s="674"/>
      <c r="BTB47" s="674"/>
      <c r="BTC47" s="674"/>
      <c r="BTD47" s="674"/>
      <c r="BTE47" s="674"/>
      <c r="BTF47" s="674"/>
      <c r="BTG47" s="674"/>
      <c r="BTH47" s="674"/>
      <c r="BTI47" s="674"/>
      <c r="BTJ47" s="674"/>
      <c r="BTK47" s="674"/>
      <c r="BTL47" s="674"/>
      <c r="BTM47" s="674"/>
      <c r="BTN47" s="674"/>
      <c r="BTO47" s="674"/>
      <c r="BTP47" s="674"/>
      <c r="BTQ47" s="674"/>
      <c r="BTR47" s="674"/>
      <c r="BTS47" s="674"/>
      <c r="BTT47" s="674"/>
      <c r="BTU47" s="674"/>
      <c r="BTV47" s="674"/>
      <c r="BTW47" s="674"/>
      <c r="BTX47" s="674"/>
      <c r="BTY47" s="674"/>
      <c r="BTZ47" s="674"/>
      <c r="BUA47" s="674"/>
      <c r="BUB47" s="674"/>
      <c r="BUC47" s="674"/>
      <c r="BUD47" s="674"/>
      <c r="BUE47" s="674"/>
      <c r="BUF47" s="674"/>
      <c r="BUG47" s="674"/>
      <c r="BUH47" s="674"/>
      <c r="BUI47" s="674"/>
      <c r="BUJ47" s="674"/>
      <c r="BUK47" s="674"/>
      <c r="BUL47" s="674"/>
      <c r="BUM47" s="674"/>
      <c r="BUN47" s="674"/>
      <c r="BUO47" s="674"/>
      <c r="BUP47" s="674"/>
      <c r="BUQ47" s="674"/>
      <c r="BUR47" s="674"/>
      <c r="BUS47" s="674"/>
      <c r="BUT47" s="674"/>
      <c r="BUU47" s="674"/>
      <c r="BUV47" s="674"/>
      <c r="BUW47" s="674"/>
      <c r="BUX47" s="674"/>
      <c r="BUY47" s="674"/>
      <c r="BUZ47" s="674"/>
      <c r="BVA47" s="674"/>
      <c r="BVB47" s="674"/>
      <c r="BVC47" s="674"/>
      <c r="BVD47" s="674"/>
      <c r="BVE47" s="674"/>
      <c r="BVF47" s="674"/>
      <c r="BVG47" s="674"/>
      <c r="BVH47" s="674"/>
      <c r="BVI47" s="674"/>
      <c r="BVJ47" s="674"/>
      <c r="BVK47" s="674"/>
      <c r="BVL47" s="674"/>
      <c r="BVM47" s="674"/>
      <c r="BVN47" s="674"/>
      <c r="BVO47" s="674"/>
      <c r="BVP47" s="674"/>
      <c r="BVQ47" s="674"/>
      <c r="BVR47" s="674"/>
      <c r="BVS47" s="674"/>
      <c r="BVT47" s="674"/>
      <c r="BVU47" s="674"/>
      <c r="BVV47" s="674"/>
      <c r="BVW47" s="674"/>
      <c r="BVX47" s="674"/>
      <c r="BVY47" s="674"/>
      <c r="BVZ47" s="674"/>
      <c r="BWA47" s="674"/>
      <c r="BWB47" s="674"/>
      <c r="BWC47" s="674"/>
      <c r="BWD47" s="674"/>
      <c r="BWE47" s="674"/>
      <c r="BWF47" s="674"/>
      <c r="BWG47" s="674"/>
      <c r="BWH47" s="674"/>
      <c r="BWI47" s="674"/>
      <c r="BWJ47" s="674"/>
      <c r="BWK47" s="674"/>
      <c r="BWL47" s="674"/>
      <c r="BWM47" s="674"/>
      <c r="BWN47" s="674"/>
      <c r="BWO47" s="674"/>
      <c r="BWP47" s="674"/>
      <c r="BWQ47" s="674"/>
      <c r="BWR47" s="674"/>
      <c r="BWS47" s="674"/>
      <c r="BWT47" s="674"/>
      <c r="BWU47" s="674"/>
      <c r="BWV47" s="674"/>
      <c r="BWW47" s="674"/>
      <c r="BWX47" s="674"/>
      <c r="BWY47" s="674"/>
      <c r="BWZ47" s="674"/>
      <c r="BXA47" s="674"/>
      <c r="BXB47" s="674"/>
      <c r="BXC47" s="674"/>
      <c r="BXD47" s="674"/>
      <c r="BXE47" s="674"/>
      <c r="BXF47" s="674"/>
      <c r="BXG47" s="674"/>
      <c r="BXH47" s="674"/>
      <c r="BXI47" s="674"/>
      <c r="BXJ47" s="674"/>
      <c r="BXK47" s="674"/>
      <c r="BXL47" s="674"/>
      <c r="BXM47" s="674"/>
      <c r="BXN47" s="674"/>
      <c r="BXO47" s="674"/>
      <c r="BXP47" s="674"/>
      <c r="BXQ47" s="674"/>
      <c r="BXR47" s="674"/>
      <c r="BXS47" s="674"/>
      <c r="BXT47" s="674"/>
      <c r="BXU47" s="674"/>
      <c r="BXV47" s="674"/>
      <c r="BXW47" s="674"/>
      <c r="BXX47" s="674"/>
      <c r="BXY47" s="674"/>
      <c r="BXZ47" s="674"/>
      <c r="BYA47" s="674"/>
      <c r="BYB47" s="674"/>
      <c r="BYC47" s="674"/>
      <c r="BYD47" s="674"/>
      <c r="BYE47" s="674"/>
      <c r="BYF47" s="674"/>
      <c r="BYG47" s="674"/>
      <c r="BYH47" s="674"/>
      <c r="BYI47" s="674"/>
      <c r="BYJ47" s="674"/>
      <c r="BYK47" s="674"/>
      <c r="BYL47" s="674"/>
      <c r="BYM47" s="674"/>
      <c r="BYN47" s="674"/>
      <c r="BYO47" s="674"/>
      <c r="BYP47" s="674"/>
      <c r="BYQ47" s="674"/>
      <c r="BYR47" s="674"/>
      <c r="BYS47" s="674"/>
      <c r="BYT47" s="674"/>
      <c r="BYU47" s="674"/>
      <c r="BYV47" s="674"/>
      <c r="BYW47" s="674"/>
      <c r="BYX47" s="674"/>
      <c r="BYY47" s="674"/>
      <c r="BYZ47" s="674"/>
      <c r="BZA47" s="674"/>
      <c r="BZB47" s="674"/>
      <c r="BZC47" s="674"/>
      <c r="BZD47" s="674"/>
      <c r="BZE47" s="674"/>
      <c r="BZF47" s="674"/>
      <c r="BZG47" s="674"/>
      <c r="BZH47" s="674"/>
      <c r="BZI47" s="674"/>
      <c r="BZJ47" s="674"/>
      <c r="BZK47" s="674"/>
      <c r="BZL47" s="674"/>
      <c r="BZM47" s="674"/>
      <c r="BZN47" s="674"/>
      <c r="BZO47" s="674"/>
      <c r="BZP47" s="674"/>
      <c r="BZQ47" s="674"/>
      <c r="BZR47" s="674"/>
      <c r="BZS47" s="674"/>
      <c r="BZT47" s="674"/>
      <c r="BZU47" s="674"/>
      <c r="BZV47" s="674"/>
      <c r="BZW47" s="674"/>
      <c r="BZX47" s="674"/>
      <c r="BZY47" s="674"/>
      <c r="BZZ47" s="674"/>
      <c r="CAA47" s="674"/>
      <c r="CAB47" s="674"/>
      <c r="CAC47" s="674"/>
      <c r="CAD47" s="674"/>
      <c r="CAE47" s="674"/>
      <c r="CAF47" s="674"/>
      <c r="CAG47" s="674"/>
      <c r="CAH47" s="674"/>
      <c r="CAI47" s="674"/>
      <c r="CAJ47" s="674"/>
      <c r="CAK47" s="674"/>
      <c r="CAL47" s="674"/>
      <c r="CAM47" s="674"/>
      <c r="CAN47" s="674"/>
      <c r="CAO47" s="674"/>
      <c r="CAP47" s="674"/>
      <c r="CAQ47" s="674"/>
      <c r="CAR47" s="674"/>
      <c r="CAS47" s="674"/>
      <c r="CAT47" s="674"/>
      <c r="CAU47" s="674"/>
      <c r="CAV47" s="674"/>
      <c r="CAW47" s="674"/>
      <c r="CAX47" s="674"/>
      <c r="CAY47" s="674"/>
      <c r="CAZ47" s="674"/>
      <c r="CBA47" s="674"/>
      <c r="CBB47" s="674"/>
      <c r="CBC47" s="674"/>
      <c r="CBD47" s="674"/>
      <c r="CBE47" s="674"/>
      <c r="CBF47" s="674"/>
      <c r="CBG47" s="674"/>
      <c r="CBH47" s="674"/>
      <c r="CBI47" s="674"/>
      <c r="CBJ47" s="674"/>
      <c r="CBK47" s="674"/>
      <c r="CBL47" s="674"/>
      <c r="CBM47" s="674"/>
      <c r="CBN47" s="674"/>
      <c r="CBO47" s="674"/>
      <c r="CBP47" s="674"/>
      <c r="CBQ47" s="674"/>
      <c r="CBR47" s="674"/>
      <c r="CBS47" s="674"/>
      <c r="CBT47" s="674"/>
      <c r="CBU47" s="674"/>
      <c r="CBV47" s="674"/>
      <c r="CBW47" s="674"/>
      <c r="CBX47" s="674"/>
      <c r="CBY47" s="674"/>
      <c r="CBZ47" s="674"/>
      <c r="CCA47" s="674"/>
      <c r="CCB47" s="674"/>
      <c r="CCC47" s="674"/>
      <c r="CCD47" s="674"/>
      <c r="CCE47" s="674"/>
      <c r="CCF47" s="674"/>
      <c r="CCG47" s="674"/>
      <c r="CCH47" s="674"/>
      <c r="CCI47" s="674"/>
      <c r="CCJ47" s="674"/>
      <c r="CCK47" s="674"/>
      <c r="CCL47" s="674"/>
      <c r="CCM47" s="674"/>
      <c r="CCN47" s="674"/>
      <c r="CCO47" s="674"/>
      <c r="CCP47" s="674"/>
      <c r="CCQ47" s="674"/>
      <c r="CCR47" s="674"/>
      <c r="CCS47" s="674"/>
      <c r="CCT47" s="674"/>
      <c r="CCU47" s="674"/>
      <c r="CCV47" s="674"/>
      <c r="CCW47" s="674"/>
      <c r="CCX47" s="674"/>
      <c r="CCY47" s="674"/>
      <c r="CCZ47" s="674"/>
      <c r="CDA47" s="674"/>
      <c r="CDB47" s="674"/>
      <c r="CDC47" s="674"/>
      <c r="CDD47" s="674"/>
      <c r="CDE47" s="674"/>
      <c r="CDF47" s="674"/>
      <c r="CDG47" s="674"/>
      <c r="CDH47" s="674"/>
      <c r="CDI47" s="674"/>
      <c r="CDJ47" s="674"/>
      <c r="CDK47" s="674"/>
      <c r="CDL47" s="674"/>
      <c r="CDM47" s="674"/>
      <c r="CDN47" s="674"/>
      <c r="CDO47" s="674"/>
      <c r="CDP47" s="674"/>
      <c r="CDQ47" s="674"/>
      <c r="CDR47" s="674"/>
      <c r="CDS47" s="674"/>
      <c r="CDT47" s="674"/>
      <c r="CDU47" s="674"/>
      <c r="CDV47" s="674"/>
      <c r="CDW47" s="674"/>
      <c r="CDX47" s="674"/>
      <c r="CDY47" s="674"/>
      <c r="CDZ47" s="674"/>
      <c r="CEA47" s="674"/>
      <c r="CEB47" s="674"/>
      <c r="CEC47" s="674"/>
      <c r="CED47" s="674"/>
      <c r="CEE47" s="674"/>
      <c r="CEF47" s="674"/>
      <c r="CEG47" s="674"/>
      <c r="CEH47" s="674"/>
      <c r="CEI47" s="674"/>
      <c r="CEJ47" s="674"/>
      <c r="CEK47" s="674"/>
      <c r="CEL47" s="674"/>
      <c r="CEM47" s="674"/>
      <c r="CEN47" s="674"/>
      <c r="CEO47" s="674"/>
      <c r="CEP47" s="674"/>
      <c r="CEQ47" s="674"/>
      <c r="CER47" s="674"/>
      <c r="CES47" s="674"/>
      <c r="CET47" s="674"/>
      <c r="CEU47" s="674"/>
      <c r="CEV47" s="674"/>
      <c r="CEW47" s="674"/>
      <c r="CEX47" s="674"/>
      <c r="CEY47" s="674"/>
      <c r="CEZ47" s="674"/>
      <c r="CFA47" s="674"/>
      <c r="CFB47" s="674"/>
      <c r="CFC47" s="674"/>
      <c r="CFD47" s="674"/>
      <c r="CFE47" s="674"/>
      <c r="CFF47" s="674"/>
      <c r="CFG47" s="674"/>
      <c r="CFH47" s="674"/>
      <c r="CFI47" s="674"/>
      <c r="CFJ47" s="674"/>
      <c r="CFK47" s="674"/>
      <c r="CFL47" s="674"/>
      <c r="CFM47" s="674"/>
      <c r="CFN47" s="674"/>
      <c r="CFO47" s="674"/>
      <c r="CFP47" s="674"/>
      <c r="CFQ47" s="674"/>
      <c r="CFR47" s="674"/>
      <c r="CFS47" s="674"/>
      <c r="CFT47" s="674"/>
      <c r="CFU47" s="674"/>
      <c r="CFV47" s="674"/>
      <c r="CFW47" s="674"/>
      <c r="CFX47" s="674"/>
      <c r="CFY47" s="674"/>
      <c r="CFZ47" s="674"/>
      <c r="CGA47" s="674"/>
      <c r="CGB47" s="674"/>
      <c r="CGC47" s="674"/>
      <c r="CGD47" s="674"/>
      <c r="CGE47" s="674"/>
      <c r="CGF47" s="674"/>
      <c r="CGG47" s="674"/>
      <c r="CGH47" s="674"/>
      <c r="CGI47" s="674"/>
      <c r="CGJ47" s="674"/>
      <c r="CGK47" s="674"/>
      <c r="CGL47" s="674"/>
      <c r="CGM47" s="674"/>
      <c r="CGN47" s="674"/>
      <c r="CGO47" s="674"/>
      <c r="CGP47" s="674"/>
      <c r="CGQ47" s="674"/>
      <c r="CGR47" s="674"/>
      <c r="CGS47" s="674"/>
      <c r="CGT47" s="674"/>
      <c r="CGU47" s="674"/>
      <c r="CGV47" s="674"/>
      <c r="CGW47" s="674"/>
      <c r="CGX47" s="674"/>
      <c r="CGY47" s="674"/>
      <c r="CGZ47" s="674"/>
      <c r="CHA47" s="674"/>
      <c r="CHB47" s="674"/>
      <c r="CHC47" s="674"/>
      <c r="CHD47" s="674"/>
      <c r="CHE47" s="674"/>
      <c r="CHF47" s="674"/>
      <c r="CHG47" s="674"/>
      <c r="CHH47" s="674"/>
      <c r="CHI47" s="674"/>
      <c r="CHJ47" s="674"/>
      <c r="CHK47" s="674"/>
      <c r="CHL47" s="674"/>
      <c r="CHM47" s="674"/>
      <c r="CHN47" s="674"/>
      <c r="CHO47" s="674"/>
      <c r="CHP47" s="674"/>
      <c r="CHQ47" s="674"/>
      <c r="CHR47" s="674"/>
      <c r="CHS47" s="674"/>
      <c r="CHT47" s="674"/>
      <c r="CHU47" s="674"/>
      <c r="CHV47" s="674"/>
      <c r="CHW47" s="674"/>
      <c r="CHX47" s="674"/>
      <c r="CHY47" s="674"/>
      <c r="CHZ47" s="674"/>
      <c r="CIA47" s="674"/>
      <c r="CIB47" s="674"/>
      <c r="CIC47" s="674"/>
      <c r="CID47" s="674"/>
      <c r="CIE47" s="674"/>
      <c r="CIF47" s="674"/>
      <c r="CIG47" s="674"/>
      <c r="CIH47" s="674"/>
      <c r="CII47" s="674"/>
      <c r="CIJ47" s="674"/>
      <c r="CIK47" s="674"/>
      <c r="CIL47" s="674"/>
      <c r="CIM47" s="674"/>
      <c r="CIN47" s="674"/>
      <c r="CIO47" s="674"/>
      <c r="CIP47" s="674"/>
      <c r="CIQ47" s="674"/>
      <c r="CIR47" s="674"/>
      <c r="CIS47" s="674"/>
      <c r="CIT47" s="674"/>
      <c r="CIU47" s="674"/>
      <c r="CIV47" s="674"/>
      <c r="CIW47" s="674"/>
      <c r="CIX47" s="674"/>
      <c r="CIY47" s="674"/>
      <c r="CIZ47" s="674"/>
      <c r="CJA47" s="674"/>
      <c r="CJB47" s="674"/>
      <c r="CJC47" s="674"/>
      <c r="CJD47" s="674"/>
      <c r="CJE47" s="674"/>
      <c r="CJF47" s="674"/>
      <c r="CJG47" s="674"/>
      <c r="CJH47" s="674"/>
      <c r="CJI47" s="674"/>
      <c r="CJJ47" s="674"/>
      <c r="CJK47" s="674"/>
      <c r="CJL47" s="674"/>
      <c r="CJM47" s="674"/>
      <c r="CJN47" s="674"/>
      <c r="CJO47" s="674"/>
      <c r="CJP47" s="674"/>
      <c r="CJQ47" s="674"/>
      <c r="CJR47" s="674"/>
      <c r="CJS47" s="674"/>
      <c r="CJT47" s="674"/>
      <c r="CJU47" s="674"/>
      <c r="CJV47" s="674"/>
      <c r="CJW47" s="674"/>
      <c r="CJX47" s="674"/>
      <c r="CJY47" s="674"/>
      <c r="CJZ47" s="674"/>
      <c r="CKA47" s="674"/>
      <c r="CKB47" s="674"/>
      <c r="CKC47" s="674"/>
      <c r="CKD47" s="674"/>
      <c r="CKE47" s="674"/>
      <c r="CKF47" s="674"/>
      <c r="CKG47" s="674"/>
      <c r="CKH47" s="674"/>
      <c r="CKI47" s="674"/>
      <c r="CKJ47" s="674"/>
      <c r="CKK47" s="674"/>
      <c r="CKL47" s="674"/>
      <c r="CKM47" s="674"/>
      <c r="CKN47" s="674"/>
      <c r="CKO47" s="674"/>
      <c r="CKP47" s="674"/>
      <c r="CKQ47" s="674"/>
      <c r="CKR47" s="674"/>
      <c r="CKS47" s="674"/>
      <c r="CKT47" s="674"/>
      <c r="CKU47" s="674"/>
      <c r="CKV47" s="674"/>
      <c r="CKW47" s="674"/>
      <c r="CKX47" s="674"/>
      <c r="CKY47" s="674"/>
      <c r="CKZ47" s="674"/>
      <c r="CLA47" s="674"/>
      <c r="CLB47" s="674"/>
      <c r="CLC47" s="674"/>
      <c r="CLD47" s="674"/>
      <c r="CLE47" s="674"/>
      <c r="CLF47" s="674"/>
      <c r="CLG47" s="674"/>
      <c r="CLH47" s="674"/>
      <c r="CLI47" s="674"/>
      <c r="CLJ47" s="674"/>
      <c r="CLK47" s="674"/>
      <c r="CLL47" s="674"/>
      <c r="CLM47" s="674"/>
      <c r="CLN47" s="674"/>
      <c r="CLO47" s="674"/>
      <c r="CLP47" s="674"/>
      <c r="CLQ47" s="674"/>
      <c r="CLR47" s="674"/>
      <c r="CLS47" s="674"/>
      <c r="CLT47" s="674"/>
      <c r="CLU47" s="674"/>
      <c r="CLV47" s="674"/>
      <c r="CLW47" s="674"/>
      <c r="CLX47" s="674"/>
      <c r="CLY47" s="674"/>
      <c r="CLZ47" s="674"/>
      <c r="CMA47" s="674"/>
      <c r="CMB47" s="674"/>
      <c r="CMC47" s="674"/>
      <c r="CMD47" s="674"/>
      <c r="CME47" s="674"/>
      <c r="CMF47" s="674"/>
      <c r="CMG47" s="674"/>
      <c r="CMH47" s="674"/>
      <c r="CMI47" s="674"/>
      <c r="CMJ47" s="674"/>
      <c r="CMK47" s="674"/>
      <c r="CML47" s="674"/>
      <c r="CMM47" s="674"/>
      <c r="CMN47" s="674"/>
      <c r="CMO47" s="674"/>
      <c r="CMP47" s="674"/>
      <c r="CMQ47" s="674"/>
      <c r="CMR47" s="674"/>
      <c r="CMS47" s="674"/>
      <c r="CMT47" s="674"/>
      <c r="CMU47" s="674"/>
      <c r="CMV47" s="674"/>
      <c r="CMW47" s="674"/>
      <c r="CMX47" s="674"/>
      <c r="CMY47" s="674"/>
      <c r="CMZ47" s="674"/>
      <c r="CNA47" s="674"/>
      <c r="CNB47" s="674"/>
      <c r="CNC47" s="674"/>
      <c r="CND47" s="674"/>
      <c r="CNE47" s="674"/>
      <c r="CNF47" s="674"/>
      <c r="CNG47" s="674"/>
      <c r="CNH47" s="674"/>
      <c r="CNI47" s="674"/>
      <c r="CNJ47" s="674"/>
      <c r="CNK47" s="674"/>
      <c r="CNL47" s="674"/>
      <c r="CNM47" s="674"/>
      <c r="CNN47" s="674"/>
      <c r="CNO47" s="674"/>
      <c r="CNP47" s="674"/>
      <c r="CNQ47" s="674"/>
      <c r="CNR47" s="674"/>
      <c r="CNS47" s="674"/>
      <c r="CNT47" s="674"/>
      <c r="CNU47" s="674"/>
      <c r="CNV47" s="674"/>
      <c r="CNW47" s="674"/>
      <c r="CNX47" s="674"/>
      <c r="CNY47" s="674"/>
      <c r="CNZ47" s="674"/>
      <c r="COA47" s="674"/>
      <c r="COB47" s="674"/>
      <c r="COC47" s="674"/>
      <c r="COD47" s="674"/>
      <c r="COE47" s="674"/>
      <c r="COF47" s="674"/>
      <c r="COG47" s="674"/>
      <c r="COH47" s="674"/>
      <c r="COI47" s="674"/>
      <c r="COJ47" s="674"/>
      <c r="COK47" s="674"/>
      <c r="COL47" s="674"/>
      <c r="COM47" s="674"/>
      <c r="CON47" s="674"/>
      <c r="COO47" s="674"/>
      <c r="COP47" s="674"/>
      <c r="COQ47" s="674"/>
      <c r="COR47" s="674"/>
      <c r="COS47" s="674"/>
      <c r="COT47" s="674"/>
      <c r="COU47" s="674"/>
      <c r="COV47" s="674"/>
      <c r="COW47" s="674"/>
      <c r="COX47" s="674"/>
      <c r="COY47" s="674"/>
      <c r="COZ47" s="674"/>
      <c r="CPA47" s="674"/>
      <c r="CPB47" s="674"/>
      <c r="CPC47" s="674"/>
      <c r="CPD47" s="674"/>
      <c r="CPE47" s="674"/>
      <c r="CPF47" s="674"/>
      <c r="CPG47" s="674"/>
      <c r="CPH47" s="674"/>
      <c r="CPI47" s="674"/>
      <c r="CPJ47" s="674"/>
      <c r="CPK47" s="674"/>
      <c r="CPL47" s="674"/>
      <c r="CPM47" s="674"/>
      <c r="CPN47" s="674"/>
      <c r="CPO47" s="674"/>
      <c r="CPP47" s="674"/>
      <c r="CPQ47" s="674"/>
      <c r="CPR47" s="674"/>
      <c r="CPS47" s="674"/>
      <c r="CPT47" s="674"/>
      <c r="CPU47" s="674"/>
      <c r="CPV47" s="674"/>
      <c r="CPW47" s="674"/>
      <c r="CPX47" s="674"/>
      <c r="CPY47" s="674"/>
      <c r="CPZ47" s="674"/>
      <c r="CQA47" s="674"/>
      <c r="CQB47" s="674"/>
      <c r="CQC47" s="674"/>
      <c r="CQD47" s="674"/>
      <c r="CQE47" s="674"/>
      <c r="CQF47" s="674"/>
      <c r="CQG47" s="674"/>
      <c r="CQH47" s="674"/>
      <c r="CQI47" s="674"/>
      <c r="CQJ47" s="674"/>
      <c r="CQK47" s="674"/>
      <c r="CQL47" s="674"/>
      <c r="CQM47" s="674"/>
      <c r="CQN47" s="674"/>
      <c r="CQO47" s="674"/>
      <c r="CQP47" s="674"/>
      <c r="CQQ47" s="674"/>
      <c r="CQR47" s="674"/>
      <c r="CQS47" s="674"/>
      <c r="CQT47" s="674"/>
      <c r="CQU47" s="674"/>
      <c r="CQV47" s="674"/>
      <c r="CQW47" s="674"/>
      <c r="CQX47" s="674"/>
      <c r="CQY47" s="674"/>
      <c r="CQZ47" s="674"/>
      <c r="CRA47" s="674"/>
      <c r="CRB47" s="674"/>
      <c r="CRC47" s="674"/>
      <c r="CRD47" s="674"/>
      <c r="CRE47" s="674"/>
      <c r="CRF47" s="674"/>
      <c r="CRG47" s="674"/>
      <c r="CRH47" s="674"/>
      <c r="CRI47" s="674"/>
      <c r="CRJ47" s="674"/>
      <c r="CRK47" s="674"/>
      <c r="CRL47" s="674"/>
      <c r="CRM47" s="674"/>
      <c r="CRN47" s="674"/>
      <c r="CRO47" s="674"/>
      <c r="CRP47" s="674"/>
      <c r="CRQ47" s="674"/>
      <c r="CRR47" s="674"/>
      <c r="CRS47" s="674"/>
      <c r="CRT47" s="674"/>
      <c r="CRU47" s="674"/>
      <c r="CRV47" s="674"/>
      <c r="CRW47" s="674"/>
      <c r="CRX47" s="674"/>
      <c r="CRY47" s="674"/>
      <c r="CRZ47" s="674"/>
      <c r="CSA47" s="674"/>
      <c r="CSB47" s="674"/>
      <c r="CSC47" s="674"/>
      <c r="CSD47" s="674"/>
      <c r="CSE47" s="674"/>
      <c r="CSF47" s="674"/>
      <c r="CSG47" s="674"/>
      <c r="CSH47" s="674"/>
      <c r="CSI47" s="674"/>
      <c r="CSJ47" s="674"/>
      <c r="CSK47" s="674"/>
      <c r="CSL47" s="674"/>
      <c r="CSM47" s="674"/>
      <c r="CSN47" s="674"/>
      <c r="CSO47" s="674"/>
      <c r="CSP47" s="674"/>
      <c r="CSQ47" s="674"/>
      <c r="CSR47" s="674"/>
      <c r="CSS47" s="674"/>
      <c r="CST47" s="674"/>
      <c r="CSU47" s="674"/>
      <c r="CSV47" s="674"/>
      <c r="CSW47" s="674"/>
      <c r="CSX47" s="674"/>
      <c r="CSY47" s="674"/>
      <c r="CSZ47" s="674"/>
      <c r="CTA47" s="674"/>
      <c r="CTB47" s="674"/>
      <c r="CTC47" s="674"/>
      <c r="CTD47" s="674"/>
      <c r="CTE47" s="674"/>
      <c r="CTF47" s="674"/>
      <c r="CTG47" s="674"/>
      <c r="CTH47" s="674"/>
      <c r="CTI47" s="674"/>
      <c r="CTJ47" s="674"/>
      <c r="CTK47" s="674"/>
      <c r="CTL47" s="674"/>
      <c r="CTM47" s="674"/>
      <c r="CTN47" s="674"/>
      <c r="CTO47" s="674"/>
      <c r="CTP47" s="674"/>
      <c r="CTQ47" s="674"/>
      <c r="CTR47" s="674"/>
      <c r="CTS47" s="674"/>
      <c r="CTT47" s="674"/>
      <c r="CTU47" s="674"/>
      <c r="CTV47" s="674"/>
      <c r="CTW47" s="674"/>
      <c r="CTX47" s="674"/>
      <c r="CTY47" s="674"/>
      <c r="CTZ47" s="674"/>
      <c r="CUA47" s="674"/>
      <c r="CUB47" s="674"/>
      <c r="CUC47" s="674"/>
      <c r="CUD47" s="674"/>
      <c r="CUE47" s="674"/>
      <c r="CUF47" s="674"/>
      <c r="CUG47" s="674"/>
      <c r="CUH47" s="674"/>
      <c r="CUI47" s="674"/>
      <c r="CUJ47" s="674"/>
      <c r="CUK47" s="674"/>
      <c r="CUL47" s="674"/>
      <c r="CUM47" s="674"/>
      <c r="CUN47" s="674"/>
      <c r="CUO47" s="674"/>
      <c r="CUP47" s="674"/>
      <c r="CUQ47" s="674"/>
      <c r="CUR47" s="674"/>
      <c r="CUS47" s="674"/>
      <c r="CUT47" s="674"/>
      <c r="CUU47" s="674"/>
      <c r="CUV47" s="674"/>
      <c r="CUW47" s="674"/>
      <c r="CUX47" s="674"/>
      <c r="CUY47" s="674"/>
      <c r="CUZ47" s="674"/>
      <c r="CVA47" s="674"/>
      <c r="CVB47" s="674"/>
      <c r="CVC47" s="674"/>
      <c r="CVD47" s="674"/>
      <c r="CVE47" s="674"/>
      <c r="CVF47" s="674"/>
      <c r="CVG47" s="674"/>
      <c r="CVH47" s="674"/>
      <c r="CVI47" s="674"/>
      <c r="CVJ47" s="674"/>
      <c r="CVK47" s="674"/>
      <c r="CVL47" s="674"/>
      <c r="CVM47" s="674"/>
      <c r="CVN47" s="674"/>
      <c r="CVO47" s="674"/>
      <c r="CVP47" s="674"/>
      <c r="CVQ47" s="674"/>
      <c r="CVR47" s="674"/>
      <c r="CVS47" s="674"/>
      <c r="CVT47" s="674"/>
      <c r="CVU47" s="674"/>
      <c r="CVV47" s="674"/>
      <c r="CVW47" s="674"/>
      <c r="CVX47" s="674"/>
      <c r="CVY47" s="674"/>
      <c r="CVZ47" s="674"/>
      <c r="CWA47" s="674"/>
      <c r="CWB47" s="674"/>
      <c r="CWC47" s="674"/>
      <c r="CWD47" s="674"/>
      <c r="CWE47" s="674"/>
      <c r="CWF47" s="674"/>
      <c r="CWG47" s="674"/>
      <c r="CWH47" s="674"/>
      <c r="CWI47" s="674"/>
      <c r="CWJ47" s="674"/>
      <c r="CWK47" s="674"/>
      <c r="CWL47" s="674"/>
      <c r="CWM47" s="674"/>
      <c r="CWN47" s="674"/>
      <c r="CWO47" s="674"/>
      <c r="CWP47" s="674"/>
      <c r="CWQ47" s="674"/>
      <c r="CWR47" s="674"/>
      <c r="CWS47" s="674"/>
      <c r="CWT47" s="674"/>
      <c r="CWU47" s="674"/>
      <c r="CWV47" s="674"/>
      <c r="CWW47" s="674"/>
      <c r="CWX47" s="674"/>
      <c r="CWY47" s="674"/>
      <c r="CWZ47" s="674"/>
      <c r="CXA47" s="674"/>
      <c r="CXB47" s="674"/>
      <c r="CXC47" s="674"/>
      <c r="CXD47" s="674"/>
      <c r="CXE47" s="674"/>
      <c r="CXF47" s="674"/>
      <c r="CXG47" s="674"/>
      <c r="CXH47" s="674"/>
      <c r="CXI47" s="674"/>
      <c r="CXJ47" s="674"/>
      <c r="CXK47" s="674"/>
      <c r="CXL47" s="674"/>
      <c r="CXM47" s="674"/>
      <c r="CXN47" s="674"/>
      <c r="CXO47" s="674"/>
      <c r="CXP47" s="674"/>
      <c r="CXQ47" s="674"/>
      <c r="CXR47" s="674"/>
      <c r="CXS47" s="674"/>
      <c r="CXT47" s="674"/>
      <c r="CXU47" s="674"/>
      <c r="CXV47" s="674"/>
      <c r="CXW47" s="674"/>
      <c r="CXX47" s="674"/>
      <c r="CXY47" s="674"/>
      <c r="CXZ47" s="674"/>
      <c r="CYA47" s="674"/>
      <c r="CYB47" s="674"/>
      <c r="CYC47" s="674"/>
      <c r="CYD47" s="674"/>
      <c r="CYE47" s="674"/>
      <c r="CYF47" s="674"/>
      <c r="CYG47" s="674"/>
      <c r="CYH47" s="674"/>
      <c r="CYI47" s="674"/>
      <c r="CYJ47" s="674"/>
      <c r="CYK47" s="674"/>
      <c r="CYL47" s="674"/>
      <c r="CYM47" s="674"/>
      <c r="CYN47" s="674"/>
      <c r="CYO47" s="674"/>
      <c r="CYP47" s="674"/>
      <c r="CYQ47" s="674"/>
      <c r="CYR47" s="674"/>
      <c r="CYS47" s="674"/>
      <c r="CYT47" s="674"/>
      <c r="CYU47" s="674"/>
      <c r="CYV47" s="674"/>
      <c r="CYW47" s="674"/>
      <c r="CYX47" s="674"/>
      <c r="CYY47" s="674"/>
      <c r="CYZ47" s="674"/>
      <c r="CZA47" s="674"/>
      <c r="CZB47" s="674"/>
      <c r="CZC47" s="674"/>
      <c r="CZD47" s="674"/>
      <c r="CZE47" s="674"/>
      <c r="CZF47" s="674"/>
      <c r="CZG47" s="674"/>
      <c r="CZH47" s="674"/>
      <c r="CZI47" s="674"/>
      <c r="CZJ47" s="674"/>
      <c r="CZK47" s="674"/>
      <c r="CZL47" s="674"/>
      <c r="CZM47" s="674"/>
      <c r="CZN47" s="674"/>
      <c r="CZO47" s="674"/>
      <c r="CZP47" s="674"/>
      <c r="CZQ47" s="674"/>
      <c r="CZR47" s="674"/>
      <c r="CZS47" s="674"/>
      <c r="CZT47" s="674"/>
      <c r="CZU47" s="674"/>
      <c r="CZV47" s="674"/>
      <c r="CZW47" s="674"/>
      <c r="CZX47" s="674"/>
      <c r="CZY47" s="674"/>
      <c r="CZZ47" s="674"/>
      <c r="DAA47" s="674"/>
      <c r="DAB47" s="674"/>
      <c r="DAC47" s="674"/>
      <c r="DAD47" s="674"/>
      <c r="DAE47" s="674"/>
      <c r="DAF47" s="674"/>
      <c r="DAG47" s="674"/>
      <c r="DAH47" s="674"/>
      <c r="DAI47" s="674"/>
      <c r="DAJ47" s="674"/>
      <c r="DAK47" s="674"/>
      <c r="DAL47" s="674"/>
      <c r="DAM47" s="674"/>
      <c r="DAN47" s="674"/>
      <c r="DAO47" s="674"/>
      <c r="DAP47" s="674"/>
      <c r="DAQ47" s="674"/>
      <c r="DAR47" s="674"/>
      <c r="DAS47" s="674"/>
      <c r="DAT47" s="674"/>
      <c r="DAU47" s="674"/>
      <c r="DAV47" s="674"/>
      <c r="DAW47" s="674"/>
      <c r="DAX47" s="674"/>
      <c r="DAY47" s="674"/>
      <c r="DAZ47" s="674"/>
      <c r="DBA47" s="674"/>
      <c r="DBB47" s="674"/>
      <c r="DBC47" s="674"/>
      <c r="DBD47" s="674"/>
      <c r="DBE47" s="674"/>
      <c r="DBF47" s="674"/>
      <c r="DBG47" s="674"/>
      <c r="DBH47" s="674"/>
      <c r="DBI47" s="674"/>
      <c r="DBJ47" s="674"/>
      <c r="DBK47" s="674"/>
      <c r="DBL47" s="674"/>
      <c r="DBM47" s="674"/>
      <c r="DBN47" s="674"/>
      <c r="DBO47" s="674"/>
      <c r="DBP47" s="674"/>
      <c r="DBQ47" s="674"/>
      <c r="DBR47" s="674"/>
      <c r="DBS47" s="674"/>
      <c r="DBT47" s="674"/>
      <c r="DBU47" s="674"/>
      <c r="DBV47" s="674"/>
      <c r="DBW47" s="674"/>
      <c r="DBX47" s="674"/>
      <c r="DBY47" s="674"/>
      <c r="DBZ47" s="674"/>
      <c r="DCA47" s="674"/>
      <c r="DCB47" s="674"/>
      <c r="DCC47" s="674"/>
      <c r="DCD47" s="674"/>
      <c r="DCE47" s="674"/>
      <c r="DCF47" s="674"/>
      <c r="DCG47" s="674"/>
      <c r="DCH47" s="674"/>
      <c r="DCI47" s="674"/>
      <c r="DCJ47" s="674"/>
      <c r="DCK47" s="674"/>
      <c r="DCL47" s="674"/>
      <c r="DCM47" s="674"/>
      <c r="DCN47" s="674"/>
      <c r="DCO47" s="674"/>
      <c r="DCP47" s="674"/>
      <c r="DCQ47" s="674"/>
      <c r="DCR47" s="674"/>
      <c r="DCS47" s="674"/>
      <c r="DCT47" s="674"/>
      <c r="DCU47" s="674"/>
      <c r="DCV47" s="674"/>
      <c r="DCW47" s="674"/>
      <c r="DCX47" s="674"/>
      <c r="DCY47" s="674"/>
      <c r="DCZ47" s="674"/>
      <c r="DDA47" s="674"/>
      <c r="DDB47" s="674"/>
      <c r="DDC47" s="674"/>
      <c r="DDD47" s="674"/>
      <c r="DDE47" s="674"/>
      <c r="DDF47" s="674"/>
      <c r="DDG47" s="674"/>
      <c r="DDH47" s="674"/>
      <c r="DDI47" s="674"/>
      <c r="DDJ47" s="674"/>
      <c r="DDK47" s="674"/>
      <c r="DDL47" s="674"/>
      <c r="DDM47" s="674"/>
      <c r="DDN47" s="674"/>
      <c r="DDO47" s="674"/>
      <c r="DDP47" s="674"/>
      <c r="DDQ47" s="674"/>
      <c r="DDR47" s="674"/>
      <c r="DDS47" s="674"/>
      <c r="DDT47" s="674"/>
      <c r="DDU47" s="674"/>
      <c r="DDV47" s="674"/>
      <c r="DDW47" s="674"/>
      <c r="DDX47" s="674"/>
      <c r="DDY47" s="674"/>
      <c r="DDZ47" s="674"/>
      <c r="DEA47" s="674"/>
      <c r="DEB47" s="674"/>
      <c r="DEC47" s="674"/>
      <c r="DED47" s="674"/>
      <c r="DEE47" s="674"/>
      <c r="DEF47" s="674"/>
      <c r="DEG47" s="674"/>
      <c r="DEH47" s="674"/>
      <c r="DEI47" s="674"/>
      <c r="DEJ47" s="674"/>
      <c r="DEK47" s="674"/>
      <c r="DEL47" s="674"/>
      <c r="DEM47" s="674"/>
      <c r="DEN47" s="674"/>
      <c r="DEO47" s="674"/>
      <c r="DEP47" s="674"/>
      <c r="DEQ47" s="674"/>
      <c r="DER47" s="674"/>
      <c r="DES47" s="674"/>
      <c r="DET47" s="674"/>
      <c r="DEU47" s="674"/>
      <c r="DEV47" s="674"/>
      <c r="DEW47" s="674"/>
      <c r="DEX47" s="674"/>
      <c r="DEY47" s="674"/>
      <c r="DEZ47" s="674"/>
      <c r="DFA47" s="674"/>
      <c r="DFB47" s="674"/>
      <c r="DFC47" s="674"/>
      <c r="DFD47" s="674"/>
      <c r="DFE47" s="674"/>
      <c r="DFF47" s="674"/>
      <c r="DFG47" s="674"/>
      <c r="DFH47" s="674"/>
      <c r="DFI47" s="674"/>
      <c r="DFJ47" s="674"/>
      <c r="DFK47" s="674"/>
      <c r="DFL47" s="674"/>
      <c r="DFM47" s="674"/>
      <c r="DFN47" s="674"/>
      <c r="DFO47" s="674"/>
      <c r="DFP47" s="674"/>
      <c r="DFQ47" s="674"/>
      <c r="DFR47" s="674"/>
      <c r="DFS47" s="674"/>
      <c r="DFT47" s="674"/>
      <c r="DFU47" s="674"/>
      <c r="DFV47" s="674"/>
      <c r="DFW47" s="674"/>
      <c r="DFX47" s="674"/>
      <c r="DFY47" s="674"/>
      <c r="DFZ47" s="674"/>
      <c r="DGA47" s="674"/>
      <c r="DGB47" s="674"/>
      <c r="DGC47" s="674"/>
      <c r="DGD47" s="674"/>
      <c r="DGE47" s="674"/>
      <c r="DGF47" s="674"/>
      <c r="DGG47" s="674"/>
      <c r="DGH47" s="674"/>
      <c r="DGI47" s="674"/>
      <c r="DGJ47" s="674"/>
      <c r="DGK47" s="674"/>
      <c r="DGL47" s="674"/>
      <c r="DGM47" s="674"/>
      <c r="DGN47" s="674"/>
      <c r="DGO47" s="674"/>
      <c r="DGP47" s="674"/>
      <c r="DGQ47" s="674"/>
      <c r="DGR47" s="674"/>
      <c r="DGS47" s="674"/>
      <c r="DGT47" s="674"/>
      <c r="DGU47" s="674"/>
      <c r="DGV47" s="674"/>
      <c r="DGW47" s="674"/>
      <c r="DGX47" s="674"/>
      <c r="DGY47" s="674"/>
      <c r="DGZ47" s="674"/>
      <c r="DHA47" s="674"/>
      <c r="DHB47" s="674"/>
      <c r="DHC47" s="674"/>
      <c r="DHD47" s="674"/>
      <c r="DHE47" s="674"/>
      <c r="DHF47" s="674"/>
      <c r="DHG47" s="674"/>
      <c r="DHH47" s="674"/>
      <c r="DHI47" s="674"/>
      <c r="DHJ47" s="674"/>
      <c r="DHK47" s="674"/>
      <c r="DHL47" s="674"/>
      <c r="DHM47" s="674"/>
      <c r="DHN47" s="674"/>
      <c r="DHO47" s="674"/>
      <c r="DHP47" s="674"/>
      <c r="DHQ47" s="674"/>
      <c r="DHR47" s="674"/>
      <c r="DHS47" s="674"/>
      <c r="DHT47" s="674"/>
      <c r="DHU47" s="674"/>
      <c r="DHV47" s="674"/>
      <c r="DHW47" s="674"/>
      <c r="DHX47" s="674"/>
      <c r="DHY47" s="674"/>
      <c r="DHZ47" s="674"/>
      <c r="DIA47" s="674"/>
      <c r="DIB47" s="674"/>
      <c r="DIC47" s="674"/>
      <c r="DID47" s="674"/>
      <c r="DIE47" s="674"/>
      <c r="DIF47" s="674"/>
      <c r="DIG47" s="674"/>
      <c r="DIH47" s="674"/>
      <c r="DII47" s="674"/>
      <c r="DIJ47" s="674"/>
      <c r="DIK47" s="674"/>
      <c r="DIL47" s="674"/>
      <c r="DIM47" s="674"/>
      <c r="DIN47" s="674"/>
      <c r="DIO47" s="674"/>
      <c r="DIP47" s="674"/>
      <c r="DIQ47" s="674"/>
      <c r="DIR47" s="674"/>
      <c r="DIS47" s="674"/>
      <c r="DIT47" s="674"/>
      <c r="DIU47" s="674"/>
      <c r="DIV47" s="674"/>
      <c r="DIW47" s="674"/>
      <c r="DIX47" s="674"/>
      <c r="DIY47" s="674"/>
      <c r="DIZ47" s="674"/>
      <c r="DJA47" s="674"/>
      <c r="DJB47" s="674"/>
      <c r="DJC47" s="674"/>
      <c r="DJD47" s="674"/>
      <c r="DJE47" s="674"/>
      <c r="DJF47" s="674"/>
      <c r="DJG47" s="674"/>
      <c r="DJH47" s="674"/>
      <c r="DJI47" s="674"/>
      <c r="DJJ47" s="674"/>
      <c r="DJK47" s="674"/>
      <c r="DJL47" s="674"/>
      <c r="DJM47" s="674"/>
      <c r="DJN47" s="674"/>
      <c r="DJO47" s="674"/>
      <c r="DJP47" s="674"/>
      <c r="DJQ47" s="674"/>
      <c r="DJR47" s="674"/>
      <c r="DJS47" s="674"/>
      <c r="DJT47" s="674"/>
      <c r="DJU47" s="674"/>
      <c r="DJV47" s="674"/>
      <c r="DJW47" s="674"/>
      <c r="DJX47" s="674"/>
      <c r="DJY47" s="674"/>
      <c r="DJZ47" s="674"/>
      <c r="DKA47" s="674"/>
      <c r="DKB47" s="674"/>
      <c r="DKC47" s="674"/>
      <c r="DKD47" s="674"/>
      <c r="DKE47" s="674"/>
      <c r="DKF47" s="674"/>
      <c r="DKG47" s="674"/>
      <c r="DKH47" s="674"/>
      <c r="DKI47" s="674"/>
      <c r="DKJ47" s="674"/>
      <c r="DKK47" s="674"/>
      <c r="DKL47" s="674"/>
      <c r="DKM47" s="674"/>
      <c r="DKN47" s="674"/>
      <c r="DKO47" s="674"/>
      <c r="DKP47" s="674"/>
      <c r="DKQ47" s="674"/>
      <c r="DKR47" s="674"/>
      <c r="DKS47" s="674"/>
      <c r="DKT47" s="674"/>
      <c r="DKU47" s="674"/>
      <c r="DKV47" s="674"/>
      <c r="DKW47" s="674"/>
      <c r="DKX47" s="674"/>
      <c r="DKY47" s="674"/>
      <c r="DKZ47" s="674"/>
      <c r="DLA47" s="674"/>
      <c r="DLB47" s="674"/>
      <c r="DLC47" s="674"/>
      <c r="DLD47" s="674"/>
      <c r="DLE47" s="674"/>
      <c r="DLF47" s="674"/>
      <c r="DLG47" s="674"/>
      <c r="DLH47" s="674"/>
      <c r="DLI47" s="674"/>
      <c r="DLJ47" s="674"/>
      <c r="DLK47" s="674"/>
      <c r="DLL47" s="674"/>
      <c r="DLM47" s="674"/>
      <c r="DLN47" s="674"/>
      <c r="DLO47" s="674"/>
      <c r="DLP47" s="674"/>
      <c r="DLQ47" s="674"/>
      <c r="DLR47" s="674"/>
      <c r="DLS47" s="674"/>
      <c r="DLT47" s="674"/>
      <c r="DLU47" s="674"/>
      <c r="DLV47" s="674"/>
      <c r="DLW47" s="674"/>
      <c r="DLX47" s="674"/>
      <c r="DLY47" s="674"/>
      <c r="DLZ47" s="674"/>
      <c r="DMA47" s="674"/>
      <c r="DMB47" s="674"/>
      <c r="DMC47" s="674"/>
      <c r="DMD47" s="674"/>
      <c r="DME47" s="674"/>
      <c r="DMF47" s="674"/>
      <c r="DMG47" s="674"/>
      <c r="DMH47" s="674"/>
      <c r="DMI47" s="674"/>
      <c r="DMJ47" s="674"/>
      <c r="DMK47" s="674"/>
      <c r="DML47" s="674"/>
      <c r="DMM47" s="674"/>
      <c r="DMN47" s="674"/>
      <c r="DMO47" s="674"/>
      <c r="DMP47" s="674"/>
      <c r="DMQ47" s="674"/>
      <c r="DMR47" s="674"/>
      <c r="DMS47" s="674"/>
      <c r="DMT47" s="674"/>
      <c r="DMU47" s="674"/>
      <c r="DMV47" s="674"/>
      <c r="DMW47" s="674"/>
      <c r="DMX47" s="674"/>
      <c r="DMY47" s="674"/>
      <c r="DMZ47" s="674"/>
      <c r="DNA47" s="674"/>
      <c r="DNB47" s="674"/>
      <c r="DNC47" s="674"/>
      <c r="DND47" s="674"/>
      <c r="DNE47" s="674"/>
      <c r="DNF47" s="674"/>
      <c r="DNG47" s="674"/>
      <c r="DNH47" s="674"/>
      <c r="DNI47" s="674"/>
      <c r="DNJ47" s="674"/>
      <c r="DNK47" s="674"/>
      <c r="DNL47" s="674"/>
      <c r="DNM47" s="674"/>
      <c r="DNN47" s="674"/>
      <c r="DNO47" s="674"/>
      <c r="DNP47" s="674"/>
      <c r="DNQ47" s="674"/>
      <c r="DNR47" s="674"/>
      <c r="DNS47" s="674"/>
      <c r="DNT47" s="674"/>
      <c r="DNU47" s="674"/>
      <c r="DNV47" s="674"/>
      <c r="DNW47" s="674"/>
      <c r="DNX47" s="674"/>
      <c r="DNY47" s="674"/>
      <c r="DNZ47" s="674"/>
      <c r="DOA47" s="674"/>
      <c r="DOB47" s="674"/>
      <c r="DOC47" s="674"/>
      <c r="DOD47" s="674"/>
      <c r="DOE47" s="674"/>
      <c r="DOF47" s="674"/>
      <c r="DOG47" s="674"/>
      <c r="DOH47" s="674"/>
      <c r="DOI47" s="674"/>
      <c r="DOJ47" s="674"/>
      <c r="DOK47" s="674"/>
      <c r="DOL47" s="674"/>
      <c r="DOM47" s="674"/>
      <c r="DON47" s="674"/>
      <c r="DOO47" s="674"/>
      <c r="DOP47" s="674"/>
      <c r="DOQ47" s="674"/>
      <c r="DOR47" s="674"/>
      <c r="DOS47" s="674"/>
      <c r="DOT47" s="674"/>
      <c r="DOU47" s="674"/>
      <c r="DOV47" s="674"/>
      <c r="DOW47" s="674"/>
      <c r="DOX47" s="674"/>
      <c r="DOY47" s="674"/>
      <c r="DOZ47" s="674"/>
      <c r="DPA47" s="674"/>
      <c r="DPB47" s="674"/>
      <c r="DPC47" s="674"/>
      <c r="DPD47" s="674"/>
      <c r="DPE47" s="674"/>
      <c r="DPF47" s="674"/>
      <c r="DPG47" s="674"/>
      <c r="DPH47" s="674"/>
      <c r="DPI47" s="674"/>
      <c r="DPJ47" s="674"/>
      <c r="DPK47" s="674"/>
      <c r="DPL47" s="674"/>
      <c r="DPM47" s="674"/>
      <c r="DPN47" s="674"/>
      <c r="DPO47" s="674"/>
      <c r="DPP47" s="674"/>
      <c r="DPQ47" s="674"/>
      <c r="DPR47" s="674"/>
      <c r="DPS47" s="674"/>
      <c r="DPT47" s="674"/>
      <c r="DPU47" s="674"/>
      <c r="DPV47" s="674"/>
      <c r="DPW47" s="674"/>
      <c r="DPX47" s="674"/>
      <c r="DPY47" s="674"/>
      <c r="DPZ47" s="674"/>
      <c r="DQA47" s="674"/>
      <c r="DQB47" s="674"/>
      <c r="DQC47" s="674"/>
      <c r="DQD47" s="674"/>
      <c r="DQE47" s="674"/>
      <c r="DQF47" s="674"/>
      <c r="DQG47" s="674"/>
      <c r="DQH47" s="674"/>
      <c r="DQI47" s="674"/>
      <c r="DQJ47" s="674"/>
      <c r="DQK47" s="674"/>
      <c r="DQL47" s="674"/>
      <c r="DQM47" s="674"/>
      <c r="DQN47" s="674"/>
      <c r="DQO47" s="674"/>
      <c r="DQP47" s="674"/>
      <c r="DQQ47" s="674"/>
      <c r="DQR47" s="674"/>
      <c r="DQS47" s="674"/>
      <c r="DQT47" s="674"/>
      <c r="DQU47" s="674"/>
      <c r="DQV47" s="674"/>
      <c r="DQW47" s="674"/>
      <c r="DQX47" s="674"/>
      <c r="DQY47" s="674"/>
      <c r="DQZ47" s="674"/>
      <c r="DRA47" s="674"/>
      <c r="DRB47" s="674"/>
      <c r="DRC47" s="674"/>
      <c r="DRD47" s="674"/>
      <c r="DRE47" s="674"/>
      <c r="DRF47" s="674"/>
      <c r="DRG47" s="674"/>
      <c r="DRH47" s="674"/>
      <c r="DRI47" s="674"/>
      <c r="DRJ47" s="674"/>
      <c r="DRK47" s="674"/>
      <c r="DRL47" s="674"/>
      <c r="DRM47" s="674"/>
      <c r="DRN47" s="674"/>
      <c r="DRO47" s="674"/>
      <c r="DRP47" s="674"/>
      <c r="DRQ47" s="674"/>
      <c r="DRR47" s="674"/>
      <c r="DRS47" s="674"/>
      <c r="DRT47" s="674"/>
      <c r="DRU47" s="674"/>
      <c r="DRV47" s="674"/>
      <c r="DRW47" s="674"/>
      <c r="DRX47" s="674"/>
      <c r="DRY47" s="674"/>
      <c r="DRZ47" s="674"/>
      <c r="DSA47" s="674"/>
      <c r="DSB47" s="674"/>
      <c r="DSC47" s="674"/>
      <c r="DSD47" s="674"/>
      <c r="DSE47" s="674"/>
      <c r="DSF47" s="674"/>
      <c r="DSG47" s="674"/>
      <c r="DSH47" s="674"/>
      <c r="DSI47" s="674"/>
      <c r="DSJ47" s="674"/>
      <c r="DSK47" s="674"/>
      <c r="DSL47" s="674"/>
      <c r="DSM47" s="674"/>
      <c r="DSN47" s="674"/>
      <c r="DSO47" s="674"/>
      <c r="DSP47" s="674"/>
      <c r="DSQ47" s="674"/>
      <c r="DSR47" s="674"/>
      <c r="DSS47" s="674"/>
      <c r="DST47" s="674"/>
      <c r="DSU47" s="674"/>
      <c r="DSV47" s="674"/>
      <c r="DSW47" s="674"/>
      <c r="DSX47" s="674"/>
      <c r="DSY47" s="674"/>
      <c r="DSZ47" s="674"/>
      <c r="DTA47" s="674"/>
      <c r="DTB47" s="674"/>
      <c r="DTC47" s="674"/>
      <c r="DTD47" s="674"/>
      <c r="DTE47" s="674"/>
      <c r="DTF47" s="674"/>
      <c r="DTG47" s="674"/>
      <c r="DTH47" s="674"/>
      <c r="DTI47" s="674"/>
      <c r="DTJ47" s="674"/>
      <c r="DTK47" s="674"/>
      <c r="DTL47" s="674"/>
      <c r="DTM47" s="674"/>
      <c r="DTN47" s="674"/>
      <c r="DTO47" s="674"/>
      <c r="DTP47" s="674"/>
      <c r="DTQ47" s="674"/>
      <c r="DTR47" s="674"/>
      <c r="DTS47" s="674"/>
      <c r="DTT47" s="674"/>
      <c r="DTU47" s="674"/>
      <c r="DTV47" s="674"/>
      <c r="DTW47" s="674"/>
      <c r="DTX47" s="674"/>
      <c r="DTY47" s="674"/>
      <c r="DTZ47" s="674"/>
      <c r="DUA47" s="674"/>
      <c r="DUB47" s="674"/>
      <c r="DUC47" s="674"/>
      <c r="DUD47" s="674"/>
      <c r="DUE47" s="674"/>
      <c r="DUF47" s="674"/>
      <c r="DUG47" s="674"/>
      <c r="DUH47" s="674"/>
      <c r="DUI47" s="674"/>
      <c r="DUJ47" s="674"/>
      <c r="DUK47" s="674"/>
      <c r="DUL47" s="674"/>
      <c r="DUM47" s="674"/>
      <c r="DUN47" s="674"/>
      <c r="DUO47" s="674"/>
      <c r="DUP47" s="674"/>
      <c r="DUQ47" s="674"/>
      <c r="DUR47" s="674"/>
      <c r="DUS47" s="674"/>
      <c r="DUT47" s="674"/>
      <c r="DUU47" s="674"/>
      <c r="DUV47" s="674"/>
      <c r="DUW47" s="674"/>
      <c r="DUX47" s="674"/>
      <c r="DUY47" s="674"/>
      <c r="DUZ47" s="674"/>
      <c r="DVA47" s="674"/>
      <c r="DVB47" s="674"/>
      <c r="DVC47" s="674"/>
      <c r="DVD47" s="674"/>
      <c r="DVE47" s="674"/>
      <c r="DVF47" s="674"/>
      <c r="DVG47" s="674"/>
      <c r="DVH47" s="674"/>
      <c r="DVI47" s="674"/>
      <c r="DVJ47" s="674"/>
      <c r="DVK47" s="674"/>
      <c r="DVL47" s="674"/>
      <c r="DVM47" s="674"/>
      <c r="DVN47" s="674"/>
      <c r="DVO47" s="674"/>
      <c r="DVP47" s="674"/>
      <c r="DVQ47" s="674"/>
      <c r="DVR47" s="674"/>
      <c r="DVS47" s="674"/>
      <c r="DVT47" s="674"/>
      <c r="DVU47" s="674"/>
      <c r="DVV47" s="674"/>
      <c r="DVW47" s="674"/>
      <c r="DVX47" s="674"/>
      <c r="DVY47" s="674"/>
      <c r="DVZ47" s="674"/>
      <c r="DWA47" s="674"/>
      <c r="DWB47" s="674"/>
      <c r="DWC47" s="674"/>
      <c r="DWD47" s="674"/>
      <c r="DWE47" s="674"/>
      <c r="DWF47" s="674"/>
      <c r="DWG47" s="674"/>
      <c r="DWH47" s="674"/>
      <c r="DWI47" s="674"/>
      <c r="DWJ47" s="674"/>
      <c r="DWK47" s="674"/>
      <c r="DWL47" s="674"/>
      <c r="DWM47" s="674"/>
      <c r="DWN47" s="674"/>
      <c r="DWO47" s="674"/>
      <c r="DWP47" s="674"/>
      <c r="DWQ47" s="674"/>
      <c r="DWR47" s="674"/>
      <c r="DWS47" s="674"/>
      <c r="DWT47" s="674"/>
      <c r="DWU47" s="674"/>
      <c r="DWV47" s="674"/>
      <c r="DWW47" s="674"/>
      <c r="DWX47" s="674"/>
      <c r="DWY47" s="674"/>
      <c r="DWZ47" s="674"/>
      <c r="DXA47" s="674"/>
      <c r="DXB47" s="674"/>
      <c r="DXC47" s="674"/>
      <c r="DXD47" s="674"/>
      <c r="DXE47" s="674"/>
      <c r="DXF47" s="674"/>
      <c r="DXG47" s="674"/>
      <c r="DXH47" s="674"/>
      <c r="DXI47" s="674"/>
      <c r="DXJ47" s="674"/>
      <c r="DXK47" s="674"/>
      <c r="DXL47" s="674"/>
      <c r="DXM47" s="674"/>
      <c r="DXN47" s="674"/>
      <c r="DXO47" s="674"/>
      <c r="DXP47" s="674"/>
      <c r="DXQ47" s="674"/>
      <c r="DXR47" s="674"/>
      <c r="DXS47" s="674"/>
      <c r="DXT47" s="674"/>
      <c r="DXU47" s="674"/>
      <c r="DXV47" s="674"/>
      <c r="DXW47" s="674"/>
      <c r="DXX47" s="674"/>
      <c r="DXY47" s="674"/>
      <c r="DXZ47" s="674"/>
      <c r="DYA47" s="674"/>
      <c r="DYB47" s="674"/>
      <c r="DYC47" s="674"/>
      <c r="DYD47" s="674"/>
      <c r="DYE47" s="674"/>
      <c r="DYF47" s="674"/>
      <c r="DYG47" s="674"/>
      <c r="DYH47" s="674"/>
      <c r="DYI47" s="674"/>
      <c r="DYJ47" s="674"/>
      <c r="DYK47" s="674"/>
      <c r="DYL47" s="674"/>
      <c r="DYM47" s="674"/>
      <c r="DYN47" s="674"/>
      <c r="DYO47" s="674"/>
      <c r="DYP47" s="674"/>
      <c r="DYQ47" s="674"/>
      <c r="DYR47" s="674"/>
      <c r="DYS47" s="674"/>
      <c r="DYT47" s="674"/>
      <c r="DYU47" s="674"/>
      <c r="DYV47" s="674"/>
      <c r="DYW47" s="674"/>
      <c r="DYX47" s="674"/>
      <c r="DYY47" s="674"/>
      <c r="DYZ47" s="674"/>
      <c r="DZA47" s="674"/>
      <c r="DZB47" s="674"/>
      <c r="DZC47" s="674"/>
      <c r="DZD47" s="674"/>
      <c r="DZE47" s="674"/>
      <c r="DZF47" s="674"/>
      <c r="DZG47" s="674"/>
      <c r="DZH47" s="674"/>
      <c r="DZI47" s="674"/>
      <c r="DZJ47" s="674"/>
      <c r="DZK47" s="674"/>
      <c r="DZL47" s="674"/>
      <c r="DZM47" s="674"/>
      <c r="DZN47" s="674"/>
      <c r="DZO47" s="674"/>
      <c r="DZP47" s="674"/>
      <c r="DZQ47" s="674"/>
      <c r="DZR47" s="674"/>
      <c r="DZS47" s="674"/>
      <c r="DZT47" s="674"/>
      <c r="DZU47" s="674"/>
      <c r="DZV47" s="674"/>
      <c r="DZW47" s="674"/>
      <c r="DZX47" s="674"/>
      <c r="DZY47" s="674"/>
      <c r="DZZ47" s="674"/>
      <c r="EAA47" s="674"/>
      <c r="EAB47" s="674"/>
      <c r="EAC47" s="674"/>
      <c r="EAD47" s="674"/>
      <c r="EAE47" s="674"/>
      <c r="EAF47" s="674"/>
      <c r="EAG47" s="674"/>
      <c r="EAH47" s="674"/>
      <c r="EAI47" s="674"/>
      <c r="EAJ47" s="674"/>
      <c r="EAK47" s="674"/>
      <c r="EAL47" s="674"/>
      <c r="EAM47" s="674"/>
      <c r="EAN47" s="674"/>
      <c r="EAO47" s="674"/>
      <c r="EAP47" s="674"/>
      <c r="EAQ47" s="674"/>
      <c r="EAR47" s="674"/>
      <c r="EAS47" s="674"/>
      <c r="EAT47" s="674"/>
      <c r="EAU47" s="674"/>
      <c r="EAV47" s="674"/>
      <c r="EAW47" s="674"/>
      <c r="EAX47" s="674"/>
      <c r="EAY47" s="674"/>
      <c r="EAZ47" s="674"/>
      <c r="EBA47" s="674"/>
      <c r="EBB47" s="674"/>
      <c r="EBC47" s="674"/>
      <c r="EBD47" s="674"/>
      <c r="EBE47" s="674"/>
      <c r="EBF47" s="674"/>
      <c r="EBG47" s="674"/>
      <c r="EBH47" s="674"/>
      <c r="EBI47" s="674"/>
      <c r="EBJ47" s="674"/>
      <c r="EBK47" s="674"/>
      <c r="EBL47" s="674"/>
      <c r="EBM47" s="674"/>
      <c r="EBN47" s="674"/>
      <c r="EBO47" s="674"/>
      <c r="EBP47" s="674"/>
      <c r="EBQ47" s="674"/>
      <c r="EBR47" s="674"/>
      <c r="EBS47" s="674"/>
      <c r="EBT47" s="674"/>
      <c r="EBU47" s="674"/>
      <c r="EBV47" s="674"/>
      <c r="EBW47" s="674"/>
      <c r="EBX47" s="674"/>
      <c r="EBY47" s="674"/>
      <c r="EBZ47" s="674"/>
      <c r="ECA47" s="674"/>
      <c r="ECB47" s="674"/>
      <c r="ECC47" s="674"/>
      <c r="ECD47" s="674"/>
      <c r="ECE47" s="674"/>
      <c r="ECF47" s="674"/>
      <c r="ECG47" s="674"/>
      <c r="ECH47" s="674"/>
      <c r="ECI47" s="674"/>
      <c r="ECJ47" s="674"/>
      <c r="ECK47" s="674"/>
      <c r="ECL47" s="674"/>
      <c r="ECM47" s="674"/>
      <c r="ECN47" s="674"/>
      <c r="ECO47" s="674"/>
      <c r="ECP47" s="674"/>
      <c r="ECQ47" s="674"/>
      <c r="ECR47" s="674"/>
      <c r="ECS47" s="674"/>
      <c r="ECT47" s="674"/>
      <c r="ECU47" s="674"/>
      <c r="ECV47" s="674"/>
      <c r="ECW47" s="674"/>
      <c r="ECX47" s="674"/>
      <c r="ECY47" s="674"/>
      <c r="ECZ47" s="674"/>
      <c r="EDA47" s="674"/>
      <c r="EDB47" s="674"/>
      <c r="EDC47" s="674"/>
      <c r="EDD47" s="674"/>
      <c r="EDE47" s="674"/>
      <c r="EDF47" s="674"/>
      <c r="EDG47" s="674"/>
      <c r="EDH47" s="674"/>
      <c r="EDI47" s="674"/>
      <c r="EDJ47" s="674"/>
      <c r="EDK47" s="674"/>
      <c r="EDL47" s="674"/>
      <c r="EDM47" s="674"/>
      <c r="EDN47" s="674"/>
      <c r="EDO47" s="674"/>
      <c r="EDP47" s="674"/>
      <c r="EDQ47" s="674"/>
      <c r="EDR47" s="674"/>
      <c r="EDS47" s="674"/>
      <c r="EDT47" s="674"/>
      <c r="EDU47" s="674"/>
      <c r="EDV47" s="674"/>
      <c r="EDW47" s="674"/>
      <c r="EDX47" s="674"/>
      <c r="EDY47" s="674"/>
      <c r="EDZ47" s="674"/>
      <c r="EEA47" s="674"/>
      <c r="EEB47" s="674"/>
      <c r="EEC47" s="674"/>
      <c r="EED47" s="674"/>
      <c r="EEE47" s="674"/>
      <c r="EEF47" s="674"/>
      <c r="EEG47" s="674"/>
      <c r="EEH47" s="674"/>
      <c r="EEI47" s="674"/>
      <c r="EEJ47" s="674"/>
      <c r="EEK47" s="674"/>
      <c r="EEL47" s="674"/>
      <c r="EEM47" s="674"/>
      <c r="EEN47" s="674"/>
      <c r="EEO47" s="674"/>
      <c r="EEP47" s="674"/>
      <c r="EEQ47" s="674"/>
      <c r="EER47" s="674"/>
      <c r="EES47" s="674"/>
      <c r="EET47" s="674"/>
      <c r="EEU47" s="674"/>
      <c r="EEV47" s="674"/>
      <c r="EEW47" s="674"/>
      <c r="EEX47" s="674"/>
      <c r="EEY47" s="674"/>
      <c r="EEZ47" s="674"/>
      <c r="EFA47" s="674"/>
      <c r="EFB47" s="674"/>
      <c r="EFC47" s="674"/>
      <c r="EFD47" s="674"/>
      <c r="EFE47" s="674"/>
      <c r="EFF47" s="674"/>
      <c r="EFG47" s="674"/>
      <c r="EFH47" s="674"/>
      <c r="EFI47" s="674"/>
      <c r="EFJ47" s="674"/>
      <c r="EFK47" s="674"/>
      <c r="EFL47" s="674"/>
      <c r="EFM47" s="674"/>
      <c r="EFN47" s="674"/>
      <c r="EFO47" s="674"/>
      <c r="EFP47" s="674"/>
      <c r="EFQ47" s="674"/>
      <c r="EFR47" s="674"/>
      <c r="EFS47" s="674"/>
      <c r="EFT47" s="674"/>
      <c r="EFU47" s="674"/>
      <c r="EFV47" s="674"/>
      <c r="EFW47" s="674"/>
      <c r="EFX47" s="674"/>
      <c r="EFY47" s="674"/>
      <c r="EFZ47" s="674"/>
      <c r="EGA47" s="674"/>
      <c r="EGB47" s="674"/>
      <c r="EGC47" s="674"/>
      <c r="EGD47" s="674"/>
      <c r="EGE47" s="674"/>
      <c r="EGF47" s="674"/>
      <c r="EGG47" s="674"/>
      <c r="EGH47" s="674"/>
      <c r="EGI47" s="674"/>
      <c r="EGJ47" s="674"/>
      <c r="EGK47" s="674"/>
      <c r="EGL47" s="674"/>
      <c r="EGM47" s="674"/>
      <c r="EGN47" s="674"/>
      <c r="EGO47" s="674"/>
      <c r="EGP47" s="674"/>
      <c r="EGQ47" s="674"/>
      <c r="EGR47" s="674"/>
      <c r="EGS47" s="674"/>
      <c r="EGT47" s="674"/>
      <c r="EGU47" s="674"/>
      <c r="EGV47" s="674"/>
      <c r="EGW47" s="674"/>
      <c r="EGX47" s="674"/>
      <c r="EGY47" s="674"/>
      <c r="EGZ47" s="674"/>
      <c r="EHA47" s="674"/>
      <c r="EHB47" s="674"/>
      <c r="EHC47" s="674"/>
      <c r="EHD47" s="674"/>
      <c r="EHE47" s="674"/>
      <c r="EHF47" s="674"/>
      <c r="EHG47" s="674"/>
      <c r="EHH47" s="674"/>
      <c r="EHI47" s="674"/>
      <c r="EHJ47" s="674"/>
      <c r="EHK47" s="674"/>
      <c r="EHL47" s="674"/>
      <c r="EHM47" s="674"/>
      <c r="EHN47" s="674"/>
      <c r="EHO47" s="674"/>
      <c r="EHP47" s="674"/>
      <c r="EHQ47" s="674"/>
      <c r="EHR47" s="674"/>
      <c r="EHS47" s="674"/>
      <c r="EHT47" s="674"/>
      <c r="EHU47" s="674"/>
      <c r="EHV47" s="674"/>
      <c r="EHW47" s="674"/>
      <c r="EHX47" s="674"/>
      <c r="EHY47" s="674"/>
      <c r="EHZ47" s="674"/>
      <c r="EIA47" s="674"/>
      <c r="EIB47" s="674"/>
      <c r="EIC47" s="674"/>
      <c r="EID47" s="674"/>
      <c r="EIE47" s="674"/>
      <c r="EIF47" s="674"/>
      <c r="EIG47" s="674"/>
      <c r="EIH47" s="674"/>
      <c r="EII47" s="674"/>
      <c r="EIJ47" s="674"/>
      <c r="EIK47" s="674"/>
      <c r="EIL47" s="674"/>
      <c r="EIM47" s="674"/>
      <c r="EIN47" s="674"/>
      <c r="EIO47" s="674"/>
      <c r="EIP47" s="674"/>
      <c r="EIQ47" s="674"/>
      <c r="EIR47" s="674"/>
      <c r="EIS47" s="674"/>
      <c r="EIT47" s="674"/>
      <c r="EIU47" s="674"/>
      <c r="EIV47" s="674"/>
      <c r="EIW47" s="674"/>
      <c r="EIX47" s="674"/>
      <c r="EIY47" s="674"/>
      <c r="EIZ47" s="674"/>
      <c r="EJA47" s="674"/>
      <c r="EJB47" s="674"/>
      <c r="EJC47" s="674"/>
      <c r="EJD47" s="674"/>
      <c r="EJE47" s="674"/>
      <c r="EJF47" s="674"/>
      <c r="EJG47" s="674"/>
      <c r="EJH47" s="674"/>
      <c r="EJI47" s="674"/>
      <c r="EJJ47" s="674"/>
      <c r="EJK47" s="674"/>
      <c r="EJL47" s="674"/>
      <c r="EJM47" s="674"/>
      <c r="EJN47" s="674"/>
      <c r="EJO47" s="674"/>
      <c r="EJP47" s="674"/>
      <c r="EJQ47" s="674"/>
      <c r="EJR47" s="674"/>
      <c r="EJS47" s="674"/>
      <c r="EJT47" s="674"/>
      <c r="EJU47" s="674"/>
      <c r="EJV47" s="674"/>
      <c r="EJW47" s="674"/>
      <c r="EJX47" s="674"/>
      <c r="EJY47" s="674"/>
      <c r="EJZ47" s="674"/>
      <c r="EKA47" s="674"/>
      <c r="EKB47" s="674"/>
      <c r="EKC47" s="674"/>
      <c r="EKD47" s="674"/>
      <c r="EKE47" s="674"/>
      <c r="EKF47" s="674"/>
      <c r="EKG47" s="674"/>
      <c r="EKH47" s="674"/>
      <c r="EKI47" s="674"/>
      <c r="EKJ47" s="674"/>
      <c r="EKK47" s="674"/>
      <c r="EKL47" s="674"/>
      <c r="EKM47" s="674"/>
      <c r="EKN47" s="674"/>
      <c r="EKO47" s="674"/>
      <c r="EKP47" s="674"/>
      <c r="EKQ47" s="674"/>
      <c r="EKR47" s="674"/>
      <c r="EKS47" s="674"/>
      <c r="EKT47" s="674"/>
      <c r="EKU47" s="674"/>
      <c r="EKV47" s="674"/>
      <c r="EKW47" s="674"/>
      <c r="EKX47" s="674"/>
      <c r="EKY47" s="674"/>
      <c r="EKZ47" s="674"/>
      <c r="ELA47" s="674"/>
      <c r="ELB47" s="674"/>
      <c r="ELC47" s="674"/>
      <c r="ELD47" s="674"/>
      <c r="ELE47" s="674"/>
      <c r="ELF47" s="674"/>
      <c r="ELG47" s="674"/>
      <c r="ELH47" s="674"/>
      <c r="ELI47" s="674"/>
      <c r="ELJ47" s="674"/>
      <c r="ELK47" s="674"/>
      <c r="ELL47" s="674"/>
      <c r="ELM47" s="674"/>
      <c r="ELN47" s="674"/>
      <c r="ELO47" s="674"/>
      <c r="ELP47" s="674"/>
      <c r="ELQ47" s="674"/>
      <c r="ELR47" s="674"/>
      <c r="ELS47" s="674"/>
      <c r="ELT47" s="674"/>
      <c r="ELU47" s="674"/>
      <c r="ELV47" s="674"/>
      <c r="ELW47" s="674"/>
      <c r="ELX47" s="674"/>
      <c r="ELY47" s="674"/>
      <c r="ELZ47" s="674"/>
      <c r="EMA47" s="674"/>
      <c r="EMB47" s="674"/>
      <c r="EMC47" s="674"/>
      <c r="EMD47" s="674"/>
      <c r="EME47" s="674"/>
      <c r="EMF47" s="674"/>
      <c r="EMG47" s="674"/>
      <c r="EMH47" s="674"/>
      <c r="EMI47" s="674"/>
      <c r="EMJ47" s="674"/>
      <c r="EMK47" s="674"/>
      <c r="EML47" s="674"/>
      <c r="EMM47" s="674"/>
      <c r="EMN47" s="674"/>
      <c r="EMO47" s="674"/>
      <c r="EMP47" s="674"/>
      <c r="EMQ47" s="674"/>
      <c r="EMR47" s="674"/>
      <c r="EMS47" s="674"/>
      <c r="EMT47" s="674"/>
      <c r="EMU47" s="674"/>
      <c r="EMV47" s="674"/>
      <c r="EMW47" s="674"/>
      <c r="EMX47" s="674"/>
      <c r="EMY47" s="674"/>
      <c r="EMZ47" s="674"/>
      <c r="ENA47" s="674"/>
      <c r="ENB47" s="674"/>
      <c r="ENC47" s="674"/>
      <c r="END47" s="674"/>
      <c r="ENE47" s="674"/>
      <c r="ENF47" s="674"/>
      <c r="ENG47" s="674"/>
      <c r="ENH47" s="674"/>
      <c r="ENI47" s="674"/>
      <c r="ENJ47" s="674"/>
      <c r="ENK47" s="674"/>
      <c r="ENL47" s="674"/>
      <c r="ENM47" s="674"/>
      <c r="ENN47" s="674"/>
      <c r="ENO47" s="674"/>
      <c r="ENP47" s="674"/>
      <c r="ENQ47" s="674"/>
      <c r="ENR47" s="674"/>
      <c r="ENS47" s="674"/>
      <c r="ENT47" s="674"/>
      <c r="ENU47" s="674"/>
      <c r="ENV47" s="674"/>
      <c r="ENW47" s="674"/>
      <c r="ENX47" s="674"/>
      <c r="ENY47" s="674"/>
      <c r="ENZ47" s="674"/>
      <c r="EOA47" s="674"/>
      <c r="EOB47" s="674"/>
      <c r="EOC47" s="674"/>
      <c r="EOD47" s="674"/>
      <c r="EOE47" s="674"/>
      <c r="EOF47" s="674"/>
      <c r="EOG47" s="674"/>
      <c r="EOH47" s="674"/>
      <c r="EOI47" s="674"/>
      <c r="EOJ47" s="674"/>
      <c r="EOK47" s="674"/>
      <c r="EOL47" s="674"/>
      <c r="EOM47" s="674"/>
      <c r="EON47" s="674"/>
      <c r="EOO47" s="674"/>
      <c r="EOP47" s="674"/>
      <c r="EOQ47" s="674"/>
      <c r="EOR47" s="674"/>
      <c r="EOS47" s="674"/>
      <c r="EOT47" s="674"/>
      <c r="EOU47" s="674"/>
      <c r="EOV47" s="674"/>
      <c r="EOW47" s="674"/>
      <c r="EOX47" s="674"/>
      <c r="EOY47" s="674"/>
      <c r="EOZ47" s="674"/>
      <c r="EPA47" s="674"/>
      <c r="EPB47" s="674"/>
      <c r="EPC47" s="674"/>
      <c r="EPD47" s="674"/>
      <c r="EPE47" s="674"/>
      <c r="EPF47" s="674"/>
      <c r="EPG47" s="674"/>
      <c r="EPH47" s="674"/>
      <c r="EPI47" s="674"/>
      <c r="EPJ47" s="674"/>
      <c r="EPK47" s="674"/>
      <c r="EPL47" s="674"/>
      <c r="EPM47" s="674"/>
      <c r="EPN47" s="674"/>
      <c r="EPO47" s="674"/>
      <c r="EPP47" s="674"/>
      <c r="EPQ47" s="674"/>
      <c r="EPR47" s="674"/>
      <c r="EPS47" s="674"/>
      <c r="EPT47" s="674"/>
      <c r="EPU47" s="674"/>
      <c r="EPV47" s="674"/>
      <c r="EPW47" s="674"/>
      <c r="EPX47" s="674"/>
      <c r="EPY47" s="674"/>
      <c r="EPZ47" s="674"/>
      <c r="EQA47" s="674"/>
      <c r="EQB47" s="674"/>
      <c r="EQC47" s="674"/>
      <c r="EQD47" s="674"/>
      <c r="EQE47" s="674"/>
      <c r="EQF47" s="674"/>
      <c r="EQG47" s="674"/>
      <c r="EQH47" s="674"/>
      <c r="EQI47" s="674"/>
      <c r="EQJ47" s="674"/>
      <c r="EQK47" s="674"/>
      <c r="EQL47" s="674"/>
      <c r="EQM47" s="674"/>
      <c r="EQN47" s="674"/>
      <c r="EQO47" s="674"/>
      <c r="EQP47" s="674"/>
      <c r="EQQ47" s="674"/>
      <c r="EQR47" s="674"/>
      <c r="EQS47" s="674"/>
      <c r="EQT47" s="674"/>
      <c r="EQU47" s="674"/>
      <c r="EQV47" s="674"/>
      <c r="EQW47" s="674"/>
      <c r="EQX47" s="674"/>
      <c r="EQY47" s="674"/>
      <c r="EQZ47" s="674"/>
      <c r="ERA47" s="674"/>
      <c r="ERB47" s="674"/>
      <c r="ERC47" s="674"/>
      <c r="ERD47" s="674"/>
      <c r="ERE47" s="674"/>
      <c r="ERF47" s="674"/>
      <c r="ERG47" s="674"/>
      <c r="ERH47" s="674"/>
      <c r="ERI47" s="674"/>
      <c r="ERJ47" s="674"/>
      <c r="ERK47" s="674"/>
      <c r="ERL47" s="674"/>
      <c r="ERM47" s="674"/>
      <c r="ERN47" s="674"/>
      <c r="ERO47" s="674"/>
      <c r="ERP47" s="674"/>
      <c r="ERQ47" s="674"/>
      <c r="ERR47" s="674"/>
      <c r="ERS47" s="674"/>
      <c r="ERT47" s="674"/>
      <c r="ERU47" s="674"/>
      <c r="ERV47" s="674"/>
      <c r="ERW47" s="674"/>
      <c r="ERX47" s="674"/>
      <c r="ERY47" s="674"/>
      <c r="ERZ47" s="674"/>
      <c r="ESA47" s="674"/>
      <c r="ESB47" s="674"/>
      <c r="ESC47" s="674"/>
      <c r="ESD47" s="674"/>
      <c r="ESE47" s="674"/>
      <c r="ESF47" s="674"/>
      <c r="ESG47" s="674"/>
      <c r="ESH47" s="674"/>
      <c r="ESI47" s="674"/>
      <c r="ESJ47" s="674"/>
      <c r="ESK47" s="674"/>
      <c r="ESL47" s="674"/>
      <c r="ESM47" s="674"/>
      <c r="ESN47" s="674"/>
      <c r="ESO47" s="674"/>
      <c r="ESP47" s="674"/>
      <c r="ESQ47" s="674"/>
      <c r="ESR47" s="674"/>
      <c r="ESS47" s="674"/>
      <c r="EST47" s="674"/>
      <c r="ESU47" s="674"/>
      <c r="ESV47" s="674"/>
      <c r="ESW47" s="674"/>
      <c r="ESX47" s="674"/>
      <c r="ESY47" s="674"/>
      <c r="ESZ47" s="674"/>
      <c r="ETA47" s="674"/>
      <c r="ETB47" s="674"/>
      <c r="ETC47" s="674"/>
      <c r="ETD47" s="674"/>
      <c r="ETE47" s="674"/>
      <c r="ETF47" s="674"/>
      <c r="ETG47" s="674"/>
      <c r="ETH47" s="674"/>
      <c r="ETI47" s="674"/>
      <c r="ETJ47" s="674"/>
      <c r="ETK47" s="674"/>
      <c r="ETL47" s="674"/>
      <c r="ETM47" s="674"/>
      <c r="ETN47" s="674"/>
      <c r="ETO47" s="674"/>
      <c r="ETP47" s="674"/>
      <c r="ETQ47" s="674"/>
      <c r="ETR47" s="674"/>
      <c r="ETS47" s="674"/>
      <c r="ETT47" s="674"/>
      <c r="ETU47" s="674"/>
      <c r="ETV47" s="674"/>
      <c r="ETW47" s="674"/>
      <c r="ETX47" s="674"/>
      <c r="ETY47" s="674"/>
      <c r="ETZ47" s="674"/>
      <c r="EUA47" s="674"/>
      <c r="EUB47" s="674"/>
      <c r="EUC47" s="674"/>
      <c r="EUD47" s="674"/>
      <c r="EUE47" s="674"/>
      <c r="EUF47" s="674"/>
      <c r="EUG47" s="674"/>
      <c r="EUH47" s="674"/>
      <c r="EUI47" s="674"/>
      <c r="EUJ47" s="674"/>
      <c r="EUK47" s="674"/>
      <c r="EUL47" s="674"/>
      <c r="EUM47" s="674"/>
      <c r="EUN47" s="674"/>
      <c r="EUO47" s="674"/>
      <c r="EUP47" s="674"/>
      <c r="EUQ47" s="674"/>
      <c r="EUR47" s="674"/>
      <c r="EUS47" s="674"/>
      <c r="EUT47" s="674"/>
      <c r="EUU47" s="674"/>
      <c r="EUV47" s="674"/>
      <c r="EUW47" s="674"/>
      <c r="EUX47" s="674"/>
      <c r="EUY47" s="674"/>
      <c r="EUZ47" s="674"/>
      <c r="EVA47" s="674"/>
      <c r="EVB47" s="674"/>
      <c r="EVC47" s="674"/>
      <c r="EVD47" s="674"/>
      <c r="EVE47" s="674"/>
      <c r="EVF47" s="674"/>
      <c r="EVG47" s="674"/>
      <c r="EVH47" s="674"/>
      <c r="EVI47" s="674"/>
      <c r="EVJ47" s="674"/>
      <c r="EVK47" s="674"/>
      <c r="EVL47" s="674"/>
      <c r="EVM47" s="674"/>
      <c r="EVN47" s="674"/>
      <c r="EVO47" s="674"/>
      <c r="EVP47" s="674"/>
      <c r="EVQ47" s="674"/>
      <c r="EVR47" s="674"/>
      <c r="EVS47" s="674"/>
      <c r="EVT47" s="674"/>
      <c r="EVU47" s="674"/>
      <c r="EVV47" s="674"/>
      <c r="EVW47" s="674"/>
      <c r="EVX47" s="674"/>
      <c r="EVY47" s="674"/>
      <c r="EVZ47" s="674"/>
      <c r="EWA47" s="674"/>
      <c r="EWB47" s="674"/>
      <c r="EWC47" s="674"/>
      <c r="EWD47" s="674"/>
      <c r="EWE47" s="674"/>
      <c r="EWF47" s="674"/>
      <c r="EWG47" s="674"/>
      <c r="EWH47" s="674"/>
      <c r="EWI47" s="674"/>
      <c r="EWJ47" s="674"/>
      <c r="EWK47" s="674"/>
      <c r="EWL47" s="674"/>
      <c r="EWM47" s="674"/>
      <c r="EWN47" s="674"/>
      <c r="EWO47" s="674"/>
      <c r="EWP47" s="674"/>
      <c r="EWQ47" s="674"/>
      <c r="EWR47" s="674"/>
      <c r="EWS47" s="674"/>
      <c r="EWT47" s="674"/>
      <c r="EWU47" s="674"/>
      <c r="EWV47" s="674"/>
      <c r="EWW47" s="674"/>
      <c r="EWX47" s="674"/>
      <c r="EWY47" s="674"/>
      <c r="EWZ47" s="674"/>
      <c r="EXA47" s="674"/>
      <c r="EXB47" s="674"/>
      <c r="EXC47" s="674"/>
      <c r="EXD47" s="674"/>
      <c r="EXE47" s="674"/>
      <c r="EXF47" s="674"/>
      <c r="EXG47" s="674"/>
      <c r="EXH47" s="674"/>
      <c r="EXI47" s="674"/>
      <c r="EXJ47" s="674"/>
      <c r="EXK47" s="674"/>
      <c r="EXL47" s="674"/>
      <c r="EXM47" s="674"/>
      <c r="EXN47" s="674"/>
      <c r="EXO47" s="674"/>
      <c r="EXP47" s="674"/>
      <c r="EXQ47" s="674"/>
      <c r="EXR47" s="674"/>
      <c r="EXS47" s="674"/>
      <c r="EXT47" s="674"/>
      <c r="EXU47" s="674"/>
      <c r="EXV47" s="674"/>
      <c r="EXW47" s="674"/>
      <c r="EXX47" s="674"/>
      <c r="EXY47" s="674"/>
      <c r="EXZ47" s="674"/>
      <c r="EYA47" s="674"/>
      <c r="EYB47" s="674"/>
      <c r="EYC47" s="674"/>
      <c r="EYD47" s="674"/>
      <c r="EYE47" s="674"/>
      <c r="EYF47" s="674"/>
      <c r="EYG47" s="674"/>
      <c r="EYH47" s="674"/>
      <c r="EYI47" s="674"/>
      <c r="EYJ47" s="674"/>
      <c r="EYK47" s="674"/>
      <c r="EYL47" s="674"/>
      <c r="EYM47" s="674"/>
      <c r="EYN47" s="674"/>
      <c r="EYO47" s="674"/>
      <c r="EYP47" s="674"/>
      <c r="EYQ47" s="674"/>
      <c r="EYR47" s="674"/>
      <c r="EYS47" s="674"/>
      <c r="EYT47" s="674"/>
      <c r="EYU47" s="674"/>
      <c r="EYV47" s="674"/>
      <c r="EYW47" s="674"/>
      <c r="EYX47" s="674"/>
      <c r="EYY47" s="674"/>
      <c r="EYZ47" s="674"/>
      <c r="EZA47" s="674"/>
      <c r="EZB47" s="674"/>
      <c r="EZC47" s="674"/>
      <c r="EZD47" s="674"/>
      <c r="EZE47" s="674"/>
      <c r="EZF47" s="674"/>
      <c r="EZG47" s="674"/>
      <c r="EZH47" s="674"/>
      <c r="EZI47" s="674"/>
      <c r="EZJ47" s="674"/>
      <c r="EZK47" s="674"/>
      <c r="EZL47" s="674"/>
      <c r="EZM47" s="674"/>
      <c r="EZN47" s="674"/>
      <c r="EZO47" s="674"/>
      <c r="EZP47" s="674"/>
      <c r="EZQ47" s="674"/>
      <c r="EZR47" s="674"/>
      <c r="EZS47" s="674"/>
      <c r="EZT47" s="674"/>
      <c r="EZU47" s="674"/>
      <c r="EZV47" s="674"/>
      <c r="EZW47" s="674"/>
      <c r="EZX47" s="674"/>
      <c r="EZY47" s="674"/>
      <c r="EZZ47" s="674"/>
      <c r="FAA47" s="674"/>
      <c r="FAB47" s="674"/>
      <c r="FAC47" s="674"/>
      <c r="FAD47" s="674"/>
      <c r="FAE47" s="674"/>
      <c r="FAF47" s="674"/>
      <c r="FAG47" s="674"/>
      <c r="FAH47" s="674"/>
      <c r="FAI47" s="674"/>
      <c r="FAJ47" s="674"/>
      <c r="FAK47" s="674"/>
      <c r="FAL47" s="674"/>
      <c r="FAM47" s="674"/>
      <c r="FAN47" s="674"/>
      <c r="FAO47" s="674"/>
      <c r="FAP47" s="674"/>
      <c r="FAQ47" s="674"/>
      <c r="FAR47" s="674"/>
      <c r="FAS47" s="674"/>
      <c r="FAT47" s="674"/>
      <c r="FAU47" s="674"/>
      <c r="FAV47" s="674"/>
      <c r="FAW47" s="674"/>
      <c r="FAX47" s="674"/>
      <c r="FAY47" s="674"/>
      <c r="FAZ47" s="674"/>
      <c r="FBA47" s="674"/>
      <c r="FBB47" s="674"/>
      <c r="FBC47" s="674"/>
      <c r="FBD47" s="674"/>
      <c r="FBE47" s="674"/>
      <c r="FBF47" s="674"/>
      <c r="FBG47" s="674"/>
      <c r="FBH47" s="674"/>
      <c r="FBI47" s="674"/>
      <c r="FBJ47" s="674"/>
      <c r="FBK47" s="674"/>
      <c r="FBL47" s="674"/>
      <c r="FBM47" s="674"/>
      <c r="FBN47" s="674"/>
      <c r="FBO47" s="674"/>
      <c r="FBP47" s="674"/>
      <c r="FBQ47" s="674"/>
      <c r="FBR47" s="674"/>
      <c r="FBS47" s="674"/>
      <c r="FBT47" s="674"/>
      <c r="FBU47" s="674"/>
      <c r="FBV47" s="674"/>
      <c r="FBW47" s="674"/>
      <c r="FBX47" s="674"/>
      <c r="FBY47" s="674"/>
      <c r="FBZ47" s="674"/>
      <c r="FCA47" s="674"/>
      <c r="FCB47" s="674"/>
      <c r="FCC47" s="674"/>
      <c r="FCD47" s="674"/>
      <c r="FCE47" s="674"/>
      <c r="FCF47" s="674"/>
      <c r="FCG47" s="674"/>
      <c r="FCH47" s="674"/>
      <c r="FCI47" s="674"/>
      <c r="FCJ47" s="674"/>
      <c r="FCK47" s="674"/>
      <c r="FCL47" s="674"/>
      <c r="FCM47" s="674"/>
      <c r="FCN47" s="674"/>
      <c r="FCO47" s="674"/>
      <c r="FCP47" s="674"/>
      <c r="FCQ47" s="674"/>
      <c r="FCR47" s="674"/>
      <c r="FCS47" s="674"/>
      <c r="FCT47" s="674"/>
      <c r="FCU47" s="674"/>
      <c r="FCV47" s="674"/>
      <c r="FCW47" s="674"/>
      <c r="FCX47" s="674"/>
      <c r="FCY47" s="674"/>
      <c r="FCZ47" s="674"/>
      <c r="FDA47" s="674"/>
      <c r="FDB47" s="674"/>
      <c r="FDC47" s="674"/>
      <c r="FDD47" s="674"/>
      <c r="FDE47" s="674"/>
      <c r="FDF47" s="674"/>
      <c r="FDG47" s="674"/>
      <c r="FDH47" s="674"/>
      <c r="FDI47" s="674"/>
      <c r="FDJ47" s="674"/>
      <c r="FDK47" s="674"/>
      <c r="FDL47" s="674"/>
      <c r="FDM47" s="674"/>
      <c r="FDN47" s="674"/>
      <c r="FDO47" s="674"/>
      <c r="FDP47" s="674"/>
      <c r="FDQ47" s="674"/>
      <c r="FDR47" s="674"/>
      <c r="FDS47" s="674"/>
      <c r="FDT47" s="674"/>
      <c r="FDU47" s="674"/>
      <c r="FDV47" s="674"/>
      <c r="FDW47" s="674"/>
      <c r="FDX47" s="674"/>
      <c r="FDY47" s="674"/>
      <c r="FDZ47" s="674"/>
      <c r="FEA47" s="674"/>
      <c r="FEB47" s="674"/>
      <c r="FEC47" s="674"/>
      <c r="FED47" s="674"/>
      <c r="FEE47" s="674"/>
      <c r="FEF47" s="674"/>
      <c r="FEG47" s="674"/>
      <c r="FEH47" s="674"/>
      <c r="FEI47" s="674"/>
      <c r="FEJ47" s="674"/>
      <c r="FEK47" s="674"/>
      <c r="FEL47" s="674"/>
      <c r="FEM47" s="674"/>
      <c r="FEN47" s="674"/>
      <c r="FEO47" s="674"/>
      <c r="FEP47" s="674"/>
      <c r="FEQ47" s="674"/>
      <c r="FER47" s="674"/>
      <c r="FES47" s="674"/>
      <c r="FET47" s="674"/>
      <c r="FEU47" s="674"/>
      <c r="FEV47" s="674"/>
      <c r="FEW47" s="674"/>
      <c r="FEX47" s="674"/>
      <c r="FEY47" s="674"/>
      <c r="FEZ47" s="674"/>
      <c r="FFA47" s="674"/>
      <c r="FFB47" s="674"/>
      <c r="FFC47" s="674"/>
      <c r="FFD47" s="674"/>
      <c r="FFE47" s="674"/>
      <c r="FFF47" s="674"/>
      <c r="FFG47" s="674"/>
      <c r="FFH47" s="674"/>
      <c r="FFI47" s="674"/>
      <c r="FFJ47" s="674"/>
      <c r="FFK47" s="674"/>
      <c r="FFL47" s="674"/>
      <c r="FFM47" s="674"/>
      <c r="FFN47" s="674"/>
      <c r="FFO47" s="674"/>
      <c r="FFP47" s="674"/>
      <c r="FFQ47" s="674"/>
      <c r="FFR47" s="674"/>
      <c r="FFS47" s="674"/>
      <c r="FFT47" s="674"/>
      <c r="FFU47" s="674"/>
      <c r="FFV47" s="674"/>
      <c r="FFW47" s="674"/>
      <c r="FFX47" s="674"/>
      <c r="FFY47" s="674"/>
      <c r="FFZ47" s="674"/>
      <c r="FGA47" s="674"/>
      <c r="FGB47" s="674"/>
      <c r="FGC47" s="674"/>
      <c r="FGD47" s="674"/>
      <c r="FGE47" s="674"/>
      <c r="FGF47" s="674"/>
      <c r="FGG47" s="674"/>
      <c r="FGH47" s="674"/>
      <c r="FGI47" s="674"/>
      <c r="FGJ47" s="674"/>
      <c r="FGK47" s="674"/>
      <c r="FGL47" s="674"/>
      <c r="FGM47" s="674"/>
      <c r="FGN47" s="674"/>
      <c r="FGO47" s="674"/>
      <c r="FGP47" s="674"/>
      <c r="FGQ47" s="674"/>
      <c r="FGR47" s="674"/>
      <c r="FGS47" s="674"/>
      <c r="FGT47" s="674"/>
      <c r="FGU47" s="674"/>
      <c r="FGV47" s="674"/>
      <c r="FGW47" s="674"/>
      <c r="FGX47" s="674"/>
      <c r="FGY47" s="674"/>
      <c r="FGZ47" s="674"/>
      <c r="FHA47" s="674"/>
      <c r="FHB47" s="674"/>
      <c r="FHC47" s="674"/>
      <c r="FHD47" s="674"/>
      <c r="FHE47" s="674"/>
      <c r="FHF47" s="674"/>
      <c r="FHG47" s="674"/>
      <c r="FHH47" s="674"/>
      <c r="FHI47" s="674"/>
      <c r="FHJ47" s="674"/>
      <c r="FHK47" s="674"/>
      <c r="FHL47" s="674"/>
      <c r="FHM47" s="674"/>
      <c r="FHN47" s="674"/>
      <c r="FHO47" s="674"/>
      <c r="FHP47" s="674"/>
      <c r="FHQ47" s="674"/>
      <c r="FHR47" s="674"/>
      <c r="FHS47" s="674"/>
      <c r="FHT47" s="674"/>
      <c r="FHU47" s="674"/>
      <c r="FHV47" s="674"/>
      <c r="FHW47" s="674"/>
      <c r="FHX47" s="674"/>
      <c r="FHY47" s="674"/>
      <c r="FHZ47" s="674"/>
      <c r="FIA47" s="674"/>
      <c r="FIB47" s="674"/>
      <c r="FIC47" s="674"/>
      <c r="FID47" s="674"/>
      <c r="FIE47" s="674"/>
      <c r="FIF47" s="674"/>
      <c r="FIG47" s="674"/>
      <c r="FIH47" s="674"/>
      <c r="FII47" s="674"/>
      <c r="FIJ47" s="674"/>
      <c r="FIK47" s="674"/>
      <c r="FIL47" s="674"/>
      <c r="FIM47" s="674"/>
      <c r="FIN47" s="674"/>
      <c r="FIO47" s="674"/>
      <c r="FIP47" s="674"/>
      <c r="FIQ47" s="674"/>
      <c r="FIR47" s="674"/>
      <c r="FIS47" s="674"/>
      <c r="FIT47" s="674"/>
      <c r="FIU47" s="674"/>
      <c r="FIV47" s="674"/>
      <c r="FIW47" s="674"/>
      <c r="FIX47" s="674"/>
      <c r="FIY47" s="674"/>
      <c r="FIZ47" s="674"/>
      <c r="FJA47" s="674"/>
      <c r="FJB47" s="674"/>
      <c r="FJC47" s="674"/>
      <c r="FJD47" s="674"/>
      <c r="FJE47" s="674"/>
      <c r="FJF47" s="674"/>
      <c r="FJG47" s="674"/>
      <c r="FJH47" s="674"/>
      <c r="FJI47" s="674"/>
      <c r="FJJ47" s="674"/>
      <c r="FJK47" s="674"/>
      <c r="FJL47" s="674"/>
      <c r="FJM47" s="674"/>
      <c r="FJN47" s="674"/>
      <c r="FJO47" s="674"/>
      <c r="FJP47" s="674"/>
      <c r="FJQ47" s="674"/>
      <c r="FJR47" s="674"/>
      <c r="FJS47" s="674"/>
      <c r="FJT47" s="674"/>
      <c r="FJU47" s="674"/>
      <c r="FJV47" s="674"/>
      <c r="FJW47" s="674"/>
      <c r="FJX47" s="674"/>
      <c r="FJY47" s="674"/>
      <c r="FJZ47" s="674"/>
      <c r="FKA47" s="674"/>
      <c r="FKB47" s="674"/>
      <c r="FKC47" s="674"/>
      <c r="FKD47" s="674"/>
      <c r="FKE47" s="674"/>
      <c r="FKF47" s="674"/>
      <c r="FKG47" s="674"/>
      <c r="FKH47" s="674"/>
      <c r="FKI47" s="674"/>
      <c r="FKJ47" s="674"/>
      <c r="FKK47" s="674"/>
      <c r="FKL47" s="674"/>
      <c r="FKM47" s="674"/>
      <c r="FKN47" s="674"/>
      <c r="FKO47" s="674"/>
      <c r="FKP47" s="674"/>
      <c r="FKQ47" s="674"/>
      <c r="FKR47" s="674"/>
      <c r="FKS47" s="674"/>
      <c r="FKT47" s="674"/>
      <c r="FKU47" s="674"/>
      <c r="FKV47" s="674"/>
      <c r="FKW47" s="674"/>
      <c r="FKX47" s="674"/>
      <c r="FKY47" s="674"/>
      <c r="FKZ47" s="674"/>
      <c r="FLA47" s="674"/>
      <c r="FLB47" s="674"/>
      <c r="FLC47" s="674"/>
      <c r="FLD47" s="674"/>
      <c r="FLE47" s="674"/>
      <c r="FLF47" s="674"/>
      <c r="FLG47" s="674"/>
      <c r="FLH47" s="674"/>
      <c r="FLI47" s="674"/>
      <c r="FLJ47" s="674"/>
      <c r="FLK47" s="674"/>
      <c r="FLL47" s="674"/>
      <c r="FLM47" s="674"/>
      <c r="FLN47" s="674"/>
      <c r="FLO47" s="674"/>
      <c r="FLP47" s="674"/>
      <c r="FLQ47" s="674"/>
      <c r="FLR47" s="674"/>
      <c r="FLS47" s="674"/>
      <c r="FLT47" s="674"/>
      <c r="FLU47" s="674"/>
      <c r="FLV47" s="674"/>
      <c r="FLW47" s="674"/>
      <c r="FLX47" s="674"/>
      <c r="FLY47" s="674"/>
      <c r="FLZ47" s="674"/>
      <c r="FMA47" s="674"/>
      <c r="FMB47" s="674"/>
      <c r="FMC47" s="674"/>
      <c r="FMD47" s="674"/>
      <c r="FME47" s="674"/>
      <c r="FMF47" s="674"/>
      <c r="FMG47" s="674"/>
      <c r="FMH47" s="674"/>
      <c r="FMI47" s="674"/>
      <c r="FMJ47" s="674"/>
      <c r="FMK47" s="674"/>
      <c r="FML47" s="674"/>
      <c r="FMM47" s="674"/>
      <c r="FMN47" s="674"/>
      <c r="FMO47" s="674"/>
      <c r="FMP47" s="674"/>
      <c r="FMQ47" s="674"/>
      <c r="FMR47" s="674"/>
      <c r="FMS47" s="674"/>
      <c r="FMT47" s="674"/>
      <c r="FMU47" s="674"/>
      <c r="FMV47" s="674"/>
      <c r="FMW47" s="674"/>
      <c r="FMX47" s="674"/>
      <c r="FMY47" s="674"/>
      <c r="FMZ47" s="674"/>
      <c r="FNA47" s="674"/>
      <c r="FNB47" s="674"/>
      <c r="FNC47" s="674"/>
      <c r="FND47" s="674"/>
      <c r="FNE47" s="674"/>
      <c r="FNF47" s="674"/>
      <c r="FNG47" s="674"/>
      <c r="FNH47" s="674"/>
      <c r="FNI47" s="674"/>
      <c r="FNJ47" s="674"/>
      <c r="FNK47" s="674"/>
      <c r="FNL47" s="674"/>
      <c r="FNM47" s="674"/>
      <c r="FNN47" s="674"/>
      <c r="FNO47" s="674"/>
      <c r="FNP47" s="674"/>
      <c r="FNQ47" s="674"/>
      <c r="FNR47" s="674"/>
      <c r="FNS47" s="674"/>
      <c r="FNT47" s="674"/>
      <c r="FNU47" s="674"/>
      <c r="FNV47" s="674"/>
      <c r="FNW47" s="674"/>
      <c r="FNX47" s="674"/>
      <c r="FNY47" s="674"/>
      <c r="FNZ47" s="674"/>
      <c r="FOA47" s="674"/>
      <c r="FOB47" s="674"/>
      <c r="FOC47" s="674"/>
      <c r="FOD47" s="674"/>
      <c r="FOE47" s="674"/>
      <c r="FOF47" s="674"/>
      <c r="FOG47" s="674"/>
      <c r="FOH47" s="674"/>
      <c r="FOI47" s="674"/>
      <c r="FOJ47" s="674"/>
      <c r="FOK47" s="674"/>
      <c r="FOL47" s="674"/>
      <c r="FOM47" s="674"/>
      <c r="FON47" s="674"/>
      <c r="FOO47" s="674"/>
      <c r="FOP47" s="674"/>
      <c r="FOQ47" s="674"/>
      <c r="FOR47" s="674"/>
      <c r="FOS47" s="674"/>
      <c r="FOT47" s="674"/>
      <c r="FOU47" s="674"/>
      <c r="FOV47" s="674"/>
      <c r="FOW47" s="674"/>
      <c r="FOX47" s="674"/>
      <c r="FOY47" s="674"/>
      <c r="FOZ47" s="674"/>
      <c r="FPA47" s="674"/>
      <c r="FPB47" s="674"/>
      <c r="FPC47" s="674"/>
      <c r="FPD47" s="674"/>
      <c r="FPE47" s="674"/>
      <c r="FPF47" s="674"/>
      <c r="FPG47" s="674"/>
      <c r="FPH47" s="674"/>
      <c r="FPI47" s="674"/>
      <c r="FPJ47" s="674"/>
      <c r="FPK47" s="674"/>
      <c r="FPL47" s="674"/>
      <c r="FPM47" s="674"/>
      <c r="FPN47" s="674"/>
      <c r="FPO47" s="674"/>
      <c r="FPP47" s="674"/>
      <c r="FPQ47" s="674"/>
      <c r="FPR47" s="674"/>
      <c r="FPS47" s="674"/>
      <c r="FPT47" s="674"/>
      <c r="FPU47" s="674"/>
      <c r="FPV47" s="674"/>
      <c r="FPW47" s="674"/>
      <c r="FPX47" s="674"/>
      <c r="FPY47" s="674"/>
      <c r="FPZ47" s="674"/>
      <c r="FQA47" s="674"/>
      <c r="FQB47" s="674"/>
      <c r="FQC47" s="674"/>
      <c r="FQD47" s="674"/>
      <c r="FQE47" s="674"/>
      <c r="FQF47" s="674"/>
      <c r="FQG47" s="674"/>
      <c r="FQH47" s="674"/>
      <c r="FQI47" s="674"/>
      <c r="FQJ47" s="674"/>
      <c r="FQK47" s="674"/>
      <c r="FQL47" s="674"/>
      <c r="FQM47" s="674"/>
      <c r="FQN47" s="674"/>
      <c r="FQO47" s="674"/>
      <c r="FQP47" s="674"/>
      <c r="FQQ47" s="674"/>
      <c r="FQR47" s="674"/>
      <c r="FQS47" s="674"/>
      <c r="FQT47" s="674"/>
      <c r="FQU47" s="674"/>
      <c r="FQV47" s="674"/>
      <c r="FQW47" s="674"/>
      <c r="FQX47" s="674"/>
      <c r="FQY47" s="674"/>
      <c r="FQZ47" s="674"/>
      <c r="FRA47" s="674"/>
      <c r="FRB47" s="674"/>
      <c r="FRC47" s="674"/>
      <c r="FRD47" s="674"/>
      <c r="FRE47" s="674"/>
      <c r="FRF47" s="674"/>
      <c r="FRG47" s="674"/>
      <c r="FRH47" s="674"/>
      <c r="FRI47" s="674"/>
      <c r="FRJ47" s="674"/>
      <c r="FRK47" s="674"/>
      <c r="FRL47" s="674"/>
      <c r="FRM47" s="674"/>
      <c r="FRN47" s="674"/>
      <c r="FRO47" s="674"/>
      <c r="FRP47" s="674"/>
      <c r="FRQ47" s="674"/>
      <c r="FRR47" s="674"/>
      <c r="FRS47" s="674"/>
      <c r="FRT47" s="674"/>
      <c r="FRU47" s="674"/>
      <c r="FRV47" s="674"/>
      <c r="FRW47" s="674"/>
      <c r="FRX47" s="674"/>
      <c r="FRY47" s="674"/>
      <c r="FRZ47" s="674"/>
      <c r="FSA47" s="674"/>
      <c r="FSB47" s="674"/>
      <c r="FSC47" s="674"/>
      <c r="FSD47" s="674"/>
      <c r="FSE47" s="674"/>
      <c r="FSF47" s="674"/>
      <c r="FSG47" s="674"/>
      <c r="FSH47" s="674"/>
      <c r="FSI47" s="674"/>
      <c r="FSJ47" s="674"/>
      <c r="FSK47" s="674"/>
      <c r="FSL47" s="674"/>
      <c r="FSM47" s="674"/>
      <c r="FSN47" s="674"/>
      <c r="FSO47" s="674"/>
      <c r="FSP47" s="674"/>
      <c r="FSQ47" s="674"/>
      <c r="FSR47" s="674"/>
      <c r="FSS47" s="674"/>
      <c r="FST47" s="674"/>
      <c r="FSU47" s="674"/>
      <c r="FSV47" s="674"/>
      <c r="FSW47" s="674"/>
      <c r="FSX47" s="674"/>
      <c r="FSY47" s="674"/>
      <c r="FSZ47" s="674"/>
      <c r="FTA47" s="674"/>
      <c r="FTB47" s="674"/>
      <c r="FTC47" s="674"/>
      <c r="FTD47" s="674"/>
      <c r="FTE47" s="674"/>
      <c r="FTF47" s="674"/>
      <c r="FTG47" s="674"/>
      <c r="FTH47" s="674"/>
      <c r="FTI47" s="674"/>
      <c r="FTJ47" s="674"/>
      <c r="FTK47" s="674"/>
      <c r="FTL47" s="674"/>
      <c r="FTM47" s="674"/>
      <c r="FTN47" s="674"/>
      <c r="FTO47" s="674"/>
      <c r="FTP47" s="674"/>
      <c r="FTQ47" s="674"/>
      <c r="FTR47" s="674"/>
      <c r="FTS47" s="674"/>
      <c r="FTT47" s="674"/>
      <c r="FTU47" s="674"/>
      <c r="FTV47" s="674"/>
      <c r="FTW47" s="674"/>
      <c r="FTX47" s="674"/>
      <c r="FTY47" s="674"/>
      <c r="FTZ47" s="674"/>
      <c r="FUA47" s="674"/>
      <c r="FUB47" s="674"/>
      <c r="FUC47" s="674"/>
      <c r="FUD47" s="674"/>
      <c r="FUE47" s="674"/>
      <c r="FUF47" s="674"/>
      <c r="FUG47" s="674"/>
      <c r="FUH47" s="674"/>
      <c r="FUI47" s="674"/>
      <c r="FUJ47" s="674"/>
      <c r="FUK47" s="674"/>
      <c r="FUL47" s="674"/>
      <c r="FUM47" s="674"/>
      <c r="FUN47" s="674"/>
      <c r="FUO47" s="674"/>
      <c r="FUP47" s="674"/>
      <c r="FUQ47" s="674"/>
      <c r="FUR47" s="674"/>
      <c r="FUS47" s="674"/>
      <c r="FUT47" s="674"/>
      <c r="FUU47" s="674"/>
      <c r="FUV47" s="674"/>
      <c r="FUW47" s="674"/>
      <c r="FUX47" s="674"/>
      <c r="FUY47" s="674"/>
      <c r="FUZ47" s="674"/>
      <c r="FVA47" s="674"/>
      <c r="FVB47" s="674"/>
      <c r="FVC47" s="674"/>
      <c r="FVD47" s="674"/>
      <c r="FVE47" s="674"/>
      <c r="FVF47" s="674"/>
      <c r="FVG47" s="674"/>
      <c r="FVH47" s="674"/>
      <c r="FVI47" s="674"/>
      <c r="FVJ47" s="674"/>
      <c r="FVK47" s="674"/>
      <c r="FVL47" s="674"/>
      <c r="FVM47" s="674"/>
      <c r="FVN47" s="674"/>
      <c r="FVO47" s="674"/>
      <c r="FVP47" s="674"/>
      <c r="FVQ47" s="674"/>
      <c r="FVR47" s="674"/>
      <c r="FVS47" s="674"/>
      <c r="FVT47" s="674"/>
      <c r="FVU47" s="674"/>
      <c r="FVV47" s="674"/>
      <c r="FVW47" s="674"/>
      <c r="FVX47" s="674"/>
      <c r="FVY47" s="674"/>
      <c r="FVZ47" s="674"/>
      <c r="FWA47" s="674"/>
      <c r="FWB47" s="674"/>
      <c r="FWC47" s="674"/>
      <c r="FWD47" s="674"/>
      <c r="FWE47" s="674"/>
      <c r="FWF47" s="674"/>
      <c r="FWG47" s="674"/>
      <c r="FWH47" s="674"/>
      <c r="FWI47" s="674"/>
      <c r="FWJ47" s="674"/>
      <c r="FWK47" s="674"/>
      <c r="FWL47" s="674"/>
      <c r="FWM47" s="674"/>
      <c r="FWN47" s="674"/>
      <c r="FWO47" s="674"/>
      <c r="FWP47" s="674"/>
      <c r="FWQ47" s="674"/>
      <c r="FWR47" s="674"/>
      <c r="FWS47" s="674"/>
      <c r="FWT47" s="674"/>
      <c r="FWU47" s="674"/>
      <c r="FWV47" s="674"/>
      <c r="FWW47" s="674"/>
      <c r="FWX47" s="674"/>
      <c r="FWY47" s="674"/>
      <c r="FWZ47" s="674"/>
      <c r="FXA47" s="674"/>
      <c r="FXB47" s="674"/>
      <c r="FXC47" s="674"/>
      <c r="FXD47" s="674"/>
      <c r="FXE47" s="674"/>
      <c r="FXF47" s="674"/>
      <c r="FXG47" s="674"/>
      <c r="FXH47" s="674"/>
      <c r="FXI47" s="674"/>
      <c r="FXJ47" s="674"/>
      <c r="FXK47" s="674"/>
      <c r="FXL47" s="674"/>
      <c r="FXM47" s="674"/>
      <c r="FXN47" s="674"/>
      <c r="FXO47" s="674"/>
      <c r="FXP47" s="674"/>
      <c r="FXQ47" s="674"/>
      <c r="FXR47" s="674"/>
      <c r="FXS47" s="674"/>
      <c r="FXT47" s="674"/>
      <c r="FXU47" s="674"/>
      <c r="FXV47" s="674"/>
      <c r="FXW47" s="674"/>
      <c r="FXX47" s="674"/>
      <c r="FXY47" s="674"/>
      <c r="FXZ47" s="674"/>
      <c r="FYA47" s="674"/>
      <c r="FYB47" s="674"/>
      <c r="FYC47" s="674"/>
      <c r="FYD47" s="674"/>
      <c r="FYE47" s="674"/>
      <c r="FYF47" s="674"/>
      <c r="FYG47" s="674"/>
      <c r="FYH47" s="674"/>
      <c r="FYI47" s="674"/>
      <c r="FYJ47" s="674"/>
      <c r="FYK47" s="674"/>
      <c r="FYL47" s="674"/>
      <c r="FYM47" s="674"/>
      <c r="FYN47" s="674"/>
      <c r="FYO47" s="674"/>
      <c r="FYP47" s="674"/>
      <c r="FYQ47" s="674"/>
      <c r="FYR47" s="674"/>
      <c r="FYS47" s="674"/>
      <c r="FYT47" s="674"/>
      <c r="FYU47" s="674"/>
      <c r="FYV47" s="674"/>
      <c r="FYW47" s="674"/>
      <c r="FYX47" s="674"/>
      <c r="FYY47" s="674"/>
      <c r="FYZ47" s="674"/>
      <c r="FZA47" s="674"/>
      <c r="FZB47" s="674"/>
      <c r="FZC47" s="674"/>
      <c r="FZD47" s="674"/>
      <c r="FZE47" s="674"/>
      <c r="FZF47" s="674"/>
      <c r="FZG47" s="674"/>
      <c r="FZH47" s="674"/>
      <c r="FZI47" s="674"/>
      <c r="FZJ47" s="674"/>
      <c r="FZK47" s="674"/>
      <c r="FZL47" s="674"/>
      <c r="FZM47" s="674"/>
      <c r="FZN47" s="674"/>
      <c r="FZO47" s="674"/>
      <c r="FZP47" s="674"/>
      <c r="FZQ47" s="674"/>
      <c r="FZR47" s="674"/>
      <c r="FZS47" s="674"/>
      <c r="FZT47" s="674"/>
      <c r="FZU47" s="674"/>
      <c r="FZV47" s="674"/>
      <c r="FZW47" s="674"/>
      <c r="FZX47" s="674"/>
      <c r="FZY47" s="674"/>
      <c r="FZZ47" s="674"/>
      <c r="GAA47" s="674"/>
      <c r="GAB47" s="674"/>
      <c r="GAC47" s="674"/>
      <c r="GAD47" s="674"/>
      <c r="GAE47" s="674"/>
      <c r="GAF47" s="674"/>
      <c r="GAG47" s="674"/>
      <c r="GAH47" s="674"/>
      <c r="GAI47" s="674"/>
      <c r="GAJ47" s="674"/>
      <c r="GAK47" s="674"/>
      <c r="GAL47" s="674"/>
      <c r="GAM47" s="674"/>
      <c r="GAN47" s="674"/>
      <c r="GAO47" s="674"/>
      <c r="GAP47" s="674"/>
      <c r="GAQ47" s="674"/>
      <c r="GAR47" s="674"/>
      <c r="GAS47" s="674"/>
      <c r="GAT47" s="674"/>
      <c r="GAU47" s="674"/>
      <c r="GAV47" s="674"/>
      <c r="GAW47" s="674"/>
      <c r="GAX47" s="674"/>
      <c r="GAY47" s="674"/>
      <c r="GAZ47" s="674"/>
      <c r="GBA47" s="674"/>
      <c r="GBB47" s="674"/>
      <c r="GBC47" s="674"/>
      <c r="GBD47" s="674"/>
      <c r="GBE47" s="674"/>
      <c r="GBF47" s="674"/>
      <c r="GBG47" s="674"/>
      <c r="GBH47" s="674"/>
      <c r="GBI47" s="674"/>
      <c r="GBJ47" s="674"/>
      <c r="GBK47" s="674"/>
      <c r="GBL47" s="674"/>
      <c r="GBM47" s="674"/>
      <c r="GBN47" s="674"/>
      <c r="GBO47" s="674"/>
      <c r="GBP47" s="674"/>
      <c r="GBQ47" s="674"/>
      <c r="GBR47" s="674"/>
      <c r="GBS47" s="674"/>
      <c r="GBT47" s="674"/>
      <c r="GBU47" s="674"/>
      <c r="GBV47" s="674"/>
      <c r="GBW47" s="674"/>
      <c r="GBX47" s="674"/>
      <c r="GBY47" s="674"/>
      <c r="GBZ47" s="674"/>
      <c r="GCA47" s="674"/>
      <c r="GCB47" s="674"/>
      <c r="GCC47" s="674"/>
      <c r="GCD47" s="674"/>
      <c r="GCE47" s="674"/>
      <c r="GCF47" s="674"/>
      <c r="GCG47" s="674"/>
      <c r="GCH47" s="674"/>
      <c r="GCI47" s="674"/>
      <c r="GCJ47" s="674"/>
      <c r="GCK47" s="674"/>
      <c r="GCL47" s="674"/>
      <c r="GCM47" s="674"/>
      <c r="GCN47" s="674"/>
      <c r="GCO47" s="674"/>
      <c r="GCP47" s="674"/>
      <c r="GCQ47" s="674"/>
      <c r="GCR47" s="674"/>
      <c r="GCS47" s="674"/>
      <c r="GCT47" s="674"/>
      <c r="GCU47" s="674"/>
      <c r="GCV47" s="674"/>
      <c r="GCW47" s="674"/>
      <c r="GCX47" s="674"/>
      <c r="GCY47" s="674"/>
      <c r="GCZ47" s="674"/>
      <c r="GDA47" s="674"/>
      <c r="GDB47" s="674"/>
      <c r="GDC47" s="674"/>
      <c r="GDD47" s="674"/>
      <c r="GDE47" s="674"/>
      <c r="GDF47" s="674"/>
      <c r="GDG47" s="674"/>
      <c r="GDH47" s="674"/>
      <c r="GDI47" s="674"/>
      <c r="GDJ47" s="674"/>
      <c r="GDK47" s="674"/>
      <c r="GDL47" s="674"/>
      <c r="GDM47" s="674"/>
      <c r="GDN47" s="674"/>
      <c r="GDO47" s="674"/>
      <c r="GDP47" s="674"/>
      <c r="GDQ47" s="674"/>
      <c r="GDR47" s="674"/>
      <c r="GDS47" s="674"/>
      <c r="GDT47" s="674"/>
      <c r="GDU47" s="674"/>
      <c r="GDV47" s="674"/>
      <c r="GDW47" s="674"/>
      <c r="GDX47" s="674"/>
      <c r="GDY47" s="674"/>
      <c r="GDZ47" s="674"/>
      <c r="GEA47" s="674"/>
      <c r="GEB47" s="674"/>
      <c r="GEC47" s="674"/>
      <c r="GED47" s="674"/>
      <c r="GEE47" s="674"/>
      <c r="GEF47" s="674"/>
      <c r="GEG47" s="674"/>
      <c r="GEH47" s="674"/>
      <c r="GEI47" s="674"/>
      <c r="GEJ47" s="674"/>
      <c r="GEK47" s="674"/>
      <c r="GEL47" s="674"/>
      <c r="GEM47" s="674"/>
      <c r="GEN47" s="674"/>
      <c r="GEO47" s="674"/>
      <c r="GEP47" s="674"/>
      <c r="GEQ47" s="674"/>
      <c r="GER47" s="674"/>
      <c r="GES47" s="674"/>
      <c r="GET47" s="674"/>
      <c r="GEU47" s="674"/>
      <c r="GEV47" s="674"/>
      <c r="GEW47" s="674"/>
      <c r="GEX47" s="674"/>
      <c r="GEY47" s="674"/>
      <c r="GEZ47" s="674"/>
      <c r="GFA47" s="674"/>
      <c r="GFB47" s="674"/>
      <c r="GFC47" s="674"/>
      <c r="GFD47" s="674"/>
      <c r="GFE47" s="674"/>
      <c r="GFF47" s="674"/>
      <c r="GFG47" s="674"/>
      <c r="GFH47" s="674"/>
      <c r="GFI47" s="674"/>
      <c r="GFJ47" s="674"/>
      <c r="GFK47" s="674"/>
      <c r="GFL47" s="674"/>
      <c r="GFM47" s="674"/>
      <c r="GFN47" s="674"/>
      <c r="GFO47" s="674"/>
      <c r="GFP47" s="674"/>
      <c r="GFQ47" s="674"/>
      <c r="GFR47" s="674"/>
      <c r="GFS47" s="674"/>
      <c r="GFT47" s="674"/>
      <c r="GFU47" s="674"/>
      <c r="GFV47" s="674"/>
      <c r="GFW47" s="674"/>
      <c r="GFX47" s="674"/>
      <c r="GFY47" s="674"/>
      <c r="GFZ47" s="674"/>
      <c r="GGA47" s="674"/>
      <c r="GGB47" s="674"/>
      <c r="GGC47" s="674"/>
      <c r="GGD47" s="674"/>
      <c r="GGE47" s="674"/>
      <c r="GGF47" s="674"/>
      <c r="GGG47" s="674"/>
      <c r="GGH47" s="674"/>
      <c r="GGI47" s="674"/>
      <c r="GGJ47" s="674"/>
      <c r="GGK47" s="674"/>
      <c r="GGL47" s="674"/>
      <c r="GGM47" s="674"/>
      <c r="GGN47" s="674"/>
      <c r="GGO47" s="674"/>
      <c r="GGP47" s="674"/>
      <c r="GGQ47" s="674"/>
      <c r="GGR47" s="674"/>
      <c r="GGS47" s="674"/>
      <c r="GGT47" s="674"/>
      <c r="GGU47" s="674"/>
      <c r="GGV47" s="674"/>
      <c r="GGW47" s="674"/>
      <c r="GGX47" s="674"/>
      <c r="GGY47" s="674"/>
      <c r="GGZ47" s="674"/>
      <c r="GHA47" s="674"/>
      <c r="GHB47" s="674"/>
      <c r="GHC47" s="674"/>
      <c r="GHD47" s="674"/>
      <c r="GHE47" s="674"/>
      <c r="GHF47" s="674"/>
      <c r="GHG47" s="674"/>
      <c r="GHH47" s="674"/>
      <c r="GHI47" s="674"/>
      <c r="GHJ47" s="674"/>
      <c r="GHK47" s="674"/>
      <c r="GHL47" s="674"/>
      <c r="GHM47" s="674"/>
      <c r="GHN47" s="674"/>
      <c r="GHO47" s="674"/>
      <c r="GHP47" s="674"/>
      <c r="GHQ47" s="674"/>
      <c r="GHR47" s="674"/>
      <c r="GHS47" s="674"/>
      <c r="GHT47" s="674"/>
      <c r="GHU47" s="674"/>
      <c r="GHV47" s="674"/>
      <c r="GHW47" s="674"/>
      <c r="GHX47" s="674"/>
      <c r="GHY47" s="674"/>
      <c r="GHZ47" s="674"/>
      <c r="GIA47" s="674"/>
      <c r="GIB47" s="674"/>
      <c r="GIC47" s="674"/>
      <c r="GID47" s="674"/>
      <c r="GIE47" s="674"/>
      <c r="GIF47" s="674"/>
      <c r="GIG47" s="674"/>
      <c r="GIH47" s="674"/>
      <c r="GII47" s="674"/>
      <c r="GIJ47" s="674"/>
      <c r="GIK47" s="674"/>
      <c r="GIL47" s="674"/>
      <c r="GIM47" s="674"/>
      <c r="GIN47" s="674"/>
      <c r="GIO47" s="674"/>
      <c r="GIP47" s="674"/>
      <c r="GIQ47" s="674"/>
      <c r="GIR47" s="674"/>
      <c r="GIS47" s="674"/>
      <c r="GIT47" s="674"/>
      <c r="GIU47" s="674"/>
      <c r="GIV47" s="674"/>
      <c r="GIW47" s="674"/>
      <c r="GIX47" s="674"/>
      <c r="GIY47" s="674"/>
      <c r="GIZ47" s="674"/>
      <c r="GJA47" s="674"/>
      <c r="GJB47" s="674"/>
      <c r="GJC47" s="674"/>
      <c r="GJD47" s="674"/>
      <c r="GJE47" s="674"/>
      <c r="GJF47" s="674"/>
      <c r="GJG47" s="674"/>
      <c r="GJH47" s="674"/>
      <c r="GJI47" s="674"/>
      <c r="GJJ47" s="674"/>
      <c r="GJK47" s="674"/>
      <c r="GJL47" s="674"/>
      <c r="GJM47" s="674"/>
      <c r="GJN47" s="674"/>
      <c r="GJO47" s="674"/>
      <c r="GJP47" s="674"/>
      <c r="GJQ47" s="674"/>
      <c r="GJR47" s="674"/>
      <c r="GJS47" s="674"/>
      <c r="GJT47" s="674"/>
      <c r="GJU47" s="674"/>
      <c r="GJV47" s="674"/>
      <c r="GJW47" s="674"/>
      <c r="GJX47" s="674"/>
      <c r="GJY47" s="674"/>
      <c r="GJZ47" s="674"/>
      <c r="GKA47" s="674"/>
      <c r="GKB47" s="674"/>
      <c r="GKC47" s="674"/>
      <c r="GKD47" s="674"/>
      <c r="GKE47" s="674"/>
      <c r="GKF47" s="674"/>
      <c r="GKG47" s="674"/>
      <c r="GKH47" s="674"/>
      <c r="GKI47" s="674"/>
      <c r="GKJ47" s="674"/>
      <c r="GKK47" s="674"/>
      <c r="GKL47" s="674"/>
      <c r="GKM47" s="674"/>
      <c r="GKN47" s="674"/>
      <c r="GKO47" s="674"/>
      <c r="GKP47" s="674"/>
      <c r="GKQ47" s="674"/>
      <c r="GKR47" s="674"/>
      <c r="GKS47" s="674"/>
      <c r="GKT47" s="674"/>
      <c r="GKU47" s="674"/>
      <c r="GKV47" s="674"/>
      <c r="GKW47" s="674"/>
      <c r="GKX47" s="674"/>
      <c r="GKY47" s="674"/>
      <c r="GKZ47" s="674"/>
      <c r="GLA47" s="674"/>
      <c r="GLB47" s="674"/>
      <c r="GLC47" s="674"/>
      <c r="GLD47" s="674"/>
      <c r="GLE47" s="674"/>
      <c r="GLF47" s="674"/>
      <c r="GLG47" s="674"/>
      <c r="GLH47" s="674"/>
      <c r="GLI47" s="674"/>
      <c r="GLJ47" s="674"/>
      <c r="GLK47" s="674"/>
      <c r="GLL47" s="674"/>
      <c r="GLM47" s="674"/>
      <c r="GLN47" s="674"/>
      <c r="GLO47" s="674"/>
      <c r="GLP47" s="674"/>
      <c r="GLQ47" s="674"/>
      <c r="GLR47" s="674"/>
      <c r="GLS47" s="674"/>
      <c r="GLT47" s="674"/>
      <c r="GLU47" s="674"/>
      <c r="GLV47" s="674"/>
      <c r="GLW47" s="674"/>
      <c r="GLX47" s="674"/>
      <c r="GLY47" s="674"/>
      <c r="GLZ47" s="674"/>
      <c r="GMA47" s="674"/>
      <c r="GMB47" s="674"/>
      <c r="GMC47" s="674"/>
      <c r="GMD47" s="674"/>
      <c r="GME47" s="674"/>
      <c r="GMF47" s="674"/>
      <c r="GMG47" s="674"/>
      <c r="GMH47" s="674"/>
      <c r="GMI47" s="674"/>
      <c r="GMJ47" s="674"/>
      <c r="GMK47" s="674"/>
      <c r="GML47" s="674"/>
      <c r="GMM47" s="674"/>
      <c r="GMN47" s="674"/>
      <c r="GMO47" s="674"/>
      <c r="GMP47" s="674"/>
      <c r="GMQ47" s="674"/>
      <c r="GMR47" s="674"/>
      <c r="GMS47" s="674"/>
      <c r="GMT47" s="674"/>
      <c r="GMU47" s="674"/>
      <c r="GMV47" s="674"/>
      <c r="GMW47" s="674"/>
      <c r="GMX47" s="674"/>
      <c r="GMY47" s="674"/>
      <c r="GMZ47" s="674"/>
      <c r="GNA47" s="674"/>
      <c r="GNB47" s="674"/>
      <c r="GNC47" s="674"/>
      <c r="GND47" s="674"/>
      <c r="GNE47" s="674"/>
      <c r="GNF47" s="674"/>
      <c r="GNG47" s="674"/>
      <c r="GNH47" s="674"/>
      <c r="GNI47" s="674"/>
      <c r="GNJ47" s="674"/>
      <c r="GNK47" s="674"/>
      <c r="GNL47" s="674"/>
      <c r="GNM47" s="674"/>
      <c r="GNN47" s="674"/>
      <c r="GNO47" s="674"/>
      <c r="GNP47" s="674"/>
      <c r="GNQ47" s="674"/>
      <c r="GNR47" s="674"/>
      <c r="GNS47" s="674"/>
      <c r="GNT47" s="674"/>
      <c r="GNU47" s="674"/>
      <c r="GNV47" s="674"/>
      <c r="GNW47" s="674"/>
      <c r="GNX47" s="674"/>
      <c r="GNY47" s="674"/>
      <c r="GNZ47" s="674"/>
      <c r="GOA47" s="674"/>
      <c r="GOB47" s="674"/>
      <c r="GOC47" s="674"/>
      <c r="GOD47" s="674"/>
      <c r="GOE47" s="674"/>
      <c r="GOF47" s="674"/>
      <c r="GOG47" s="674"/>
      <c r="GOH47" s="674"/>
      <c r="GOI47" s="674"/>
      <c r="GOJ47" s="674"/>
      <c r="GOK47" s="674"/>
      <c r="GOL47" s="674"/>
      <c r="GOM47" s="674"/>
      <c r="GON47" s="674"/>
      <c r="GOO47" s="674"/>
      <c r="GOP47" s="674"/>
      <c r="GOQ47" s="674"/>
      <c r="GOR47" s="674"/>
      <c r="GOS47" s="674"/>
      <c r="GOT47" s="674"/>
      <c r="GOU47" s="674"/>
      <c r="GOV47" s="674"/>
      <c r="GOW47" s="674"/>
      <c r="GOX47" s="674"/>
      <c r="GOY47" s="674"/>
      <c r="GOZ47" s="674"/>
      <c r="GPA47" s="674"/>
      <c r="GPB47" s="674"/>
      <c r="GPC47" s="674"/>
      <c r="GPD47" s="674"/>
      <c r="GPE47" s="674"/>
      <c r="GPF47" s="674"/>
      <c r="GPG47" s="674"/>
      <c r="GPH47" s="674"/>
      <c r="GPI47" s="674"/>
      <c r="GPJ47" s="674"/>
      <c r="GPK47" s="674"/>
      <c r="GPL47" s="674"/>
      <c r="GPM47" s="674"/>
      <c r="GPN47" s="674"/>
      <c r="GPO47" s="674"/>
      <c r="GPP47" s="674"/>
      <c r="GPQ47" s="674"/>
      <c r="GPR47" s="674"/>
      <c r="GPS47" s="674"/>
      <c r="GPT47" s="674"/>
      <c r="GPU47" s="674"/>
      <c r="GPV47" s="674"/>
      <c r="GPW47" s="674"/>
      <c r="GPX47" s="674"/>
      <c r="GPY47" s="674"/>
      <c r="GPZ47" s="674"/>
      <c r="GQA47" s="674"/>
      <c r="GQB47" s="674"/>
      <c r="GQC47" s="674"/>
      <c r="GQD47" s="674"/>
      <c r="GQE47" s="674"/>
      <c r="GQF47" s="674"/>
      <c r="GQG47" s="674"/>
      <c r="GQH47" s="674"/>
      <c r="GQI47" s="674"/>
      <c r="GQJ47" s="674"/>
      <c r="GQK47" s="674"/>
      <c r="GQL47" s="674"/>
      <c r="GQM47" s="674"/>
      <c r="GQN47" s="674"/>
      <c r="GQO47" s="674"/>
      <c r="GQP47" s="674"/>
      <c r="GQQ47" s="674"/>
      <c r="GQR47" s="674"/>
      <c r="GQS47" s="674"/>
      <c r="GQT47" s="674"/>
      <c r="GQU47" s="674"/>
      <c r="GQV47" s="674"/>
      <c r="GQW47" s="674"/>
      <c r="GQX47" s="674"/>
      <c r="GQY47" s="674"/>
      <c r="GQZ47" s="674"/>
      <c r="GRA47" s="674"/>
      <c r="GRB47" s="674"/>
      <c r="GRC47" s="674"/>
      <c r="GRD47" s="674"/>
      <c r="GRE47" s="674"/>
      <c r="GRF47" s="674"/>
      <c r="GRG47" s="674"/>
      <c r="GRH47" s="674"/>
      <c r="GRI47" s="674"/>
      <c r="GRJ47" s="674"/>
      <c r="GRK47" s="674"/>
      <c r="GRL47" s="674"/>
      <c r="GRM47" s="674"/>
      <c r="GRN47" s="674"/>
      <c r="GRO47" s="674"/>
      <c r="GRP47" s="674"/>
      <c r="GRQ47" s="674"/>
      <c r="GRR47" s="674"/>
      <c r="GRS47" s="674"/>
      <c r="GRT47" s="674"/>
      <c r="GRU47" s="674"/>
      <c r="GRV47" s="674"/>
      <c r="GRW47" s="674"/>
      <c r="GRX47" s="674"/>
      <c r="GRY47" s="674"/>
      <c r="GRZ47" s="674"/>
      <c r="GSA47" s="674"/>
      <c r="GSB47" s="674"/>
      <c r="GSC47" s="674"/>
      <c r="GSD47" s="674"/>
      <c r="GSE47" s="674"/>
      <c r="GSF47" s="674"/>
      <c r="GSG47" s="674"/>
      <c r="GSH47" s="674"/>
      <c r="GSI47" s="674"/>
      <c r="GSJ47" s="674"/>
      <c r="GSK47" s="674"/>
      <c r="GSL47" s="674"/>
      <c r="GSM47" s="674"/>
      <c r="GSN47" s="674"/>
      <c r="GSO47" s="674"/>
      <c r="GSP47" s="674"/>
      <c r="GSQ47" s="674"/>
      <c r="GSR47" s="674"/>
      <c r="GSS47" s="674"/>
      <c r="GST47" s="674"/>
      <c r="GSU47" s="674"/>
      <c r="GSV47" s="674"/>
      <c r="GSW47" s="674"/>
      <c r="GSX47" s="674"/>
      <c r="GSY47" s="674"/>
      <c r="GSZ47" s="674"/>
      <c r="GTA47" s="674"/>
      <c r="GTB47" s="674"/>
      <c r="GTC47" s="674"/>
      <c r="GTD47" s="674"/>
      <c r="GTE47" s="674"/>
      <c r="GTF47" s="674"/>
      <c r="GTG47" s="674"/>
      <c r="GTH47" s="674"/>
      <c r="GTI47" s="674"/>
      <c r="GTJ47" s="674"/>
      <c r="GTK47" s="674"/>
      <c r="GTL47" s="674"/>
      <c r="GTM47" s="674"/>
      <c r="GTN47" s="674"/>
      <c r="GTO47" s="674"/>
      <c r="GTP47" s="674"/>
      <c r="GTQ47" s="674"/>
      <c r="GTR47" s="674"/>
      <c r="GTS47" s="674"/>
      <c r="GTT47" s="674"/>
      <c r="GTU47" s="674"/>
      <c r="GTV47" s="674"/>
      <c r="GTW47" s="674"/>
      <c r="GTX47" s="674"/>
      <c r="GTY47" s="674"/>
      <c r="GTZ47" s="674"/>
      <c r="GUA47" s="674"/>
      <c r="GUB47" s="674"/>
      <c r="GUC47" s="674"/>
      <c r="GUD47" s="674"/>
      <c r="GUE47" s="674"/>
      <c r="GUF47" s="674"/>
      <c r="GUG47" s="674"/>
      <c r="GUH47" s="674"/>
      <c r="GUI47" s="674"/>
      <c r="GUJ47" s="674"/>
      <c r="GUK47" s="674"/>
      <c r="GUL47" s="674"/>
      <c r="GUM47" s="674"/>
      <c r="GUN47" s="674"/>
      <c r="GUO47" s="674"/>
      <c r="GUP47" s="674"/>
      <c r="GUQ47" s="674"/>
      <c r="GUR47" s="674"/>
      <c r="GUS47" s="674"/>
      <c r="GUT47" s="674"/>
      <c r="GUU47" s="674"/>
      <c r="GUV47" s="674"/>
      <c r="GUW47" s="674"/>
      <c r="GUX47" s="674"/>
      <c r="GUY47" s="674"/>
      <c r="GUZ47" s="674"/>
      <c r="GVA47" s="674"/>
      <c r="GVB47" s="674"/>
      <c r="GVC47" s="674"/>
      <c r="GVD47" s="674"/>
      <c r="GVE47" s="674"/>
      <c r="GVF47" s="674"/>
      <c r="GVG47" s="674"/>
      <c r="GVH47" s="674"/>
      <c r="GVI47" s="674"/>
      <c r="GVJ47" s="674"/>
      <c r="GVK47" s="674"/>
      <c r="GVL47" s="674"/>
      <c r="GVM47" s="674"/>
      <c r="GVN47" s="674"/>
      <c r="GVO47" s="674"/>
      <c r="GVP47" s="674"/>
      <c r="GVQ47" s="674"/>
      <c r="GVR47" s="674"/>
      <c r="GVS47" s="674"/>
      <c r="GVT47" s="674"/>
      <c r="GVU47" s="674"/>
      <c r="GVV47" s="674"/>
      <c r="GVW47" s="674"/>
      <c r="GVX47" s="674"/>
      <c r="GVY47" s="674"/>
      <c r="GVZ47" s="674"/>
      <c r="GWA47" s="674"/>
      <c r="GWB47" s="674"/>
      <c r="GWC47" s="674"/>
      <c r="GWD47" s="674"/>
      <c r="GWE47" s="674"/>
      <c r="GWF47" s="674"/>
      <c r="GWG47" s="674"/>
      <c r="GWH47" s="674"/>
      <c r="GWI47" s="674"/>
      <c r="GWJ47" s="674"/>
      <c r="GWK47" s="674"/>
      <c r="GWL47" s="674"/>
      <c r="GWM47" s="674"/>
      <c r="GWN47" s="674"/>
      <c r="GWO47" s="674"/>
      <c r="GWP47" s="674"/>
      <c r="GWQ47" s="674"/>
      <c r="GWR47" s="674"/>
      <c r="GWS47" s="674"/>
      <c r="GWT47" s="674"/>
      <c r="GWU47" s="674"/>
      <c r="GWV47" s="674"/>
      <c r="GWW47" s="674"/>
      <c r="GWX47" s="674"/>
      <c r="GWY47" s="674"/>
      <c r="GWZ47" s="674"/>
      <c r="GXA47" s="674"/>
      <c r="GXB47" s="674"/>
      <c r="GXC47" s="674"/>
      <c r="GXD47" s="674"/>
      <c r="GXE47" s="674"/>
      <c r="GXF47" s="674"/>
      <c r="GXG47" s="674"/>
      <c r="GXH47" s="674"/>
      <c r="GXI47" s="674"/>
      <c r="GXJ47" s="674"/>
      <c r="GXK47" s="674"/>
      <c r="GXL47" s="674"/>
      <c r="GXM47" s="674"/>
      <c r="GXN47" s="674"/>
      <c r="GXO47" s="674"/>
      <c r="GXP47" s="674"/>
      <c r="GXQ47" s="674"/>
      <c r="GXR47" s="674"/>
      <c r="GXS47" s="674"/>
      <c r="GXT47" s="674"/>
      <c r="GXU47" s="674"/>
      <c r="GXV47" s="674"/>
      <c r="GXW47" s="674"/>
      <c r="GXX47" s="674"/>
      <c r="GXY47" s="674"/>
      <c r="GXZ47" s="674"/>
      <c r="GYA47" s="674"/>
      <c r="GYB47" s="674"/>
      <c r="GYC47" s="674"/>
      <c r="GYD47" s="674"/>
      <c r="GYE47" s="674"/>
      <c r="GYF47" s="674"/>
      <c r="GYG47" s="674"/>
      <c r="GYH47" s="674"/>
      <c r="GYI47" s="674"/>
      <c r="GYJ47" s="674"/>
      <c r="GYK47" s="674"/>
      <c r="GYL47" s="674"/>
      <c r="GYM47" s="674"/>
      <c r="GYN47" s="674"/>
      <c r="GYO47" s="674"/>
      <c r="GYP47" s="674"/>
      <c r="GYQ47" s="674"/>
      <c r="GYR47" s="674"/>
      <c r="GYS47" s="674"/>
      <c r="GYT47" s="674"/>
      <c r="GYU47" s="674"/>
      <c r="GYV47" s="674"/>
      <c r="GYW47" s="674"/>
      <c r="GYX47" s="674"/>
      <c r="GYY47" s="674"/>
      <c r="GYZ47" s="674"/>
      <c r="GZA47" s="674"/>
      <c r="GZB47" s="674"/>
      <c r="GZC47" s="674"/>
      <c r="GZD47" s="674"/>
      <c r="GZE47" s="674"/>
      <c r="GZF47" s="674"/>
      <c r="GZG47" s="674"/>
      <c r="GZH47" s="674"/>
      <c r="GZI47" s="674"/>
      <c r="GZJ47" s="674"/>
      <c r="GZK47" s="674"/>
      <c r="GZL47" s="674"/>
      <c r="GZM47" s="674"/>
      <c r="GZN47" s="674"/>
      <c r="GZO47" s="674"/>
      <c r="GZP47" s="674"/>
      <c r="GZQ47" s="674"/>
      <c r="GZR47" s="674"/>
      <c r="GZS47" s="674"/>
      <c r="GZT47" s="674"/>
      <c r="GZU47" s="674"/>
      <c r="GZV47" s="674"/>
      <c r="GZW47" s="674"/>
      <c r="GZX47" s="674"/>
      <c r="GZY47" s="674"/>
      <c r="GZZ47" s="674"/>
      <c r="HAA47" s="674"/>
      <c r="HAB47" s="674"/>
      <c r="HAC47" s="674"/>
      <c r="HAD47" s="674"/>
      <c r="HAE47" s="674"/>
      <c r="HAF47" s="674"/>
      <c r="HAG47" s="674"/>
      <c r="HAH47" s="674"/>
      <c r="HAI47" s="674"/>
      <c r="HAJ47" s="674"/>
      <c r="HAK47" s="674"/>
      <c r="HAL47" s="674"/>
      <c r="HAM47" s="674"/>
      <c r="HAN47" s="674"/>
      <c r="HAO47" s="674"/>
      <c r="HAP47" s="674"/>
      <c r="HAQ47" s="674"/>
      <c r="HAR47" s="674"/>
      <c r="HAS47" s="674"/>
      <c r="HAT47" s="674"/>
      <c r="HAU47" s="674"/>
      <c r="HAV47" s="674"/>
      <c r="HAW47" s="674"/>
      <c r="HAX47" s="674"/>
      <c r="HAY47" s="674"/>
      <c r="HAZ47" s="674"/>
      <c r="HBA47" s="674"/>
      <c r="HBB47" s="674"/>
      <c r="HBC47" s="674"/>
      <c r="HBD47" s="674"/>
      <c r="HBE47" s="674"/>
      <c r="HBF47" s="674"/>
      <c r="HBG47" s="674"/>
      <c r="HBH47" s="674"/>
      <c r="HBI47" s="674"/>
      <c r="HBJ47" s="674"/>
      <c r="HBK47" s="674"/>
      <c r="HBL47" s="674"/>
      <c r="HBM47" s="674"/>
      <c r="HBN47" s="674"/>
      <c r="HBO47" s="674"/>
      <c r="HBP47" s="674"/>
      <c r="HBQ47" s="674"/>
      <c r="HBR47" s="674"/>
      <c r="HBS47" s="674"/>
      <c r="HBT47" s="674"/>
      <c r="HBU47" s="674"/>
      <c r="HBV47" s="674"/>
      <c r="HBW47" s="674"/>
      <c r="HBX47" s="674"/>
      <c r="HBY47" s="674"/>
      <c r="HBZ47" s="674"/>
      <c r="HCA47" s="674"/>
      <c r="HCB47" s="674"/>
      <c r="HCC47" s="674"/>
      <c r="HCD47" s="674"/>
      <c r="HCE47" s="674"/>
      <c r="HCF47" s="674"/>
      <c r="HCG47" s="674"/>
      <c r="HCH47" s="674"/>
      <c r="HCI47" s="674"/>
      <c r="HCJ47" s="674"/>
      <c r="HCK47" s="674"/>
      <c r="HCL47" s="674"/>
      <c r="HCM47" s="674"/>
      <c r="HCN47" s="674"/>
      <c r="HCO47" s="674"/>
      <c r="HCP47" s="674"/>
      <c r="HCQ47" s="674"/>
      <c r="HCR47" s="674"/>
      <c r="HCS47" s="674"/>
      <c r="HCT47" s="674"/>
      <c r="HCU47" s="674"/>
      <c r="HCV47" s="674"/>
      <c r="HCW47" s="674"/>
      <c r="HCX47" s="674"/>
      <c r="HCY47" s="674"/>
      <c r="HCZ47" s="674"/>
      <c r="HDA47" s="674"/>
      <c r="HDB47" s="674"/>
      <c r="HDC47" s="674"/>
      <c r="HDD47" s="674"/>
      <c r="HDE47" s="674"/>
      <c r="HDF47" s="674"/>
      <c r="HDG47" s="674"/>
      <c r="HDH47" s="674"/>
      <c r="HDI47" s="674"/>
      <c r="HDJ47" s="674"/>
      <c r="HDK47" s="674"/>
      <c r="HDL47" s="674"/>
      <c r="HDM47" s="674"/>
      <c r="HDN47" s="674"/>
      <c r="HDO47" s="674"/>
      <c r="HDP47" s="674"/>
      <c r="HDQ47" s="674"/>
      <c r="HDR47" s="674"/>
      <c r="HDS47" s="674"/>
      <c r="HDT47" s="674"/>
      <c r="HDU47" s="674"/>
      <c r="HDV47" s="674"/>
      <c r="HDW47" s="674"/>
      <c r="HDX47" s="674"/>
      <c r="HDY47" s="674"/>
      <c r="HDZ47" s="674"/>
      <c r="HEA47" s="674"/>
      <c r="HEB47" s="674"/>
      <c r="HEC47" s="674"/>
      <c r="HED47" s="674"/>
      <c r="HEE47" s="674"/>
      <c r="HEF47" s="674"/>
      <c r="HEG47" s="674"/>
      <c r="HEH47" s="674"/>
      <c r="HEI47" s="674"/>
      <c r="HEJ47" s="674"/>
      <c r="HEK47" s="674"/>
      <c r="HEL47" s="674"/>
      <c r="HEM47" s="674"/>
      <c r="HEN47" s="674"/>
      <c r="HEO47" s="674"/>
      <c r="HEP47" s="674"/>
      <c r="HEQ47" s="674"/>
      <c r="HER47" s="674"/>
      <c r="HES47" s="674"/>
      <c r="HET47" s="674"/>
      <c r="HEU47" s="674"/>
      <c r="HEV47" s="674"/>
      <c r="HEW47" s="674"/>
      <c r="HEX47" s="674"/>
      <c r="HEY47" s="674"/>
      <c r="HEZ47" s="674"/>
      <c r="HFA47" s="674"/>
      <c r="HFB47" s="674"/>
      <c r="HFC47" s="674"/>
      <c r="HFD47" s="674"/>
      <c r="HFE47" s="674"/>
      <c r="HFF47" s="674"/>
      <c r="HFG47" s="674"/>
      <c r="HFH47" s="674"/>
      <c r="HFI47" s="674"/>
      <c r="HFJ47" s="674"/>
      <c r="HFK47" s="674"/>
      <c r="HFL47" s="674"/>
      <c r="HFM47" s="674"/>
      <c r="HFN47" s="674"/>
      <c r="HFO47" s="674"/>
      <c r="HFP47" s="674"/>
      <c r="HFQ47" s="674"/>
      <c r="HFR47" s="674"/>
      <c r="HFS47" s="674"/>
      <c r="HFT47" s="674"/>
      <c r="HFU47" s="674"/>
      <c r="HFV47" s="674"/>
      <c r="HFW47" s="674"/>
      <c r="HFX47" s="674"/>
      <c r="HFY47" s="674"/>
      <c r="HFZ47" s="674"/>
      <c r="HGA47" s="674"/>
      <c r="HGB47" s="674"/>
      <c r="HGC47" s="674"/>
      <c r="HGD47" s="674"/>
      <c r="HGE47" s="674"/>
      <c r="HGF47" s="674"/>
      <c r="HGG47" s="674"/>
      <c r="HGH47" s="674"/>
      <c r="HGI47" s="674"/>
      <c r="HGJ47" s="674"/>
      <c r="HGK47" s="674"/>
      <c r="HGL47" s="674"/>
      <c r="HGM47" s="674"/>
      <c r="HGN47" s="674"/>
      <c r="HGO47" s="674"/>
      <c r="HGP47" s="674"/>
      <c r="HGQ47" s="674"/>
      <c r="HGR47" s="674"/>
      <c r="HGS47" s="674"/>
      <c r="HGT47" s="674"/>
      <c r="HGU47" s="674"/>
      <c r="HGV47" s="674"/>
      <c r="HGW47" s="674"/>
      <c r="HGX47" s="674"/>
      <c r="HGY47" s="674"/>
      <c r="HGZ47" s="674"/>
      <c r="HHA47" s="674"/>
      <c r="HHB47" s="674"/>
      <c r="HHC47" s="674"/>
      <c r="HHD47" s="674"/>
      <c r="HHE47" s="674"/>
      <c r="HHF47" s="674"/>
      <c r="HHG47" s="674"/>
      <c r="HHH47" s="674"/>
      <c r="HHI47" s="674"/>
      <c r="HHJ47" s="674"/>
      <c r="HHK47" s="674"/>
      <c r="HHL47" s="674"/>
      <c r="HHM47" s="674"/>
      <c r="HHN47" s="674"/>
      <c r="HHO47" s="674"/>
      <c r="HHP47" s="674"/>
      <c r="HHQ47" s="674"/>
      <c r="HHR47" s="674"/>
      <c r="HHS47" s="674"/>
      <c r="HHT47" s="674"/>
      <c r="HHU47" s="674"/>
      <c r="HHV47" s="674"/>
      <c r="HHW47" s="674"/>
      <c r="HHX47" s="674"/>
      <c r="HHY47" s="674"/>
      <c r="HHZ47" s="674"/>
      <c r="HIA47" s="674"/>
      <c r="HIB47" s="674"/>
      <c r="HIC47" s="674"/>
      <c r="HID47" s="674"/>
      <c r="HIE47" s="674"/>
      <c r="HIF47" s="674"/>
      <c r="HIG47" s="674"/>
      <c r="HIH47" s="674"/>
      <c r="HII47" s="674"/>
      <c r="HIJ47" s="674"/>
      <c r="HIK47" s="674"/>
      <c r="HIL47" s="674"/>
      <c r="HIM47" s="674"/>
      <c r="HIN47" s="674"/>
      <c r="HIO47" s="674"/>
      <c r="HIP47" s="674"/>
      <c r="HIQ47" s="674"/>
      <c r="HIR47" s="674"/>
      <c r="HIS47" s="674"/>
      <c r="HIT47" s="674"/>
      <c r="HIU47" s="674"/>
      <c r="HIV47" s="674"/>
      <c r="HIW47" s="674"/>
      <c r="HIX47" s="674"/>
      <c r="HIY47" s="674"/>
      <c r="HIZ47" s="674"/>
      <c r="HJA47" s="674"/>
      <c r="HJB47" s="674"/>
      <c r="HJC47" s="674"/>
      <c r="HJD47" s="674"/>
      <c r="HJE47" s="674"/>
      <c r="HJF47" s="674"/>
      <c r="HJG47" s="674"/>
      <c r="HJH47" s="674"/>
      <c r="HJI47" s="674"/>
      <c r="HJJ47" s="674"/>
      <c r="HJK47" s="674"/>
      <c r="HJL47" s="674"/>
      <c r="HJM47" s="674"/>
      <c r="HJN47" s="674"/>
      <c r="HJO47" s="674"/>
      <c r="HJP47" s="674"/>
      <c r="HJQ47" s="674"/>
      <c r="HJR47" s="674"/>
      <c r="HJS47" s="674"/>
      <c r="HJT47" s="674"/>
      <c r="HJU47" s="674"/>
      <c r="HJV47" s="674"/>
      <c r="HJW47" s="674"/>
      <c r="HJX47" s="674"/>
      <c r="HJY47" s="674"/>
      <c r="HJZ47" s="674"/>
      <c r="HKA47" s="674"/>
      <c r="HKB47" s="674"/>
      <c r="HKC47" s="674"/>
      <c r="HKD47" s="674"/>
      <c r="HKE47" s="674"/>
      <c r="HKF47" s="674"/>
      <c r="HKG47" s="674"/>
      <c r="HKH47" s="674"/>
      <c r="HKI47" s="674"/>
      <c r="HKJ47" s="674"/>
      <c r="HKK47" s="674"/>
      <c r="HKL47" s="674"/>
      <c r="HKM47" s="674"/>
      <c r="HKN47" s="674"/>
      <c r="HKO47" s="674"/>
      <c r="HKP47" s="674"/>
      <c r="HKQ47" s="674"/>
      <c r="HKR47" s="674"/>
      <c r="HKS47" s="674"/>
      <c r="HKT47" s="674"/>
      <c r="HKU47" s="674"/>
      <c r="HKV47" s="674"/>
      <c r="HKW47" s="674"/>
      <c r="HKX47" s="674"/>
      <c r="HKY47" s="674"/>
      <c r="HKZ47" s="674"/>
      <c r="HLA47" s="674"/>
      <c r="HLB47" s="674"/>
      <c r="HLC47" s="674"/>
      <c r="HLD47" s="674"/>
      <c r="HLE47" s="674"/>
      <c r="HLF47" s="674"/>
      <c r="HLG47" s="674"/>
      <c r="HLH47" s="674"/>
      <c r="HLI47" s="674"/>
      <c r="HLJ47" s="674"/>
      <c r="HLK47" s="674"/>
      <c r="HLL47" s="674"/>
      <c r="HLM47" s="674"/>
      <c r="HLN47" s="674"/>
      <c r="HLO47" s="674"/>
      <c r="HLP47" s="674"/>
      <c r="HLQ47" s="674"/>
      <c r="HLR47" s="674"/>
      <c r="HLS47" s="674"/>
      <c r="HLT47" s="674"/>
      <c r="HLU47" s="674"/>
      <c r="HLV47" s="674"/>
      <c r="HLW47" s="674"/>
      <c r="HLX47" s="674"/>
      <c r="HLY47" s="674"/>
      <c r="HLZ47" s="674"/>
      <c r="HMA47" s="674"/>
      <c r="HMB47" s="674"/>
      <c r="HMC47" s="674"/>
      <c r="HMD47" s="674"/>
      <c r="HME47" s="674"/>
      <c r="HMF47" s="674"/>
      <c r="HMG47" s="674"/>
      <c r="HMH47" s="674"/>
      <c r="HMI47" s="674"/>
      <c r="HMJ47" s="674"/>
      <c r="HMK47" s="674"/>
      <c r="HML47" s="674"/>
      <c r="HMM47" s="674"/>
      <c r="HMN47" s="674"/>
      <c r="HMO47" s="674"/>
      <c r="HMP47" s="674"/>
      <c r="HMQ47" s="674"/>
      <c r="HMR47" s="674"/>
      <c r="HMS47" s="674"/>
      <c r="HMT47" s="674"/>
      <c r="HMU47" s="674"/>
      <c r="HMV47" s="674"/>
      <c r="HMW47" s="674"/>
      <c r="HMX47" s="674"/>
      <c r="HMY47" s="674"/>
      <c r="HMZ47" s="674"/>
      <c r="HNA47" s="674"/>
      <c r="HNB47" s="674"/>
      <c r="HNC47" s="674"/>
      <c r="HND47" s="674"/>
      <c r="HNE47" s="674"/>
      <c r="HNF47" s="674"/>
      <c r="HNG47" s="674"/>
      <c r="HNH47" s="674"/>
      <c r="HNI47" s="674"/>
      <c r="HNJ47" s="674"/>
      <c r="HNK47" s="674"/>
      <c r="HNL47" s="674"/>
      <c r="HNM47" s="674"/>
      <c r="HNN47" s="674"/>
      <c r="HNO47" s="674"/>
      <c r="HNP47" s="674"/>
      <c r="HNQ47" s="674"/>
      <c r="HNR47" s="674"/>
      <c r="HNS47" s="674"/>
      <c r="HNT47" s="674"/>
      <c r="HNU47" s="674"/>
      <c r="HNV47" s="674"/>
      <c r="HNW47" s="674"/>
      <c r="HNX47" s="674"/>
      <c r="HNY47" s="674"/>
      <c r="HNZ47" s="674"/>
      <c r="HOA47" s="674"/>
      <c r="HOB47" s="674"/>
      <c r="HOC47" s="674"/>
      <c r="HOD47" s="674"/>
      <c r="HOE47" s="674"/>
      <c r="HOF47" s="674"/>
      <c r="HOG47" s="674"/>
      <c r="HOH47" s="674"/>
      <c r="HOI47" s="674"/>
      <c r="HOJ47" s="674"/>
      <c r="HOK47" s="674"/>
      <c r="HOL47" s="674"/>
      <c r="HOM47" s="674"/>
      <c r="HON47" s="674"/>
      <c r="HOO47" s="674"/>
      <c r="HOP47" s="674"/>
      <c r="HOQ47" s="674"/>
      <c r="HOR47" s="674"/>
      <c r="HOS47" s="674"/>
      <c r="HOT47" s="674"/>
      <c r="HOU47" s="674"/>
      <c r="HOV47" s="674"/>
      <c r="HOW47" s="674"/>
      <c r="HOX47" s="674"/>
      <c r="HOY47" s="674"/>
      <c r="HOZ47" s="674"/>
      <c r="HPA47" s="674"/>
      <c r="HPB47" s="674"/>
      <c r="HPC47" s="674"/>
      <c r="HPD47" s="674"/>
      <c r="HPE47" s="674"/>
      <c r="HPF47" s="674"/>
      <c r="HPG47" s="674"/>
      <c r="HPH47" s="674"/>
      <c r="HPI47" s="674"/>
      <c r="HPJ47" s="674"/>
      <c r="HPK47" s="674"/>
      <c r="HPL47" s="674"/>
      <c r="HPM47" s="674"/>
      <c r="HPN47" s="674"/>
      <c r="HPO47" s="674"/>
      <c r="HPP47" s="674"/>
      <c r="HPQ47" s="674"/>
      <c r="HPR47" s="674"/>
      <c r="HPS47" s="674"/>
      <c r="HPT47" s="674"/>
      <c r="HPU47" s="674"/>
      <c r="HPV47" s="674"/>
      <c r="HPW47" s="674"/>
      <c r="HPX47" s="674"/>
      <c r="HPY47" s="674"/>
      <c r="HPZ47" s="674"/>
      <c r="HQA47" s="674"/>
      <c r="HQB47" s="674"/>
      <c r="HQC47" s="674"/>
      <c r="HQD47" s="674"/>
      <c r="HQE47" s="674"/>
      <c r="HQF47" s="674"/>
      <c r="HQG47" s="674"/>
      <c r="HQH47" s="674"/>
      <c r="HQI47" s="674"/>
      <c r="HQJ47" s="674"/>
      <c r="HQK47" s="674"/>
      <c r="HQL47" s="674"/>
      <c r="HQM47" s="674"/>
      <c r="HQN47" s="674"/>
      <c r="HQO47" s="674"/>
      <c r="HQP47" s="674"/>
      <c r="HQQ47" s="674"/>
      <c r="HQR47" s="674"/>
      <c r="HQS47" s="674"/>
      <c r="HQT47" s="674"/>
      <c r="HQU47" s="674"/>
      <c r="HQV47" s="674"/>
      <c r="HQW47" s="674"/>
      <c r="HQX47" s="674"/>
      <c r="HQY47" s="674"/>
      <c r="HQZ47" s="674"/>
      <c r="HRA47" s="674"/>
      <c r="HRB47" s="674"/>
      <c r="HRC47" s="674"/>
      <c r="HRD47" s="674"/>
      <c r="HRE47" s="674"/>
      <c r="HRF47" s="674"/>
      <c r="HRG47" s="674"/>
      <c r="HRH47" s="674"/>
      <c r="HRI47" s="674"/>
      <c r="HRJ47" s="674"/>
      <c r="HRK47" s="674"/>
      <c r="HRL47" s="674"/>
      <c r="HRM47" s="674"/>
      <c r="HRN47" s="674"/>
      <c r="HRO47" s="674"/>
      <c r="HRP47" s="674"/>
      <c r="HRQ47" s="674"/>
      <c r="HRR47" s="674"/>
      <c r="HRS47" s="674"/>
      <c r="HRT47" s="674"/>
      <c r="HRU47" s="674"/>
      <c r="HRV47" s="674"/>
      <c r="HRW47" s="674"/>
      <c r="HRX47" s="674"/>
      <c r="HRY47" s="674"/>
      <c r="HRZ47" s="674"/>
      <c r="HSA47" s="674"/>
      <c r="HSB47" s="674"/>
      <c r="HSC47" s="674"/>
      <c r="HSD47" s="674"/>
      <c r="HSE47" s="674"/>
      <c r="HSF47" s="674"/>
      <c r="HSG47" s="674"/>
      <c r="HSH47" s="674"/>
      <c r="HSI47" s="674"/>
      <c r="HSJ47" s="674"/>
      <c r="HSK47" s="674"/>
      <c r="HSL47" s="674"/>
      <c r="HSM47" s="674"/>
      <c r="HSN47" s="674"/>
      <c r="HSO47" s="674"/>
      <c r="HSP47" s="674"/>
      <c r="HSQ47" s="674"/>
      <c r="HSR47" s="674"/>
      <c r="HSS47" s="674"/>
      <c r="HST47" s="674"/>
      <c r="HSU47" s="674"/>
      <c r="HSV47" s="674"/>
      <c r="HSW47" s="674"/>
      <c r="HSX47" s="674"/>
      <c r="HSY47" s="674"/>
      <c r="HSZ47" s="674"/>
      <c r="HTA47" s="674"/>
      <c r="HTB47" s="674"/>
      <c r="HTC47" s="674"/>
      <c r="HTD47" s="674"/>
      <c r="HTE47" s="674"/>
      <c r="HTF47" s="674"/>
      <c r="HTG47" s="674"/>
      <c r="HTH47" s="674"/>
      <c r="HTI47" s="674"/>
      <c r="HTJ47" s="674"/>
      <c r="HTK47" s="674"/>
      <c r="HTL47" s="674"/>
      <c r="HTM47" s="674"/>
      <c r="HTN47" s="674"/>
      <c r="HTO47" s="674"/>
      <c r="HTP47" s="674"/>
      <c r="HTQ47" s="674"/>
      <c r="HTR47" s="674"/>
      <c r="HTS47" s="674"/>
      <c r="HTT47" s="674"/>
      <c r="HTU47" s="674"/>
      <c r="HTV47" s="674"/>
      <c r="HTW47" s="674"/>
      <c r="HTX47" s="674"/>
      <c r="HTY47" s="674"/>
      <c r="HTZ47" s="674"/>
      <c r="HUA47" s="674"/>
      <c r="HUB47" s="674"/>
      <c r="HUC47" s="674"/>
      <c r="HUD47" s="674"/>
      <c r="HUE47" s="674"/>
      <c r="HUF47" s="674"/>
      <c r="HUG47" s="674"/>
      <c r="HUH47" s="674"/>
      <c r="HUI47" s="674"/>
      <c r="HUJ47" s="674"/>
      <c r="HUK47" s="674"/>
      <c r="HUL47" s="674"/>
      <c r="HUM47" s="674"/>
      <c r="HUN47" s="674"/>
      <c r="HUO47" s="674"/>
      <c r="HUP47" s="674"/>
      <c r="HUQ47" s="674"/>
      <c r="HUR47" s="674"/>
      <c r="HUS47" s="674"/>
      <c r="HUT47" s="674"/>
      <c r="HUU47" s="674"/>
      <c r="HUV47" s="674"/>
      <c r="HUW47" s="674"/>
      <c r="HUX47" s="674"/>
      <c r="HUY47" s="674"/>
      <c r="HUZ47" s="674"/>
      <c r="HVA47" s="674"/>
      <c r="HVB47" s="674"/>
      <c r="HVC47" s="674"/>
      <c r="HVD47" s="674"/>
      <c r="HVE47" s="674"/>
      <c r="HVF47" s="674"/>
      <c r="HVG47" s="674"/>
      <c r="HVH47" s="674"/>
      <c r="HVI47" s="674"/>
      <c r="HVJ47" s="674"/>
      <c r="HVK47" s="674"/>
      <c r="HVL47" s="674"/>
      <c r="HVM47" s="674"/>
      <c r="HVN47" s="674"/>
      <c r="HVO47" s="674"/>
      <c r="HVP47" s="674"/>
      <c r="HVQ47" s="674"/>
      <c r="HVR47" s="674"/>
      <c r="HVS47" s="674"/>
      <c r="HVT47" s="674"/>
      <c r="HVU47" s="674"/>
      <c r="HVV47" s="674"/>
      <c r="HVW47" s="674"/>
      <c r="HVX47" s="674"/>
      <c r="HVY47" s="674"/>
      <c r="HVZ47" s="674"/>
      <c r="HWA47" s="674"/>
      <c r="HWB47" s="674"/>
      <c r="HWC47" s="674"/>
      <c r="HWD47" s="674"/>
      <c r="HWE47" s="674"/>
      <c r="HWF47" s="674"/>
      <c r="HWG47" s="674"/>
      <c r="HWH47" s="674"/>
      <c r="HWI47" s="674"/>
      <c r="HWJ47" s="674"/>
      <c r="HWK47" s="674"/>
      <c r="HWL47" s="674"/>
      <c r="HWM47" s="674"/>
      <c r="HWN47" s="674"/>
      <c r="HWO47" s="674"/>
      <c r="HWP47" s="674"/>
      <c r="HWQ47" s="674"/>
      <c r="HWR47" s="674"/>
      <c r="HWS47" s="674"/>
      <c r="HWT47" s="674"/>
      <c r="HWU47" s="674"/>
      <c r="HWV47" s="674"/>
      <c r="HWW47" s="674"/>
      <c r="HWX47" s="674"/>
      <c r="HWY47" s="674"/>
      <c r="HWZ47" s="674"/>
      <c r="HXA47" s="674"/>
      <c r="HXB47" s="674"/>
      <c r="HXC47" s="674"/>
      <c r="HXD47" s="674"/>
      <c r="HXE47" s="674"/>
      <c r="HXF47" s="674"/>
      <c r="HXG47" s="674"/>
      <c r="HXH47" s="674"/>
      <c r="HXI47" s="674"/>
      <c r="HXJ47" s="674"/>
      <c r="HXK47" s="674"/>
      <c r="HXL47" s="674"/>
      <c r="HXM47" s="674"/>
      <c r="HXN47" s="674"/>
      <c r="HXO47" s="674"/>
      <c r="HXP47" s="674"/>
      <c r="HXQ47" s="674"/>
      <c r="HXR47" s="674"/>
      <c r="HXS47" s="674"/>
      <c r="HXT47" s="674"/>
      <c r="HXU47" s="674"/>
      <c r="HXV47" s="674"/>
      <c r="HXW47" s="674"/>
      <c r="HXX47" s="674"/>
      <c r="HXY47" s="674"/>
      <c r="HXZ47" s="674"/>
      <c r="HYA47" s="674"/>
      <c r="HYB47" s="674"/>
      <c r="HYC47" s="674"/>
      <c r="HYD47" s="674"/>
      <c r="HYE47" s="674"/>
      <c r="HYF47" s="674"/>
      <c r="HYG47" s="674"/>
      <c r="HYH47" s="674"/>
      <c r="HYI47" s="674"/>
      <c r="HYJ47" s="674"/>
      <c r="HYK47" s="674"/>
      <c r="HYL47" s="674"/>
      <c r="HYM47" s="674"/>
      <c r="HYN47" s="674"/>
      <c r="HYO47" s="674"/>
      <c r="HYP47" s="674"/>
      <c r="HYQ47" s="674"/>
      <c r="HYR47" s="674"/>
      <c r="HYS47" s="674"/>
      <c r="HYT47" s="674"/>
      <c r="HYU47" s="674"/>
      <c r="HYV47" s="674"/>
      <c r="HYW47" s="674"/>
      <c r="HYX47" s="674"/>
      <c r="HYY47" s="674"/>
      <c r="HYZ47" s="674"/>
      <c r="HZA47" s="674"/>
      <c r="HZB47" s="674"/>
      <c r="HZC47" s="674"/>
      <c r="HZD47" s="674"/>
      <c r="HZE47" s="674"/>
      <c r="HZF47" s="674"/>
      <c r="HZG47" s="674"/>
      <c r="HZH47" s="674"/>
      <c r="HZI47" s="674"/>
      <c r="HZJ47" s="674"/>
      <c r="HZK47" s="674"/>
      <c r="HZL47" s="674"/>
      <c r="HZM47" s="674"/>
      <c r="HZN47" s="674"/>
      <c r="HZO47" s="674"/>
      <c r="HZP47" s="674"/>
      <c r="HZQ47" s="674"/>
      <c r="HZR47" s="674"/>
      <c r="HZS47" s="674"/>
      <c r="HZT47" s="674"/>
      <c r="HZU47" s="674"/>
      <c r="HZV47" s="674"/>
      <c r="HZW47" s="674"/>
      <c r="HZX47" s="674"/>
      <c r="HZY47" s="674"/>
      <c r="HZZ47" s="674"/>
      <c r="IAA47" s="674"/>
      <c r="IAB47" s="674"/>
      <c r="IAC47" s="674"/>
      <c r="IAD47" s="674"/>
      <c r="IAE47" s="674"/>
      <c r="IAF47" s="674"/>
      <c r="IAG47" s="674"/>
      <c r="IAH47" s="674"/>
      <c r="IAI47" s="674"/>
      <c r="IAJ47" s="674"/>
      <c r="IAK47" s="674"/>
      <c r="IAL47" s="674"/>
      <c r="IAM47" s="674"/>
      <c r="IAN47" s="674"/>
      <c r="IAO47" s="674"/>
      <c r="IAP47" s="674"/>
      <c r="IAQ47" s="674"/>
      <c r="IAR47" s="674"/>
      <c r="IAS47" s="674"/>
      <c r="IAT47" s="674"/>
      <c r="IAU47" s="674"/>
      <c r="IAV47" s="674"/>
      <c r="IAW47" s="674"/>
      <c r="IAX47" s="674"/>
      <c r="IAY47" s="674"/>
      <c r="IAZ47" s="674"/>
      <c r="IBA47" s="674"/>
      <c r="IBB47" s="674"/>
      <c r="IBC47" s="674"/>
      <c r="IBD47" s="674"/>
      <c r="IBE47" s="674"/>
      <c r="IBF47" s="674"/>
      <c r="IBG47" s="674"/>
      <c r="IBH47" s="674"/>
      <c r="IBI47" s="674"/>
      <c r="IBJ47" s="674"/>
      <c r="IBK47" s="674"/>
      <c r="IBL47" s="674"/>
      <c r="IBM47" s="674"/>
      <c r="IBN47" s="674"/>
      <c r="IBO47" s="674"/>
      <c r="IBP47" s="674"/>
      <c r="IBQ47" s="674"/>
      <c r="IBR47" s="674"/>
      <c r="IBS47" s="674"/>
      <c r="IBT47" s="674"/>
      <c r="IBU47" s="674"/>
      <c r="IBV47" s="674"/>
      <c r="IBW47" s="674"/>
      <c r="IBX47" s="674"/>
      <c r="IBY47" s="674"/>
      <c r="IBZ47" s="674"/>
      <c r="ICA47" s="674"/>
      <c r="ICB47" s="674"/>
      <c r="ICC47" s="674"/>
      <c r="ICD47" s="674"/>
      <c r="ICE47" s="674"/>
      <c r="ICF47" s="674"/>
      <c r="ICG47" s="674"/>
      <c r="ICH47" s="674"/>
      <c r="ICI47" s="674"/>
      <c r="ICJ47" s="674"/>
      <c r="ICK47" s="674"/>
      <c r="ICL47" s="674"/>
      <c r="ICM47" s="674"/>
      <c r="ICN47" s="674"/>
      <c r="ICO47" s="674"/>
      <c r="ICP47" s="674"/>
      <c r="ICQ47" s="674"/>
      <c r="ICR47" s="674"/>
      <c r="ICS47" s="674"/>
      <c r="ICT47" s="674"/>
      <c r="ICU47" s="674"/>
      <c r="ICV47" s="674"/>
      <c r="ICW47" s="674"/>
      <c r="ICX47" s="674"/>
      <c r="ICY47" s="674"/>
      <c r="ICZ47" s="674"/>
      <c r="IDA47" s="674"/>
      <c r="IDB47" s="674"/>
      <c r="IDC47" s="674"/>
      <c r="IDD47" s="674"/>
      <c r="IDE47" s="674"/>
      <c r="IDF47" s="674"/>
      <c r="IDG47" s="674"/>
      <c r="IDH47" s="674"/>
      <c r="IDI47" s="674"/>
      <c r="IDJ47" s="674"/>
      <c r="IDK47" s="674"/>
      <c r="IDL47" s="674"/>
      <c r="IDM47" s="674"/>
      <c r="IDN47" s="674"/>
      <c r="IDO47" s="674"/>
      <c r="IDP47" s="674"/>
      <c r="IDQ47" s="674"/>
      <c r="IDR47" s="674"/>
      <c r="IDS47" s="674"/>
      <c r="IDT47" s="674"/>
      <c r="IDU47" s="674"/>
      <c r="IDV47" s="674"/>
      <c r="IDW47" s="674"/>
      <c r="IDX47" s="674"/>
      <c r="IDY47" s="674"/>
      <c r="IDZ47" s="674"/>
      <c r="IEA47" s="674"/>
      <c r="IEB47" s="674"/>
      <c r="IEC47" s="674"/>
      <c r="IED47" s="674"/>
      <c r="IEE47" s="674"/>
      <c r="IEF47" s="674"/>
      <c r="IEG47" s="674"/>
      <c r="IEH47" s="674"/>
      <c r="IEI47" s="674"/>
      <c r="IEJ47" s="674"/>
      <c r="IEK47" s="674"/>
      <c r="IEL47" s="674"/>
      <c r="IEM47" s="674"/>
      <c r="IEN47" s="674"/>
      <c r="IEO47" s="674"/>
      <c r="IEP47" s="674"/>
      <c r="IEQ47" s="674"/>
      <c r="IER47" s="674"/>
      <c r="IES47" s="674"/>
      <c r="IET47" s="674"/>
      <c r="IEU47" s="674"/>
      <c r="IEV47" s="674"/>
      <c r="IEW47" s="674"/>
      <c r="IEX47" s="674"/>
      <c r="IEY47" s="674"/>
      <c r="IEZ47" s="674"/>
      <c r="IFA47" s="674"/>
      <c r="IFB47" s="674"/>
      <c r="IFC47" s="674"/>
      <c r="IFD47" s="674"/>
      <c r="IFE47" s="674"/>
      <c r="IFF47" s="674"/>
      <c r="IFG47" s="674"/>
      <c r="IFH47" s="674"/>
      <c r="IFI47" s="674"/>
      <c r="IFJ47" s="674"/>
      <c r="IFK47" s="674"/>
      <c r="IFL47" s="674"/>
      <c r="IFM47" s="674"/>
      <c r="IFN47" s="674"/>
      <c r="IFO47" s="674"/>
      <c r="IFP47" s="674"/>
      <c r="IFQ47" s="674"/>
      <c r="IFR47" s="674"/>
      <c r="IFS47" s="674"/>
      <c r="IFT47" s="674"/>
      <c r="IFU47" s="674"/>
      <c r="IFV47" s="674"/>
      <c r="IFW47" s="674"/>
      <c r="IFX47" s="674"/>
      <c r="IFY47" s="674"/>
      <c r="IFZ47" s="674"/>
      <c r="IGA47" s="674"/>
      <c r="IGB47" s="674"/>
      <c r="IGC47" s="674"/>
      <c r="IGD47" s="674"/>
      <c r="IGE47" s="674"/>
      <c r="IGF47" s="674"/>
      <c r="IGG47" s="674"/>
      <c r="IGH47" s="674"/>
      <c r="IGI47" s="674"/>
      <c r="IGJ47" s="674"/>
      <c r="IGK47" s="674"/>
      <c r="IGL47" s="674"/>
      <c r="IGM47" s="674"/>
      <c r="IGN47" s="674"/>
      <c r="IGO47" s="674"/>
      <c r="IGP47" s="674"/>
      <c r="IGQ47" s="674"/>
      <c r="IGR47" s="674"/>
      <c r="IGS47" s="674"/>
      <c r="IGT47" s="674"/>
      <c r="IGU47" s="674"/>
      <c r="IGV47" s="674"/>
      <c r="IGW47" s="674"/>
      <c r="IGX47" s="674"/>
      <c r="IGY47" s="674"/>
      <c r="IGZ47" s="674"/>
      <c r="IHA47" s="674"/>
      <c r="IHB47" s="674"/>
      <c r="IHC47" s="674"/>
      <c r="IHD47" s="674"/>
      <c r="IHE47" s="674"/>
      <c r="IHF47" s="674"/>
      <c r="IHG47" s="674"/>
      <c r="IHH47" s="674"/>
      <c r="IHI47" s="674"/>
      <c r="IHJ47" s="674"/>
      <c r="IHK47" s="674"/>
      <c r="IHL47" s="674"/>
      <c r="IHM47" s="674"/>
      <c r="IHN47" s="674"/>
      <c r="IHO47" s="674"/>
      <c r="IHP47" s="674"/>
      <c r="IHQ47" s="674"/>
      <c r="IHR47" s="674"/>
      <c r="IHS47" s="674"/>
      <c r="IHT47" s="674"/>
      <c r="IHU47" s="674"/>
      <c r="IHV47" s="674"/>
      <c r="IHW47" s="674"/>
      <c r="IHX47" s="674"/>
      <c r="IHY47" s="674"/>
      <c r="IHZ47" s="674"/>
      <c r="IIA47" s="674"/>
      <c r="IIB47" s="674"/>
      <c r="IIC47" s="674"/>
      <c r="IID47" s="674"/>
      <c r="IIE47" s="674"/>
      <c r="IIF47" s="674"/>
      <c r="IIG47" s="674"/>
      <c r="IIH47" s="674"/>
      <c r="III47" s="674"/>
      <c r="IIJ47" s="674"/>
      <c r="IIK47" s="674"/>
      <c r="IIL47" s="674"/>
      <c r="IIM47" s="674"/>
      <c r="IIN47" s="674"/>
      <c r="IIO47" s="674"/>
      <c r="IIP47" s="674"/>
      <c r="IIQ47" s="674"/>
      <c r="IIR47" s="674"/>
      <c r="IIS47" s="674"/>
      <c r="IIT47" s="674"/>
      <c r="IIU47" s="674"/>
      <c r="IIV47" s="674"/>
      <c r="IIW47" s="674"/>
      <c r="IIX47" s="674"/>
      <c r="IIY47" s="674"/>
      <c r="IIZ47" s="674"/>
      <c r="IJA47" s="674"/>
      <c r="IJB47" s="674"/>
      <c r="IJC47" s="674"/>
      <c r="IJD47" s="674"/>
      <c r="IJE47" s="674"/>
      <c r="IJF47" s="674"/>
      <c r="IJG47" s="674"/>
      <c r="IJH47" s="674"/>
      <c r="IJI47" s="674"/>
      <c r="IJJ47" s="674"/>
      <c r="IJK47" s="674"/>
      <c r="IJL47" s="674"/>
      <c r="IJM47" s="674"/>
      <c r="IJN47" s="674"/>
      <c r="IJO47" s="674"/>
      <c r="IJP47" s="674"/>
      <c r="IJQ47" s="674"/>
      <c r="IJR47" s="674"/>
      <c r="IJS47" s="674"/>
      <c r="IJT47" s="674"/>
      <c r="IJU47" s="674"/>
      <c r="IJV47" s="674"/>
      <c r="IJW47" s="674"/>
      <c r="IJX47" s="674"/>
      <c r="IJY47" s="674"/>
      <c r="IJZ47" s="674"/>
      <c r="IKA47" s="674"/>
      <c r="IKB47" s="674"/>
      <c r="IKC47" s="674"/>
      <c r="IKD47" s="674"/>
      <c r="IKE47" s="674"/>
      <c r="IKF47" s="674"/>
      <c r="IKG47" s="674"/>
      <c r="IKH47" s="674"/>
      <c r="IKI47" s="674"/>
      <c r="IKJ47" s="674"/>
      <c r="IKK47" s="674"/>
      <c r="IKL47" s="674"/>
      <c r="IKM47" s="674"/>
      <c r="IKN47" s="674"/>
      <c r="IKO47" s="674"/>
      <c r="IKP47" s="674"/>
      <c r="IKQ47" s="674"/>
      <c r="IKR47" s="674"/>
      <c r="IKS47" s="674"/>
      <c r="IKT47" s="674"/>
      <c r="IKU47" s="674"/>
      <c r="IKV47" s="674"/>
      <c r="IKW47" s="674"/>
      <c r="IKX47" s="674"/>
      <c r="IKY47" s="674"/>
      <c r="IKZ47" s="674"/>
      <c r="ILA47" s="674"/>
      <c r="ILB47" s="674"/>
      <c r="ILC47" s="674"/>
      <c r="ILD47" s="674"/>
      <c r="ILE47" s="674"/>
      <c r="ILF47" s="674"/>
      <c r="ILG47" s="674"/>
      <c r="ILH47" s="674"/>
      <c r="ILI47" s="674"/>
      <c r="ILJ47" s="674"/>
      <c r="ILK47" s="674"/>
      <c r="ILL47" s="674"/>
      <c r="ILM47" s="674"/>
      <c r="ILN47" s="674"/>
      <c r="ILO47" s="674"/>
      <c r="ILP47" s="674"/>
      <c r="ILQ47" s="674"/>
      <c r="ILR47" s="674"/>
      <c r="ILS47" s="674"/>
      <c r="ILT47" s="674"/>
      <c r="ILU47" s="674"/>
      <c r="ILV47" s="674"/>
      <c r="ILW47" s="674"/>
      <c r="ILX47" s="674"/>
      <c r="ILY47" s="674"/>
      <c r="ILZ47" s="674"/>
      <c r="IMA47" s="674"/>
      <c r="IMB47" s="674"/>
      <c r="IMC47" s="674"/>
      <c r="IMD47" s="674"/>
      <c r="IME47" s="674"/>
      <c r="IMF47" s="674"/>
      <c r="IMG47" s="674"/>
      <c r="IMH47" s="674"/>
      <c r="IMI47" s="674"/>
      <c r="IMJ47" s="674"/>
      <c r="IMK47" s="674"/>
      <c r="IML47" s="674"/>
      <c r="IMM47" s="674"/>
      <c r="IMN47" s="674"/>
      <c r="IMO47" s="674"/>
      <c r="IMP47" s="674"/>
      <c r="IMQ47" s="674"/>
      <c r="IMR47" s="674"/>
      <c r="IMS47" s="674"/>
      <c r="IMT47" s="674"/>
      <c r="IMU47" s="674"/>
      <c r="IMV47" s="674"/>
      <c r="IMW47" s="674"/>
      <c r="IMX47" s="674"/>
      <c r="IMY47" s="674"/>
      <c r="IMZ47" s="674"/>
      <c r="INA47" s="674"/>
      <c r="INB47" s="674"/>
      <c r="INC47" s="674"/>
      <c r="IND47" s="674"/>
      <c r="INE47" s="674"/>
      <c r="INF47" s="674"/>
      <c r="ING47" s="674"/>
      <c r="INH47" s="674"/>
      <c r="INI47" s="674"/>
      <c r="INJ47" s="674"/>
      <c r="INK47" s="674"/>
      <c r="INL47" s="674"/>
      <c r="INM47" s="674"/>
      <c r="INN47" s="674"/>
      <c r="INO47" s="674"/>
      <c r="INP47" s="674"/>
      <c r="INQ47" s="674"/>
      <c r="INR47" s="674"/>
      <c r="INS47" s="674"/>
      <c r="INT47" s="674"/>
      <c r="INU47" s="674"/>
      <c r="INV47" s="674"/>
      <c r="INW47" s="674"/>
      <c r="INX47" s="674"/>
      <c r="INY47" s="674"/>
      <c r="INZ47" s="674"/>
      <c r="IOA47" s="674"/>
      <c r="IOB47" s="674"/>
      <c r="IOC47" s="674"/>
      <c r="IOD47" s="674"/>
      <c r="IOE47" s="674"/>
      <c r="IOF47" s="674"/>
      <c r="IOG47" s="674"/>
      <c r="IOH47" s="674"/>
      <c r="IOI47" s="674"/>
      <c r="IOJ47" s="674"/>
      <c r="IOK47" s="674"/>
      <c r="IOL47" s="674"/>
      <c r="IOM47" s="674"/>
      <c r="ION47" s="674"/>
      <c r="IOO47" s="674"/>
      <c r="IOP47" s="674"/>
      <c r="IOQ47" s="674"/>
      <c r="IOR47" s="674"/>
      <c r="IOS47" s="674"/>
      <c r="IOT47" s="674"/>
      <c r="IOU47" s="674"/>
      <c r="IOV47" s="674"/>
      <c r="IOW47" s="674"/>
      <c r="IOX47" s="674"/>
      <c r="IOY47" s="674"/>
      <c r="IOZ47" s="674"/>
      <c r="IPA47" s="674"/>
      <c r="IPB47" s="674"/>
      <c r="IPC47" s="674"/>
      <c r="IPD47" s="674"/>
      <c r="IPE47" s="674"/>
      <c r="IPF47" s="674"/>
      <c r="IPG47" s="674"/>
      <c r="IPH47" s="674"/>
      <c r="IPI47" s="674"/>
      <c r="IPJ47" s="674"/>
      <c r="IPK47" s="674"/>
      <c r="IPL47" s="674"/>
      <c r="IPM47" s="674"/>
      <c r="IPN47" s="674"/>
      <c r="IPO47" s="674"/>
      <c r="IPP47" s="674"/>
      <c r="IPQ47" s="674"/>
      <c r="IPR47" s="674"/>
      <c r="IPS47" s="674"/>
      <c r="IPT47" s="674"/>
      <c r="IPU47" s="674"/>
      <c r="IPV47" s="674"/>
      <c r="IPW47" s="674"/>
      <c r="IPX47" s="674"/>
      <c r="IPY47" s="674"/>
      <c r="IPZ47" s="674"/>
      <c r="IQA47" s="674"/>
      <c r="IQB47" s="674"/>
      <c r="IQC47" s="674"/>
      <c r="IQD47" s="674"/>
      <c r="IQE47" s="674"/>
      <c r="IQF47" s="674"/>
      <c r="IQG47" s="674"/>
      <c r="IQH47" s="674"/>
      <c r="IQI47" s="674"/>
      <c r="IQJ47" s="674"/>
      <c r="IQK47" s="674"/>
      <c r="IQL47" s="674"/>
      <c r="IQM47" s="674"/>
      <c r="IQN47" s="674"/>
      <c r="IQO47" s="674"/>
      <c r="IQP47" s="674"/>
      <c r="IQQ47" s="674"/>
      <c r="IQR47" s="674"/>
      <c r="IQS47" s="674"/>
      <c r="IQT47" s="674"/>
      <c r="IQU47" s="674"/>
      <c r="IQV47" s="674"/>
      <c r="IQW47" s="674"/>
      <c r="IQX47" s="674"/>
      <c r="IQY47" s="674"/>
      <c r="IQZ47" s="674"/>
      <c r="IRA47" s="674"/>
      <c r="IRB47" s="674"/>
      <c r="IRC47" s="674"/>
      <c r="IRD47" s="674"/>
      <c r="IRE47" s="674"/>
      <c r="IRF47" s="674"/>
      <c r="IRG47" s="674"/>
      <c r="IRH47" s="674"/>
      <c r="IRI47" s="674"/>
      <c r="IRJ47" s="674"/>
      <c r="IRK47" s="674"/>
      <c r="IRL47" s="674"/>
      <c r="IRM47" s="674"/>
      <c r="IRN47" s="674"/>
      <c r="IRO47" s="674"/>
      <c r="IRP47" s="674"/>
      <c r="IRQ47" s="674"/>
      <c r="IRR47" s="674"/>
      <c r="IRS47" s="674"/>
      <c r="IRT47" s="674"/>
      <c r="IRU47" s="674"/>
      <c r="IRV47" s="674"/>
      <c r="IRW47" s="674"/>
      <c r="IRX47" s="674"/>
      <c r="IRY47" s="674"/>
      <c r="IRZ47" s="674"/>
      <c r="ISA47" s="674"/>
      <c r="ISB47" s="674"/>
      <c r="ISC47" s="674"/>
      <c r="ISD47" s="674"/>
      <c r="ISE47" s="674"/>
      <c r="ISF47" s="674"/>
      <c r="ISG47" s="674"/>
      <c r="ISH47" s="674"/>
      <c r="ISI47" s="674"/>
      <c r="ISJ47" s="674"/>
      <c r="ISK47" s="674"/>
      <c r="ISL47" s="674"/>
      <c r="ISM47" s="674"/>
      <c r="ISN47" s="674"/>
      <c r="ISO47" s="674"/>
      <c r="ISP47" s="674"/>
      <c r="ISQ47" s="674"/>
      <c r="ISR47" s="674"/>
      <c r="ISS47" s="674"/>
      <c r="IST47" s="674"/>
      <c r="ISU47" s="674"/>
      <c r="ISV47" s="674"/>
      <c r="ISW47" s="674"/>
      <c r="ISX47" s="674"/>
      <c r="ISY47" s="674"/>
      <c r="ISZ47" s="674"/>
      <c r="ITA47" s="674"/>
      <c r="ITB47" s="674"/>
      <c r="ITC47" s="674"/>
      <c r="ITD47" s="674"/>
      <c r="ITE47" s="674"/>
      <c r="ITF47" s="674"/>
      <c r="ITG47" s="674"/>
      <c r="ITH47" s="674"/>
      <c r="ITI47" s="674"/>
      <c r="ITJ47" s="674"/>
      <c r="ITK47" s="674"/>
      <c r="ITL47" s="674"/>
      <c r="ITM47" s="674"/>
      <c r="ITN47" s="674"/>
      <c r="ITO47" s="674"/>
      <c r="ITP47" s="674"/>
      <c r="ITQ47" s="674"/>
      <c r="ITR47" s="674"/>
      <c r="ITS47" s="674"/>
      <c r="ITT47" s="674"/>
      <c r="ITU47" s="674"/>
      <c r="ITV47" s="674"/>
      <c r="ITW47" s="674"/>
      <c r="ITX47" s="674"/>
      <c r="ITY47" s="674"/>
      <c r="ITZ47" s="674"/>
      <c r="IUA47" s="674"/>
      <c r="IUB47" s="674"/>
      <c r="IUC47" s="674"/>
      <c r="IUD47" s="674"/>
      <c r="IUE47" s="674"/>
      <c r="IUF47" s="674"/>
      <c r="IUG47" s="674"/>
      <c r="IUH47" s="674"/>
      <c r="IUI47" s="674"/>
      <c r="IUJ47" s="674"/>
      <c r="IUK47" s="674"/>
      <c r="IUL47" s="674"/>
      <c r="IUM47" s="674"/>
      <c r="IUN47" s="674"/>
      <c r="IUO47" s="674"/>
      <c r="IUP47" s="674"/>
      <c r="IUQ47" s="674"/>
      <c r="IUR47" s="674"/>
      <c r="IUS47" s="674"/>
      <c r="IUT47" s="674"/>
      <c r="IUU47" s="674"/>
      <c r="IUV47" s="674"/>
      <c r="IUW47" s="674"/>
      <c r="IUX47" s="674"/>
      <c r="IUY47" s="674"/>
      <c r="IUZ47" s="674"/>
      <c r="IVA47" s="674"/>
      <c r="IVB47" s="674"/>
      <c r="IVC47" s="674"/>
      <c r="IVD47" s="674"/>
      <c r="IVE47" s="674"/>
      <c r="IVF47" s="674"/>
      <c r="IVG47" s="674"/>
      <c r="IVH47" s="674"/>
      <c r="IVI47" s="674"/>
      <c r="IVJ47" s="674"/>
      <c r="IVK47" s="674"/>
      <c r="IVL47" s="674"/>
      <c r="IVM47" s="674"/>
      <c r="IVN47" s="674"/>
      <c r="IVO47" s="674"/>
      <c r="IVP47" s="674"/>
      <c r="IVQ47" s="674"/>
      <c r="IVR47" s="674"/>
      <c r="IVS47" s="674"/>
      <c r="IVT47" s="674"/>
      <c r="IVU47" s="674"/>
      <c r="IVV47" s="674"/>
      <c r="IVW47" s="674"/>
      <c r="IVX47" s="674"/>
      <c r="IVY47" s="674"/>
      <c r="IVZ47" s="674"/>
      <c r="IWA47" s="674"/>
      <c r="IWB47" s="674"/>
      <c r="IWC47" s="674"/>
      <c r="IWD47" s="674"/>
      <c r="IWE47" s="674"/>
      <c r="IWF47" s="674"/>
      <c r="IWG47" s="674"/>
      <c r="IWH47" s="674"/>
      <c r="IWI47" s="674"/>
      <c r="IWJ47" s="674"/>
      <c r="IWK47" s="674"/>
      <c r="IWL47" s="674"/>
      <c r="IWM47" s="674"/>
      <c r="IWN47" s="674"/>
      <c r="IWO47" s="674"/>
      <c r="IWP47" s="674"/>
      <c r="IWQ47" s="674"/>
      <c r="IWR47" s="674"/>
      <c r="IWS47" s="674"/>
      <c r="IWT47" s="674"/>
      <c r="IWU47" s="674"/>
      <c r="IWV47" s="674"/>
      <c r="IWW47" s="674"/>
      <c r="IWX47" s="674"/>
      <c r="IWY47" s="674"/>
      <c r="IWZ47" s="674"/>
      <c r="IXA47" s="674"/>
      <c r="IXB47" s="674"/>
      <c r="IXC47" s="674"/>
      <c r="IXD47" s="674"/>
      <c r="IXE47" s="674"/>
      <c r="IXF47" s="674"/>
      <c r="IXG47" s="674"/>
      <c r="IXH47" s="674"/>
      <c r="IXI47" s="674"/>
      <c r="IXJ47" s="674"/>
      <c r="IXK47" s="674"/>
      <c r="IXL47" s="674"/>
      <c r="IXM47" s="674"/>
      <c r="IXN47" s="674"/>
      <c r="IXO47" s="674"/>
      <c r="IXP47" s="674"/>
      <c r="IXQ47" s="674"/>
      <c r="IXR47" s="674"/>
      <c r="IXS47" s="674"/>
      <c r="IXT47" s="674"/>
      <c r="IXU47" s="674"/>
      <c r="IXV47" s="674"/>
      <c r="IXW47" s="674"/>
      <c r="IXX47" s="674"/>
      <c r="IXY47" s="674"/>
      <c r="IXZ47" s="674"/>
      <c r="IYA47" s="674"/>
      <c r="IYB47" s="674"/>
      <c r="IYC47" s="674"/>
      <c r="IYD47" s="674"/>
      <c r="IYE47" s="674"/>
      <c r="IYF47" s="674"/>
      <c r="IYG47" s="674"/>
      <c r="IYH47" s="674"/>
      <c r="IYI47" s="674"/>
      <c r="IYJ47" s="674"/>
      <c r="IYK47" s="674"/>
      <c r="IYL47" s="674"/>
      <c r="IYM47" s="674"/>
      <c r="IYN47" s="674"/>
      <c r="IYO47" s="674"/>
      <c r="IYP47" s="674"/>
      <c r="IYQ47" s="674"/>
      <c r="IYR47" s="674"/>
      <c r="IYS47" s="674"/>
      <c r="IYT47" s="674"/>
      <c r="IYU47" s="674"/>
      <c r="IYV47" s="674"/>
      <c r="IYW47" s="674"/>
      <c r="IYX47" s="674"/>
      <c r="IYY47" s="674"/>
      <c r="IYZ47" s="674"/>
      <c r="IZA47" s="674"/>
      <c r="IZB47" s="674"/>
      <c r="IZC47" s="674"/>
      <c r="IZD47" s="674"/>
      <c r="IZE47" s="674"/>
      <c r="IZF47" s="674"/>
      <c r="IZG47" s="674"/>
      <c r="IZH47" s="674"/>
      <c r="IZI47" s="674"/>
      <c r="IZJ47" s="674"/>
      <c r="IZK47" s="674"/>
      <c r="IZL47" s="674"/>
      <c r="IZM47" s="674"/>
      <c r="IZN47" s="674"/>
      <c r="IZO47" s="674"/>
      <c r="IZP47" s="674"/>
      <c r="IZQ47" s="674"/>
      <c r="IZR47" s="674"/>
      <c r="IZS47" s="674"/>
      <c r="IZT47" s="674"/>
      <c r="IZU47" s="674"/>
      <c r="IZV47" s="674"/>
      <c r="IZW47" s="674"/>
      <c r="IZX47" s="674"/>
      <c r="IZY47" s="674"/>
      <c r="IZZ47" s="674"/>
      <c r="JAA47" s="674"/>
      <c r="JAB47" s="674"/>
      <c r="JAC47" s="674"/>
      <c r="JAD47" s="674"/>
      <c r="JAE47" s="674"/>
      <c r="JAF47" s="674"/>
      <c r="JAG47" s="674"/>
      <c r="JAH47" s="674"/>
      <c r="JAI47" s="674"/>
      <c r="JAJ47" s="674"/>
      <c r="JAK47" s="674"/>
      <c r="JAL47" s="674"/>
      <c r="JAM47" s="674"/>
      <c r="JAN47" s="674"/>
      <c r="JAO47" s="674"/>
      <c r="JAP47" s="674"/>
      <c r="JAQ47" s="674"/>
      <c r="JAR47" s="674"/>
      <c r="JAS47" s="674"/>
      <c r="JAT47" s="674"/>
      <c r="JAU47" s="674"/>
      <c r="JAV47" s="674"/>
      <c r="JAW47" s="674"/>
      <c r="JAX47" s="674"/>
      <c r="JAY47" s="674"/>
      <c r="JAZ47" s="674"/>
      <c r="JBA47" s="674"/>
      <c r="JBB47" s="674"/>
      <c r="JBC47" s="674"/>
      <c r="JBD47" s="674"/>
      <c r="JBE47" s="674"/>
      <c r="JBF47" s="674"/>
      <c r="JBG47" s="674"/>
      <c r="JBH47" s="674"/>
      <c r="JBI47" s="674"/>
      <c r="JBJ47" s="674"/>
      <c r="JBK47" s="674"/>
      <c r="JBL47" s="674"/>
      <c r="JBM47" s="674"/>
      <c r="JBN47" s="674"/>
      <c r="JBO47" s="674"/>
      <c r="JBP47" s="674"/>
      <c r="JBQ47" s="674"/>
      <c r="JBR47" s="674"/>
      <c r="JBS47" s="674"/>
      <c r="JBT47" s="674"/>
      <c r="JBU47" s="674"/>
      <c r="JBV47" s="674"/>
      <c r="JBW47" s="674"/>
      <c r="JBX47" s="674"/>
      <c r="JBY47" s="674"/>
      <c r="JBZ47" s="674"/>
      <c r="JCA47" s="674"/>
      <c r="JCB47" s="674"/>
      <c r="JCC47" s="674"/>
      <c r="JCD47" s="674"/>
      <c r="JCE47" s="674"/>
      <c r="JCF47" s="674"/>
      <c r="JCG47" s="674"/>
      <c r="JCH47" s="674"/>
      <c r="JCI47" s="674"/>
      <c r="JCJ47" s="674"/>
      <c r="JCK47" s="674"/>
      <c r="JCL47" s="674"/>
      <c r="JCM47" s="674"/>
      <c r="JCN47" s="674"/>
      <c r="JCO47" s="674"/>
      <c r="JCP47" s="674"/>
      <c r="JCQ47" s="674"/>
      <c r="JCR47" s="674"/>
      <c r="JCS47" s="674"/>
      <c r="JCT47" s="674"/>
      <c r="JCU47" s="674"/>
      <c r="JCV47" s="674"/>
      <c r="JCW47" s="674"/>
      <c r="JCX47" s="674"/>
      <c r="JCY47" s="674"/>
      <c r="JCZ47" s="674"/>
      <c r="JDA47" s="674"/>
      <c r="JDB47" s="674"/>
      <c r="JDC47" s="674"/>
      <c r="JDD47" s="674"/>
      <c r="JDE47" s="674"/>
      <c r="JDF47" s="674"/>
      <c r="JDG47" s="674"/>
      <c r="JDH47" s="674"/>
      <c r="JDI47" s="674"/>
      <c r="JDJ47" s="674"/>
      <c r="JDK47" s="674"/>
      <c r="JDL47" s="674"/>
      <c r="JDM47" s="674"/>
      <c r="JDN47" s="674"/>
      <c r="JDO47" s="674"/>
      <c r="JDP47" s="674"/>
      <c r="JDQ47" s="674"/>
      <c r="JDR47" s="674"/>
      <c r="JDS47" s="674"/>
      <c r="JDT47" s="674"/>
      <c r="JDU47" s="674"/>
      <c r="JDV47" s="674"/>
      <c r="JDW47" s="674"/>
      <c r="JDX47" s="674"/>
      <c r="JDY47" s="674"/>
      <c r="JDZ47" s="674"/>
      <c r="JEA47" s="674"/>
      <c r="JEB47" s="674"/>
      <c r="JEC47" s="674"/>
      <c r="JED47" s="674"/>
      <c r="JEE47" s="674"/>
      <c r="JEF47" s="674"/>
      <c r="JEG47" s="674"/>
      <c r="JEH47" s="674"/>
      <c r="JEI47" s="674"/>
      <c r="JEJ47" s="674"/>
      <c r="JEK47" s="674"/>
      <c r="JEL47" s="674"/>
      <c r="JEM47" s="674"/>
      <c r="JEN47" s="674"/>
      <c r="JEO47" s="674"/>
      <c r="JEP47" s="674"/>
      <c r="JEQ47" s="674"/>
      <c r="JER47" s="674"/>
      <c r="JES47" s="674"/>
      <c r="JET47" s="674"/>
      <c r="JEU47" s="674"/>
      <c r="JEV47" s="674"/>
      <c r="JEW47" s="674"/>
      <c r="JEX47" s="674"/>
      <c r="JEY47" s="674"/>
      <c r="JEZ47" s="674"/>
      <c r="JFA47" s="674"/>
      <c r="JFB47" s="674"/>
      <c r="JFC47" s="674"/>
      <c r="JFD47" s="674"/>
      <c r="JFE47" s="674"/>
      <c r="JFF47" s="674"/>
      <c r="JFG47" s="674"/>
      <c r="JFH47" s="674"/>
      <c r="JFI47" s="674"/>
      <c r="JFJ47" s="674"/>
      <c r="JFK47" s="674"/>
      <c r="JFL47" s="674"/>
      <c r="JFM47" s="674"/>
      <c r="JFN47" s="674"/>
      <c r="JFO47" s="674"/>
      <c r="JFP47" s="674"/>
      <c r="JFQ47" s="674"/>
      <c r="JFR47" s="674"/>
      <c r="JFS47" s="674"/>
      <c r="JFT47" s="674"/>
      <c r="JFU47" s="674"/>
      <c r="JFV47" s="674"/>
      <c r="JFW47" s="674"/>
      <c r="JFX47" s="674"/>
      <c r="JFY47" s="674"/>
      <c r="JFZ47" s="674"/>
      <c r="JGA47" s="674"/>
      <c r="JGB47" s="674"/>
      <c r="JGC47" s="674"/>
      <c r="JGD47" s="674"/>
      <c r="JGE47" s="674"/>
      <c r="JGF47" s="674"/>
      <c r="JGG47" s="674"/>
      <c r="JGH47" s="674"/>
      <c r="JGI47" s="674"/>
      <c r="JGJ47" s="674"/>
      <c r="JGK47" s="674"/>
      <c r="JGL47" s="674"/>
      <c r="JGM47" s="674"/>
      <c r="JGN47" s="674"/>
      <c r="JGO47" s="674"/>
      <c r="JGP47" s="674"/>
      <c r="JGQ47" s="674"/>
      <c r="JGR47" s="674"/>
      <c r="JGS47" s="674"/>
      <c r="JGT47" s="674"/>
      <c r="JGU47" s="674"/>
      <c r="JGV47" s="674"/>
      <c r="JGW47" s="674"/>
      <c r="JGX47" s="674"/>
      <c r="JGY47" s="674"/>
      <c r="JGZ47" s="674"/>
      <c r="JHA47" s="674"/>
      <c r="JHB47" s="674"/>
      <c r="JHC47" s="674"/>
      <c r="JHD47" s="674"/>
      <c r="JHE47" s="674"/>
      <c r="JHF47" s="674"/>
      <c r="JHG47" s="674"/>
      <c r="JHH47" s="674"/>
      <c r="JHI47" s="674"/>
      <c r="JHJ47" s="674"/>
      <c r="JHK47" s="674"/>
      <c r="JHL47" s="674"/>
      <c r="JHM47" s="674"/>
      <c r="JHN47" s="674"/>
      <c r="JHO47" s="674"/>
      <c r="JHP47" s="674"/>
      <c r="JHQ47" s="674"/>
      <c r="JHR47" s="674"/>
      <c r="JHS47" s="674"/>
      <c r="JHT47" s="674"/>
      <c r="JHU47" s="674"/>
      <c r="JHV47" s="674"/>
      <c r="JHW47" s="674"/>
      <c r="JHX47" s="674"/>
      <c r="JHY47" s="674"/>
      <c r="JHZ47" s="674"/>
      <c r="JIA47" s="674"/>
      <c r="JIB47" s="674"/>
      <c r="JIC47" s="674"/>
      <c r="JID47" s="674"/>
      <c r="JIE47" s="674"/>
      <c r="JIF47" s="674"/>
      <c r="JIG47" s="674"/>
      <c r="JIH47" s="674"/>
      <c r="JII47" s="674"/>
      <c r="JIJ47" s="674"/>
      <c r="JIK47" s="674"/>
      <c r="JIL47" s="674"/>
      <c r="JIM47" s="674"/>
      <c r="JIN47" s="674"/>
      <c r="JIO47" s="674"/>
      <c r="JIP47" s="674"/>
      <c r="JIQ47" s="674"/>
      <c r="JIR47" s="674"/>
      <c r="JIS47" s="674"/>
      <c r="JIT47" s="674"/>
      <c r="JIU47" s="674"/>
      <c r="JIV47" s="674"/>
      <c r="JIW47" s="674"/>
      <c r="JIX47" s="674"/>
      <c r="JIY47" s="674"/>
      <c r="JIZ47" s="674"/>
      <c r="JJA47" s="674"/>
      <c r="JJB47" s="674"/>
      <c r="JJC47" s="674"/>
      <c r="JJD47" s="674"/>
      <c r="JJE47" s="674"/>
      <c r="JJF47" s="674"/>
      <c r="JJG47" s="674"/>
      <c r="JJH47" s="674"/>
      <c r="JJI47" s="674"/>
      <c r="JJJ47" s="674"/>
      <c r="JJK47" s="674"/>
      <c r="JJL47" s="674"/>
      <c r="JJM47" s="674"/>
      <c r="JJN47" s="674"/>
      <c r="JJO47" s="674"/>
      <c r="JJP47" s="674"/>
      <c r="JJQ47" s="674"/>
      <c r="JJR47" s="674"/>
      <c r="JJS47" s="674"/>
      <c r="JJT47" s="674"/>
      <c r="JJU47" s="674"/>
      <c r="JJV47" s="674"/>
      <c r="JJW47" s="674"/>
      <c r="JJX47" s="674"/>
      <c r="JJY47" s="674"/>
      <c r="JJZ47" s="674"/>
      <c r="JKA47" s="674"/>
      <c r="JKB47" s="674"/>
      <c r="JKC47" s="674"/>
      <c r="JKD47" s="674"/>
      <c r="JKE47" s="674"/>
      <c r="JKF47" s="674"/>
      <c r="JKG47" s="674"/>
      <c r="JKH47" s="674"/>
      <c r="JKI47" s="674"/>
      <c r="JKJ47" s="674"/>
      <c r="JKK47" s="674"/>
      <c r="JKL47" s="674"/>
      <c r="JKM47" s="674"/>
      <c r="JKN47" s="674"/>
      <c r="JKO47" s="674"/>
      <c r="JKP47" s="674"/>
      <c r="JKQ47" s="674"/>
      <c r="JKR47" s="674"/>
      <c r="JKS47" s="674"/>
      <c r="JKT47" s="674"/>
      <c r="JKU47" s="674"/>
      <c r="JKV47" s="674"/>
      <c r="JKW47" s="674"/>
      <c r="JKX47" s="674"/>
      <c r="JKY47" s="674"/>
      <c r="JKZ47" s="674"/>
      <c r="JLA47" s="674"/>
      <c r="JLB47" s="674"/>
      <c r="JLC47" s="674"/>
      <c r="JLD47" s="674"/>
      <c r="JLE47" s="674"/>
      <c r="JLF47" s="674"/>
      <c r="JLG47" s="674"/>
      <c r="JLH47" s="674"/>
      <c r="JLI47" s="674"/>
      <c r="JLJ47" s="674"/>
      <c r="JLK47" s="674"/>
      <c r="JLL47" s="674"/>
      <c r="JLM47" s="674"/>
      <c r="JLN47" s="674"/>
      <c r="JLO47" s="674"/>
      <c r="JLP47" s="674"/>
      <c r="JLQ47" s="674"/>
      <c r="JLR47" s="674"/>
      <c r="JLS47" s="674"/>
      <c r="JLT47" s="674"/>
      <c r="JLU47" s="674"/>
      <c r="JLV47" s="674"/>
      <c r="JLW47" s="674"/>
      <c r="JLX47" s="674"/>
      <c r="JLY47" s="674"/>
      <c r="JLZ47" s="674"/>
      <c r="JMA47" s="674"/>
      <c r="JMB47" s="674"/>
      <c r="JMC47" s="674"/>
      <c r="JMD47" s="674"/>
      <c r="JME47" s="674"/>
      <c r="JMF47" s="674"/>
      <c r="JMG47" s="674"/>
      <c r="JMH47" s="674"/>
      <c r="JMI47" s="674"/>
      <c r="JMJ47" s="674"/>
      <c r="JMK47" s="674"/>
      <c r="JML47" s="674"/>
      <c r="JMM47" s="674"/>
      <c r="JMN47" s="674"/>
      <c r="JMO47" s="674"/>
      <c r="JMP47" s="674"/>
      <c r="JMQ47" s="674"/>
      <c r="JMR47" s="674"/>
      <c r="JMS47" s="674"/>
      <c r="JMT47" s="674"/>
      <c r="JMU47" s="674"/>
      <c r="JMV47" s="674"/>
      <c r="JMW47" s="674"/>
      <c r="JMX47" s="674"/>
      <c r="JMY47" s="674"/>
      <c r="JMZ47" s="674"/>
      <c r="JNA47" s="674"/>
      <c r="JNB47" s="674"/>
      <c r="JNC47" s="674"/>
      <c r="JND47" s="674"/>
      <c r="JNE47" s="674"/>
      <c r="JNF47" s="674"/>
      <c r="JNG47" s="674"/>
      <c r="JNH47" s="674"/>
      <c r="JNI47" s="674"/>
      <c r="JNJ47" s="674"/>
      <c r="JNK47" s="674"/>
      <c r="JNL47" s="674"/>
      <c r="JNM47" s="674"/>
      <c r="JNN47" s="674"/>
      <c r="JNO47" s="674"/>
      <c r="JNP47" s="674"/>
      <c r="JNQ47" s="674"/>
      <c r="JNR47" s="674"/>
      <c r="JNS47" s="674"/>
      <c r="JNT47" s="674"/>
      <c r="JNU47" s="674"/>
      <c r="JNV47" s="674"/>
      <c r="JNW47" s="674"/>
      <c r="JNX47" s="674"/>
      <c r="JNY47" s="674"/>
      <c r="JNZ47" s="674"/>
      <c r="JOA47" s="674"/>
      <c r="JOB47" s="674"/>
      <c r="JOC47" s="674"/>
      <c r="JOD47" s="674"/>
      <c r="JOE47" s="674"/>
      <c r="JOF47" s="674"/>
      <c r="JOG47" s="674"/>
      <c r="JOH47" s="674"/>
      <c r="JOI47" s="674"/>
      <c r="JOJ47" s="674"/>
      <c r="JOK47" s="674"/>
      <c r="JOL47" s="674"/>
      <c r="JOM47" s="674"/>
      <c r="JON47" s="674"/>
      <c r="JOO47" s="674"/>
      <c r="JOP47" s="674"/>
      <c r="JOQ47" s="674"/>
      <c r="JOR47" s="674"/>
      <c r="JOS47" s="674"/>
      <c r="JOT47" s="674"/>
      <c r="JOU47" s="674"/>
      <c r="JOV47" s="674"/>
      <c r="JOW47" s="674"/>
      <c r="JOX47" s="674"/>
      <c r="JOY47" s="674"/>
      <c r="JOZ47" s="674"/>
      <c r="JPA47" s="674"/>
      <c r="JPB47" s="674"/>
      <c r="JPC47" s="674"/>
      <c r="JPD47" s="674"/>
      <c r="JPE47" s="674"/>
      <c r="JPF47" s="674"/>
      <c r="JPG47" s="674"/>
      <c r="JPH47" s="674"/>
      <c r="JPI47" s="674"/>
      <c r="JPJ47" s="674"/>
      <c r="JPK47" s="674"/>
      <c r="JPL47" s="674"/>
      <c r="JPM47" s="674"/>
      <c r="JPN47" s="674"/>
      <c r="JPO47" s="674"/>
      <c r="JPP47" s="674"/>
      <c r="JPQ47" s="674"/>
      <c r="JPR47" s="674"/>
      <c r="JPS47" s="674"/>
      <c r="JPT47" s="674"/>
      <c r="JPU47" s="674"/>
      <c r="JPV47" s="674"/>
      <c r="JPW47" s="674"/>
      <c r="JPX47" s="674"/>
      <c r="JPY47" s="674"/>
      <c r="JPZ47" s="674"/>
      <c r="JQA47" s="674"/>
      <c r="JQB47" s="674"/>
      <c r="JQC47" s="674"/>
      <c r="JQD47" s="674"/>
      <c r="JQE47" s="674"/>
      <c r="JQF47" s="674"/>
      <c r="JQG47" s="674"/>
      <c r="JQH47" s="674"/>
      <c r="JQI47" s="674"/>
      <c r="JQJ47" s="674"/>
      <c r="JQK47" s="674"/>
      <c r="JQL47" s="674"/>
      <c r="JQM47" s="674"/>
      <c r="JQN47" s="674"/>
      <c r="JQO47" s="674"/>
      <c r="JQP47" s="674"/>
      <c r="JQQ47" s="674"/>
      <c r="JQR47" s="674"/>
      <c r="JQS47" s="674"/>
      <c r="JQT47" s="674"/>
      <c r="JQU47" s="674"/>
      <c r="JQV47" s="674"/>
      <c r="JQW47" s="674"/>
      <c r="JQX47" s="674"/>
      <c r="JQY47" s="674"/>
      <c r="JQZ47" s="674"/>
      <c r="JRA47" s="674"/>
      <c r="JRB47" s="674"/>
      <c r="JRC47" s="674"/>
      <c r="JRD47" s="674"/>
      <c r="JRE47" s="674"/>
      <c r="JRF47" s="674"/>
      <c r="JRG47" s="674"/>
      <c r="JRH47" s="674"/>
      <c r="JRI47" s="674"/>
      <c r="JRJ47" s="674"/>
      <c r="JRK47" s="674"/>
      <c r="JRL47" s="674"/>
      <c r="JRM47" s="674"/>
      <c r="JRN47" s="674"/>
      <c r="JRO47" s="674"/>
      <c r="JRP47" s="674"/>
      <c r="JRQ47" s="674"/>
      <c r="JRR47" s="674"/>
      <c r="JRS47" s="674"/>
      <c r="JRT47" s="674"/>
      <c r="JRU47" s="674"/>
      <c r="JRV47" s="674"/>
      <c r="JRW47" s="674"/>
      <c r="JRX47" s="674"/>
      <c r="JRY47" s="674"/>
      <c r="JRZ47" s="674"/>
      <c r="JSA47" s="674"/>
      <c r="JSB47" s="674"/>
      <c r="JSC47" s="674"/>
      <c r="JSD47" s="674"/>
      <c r="JSE47" s="674"/>
      <c r="JSF47" s="674"/>
      <c r="JSG47" s="674"/>
      <c r="JSH47" s="674"/>
      <c r="JSI47" s="674"/>
      <c r="JSJ47" s="674"/>
      <c r="JSK47" s="674"/>
      <c r="JSL47" s="674"/>
      <c r="JSM47" s="674"/>
      <c r="JSN47" s="674"/>
      <c r="JSO47" s="674"/>
      <c r="JSP47" s="674"/>
      <c r="JSQ47" s="674"/>
      <c r="JSR47" s="674"/>
      <c r="JSS47" s="674"/>
      <c r="JST47" s="674"/>
      <c r="JSU47" s="674"/>
      <c r="JSV47" s="674"/>
      <c r="JSW47" s="674"/>
      <c r="JSX47" s="674"/>
      <c r="JSY47" s="674"/>
      <c r="JSZ47" s="674"/>
      <c r="JTA47" s="674"/>
      <c r="JTB47" s="674"/>
      <c r="JTC47" s="674"/>
      <c r="JTD47" s="674"/>
      <c r="JTE47" s="674"/>
      <c r="JTF47" s="674"/>
      <c r="JTG47" s="674"/>
      <c r="JTH47" s="674"/>
      <c r="JTI47" s="674"/>
      <c r="JTJ47" s="674"/>
      <c r="JTK47" s="674"/>
      <c r="JTL47" s="674"/>
      <c r="JTM47" s="674"/>
      <c r="JTN47" s="674"/>
      <c r="JTO47" s="674"/>
      <c r="JTP47" s="674"/>
      <c r="JTQ47" s="674"/>
      <c r="JTR47" s="674"/>
      <c r="JTS47" s="674"/>
      <c r="JTT47" s="674"/>
      <c r="JTU47" s="674"/>
      <c r="JTV47" s="674"/>
      <c r="JTW47" s="674"/>
      <c r="JTX47" s="674"/>
      <c r="JTY47" s="674"/>
      <c r="JTZ47" s="674"/>
      <c r="JUA47" s="674"/>
      <c r="JUB47" s="674"/>
      <c r="JUC47" s="674"/>
      <c r="JUD47" s="674"/>
      <c r="JUE47" s="674"/>
      <c r="JUF47" s="674"/>
      <c r="JUG47" s="674"/>
      <c r="JUH47" s="674"/>
      <c r="JUI47" s="674"/>
      <c r="JUJ47" s="674"/>
      <c r="JUK47" s="674"/>
      <c r="JUL47" s="674"/>
      <c r="JUM47" s="674"/>
      <c r="JUN47" s="674"/>
      <c r="JUO47" s="674"/>
      <c r="JUP47" s="674"/>
      <c r="JUQ47" s="674"/>
      <c r="JUR47" s="674"/>
      <c r="JUS47" s="674"/>
      <c r="JUT47" s="674"/>
      <c r="JUU47" s="674"/>
      <c r="JUV47" s="674"/>
      <c r="JUW47" s="674"/>
      <c r="JUX47" s="674"/>
      <c r="JUY47" s="674"/>
      <c r="JUZ47" s="674"/>
      <c r="JVA47" s="674"/>
      <c r="JVB47" s="674"/>
      <c r="JVC47" s="674"/>
      <c r="JVD47" s="674"/>
      <c r="JVE47" s="674"/>
      <c r="JVF47" s="674"/>
      <c r="JVG47" s="674"/>
      <c r="JVH47" s="674"/>
      <c r="JVI47" s="674"/>
      <c r="JVJ47" s="674"/>
      <c r="JVK47" s="674"/>
      <c r="JVL47" s="674"/>
      <c r="JVM47" s="674"/>
      <c r="JVN47" s="674"/>
      <c r="JVO47" s="674"/>
      <c r="JVP47" s="674"/>
      <c r="JVQ47" s="674"/>
      <c r="JVR47" s="674"/>
      <c r="JVS47" s="674"/>
      <c r="JVT47" s="674"/>
      <c r="JVU47" s="674"/>
      <c r="JVV47" s="674"/>
      <c r="JVW47" s="674"/>
      <c r="JVX47" s="674"/>
      <c r="JVY47" s="674"/>
      <c r="JVZ47" s="674"/>
      <c r="JWA47" s="674"/>
      <c r="JWB47" s="674"/>
      <c r="JWC47" s="674"/>
      <c r="JWD47" s="674"/>
      <c r="JWE47" s="674"/>
      <c r="JWF47" s="674"/>
      <c r="JWG47" s="674"/>
      <c r="JWH47" s="674"/>
      <c r="JWI47" s="674"/>
      <c r="JWJ47" s="674"/>
      <c r="JWK47" s="674"/>
      <c r="JWL47" s="674"/>
      <c r="JWM47" s="674"/>
      <c r="JWN47" s="674"/>
      <c r="JWO47" s="674"/>
      <c r="JWP47" s="674"/>
      <c r="JWQ47" s="674"/>
      <c r="JWR47" s="674"/>
      <c r="JWS47" s="674"/>
      <c r="JWT47" s="674"/>
      <c r="JWU47" s="674"/>
      <c r="JWV47" s="674"/>
      <c r="JWW47" s="674"/>
      <c r="JWX47" s="674"/>
      <c r="JWY47" s="674"/>
      <c r="JWZ47" s="674"/>
      <c r="JXA47" s="674"/>
      <c r="JXB47" s="674"/>
      <c r="JXC47" s="674"/>
      <c r="JXD47" s="674"/>
      <c r="JXE47" s="674"/>
      <c r="JXF47" s="674"/>
      <c r="JXG47" s="674"/>
      <c r="JXH47" s="674"/>
      <c r="JXI47" s="674"/>
      <c r="JXJ47" s="674"/>
      <c r="JXK47" s="674"/>
      <c r="JXL47" s="674"/>
      <c r="JXM47" s="674"/>
      <c r="JXN47" s="674"/>
      <c r="JXO47" s="674"/>
      <c r="JXP47" s="674"/>
      <c r="JXQ47" s="674"/>
      <c r="JXR47" s="674"/>
      <c r="JXS47" s="674"/>
      <c r="JXT47" s="674"/>
      <c r="JXU47" s="674"/>
      <c r="JXV47" s="674"/>
      <c r="JXW47" s="674"/>
      <c r="JXX47" s="674"/>
      <c r="JXY47" s="674"/>
      <c r="JXZ47" s="674"/>
      <c r="JYA47" s="674"/>
      <c r="JYB47" s="674"/>
      <c r="JYC47" s="674"/>
      <c r="JYD47" s="674"/>
      <c r="JYE47" s="674"/>
      <c r="JYF47" s="674"/>
      <c r="JYG47" s="674"/>
      <c r="JYH47" s="674"/>
      <c r="JYI47" s="674"/>
      <c r="JYJ47" s="674"/>
      <c r="JYK47" s="674"/>
      <c r="JYL47" s="674"/>
      <c r="JYM47" s="674"/>
      <c r="JYN47" s="674"/>
      <c r="JYO47" s="674"/>
      <c r="JYP47" s="674"/>
      <c r="JYQ47" s="674"/>
      <c r="JYR47" s="674"/>
      <c r="JYS47" s="674"/>
      <c r="JYT47" s="674"/>
      <c r="JYU47" s="674"/>
      <c r="JYV47" s="674"/>
      <c r="JYW47" s="674"/>
      <c r="JYX47" s="674"/>
      <c r="JYY47" s="674"/>
      <c r="JYZ47" s="674"/>
      <c r="JZA47" s="674"/>
      <c r="JZB47" s="674"/>
      <c r="JZC47" s="674"/>
      <c r="JZD47" s="674"/>
      <c r="JZE47" s="674"/>
      <c r="JZF47" s="674"/>
      <c r="JZG47" s="674"/>
      <c r="JZH47" s="674"/>
      <c r="JZI47" s="674"/>
      <c r="JZJ47" s="674"/>
      <c r="JZK47" s="674"/>
      <c r="JZL47" s="674"/>
      <c r="JZM47" s="674"/>
      <c r="JZN47" s="674"/>
      <c r="JZO47" s="674"/>
      <c r="JZP47" s="674"/>
      <c r="JZQ47" s="674"/>
      <c r="JZR47" s="674"/>
      <c r="JZS47" s="674"/>
      <c r="JZT47" s="674"/>
      <c r="JZU47" s="674"/>
      <c r="JZV47" s="674"/>
      <c r="JZW47" s="674"/>
      <c r="JZX47" s="674"/>
      <c r="JZY47" s="674"/>
      <c r="JZZ47" s="674"/>
      <c r="KAA47" s="674"/>
      <c r="KAB47" s="674"/>
      <c r="KAC47" s="674"/>
      <c r="KAD47" s="674"/>
      <c r="KAE47" s="674"/>
      <c r="KAF47" s="674"/>
      <c r="KAG47" s="674"/>
      <c r="KAH47" s="674"/>
      <c r="KAI47" s="674"/>
      <c r="KAJ47" s="674"/>
      <c r="KAK47" s="674"/>
      <c r="KAL47" s="674"/>
      <c r="KAM47" s="674"/>
      <c r="KAN47" s="674"/>
      <c r="KAO47" s="674"/>
      <c r="KAP47" s="674"/>
      <c r="KAQ47" s="674"/>
      <c r="KAR47" s="674"/>
      <c r="KAS47" s="674"/>
      <c r="KAT47" s="674"/>
      <c r="KAU47" s="674"/>
      <c r="KAV47" s="674"/>
      <c r="KAW47" s="674"/>
      <c r="KAX47" s="674"/>
      <c r="KAY47" s="674"/>
      <c r="KAZ47" s="674"/>
      <c r="KBA47" s="674"/>
      <c r="KBB47" s="674"/>
      <c r="KBC47" s="674"/>
      <c r="KBD47" s="674"/>
      <c r="KBE47" s="674"/>
      <c r="KBF47" s="674"/>
      <c r="KBG47" s="674"/>
      <c r="KBH47" s="674"/>
      <c r="KBI47" s="674"/>
      <c r="KBJ47" s="674"/>
      <c r="KBK47" s="674"/>
      <c r="KBL47" s="674"/>
      <c r="KBM47" s="674"/>
      <c r="KBN47" s="674"/>
      <c r="KBO47" s="674"/>
      <c r="KBP47" s="674"/>
      <c r="KBQ47" s="674"/>
      <c r="KBR47" s="674"/>
      <c r="KBS47" s="674"/>
      <c r="KBT47" s="674"/>
      <c r="KBU47" s="674"/>
      <c r="KBV47" s="674"/>
      <c r="KBW47" s="674"/>
      <c r="KBX47" s="674"/>
      <c r="KBY47" s="674"/>
      <c r="KBZ47" s="674"/>
      <c r="KCA47" s="674"/>
      <c r="KCB47" s="674"/>
      <c r="KCC47" s="674"/>
      <c r="KCD47" s="674"/>
      <c r="KCE47" s="674"/>
      <c r="KCF47" s="674"/>
      <c r="KCG47" s="674"/>
      <c r="KCH47" s="674"/>
      <c r="KCI47" s="674"/>
      <c r="KCJ47" s="674"/>
      <c r="KCK47" s="674"/>
      <c r="KCL47" s="674"/>
      <c r="KCM47" s="674"/>
      <c r="KCN47" s="674"/>
      <c r="KCO47" s="674"/>
      <c r="KCP47" s="674"/>
      <c r="KCQ47" s="674"/>
      <c r="KCR47" s="674"/>
      <c r="KCS47" s="674"/>
      <c r="KCT47" s="674"/>
      <c r="KCU47" s="674"/>
      <c r="KCV47" s="674"/>
      <c r="KCW47" s="674"/>
      <c r="KCX47" s="674"/>
      <c r="KCY47" s="674"/>
      <c r="KCZ47" s="674"/>
      <c r="KDA47" s="674"/>
      <c r="KDB47" s="674"/>
      <c r="KDC47" s="674"/>
      <c r="KDD47" s="674"/>
      <c r="KDE47" s="674"/>
      <c r="KDF47" s="674"/>
      <c r="KDG47" s="674"/>
      <c r="KDH47" s="674"/>
      <c r="KDI47" s="674"/>
      <c r="KDJ47" s="674"/>
      <c r="KDK47" s="674"/>
      <c r="KDL47" s="674"/>
      <c r="KDM47" s="674"/>
      <c r="KDN47" s="674"/>
      <c r="KDO47" s="674"/>
      <c r="KDP47" s="674"/>
      <c r="KDQ47" s="674"/>
      <c r="KDR47" s="674"/>
      <c r="KDS47" s="674"/>
      <c r="KDT47" s="674"/>
      <c r="KDU47" s="674"/>
      <c r="KDV47" s="674"/>
      <c r="KDW47" s="674"/>
      <c r="KDX47" s="674"/>
      <c r="KDY47" s="674"/>
      <c r="KDZ47" s="674"/>
      <c r="KEA47" s="674"/>
      <c r="KEB47" s="674"/>
      <c r="KEC47" s="674"/>
      <c r="KED47" s="674"/>
      <c r="KEE47" s="674"/>
      <c r="KEF47" s="674"/>
      <c r="KEG47" s="674"/>
      <c r="KEH47" s="674"/>
      <c r="KEI47" s="674"/>
      <c r="KEJ47" s="674"/>
      <c r="KEK47" s="674"/>
      <c r="KEL47" s="674"/>
      <c r="KEM47" s="674"/>
      <c r="KEN47" s="674"/>
      <c r="KEO47" s="674"/>
      <c r="KEP47" s="674"/>
      <c r="KEQ47" s="674"/>
      <c r="KER47" s="674"/>
      <c r="KES47" s="674"/>
      <c r="KET47" s="674"/>
      <c r="KEU47" s="674"/>
      <c r="KEV47" s="674"/>
      <c r="KEW47" s="674"/>
      <c r="KEX47" s="674"/>
      <c r="KEY47" s="674"/>
      <c r="KEZ47" s="674"/>
      <c r="KFA47" s="674"/>
      <c r="KFB47" s="674"/>
      <c r="KFC47" s="674"/>
      <c r="KFD47" s="674"/>
      <c r="KFE47" s="674"/>
      <c r="KFF47" s="674"/>
      <c r="KFG47" s="674"/>
      <c r="KFH47" s="674"/>
      <c r="KFI47" s="674"/>
      <c r="KFJ47" s="674"/>
      <c r="KFK47" s="674"/>
      <c r="KFL47" s="674"/>
      <c r="KFM47" s="674"/>
      <c r="KFN47" s="674"/>
      <c r="KFO47" s="674"/>
      <c r="KFP47" s="674"/>
      <c r="KFQ47" s="674"/>
      <c r="KFR47" s="674"/>
      <c r="KFS47" s="674"/>
      <c r="KFT47" s="674"/>
      <c r="KFU47" s="674"/>
      <c r="KFV47" s="674"/>
      <c r="KFW47" s="674"/>
      <c r="KFX47" s="674"/>
      <c r="KFY47" s="674"/>
      <c r="KFZ47" s="674"/>
      <c r="KGA47" s="674"/>
      <c r="KGB47" s="674"/>
      <c r="KGC47" s="674"/>
      <c r="KGD47" s="674"/>
      <c r="KGE47" s="674"/>
      <c r="KGF47" s="674"/>
      <c r="KGG47" s="674"/>
      <c r="KGH47" s="674"/>
      <c r="KGI47" s="674"/>
      <c r="KGJ47" s="674"/>
      <c r="KGK47" s="674"/>
      <c r="KGL47" s="674"/>
      <c r="KGM47" s="674"/>
      <c r="KGN47" s="674"/>
      <c r="KGO47" s="674"/>
      <c r="KGP47" s="674"/>
      <c r="KGQ47" s="674"/>
      <c r="KGR47" s="674"/>
      <c r="KGS47" s="674"/>
      <c r="KGT47" s="674"/>
      <c r="KGU47" s="674"/>
      <c r="KGV47" s="674"/>
      <c r="KGW47" s="674"/>
      <c r="KGX47" s="674"/>
      <c r="KGY47" s="674"/>
      <c r="KGZ47" s="674"/>
      <c r="KHA47" s="674"/>
      <c r="KHB47" s="674"/>
      <c r="KHC47" s="674"/>
      <c r="KHD47" s="674"/>
      <c r="KHE47" s="674"/>
      <c r="KHF47" s="674"/>
      <c r="KHG47" s="674"/>
      <c r="KHH47" s="674"/>
      <c r="KHI47" s="674"/>
      <c r="KHJ47" s="674"/>
      <c r="KHK47" s="674"/>
      <c r="KHL47" s="674"/>
      <c r="KHM47" s="674"/>
      <c r="KHN47" s="674"/>
      <c r="KHO47" s="674"/>
      <c r="KHP47" s="674"/>
      <c r="KHQ47" s="674"/>
      <c r="KHR47" s="674"/>
      <c r="KHS47" s="674"/>
      <c r="KHT47" s="674"/>
      <c r="KHU47" s="674"/>
      <c r="KHV47" s="674"/>
      <c r="KHW47" s="674"/>
      <c r="KHX47" s="674"/>
      <c r="KHY47" s="674"/>
      <c r="KHZ47" s="674"/>
      <c r="KIA47" s="674"/>
      <c r="KIB47" s="674"/>
      <c r="KIC47" s="674"/>
      <c r="KID47" s="674"/>
      <c r="KIE47" s="674"/>
      <c r="KIF47" s="674"/>
      <c r="KIG47" s="674"/>
      <c r="KIH47" s="674"/>
      <c r="KII47" s="674"/>
      <c r="KIJ47" s="674"/>
      <c r="KIK47" s="674"/>
      <c r="KIL47" s="674"/>
      <c r="KIM47" s="674"/>
      <c r="KIN47" s="674"/>
      <c r="KIO47" s="674"/>
      <c r="KIP47" s="674"/>
      <c r="KIQ47" s="674"/>
      <c r="KIR47" s="674"/>
      <c r="KIS47" s="674"/>
      <c r="KIT47" s="674"/>
      <c r="KIU47" s="674"/>
      <c r="KIV47" s="674"/>
      <c r="KIW47" s="674"/>
      <c r="KIX47" s="674"/>
      <c r="KIY47" s="674"/>
      <c r="KIZ47" s="674"/>
      <c r="KJA47" s="674"/>
      <c r="KJB47" s="674"/>
      <c r="KJC47" s="674"/>
      <c r="KJD47" s="674"/>
      <c r="KJE47" s="674"/>
      <c r="KJF47" s="674"/>
      <c r="KJG47" s="674"/>
      <c r="KJH47" s="674"/>
      <c r="KJI47" s="674"/>
      <c r="KJJ47" s="674"/>
      <c r="KJK47" s="674"/>
      <c r="KJL47" s="674"/>
      <c r="KJM47" s="674"/>
      <c r="KJN47" s="674"/>
      <c r="KJO47" s="674"/>
      <c r="KJP47" s="674"/>
      <c r="KJQ47" s="674"/>
      <c r="KJR47" s="674"/>
      <c r="KJS47" s="674"/>
      <c r="KJT47" s="674"/>
      <c r="KJU47" s="674"/>
      <c r="KJV47" s="674"/>
      <c r="KJW47" s="674"/>
      <c r="KJX47" s="674"/>
      <c r="KJY47" s="674"/>
      <c r="KJZ47" s="674"/>
      <c r="KKA47" s="674"/>
      <c r="KKB47" s="674"/>
      <c r="KKC47" s="674"/>
      <c r="KKD47" s="674"/>
      <c r="KKE47" s="674"/>
      <c r="KKF47" s="674"/>
      <c r="KKG47" s="674"/>
      <c r="KKH47" s="674"/>
      <c r="KKI47" s="674"/>
      <c r="KKJ47" s="674"/>
      <c r="KKK47" s="674"/>
      <c r="KKL47" s="674"/>
      <c r="KKM47" s="674"/>
      <c r="KKN47" s="674"/>
      <c r="KKO47" s="674"/>
      <c r="KKP47" s="674"/>
      <c r="KKQ47" s="674"/>
      <c r="KKR47" s="674"/>
      <c r="KKS47" s="674"/>
      <c r="KKT47" s="674"/>
      <c r="KKU47" s="674"/>
      <c r="KKV47" s="674"/>
      <c r="KKW47" s="674"/>
      <c r="KKX47" s="674"/>
      <c r="KKY47" s="674"/>
      <c r="KKZ47" s="674"/>
      <c r="KLA47" s="674"/>
      <c r="KLB47" s="674"/>
      <c r="KLC47" s="674"/>
      <c r="KLD47" s="674"/>
      <c r="KLE47" s="674"/>
      <c r="KLF47" s="674"/>
      <c r="KLG47" s="674"/>
      <c r="KLH47" s="674"/>
      <c r="KLI47" s="674"/>
      <c r="KLJ47" s="674"/>
      <c r="KLK47" s="674"/>
      <c r="KLL47" s="674"/>
      <c r="KLM47" s="674"/>
      <c r="KLN47" s="674"/>
      <c r="KLO47" s="674"/>
      <c r="KLP47" s="674"/>
      <c r="KLQ47" s="674"/>
      <c r="KLR47" s="674"/>
      <c r="KLS47" s="674"/>
      <c r="KLT47" s="674"/>
      <c r="KLU47" s="674"/>
      <c r="KLV47" s="674"/>
      <c r="KLW47" s="674"/>
      <c r="KLX47" s="674"/>
      <c r="KLY47" s="674"/>
      <c r="KLZ47" s="674"/>
      <c r="KMA47" s="674"/>
      <c r="KMB47" s="674"/>
      <c r="KMC47" s="674"/>
      <c r="KMD47" s="674"/>
      <c r="KME47" s="674"/>
      <c r="KMF47" s="674"/>
      <c r="KMG47" s="674"/>
      <c r="KMH47" s="674"/>
      <c r="KMI47" s="674"/>
      <c r="KMJ47" s="674"/>
      <c r="KMK47" s="674"/>
      <c r="KML47" s="674"/>
      <c r="KMM47" s="674"/>
      <c r="KMN47" s="674"/>
      <c r="KMO47" s="674"/>
      <c r="KMP47" s="674"/>
      <c r="KMQ47" s="674"/>
      <c r="KMR47" s="674"/>
      <c r="KMS47" s="674"/>
      <c r="KMT47" s="674"/>
      <c r="KMU47" s="674"/>
      <c r="KMV47" s="674"/>
      <c r="KMW47" s="674"/>
      <c r="KMX47" s="674"/>
      <c r="KMY47" s="674"/>
      <c r="KMZ47" s="674"/>
      <c r="KNA47" s="674"/>
      <c r="KNB47" s="674"/>
      <c r="KNC47" s="674"/>
      <c r="KND47" s="674"/>
      <c r="KNE47" s="674"/>
      <c r="KNF47" s="674"/>
      <c r="KNG47" s="674"/>
      <c r="KNH47" s="674"/>
      <c r="KNI47" s="674"/>
      <c r="KNJ47" s="674"/>
      <c r="KNK47" s="674"/>
      <c r="KNL47" s="674"/>
      <c r="KNM47" s="674"/>
      <c r="KNN47" s="674"/>
      <c r="KNO47" s="674"/>
      <c r="KNP47" s="674"/>
      <c r="KNQ47" s="674"/>
      <c r="KNR47" s="674"/>
      <c r="KNS47" s="674"/>
      <c r="KNT47" s="674"/>
      <c r="KNU47" s="674"/>
      <c r="KNV47" s="674"/>
      <c r="KNW47" s="674"/>
      <c r="KNX47" s="674"/>
      <c r="KNY47" s="674"/>
      <c r="KNZ47" s="674"/>
      <c r="KOA47" s="674"/>
      <c r="KOB47" s="674"/>
      <c r="KOC47" s="674"/>
      <c r="KOD47" s="674"/>
      <c r="KOE47" s="674"/>
      <c r="KOF47" s="674"/>
      <c r="KOG47" s="674"/>
      <c r="KOH47" s="674"/>
      <c r="KOI47" s="674"/>
      <c r="KOJ47" s="674"/>
      <c r="KOK47" s="674"/>
      <c r="KOL47" s="674"/>
      <c r="KOM47" s="674"/>
      <c r="KON47" s="674"/>
      <c r="KOO47" s="674"/>
      <c r="KOP47" s="674"/>
      <c r="KOQ47" s="674"/>
      <c r="KOR47" s="674"/>
      <c r="KOS47" s="674"/>
      <c r="KOT47" s="674"/>
      <c r="KOU47" s="674"/>
      <c r="KOV47" s="674"/>
      <c r="KOW47" s="674"/>
      <c r="KOX47" s="674"/>
      <c r="KOY47" s="674"/>
      <c r="KOZ47" s="674"/>
      <c r="KPA47" s="674"/>
      <c r="KPB47" s="674"/>
      <c r="KPC47" s="674"/>
      <c r="KPD47" s="674"/>
      <c r="KPE47" s="674"/>
      <c r="KPF47" s="674"/>
      <c r="KPG47" s="674"/>
      <c r="KPH47" s="674"/>
      <c r="KPI47" s="674"/>
      <c r="KPJ47" s="674"/>
      <c r="KPK47" s="674"/>
      <c r="KPL47" s="674"/>
      <c r="KPM47" s="674"/>
      <c r="KPN47" s="674"/>
      <c r="KPO47" s="674"/>
      <c r="KPP47" s="674"/>
      <c r="KPQ47" s="674"/>
      <c r="KPR47" s="674"/>
      <c r="KPS47" s="674"/>
      <c r="KPT47" s="674"/>
      <c r="KPU47" s="674"/>
      <c r="KPV47" s="674"/>
      <c r="KPW47" s="674"/>
      <c r="KPX47" s="674"/>
      <c r="KPY47" s="674"/>
      <c r="KPZ47" s="674"/>
      <c r="KQA47" s="674"/>
      <c r="KQB47" s="674"/>
      <c r="KQC47" s="674"/>
      <c r="KQD47" s="674"/>
      <c r="KQE47" s="674"/>
      <c r="KQF47" s="674"/>
      <c r="KQG47" s="674"/>
      <c r="KQH47" s="674"/>
      <c r="KQI47" s="674"/>
      <c r="KQJ47" s="674"/>
      <c r="KQK47" s="674"/>
      <c r="KQL47" s="674"/>
      <c r="KQM47" s="674"/>
      <c r="KQN47" s="674"/>
      <c r="KQO47" s="674"/>
      <c r="KQP47" s="674"/>
      <c r="KQQ47" s="674"/>
      <c r="KQR47" s="674"/>
      <c r="KQS47" s="674"/>
      <c r="KQT47" s="674"/>
      <c r="KQU47" s="674"/>
      <c r="KQV47" s="674"/>
      <c r="KQW47" s="674"/>
      <c r="KQX47" s="674"/>
      <c r="KQY47" s="674"/>
      <c r="KQZ47" s="674"/>
      <c r="KRA47" s="674"/>
      <c r="KRB47" s="674"/>
      <c r="KRC47" s="674"/>
      <c r="KRD47" s="674"/>
      <c r="KRE47" s="674"/>
      <c r="KRF47" s="674"/>
      <c r="KRG47" s="674"/>
      <c r="KRH47" s="674"/>
      <c r="KRI47" s="674"/>
      <c r="KRJ47" s="674"/>
      <c r="KRK47" s="674"/>
      <c r="KRL47" s="674"/>
      <c r="KRM47" s="674"/>
      <c r="KRN47" s="674"/>
      <c r="KRO47" s="674"/>
      <c r="KRP47" s="674"/>
      <c r="KRQ47" s="674"/>
      <c r="KRR47" s="674"/>
      <c r="KRS47" s="674"/>
      <c r="KRT47" s="674"/>
      <c r="KRU47" s="674"/>
      <c r="KRV47" s="674"/>
      <c r="KRW47" s="674"/>
      <c r="KRX47" s="674"/>
      <c r="KRY47" s="674"/>
      <c r="KRZ47" s="674"/>
      <c r="KSA47" s="674"/>
      <c r="KSB47" s="674"/>
      <c r="KSC47" s="674"/>
      <c r="KSD47" s="674"/>
      <c r="KSE47" s="674"/>
      <c r="KSF47" s="674"/>
      <c r="KSG47" s="674"/>
      <c r="KSH47" s="674"/>
      <c r="KSI47" s="674"/>
      <c r="KSJ47" s="674"/>
      <c r="KSK47" s="674"/>
      <c r="KSL47" s="674"/>
      <c r="KSM47" s="674"/>
      <c r="KSN47" s="674"/>
      <c r="KSO47" s="674"/>
      <c r="KSP47" s="674"/>
      <c r="KSQ47" s="674"/>
      <c r="KSR47" s="674"/>
      <c r="KSS47" s="674"/>
      <c r="KST47" s="674"/>
      <c r="KSU47" s="674"/>
      <c r="KSV47" s="674"/>
      <c r="KSW47" s="674"/>
      <c r="KSX47" s="674"/>
      <c r="KSY47" s="674"/>
      <c r="KSZ47" s="674"/>
      <c r="KTA47" s="674"/>
      <c r="KTB47" s="674"/>
      <c r="KTC47" s="674"/>
      <c r="KTD47" s="674"/>
      <c r="KTE47" s="674"/>
      <c r="KTF47" s="674"/>
      <c r="KTG47" s="674"/>
      <c r="KTH47" s="674"/>
      <c r="KTI47" s="674"/>
      <c r="KTJ47" s="674"/>
      <c r="KTK47" s="674"/>
      <c r="KTL47" s="674"/>
      <c r="KTM47" s="674"/>
      <c r="KTN47" s="674"/>
      <c r="KTO47" s="674"/>
      <c r="KTP47" s="674"/>
      <c r="KTQ47" s="674"/>
      <c r="KTR47" s="674"/>
      <c r="KTS47" s="674"/>
      <c r="KTT47" s="674"/>
      <c r="KTU47" s="674"/>
      <c r="KTV47" s="674"/>
      <c r="KTW47" s="674"/>
      <c r="KTX47" s="674"/>
      <c r="KTY47" s="674"/>
      <c r="KTZ47" s="674"/>
      <c r="KUA47" s="674"/>
      <c r="KUB47" s="674"/>
      <c r="KUC47" s="674"/>
      <c r="KUD47" s="674"/>
      <c r="KUE47" s="674"/>
      <c r="KUF47" s="674"/>
      <c r="KUG47" s="674"/>
      <c r="KUH47" s="674"/>
      <c r="KUI47" s="674"/>
      <c r="KUJ47" s="674"/>
      <c r="KUK47" s="674"/>
      <c r="KUL47" s="674"/>
      <c r="KUM47" s="674"/>
      <c r="KUN47" s="674"/>
      <c r="KUO47" s="674"/>
      <c r="KUP47" s="674"/>
      <c r="KUQ47" s="674"/>
      <c r="KUR47" s="674"/>
      <c r="KUS47" s="674"/>
      <c r="KUT47" s="674"/>
      <c r="KUU47" s="674"/>
      <c r="KUV47" s="674"/>
      <c r="KUW47" s="674"/>
      <c r="KUX47" s="674"/>
      <c r="KUY47" s="674"/>
      <c r="KUZ47" s="674"/>
      <c r="KVA47" s="674"/>
      <c r="KVB47" s="674"/>
      <c r="KVC47" s="674"/>
      <c r="KVD47" s="674"/>
      <c r="KVE47" s="674"/>
      <c r="KVF47" s="674"/>
      <c r="KVG47" s="674"/>
      <c r="KVH47" s="674"/>
      <c r="KVI47" s="674"/>
      <c r="KVJ47" s="674"/>
      <c r="KVK47" s="674"/>
      <c r="KVL47" s="674"/>
      <c r="KVM47" s="674"/>
      <c r="KVN47" s="674"/>
      <c r="KVO47" s="674"/>
      <c r="KVP47" s="674"/>
      <c r="KVQ47" s="674"/>
      <c r="KVR47" s="674"/>
      <c r="KVS47" s="674"/>
      <c r="KVT47" s="674"/>
      <c r="KVU47" s="674"/>
      <c r="KVV47" s="674"/>
      <c r="KVW47" s="674"/>
      <c r="KVX47" s="674"/>
      <c r="KVY47" s="674"/>
      <c r="KVZ47" s="674"/>
      <c r="KWA47" s="674"/>
      <c r="KWB47" s="674"/>
      <c r="KWC47" s="674"/>
      <c r="KWD47" s="674"/>
      <c r="KWE47" s="674"/>
      <c r="KWF47" s="674"/>
      <c r="KWG47" s="674"/>
      <c r="KWH47" s="674"/>
      <c r="KWI47" s="674"/>
      <c r="KWJ47" s="674"/>
      <c r="KWK47" s="674"/>
      <c r="KWL47" s="674"/>
      <c r="KWM47" s="674"/>
      <c r="KWN47" s="674"/>
      <c r="KWO47" s="674"/>
      <c r="KWP47" s="674"/>
      <c r="KWQ47" s="674"/>
      <c r="KWR47" s="674"/>
      <c r="KWS47" s="674"/>
      <c r="KWT47" s="674"/>
      <c r="KWU47" s="674"/>
      <c r="KWV47" s="674"/>
      <c r="KWW47" s="674"/>
      <c r="KWX47" s="674"/>
      <c r="KWY47" s="674"/>
      <c r="KWZ47" s="674"/>
      <c r="KXA47" s="674"/>
      <c r="KXB47" s="674"/>
      <c r="KXC47" s="674"/>
      <c r="KXD47" s="674"/>
      <c r="KXE47" s="674"/>
      <c r="KXF47" s="674"/>
      <c r="KXG47" s="674"/>
      <c r="KXH47" s="674"/>
      <c r="KXI47" s="674"/>
      <c r="KXJ47" s="674"/>
      <c r="KXK47" s="674"/>
      <c r="KXL47" s="674"/>
      <c r="KXM47" s="674"/>
      <c r="KXN47" s="674"/>
      <c r="KXO47" s="674"/>
      <c r="KXP47" s="674"/>
      <c r="KXQ47" s="674"/>
      <c r="KXR47" s="674"/>
      <c r="KXS47" s="674"/>
      <c r="KXT47" s="674"/>
      <c r="KXU47" s="674"/>
      <c r="KXV47" s="674"/>
      <c r="KXW47" s="674"/>
      <c r="KXX47" s="674"/>
      <c r="KXY47" s="674"/>
      <c r="KXZ47" s="674"/>
      <c r="KYA47" s="674"/>
      <c r="KYB47" s="674"/>
      <c r="KYC47" s="674"/>
      <c r="KYD47" s="674"/>
      <c r="KYE47" s="674"/>
      <c r="KYF47" s="674"/>
      <c r="KYG47" s="674"/>
      <c r="KYH47" s="674"/>
      <c r="KYI47" s="674"/>
      <c r="KYJ47" s="674"/>
      <c r="KYK47" s="674"/>
      <c r="KYL47" s="674"/>
      <c r="KYM47" s="674"/>
      <c r="KYN47" s="674"/>
      <c r="KYO47" s="674"/>
      <c r="KYP47" s="674"/>
      <c r="KYQ47" s="674"/>
      <c r="KYR47" s="674"/>
      <c r="KYS47" s="674"/>
      <c r="KYT47" s="674"/>
      <c r="KYU47" s="674"/>
      <c r="KYV47" s="674"/>
      <c r="KYW47" s="674"/>
      <c r="KYX47" s="674"/>
      <c r="KYY47" s="674"/>
      <c r="KYZ47" s="674"/>
      <c r="KZA47" s="674"/>
      <c r="KZB47" s="674"/>
      <c r="KZC47" s="674"/>
      <c r="KZD47" s="674"/>
      <c r="KZE47" s="674"/>
      <c r="KZF47" s="674"/>
      <c r="KZG47" s="674"/>
      <c r="KZH47" s="674"/>
      <c r="KZI47" s="674"/>
      <c r="KZJ47" s="674"/>
      <c r="KZK47" s="674"/>
      <c r="KZL47" s="674"/>
      <c r="KZM47" s="674"/>
      <c r="KZN47" s="674"/>
      <c r="KZO47" s="674"/>
      <c r="KZP47" s="674"/>
      <c r="KZQ47" s="674"/>
      <c r="KZR47" s="674"/>
      <c r="KZS47" s="674"/>
      <c r="KZT47" s="674"/>
      <c r="KZU47" s="674"/>
      <c r="KZV47" s="674"/>
      <c r="KZW47" s="674"/>
      <c r="KZX47" s="674"/>
      <c r="KZY47" s="674"/>
      <c r="KZZ47" s="674"/>
      <c r="LAA47" s="674"/>
      <c r="LAB47" s="674"/>
      <c r="LAC47" s="674"/>
      <c r="LAD47" s="674"/>
      <c r="LAE47" s="674"/>
      <c r="LAF47" s="674"/>
      <c r="LAG47" s="674"/>
      <c r="LAH47" s="674"/>
      <c r="LAI47" s="674"/>
      <c r="LAJ47" s="674"/>
      <c r="LAK47" s="674"/>
      <c r="LAL47" s="674"/>
      <c r="LAM47" s="674"/>
      <c r="LAN47" s="674"/>
      <c r="LAO47" s="674"/>
      <c r="LAP47" s="674"/>
      <c r="LAQ47" s="674"/>
      <c r="LAR47" s="674"/>
      <c r="LAS47" s="674"/>
      <c r="LAT47" s="674"/>
      <c r="LAU47" s="674"/>
      <c r="LAV47" s="674"/>
      <c r="LAW47" s="674"/>
      <c r="LAX47" s="674"/>
      <c r="LAY47" s="674"/>
      <c r="LAZ47" s="674"/>
      <c r="LBA47" s="674"/>
      <c r="LBB47" s="674"/>
      <c r="LBC47" s="674"/>
      <c r="LBD47" s="674"/>
      <c r="LBE47" s="674"/>
      <c r="LBF47" s="674"/>
      <c r="LBG47" s="674"/>
      <c r="LBH47" s="674"/>
      <c r="LBI47" s="674"/>
      <c r="LBJ47" s="674"/>
      <c r="LBK47" s="674"/>
      <c r="LBL47" s="674"/>
      <c r="LBM47" s="674"/>
      <c r="LBN47" s="674"/>
      <c r="LBO47" s="674"/>
      <c r="LBP47" s="674"/>
      <c r="LBQ47" s="674"/>
      <c r="LBR47" s="674"/>
      <c r="LBS47" s="674"/>
      <c r="LBT47" s="674"/>
      <c r="LBU47" s="674"/>
      <c r="LBV47" s="674"/>
      <c r="LBW47" s="674"/>
      <c r="LBX47" s="674"/>
      <c r="LBY47" s="674"/>
      <c r="LBZ47" s="674"/>
      <c r="LCA47" s="674"/>
      <c r="LCB47" s="674"/>
      <c r="LCC47" s="674"/>
      <c r="LCD47" s="674"/>
      <c r="LCE47" s="674"/>
      <c r="LCF47" s="674"/>
      <c r="LCG47" s="674"/>
      <c r="LCH47" s="674"/>
      <c r="LCI47" s="674"/>
      <c r="LCJ47" s="674"/>
      <c r="LCK47" s="674"/>
      <c r="LCL47" s="674"/>
      <c r="LCM47" s="674"/>
      <c r="LCN47" s="674"/>
      <c r="LCO47" s="674"/>
      <c r="LCP47" s="674"/>
      <c r="LCQ47" s="674"/>
      <c r="LCR47" s="674"/>
      <c r="LCS47" s="674"/>
      <c r="LCT47" s="674"/>
      <c r="LCU47" s="674"/>
      <c r="LCV47" s="674"/>
      <c r="LCW47" s="674"/>
      <c r="LCX47" s="674"/>
      <c r="LCY47" s="674"/>
      <c r="LCZ47" s="674"/>
      <c r="LDA47" s="674"/>
      <c r="LDB47" s="674"/>
      <c r="LDC47" s="674"/>
      <c r="LDD47" s="674"/>
      <c r="LDE47" s="674"/>
      <c r="LDF47" s="674"/>
      <c r="LDG47" s="674"/>
      <c r="LDH47" s="674"/>
      <c r="LDI47" s="674"/>
      <c r="LDJ47" s="674"/>
      <c r="LDK47" s="674"/>
      <c r="LDL47" s="674"/>
      <c r="LDM47" s="674"/>
      <c r="LDN47" s="674"/>
      <c r="LDO47" s="674"/>
      <c r="LDP47" s="674"/>
      <c r="LDQ47" s="674"/>
      <c r="LDR47" s="674"/>
      <c r="LDS47" s="674"/>
      <c r="LDT47" s="674"/>
      <c r="LDU47" s="674"/>
      <c r="LDV47" s="674"/>
      <c r="LDW47" s="674"/>
      <c r="LDX47" s="674"/>
      <c r="LDY47" s="674"/>
      <c r="LDZ47" s="674"/>
      <c r="LEA47" s="674"/>
      <c r="LEB47" s="674"/>
      <c r="LEC47" s="674"/>
      <c r="LED47" s="674"/>
      <c r="LEE47" s="674"/>
      <c r="LEF47" s="674"/>
      <c r="LEG47" s="674"/>
      <c r="LEH47" s="674"/>
      <c r="LEI47" s="674"/>
      <c r="LEJ47" s="674"/>
      <c r="LEK47" s="674"/>
      <c r="LEL47" s="674"/>
      <c r="LEM47" s="674"/>
      <c r="LEN47" s="674"/>
      <c r="LEO47" s="674"/>
      <c r="LEP47" s="674"/>
      <c r="LEQ47" s="674"/>
      <c r="LER47" s="674"/>
      <c r="LES47" s="674"/>
      <c r="LET47" s="674"/>
      <c r="LEU47" s="674"/>
      <c r="LEV47" s="674"/>
      <c r="LEW47" s="674"/>
      <c r="LEX47" s="674"/>
      <c r="LEY47" s="674"/>
      <c r="LEZ47" s="674"/>
      <c r="LFA47" s="674"/>
      <c r="LFB47" s="674"/>
      <c r="LFC47" s="674"/>
      <c r="LFD47" s="674"/>
      <c r="LFE47" s="674"/>
      <c r="LFF47" s="674"/>
      <c r="LFG47" s="674"/>
      <c r="LFH47" s="674"/>
      <c r="LFI47" s="674"/>
      <c r="LFJ47" s="674"/>
      <c r="LFK47" s="674"/>
      <c r="LFL47" s="674"/>
      <c r="LFM47" s="674"/>
      <c r="LFN47" s="674"/>
      <c r="LFO47" s="674"/>
      <c r="LFP47" s="674"/>
      <c r="LFQ47" s="674"/>
      <c r="LFR47" s="674"/>
      <c r="LFS47" s="674"/>
      <c r="LFT47" s="674"/>
      <c r="LFU47" s="674"/>
      <c r="LFV47" s="674"/>
      <c r="LFW47" s="674"/>
      <c r="LFX47" s="674"/>
      <c r="LFY47" s="674"/>
      <c r="LFZ47" s="674"/>
      <c r="LGA47" s="674"/>
      <c r="LGB47" s="674"/>
      <c r="LGC47" s="674"/>
      <c r="LGD47" s="674"/>
      <c r="LGE47" s="674"/>
      <c r="LGF47" s="674"/>
      <c r="LGG47" s="674"/>
      <c r="LGH47" s="674"/>
      <c r="LGI47" s="674"/>
      <c r="LGJ47" s="674"/>
      <c r="LGK47" s="674"/>
      <c r="LGL47" s="674"/>
      <c r="LGM47" s="674"/>
      <c r="LGN47" s="674"/>
      <c r="LGO47" s="674"/>
      <c r="LGP47" s="674"/>
      <c r="LGQ47" s="674"/>
      <c r="LGR47" s="674"/>
      <c r="LGS47" s="674"/>
      <c r="LGT47" s="674"/>
      <c r="LGU47" s="674"/>
      <c r="LGV47" s="674"/>
      <c r="LGW47" s="674"/>
      <c r="LGX47" s="674"/>
      <c r="LGY47" s="674"/>
      <c r="LGZ47" s="674"/>
      <c r="LHA47" s="674"/>
      <c r="LHB47" s="674"/>
      <c r="LHC47" s="674"/>
      <c r="LHD47" s="674"/>
      <c r="LHE47" s="674"/>
      <c r="LHF47" s="674"/>
      <c r="LHG47" s="674"/>
      <c r="LHH47" s="674"/>
      <c r="LHI47" s="674"/>
      <c r="LHJ47" s="674"/>
      <c r="LHK47" s="674"/>
      <c r="LHL47" s="674"/>
      <c r="LHM47" s="674"/>
      <c r="LHN47" s="674"/>
      <c r="LHO47" s="674"/>
      <c r="LHP47" s="674"/>
      <c r="LHQ47" s="674"/>
      <c r="LHR47" s="674"/>
      <c r="LHS47" s="674"/>
      <c r="LHT47" s="674"/>
      <c r="LHU47" s="674"/>
      <c r="LHV47" s="674"/>
      <c r="LHW47" s="674"/>
      <c r="LHX47" s="674"/>
      <c r="LHY47" s="674"/>
      <c r="LHZ47" s="674"/>
      <c r="LIA47" s="674"/>
      <c r="LIB47" s="674"/>
      <c r="LIC47" s="674"/>
      <c r="LID47" s="674"/>
      <c r="LIE47" s="674"/>
      <c r="LIF47" s="674"/>
      <c r="LIG47" s="674"/>
      <c r="LIH47" s="674"/>
      <c r="LII47" s="674"/>
      <c r="LIJ47" s="674"/>
      <c r="LIK47" s="674"/>
      <c r="LIL47" s="674"/>
      <c r="LIM47" s="674"/>
      <c r="LIN47" s="674"/>
      <c r="LIO47" s="674"/>
      <c r="LIP47" s="674"/>
      <c r="LIQ47" s="674"/>
      <c r="LIR47" s="674"/>
      <c r="LIS47" s="674"/>
      <c r="LIT47" s="674"/>
      <c r="LIU47" s="674"/>
      <c r="LIV47" s="674"/>
      <c r="LIW47" s="674"/>
      <c r="LIX47" s="674"/>
      <c r="LIY47" s="674"/>
      <c r="LIZ47" s="674"/>
      <c r="LJA47" s="674"/>
      <c r="LJB47" s="674"/>
      <c r="LJC47" s="674"/>
      <c r="LJD47" s="674"/>
      <c r="LJE47" s="674"/>
      <c r="LJF47" s="674"/>
      <c r="LJG47" s="674"/>
      <c r="LJH47" s="674"/>
      <c r="LJI47" s="674"/>
      <c r="LJJ47" s="674"/>
      <c r="LJK47" s="674"/>
      <c r="LJL47" s="674"/>
      <c r="LJM47" s="674"/>
      <c r="LJN47" s="674"/>
      <c r="LJO47" s="674"/>
      <c r="LJP47" s="674"/>
      <c r="LJQ47" s="674"/>
      <c r="LJR47" s="674"/>
      <c r="LJS47" s="674"/>
      <c r="LJT47" s="674"/>
      <c r="LJU47" s="674"/>
      <c r="LJV47" s="674"/>
      <c r="LJW47" s="674"/>
      <c r="LJX47" s="674"/>
      <c r="LJY47" s="674"/>
      <c r="LJZ47" s="674"/>
      <c r="LKA47" s="674"/>
      <c r="LKB47" s="674"/>
      <c r="LKC47" s="674"/>
      <c r="LKD47" s="674"/>
      <c r="LKE47" s="674"/>
      <c r="LKF47" s="674"/>
      <c r="LKG47" s="674"/>
      <c r="LKH47" s="674"/>
      <c r="LKI47" s="674"/>
      <c r="LKJ47" s="674"/>
      <c r="LKK47" s="674"/>
      <c r="LKL47" s="674"/>
      <c r="LKM47" s="674"/>
      <c r="LKN47" s="674"/>
      <c r="LKO47" s="674"/>
      <c r="LKP47" s="674"/>
      <c r="LKQ47" s="674"/>
      <c r="LKR47" s="674"/>
      <c r="LKS47" s="674"/>
      <c r="LKT47" s="674"/>
      <c r="LKU47" s="674"/>
      <c r="LKV47" s="674"/>
      <c r="LKW47" s="674"/>
      <c r="LKX47" s="674"/>
      <c r="LKY47" s="674"/>
      <c r="LKZ47" s="674"/>
      <c r="LLA47" s="674"/>
      <c r="LLB47" s="674"/>
      <c r="LLC47" s="674"/>
      <c r="LLD47" s="674"/>
      <c r="LLE47" s="674"/>
      <c r="LLF47" s="674"/>
      <c r="LLG47" s="674"/>
      <c r="LLH47" s="674"/>
      <c r="LLI47" s="674"/>
      <c r="LLJ47" s="674"/>
      <c r="LLK47" s="674"/>
      <c r="LLL47" s="674"/>
      <c r="LLM47" s="674"/>
      <c r="LLN47" s="674"/>
      <c r="LLO47" s="674"/>
      <c r="LLP47" s="674"/>
      <c r="LLQ47" s="674"/>
      <c r="LLR47" s="674"/>
      <c r="LLS47" s="674"/>
      <c r="LLT47" s="674"/>
      <c r="LLU47" s="674"/>
      <c r="LLV47" s="674"/>
      <c r="LLW47" s="674"/>
      <c r="LLX47" s="674"/>
      <c r="LLY47" s="674"/>
      <c r="LLZ47" s="674"/>
      <c r="LMA47" s="674"/>
      <c r="LMB47" s="674"/>
      <c r="LMC47" s="674"/>
      <c r="LMD47" s="674"/>
      <c r="LME47" s="674"/>
      <c r="LMF47" s="674"/>
      <c r="LMG47" s="674"/>
      <c r="LMH47" s="674"/>
      <c r="LMI47" s="674"/>
      <c r="LMJ47" s="674"/>
      <c r="LMK47" s="674"/>
      <c r="LML47" s="674"/>
      <c r="LMM47" s="674"/>
      <c r="LMN47" s="674"/>
      <c r="LMO47" s="674"/>
      <c r="LMP47" s="674"/>
      <c r="LMQ47" s="674"/>
      <c r="LMR47" s="674"/>
      <c r="LMS47" s="674"/>
      <c r="LMT47" s="674"/>
      <c r="LMU47" s="674"/>
      <c r="LMV47" s="674"/>
      <c r="LMW47" s="674"/>
      <c r="LMX47" s="674"/>
      <c r="LMY47" s="674"/>
      <c r="LMZ47" s="674"/>
      <c r="LNA47" s="674"/>
      <c r="LNB47" s="674"/>
      <c r="LNC47" s="674"/>
      <c r="LND47" s="674"/>
      <c r="LNE47" s="674"/>
      <c r="LNF47" s="674"/>
      <c r="LNG47" s="674"/>
      <c r="LNH47" s="674"/>
      <c r="LNI47" s="674"/>
      <c r="LNJ47" s="674"/>
      <c r="LNK47" s="674"/>
      <c r="LNL47" s="674"/>
      <c r="LNM47" s="674"/>
      <c r="LNN47" s="674"/>
      <c r="LNO47" s="674"/>
      <c r="LNP47" s="674"/>
      <c r="LNQ47" s="674"/>
      <c r="LNR47" s="674"/>
      <c r="LNS47" s="674"/>
      <c r="LNT47" s="674"/>
      <c r="LNU47" s="674"/>
      <c r="LNV47" s="674"/>
      <c r="LNW47" s="674"/>
      <c r="LNX47" s="674"/>
      <c r="LNY47" s="674"/>
      <c r="LNZ47" s="674"/>
      <c r="LOA47" s="674"/>
      <c r="LOB47" s="674"/>
      <c r="LOC47" s="674"/>
      <c r="LOD47" s="674"/>
      <c r="LOE47" s="674"/>
      <c r="LOF47" s="674"/>
      <c r="LOG47" s="674"/>
      <c r="LOH47" s="674"/>
      <c r="LOI47" s="674"/>
      <c r="LOJ47" s="674"/>
      <c r="LOK47" s="674"/>
      <c r="LOL47" s="674"/>
      <c r="LOM47" s="674"/>
      <c r="LON47" s="674"/>
      <c r="LOO47" s="674"/>
      <c r="LOP47" s="674"/>
      <c r="LOQ47" s="674"/>
      <c r="LOR47" s="674"/>
      <c r="LOS47" s="674"/>
      <c r="LOT47" s="674"/>
      <c r="LOU47" s="674"/>
      <c r="LOV47" s="674"/>
      <c r="LOW47" s="674"/>
      <c r="LOX47" s="674"/>
      <c r="LOY47" s="674"/>
      <c r="LOZ47" s="674"/>
      <c r="LPA47" s="674"/>
      <c r="LPB47" s="674"/>
      <c r="LPC47" s="674"/>
      <c r="LPD47" s="674"/>
      <c r="LPE47" s="674"/>
      <c r="LPF47" s="674"/>
      <c r="LPG47" s="674"/>
      <c r="LPH47" s="674"/>
      <c r="LPI47" s="674"/>
      <c r="LPJ47" s="674"/>
      <c r="LPK47" s="674"/>
      <c r="LPL47" s="674"/>
      <c r="LPM47" s="674"/>
      <c r="LPN47" s="674"/>
      <c r="LPO47" s="674"/>
      <c r="LPP47" s="674"/>
      <c r="LPQ47" s="674"/>
      <c r="LPR47" s="674"/>
      <c r="LPS47" s="674"/>
      <c r="LPT47" s="674"/>
      <c r="LPU47" s="674"/>
      <c r="LPV47" s="674"/>
      <c r="LPW47" s="674"/>
      <c r="LPX47" s="674"/>
      <c r="LPY47" s="674"/>
      <c r="LPZ47" s="674"/>
      <c r="LQA47" s="674"/>
      <c r="LQB47" s="674"/>
      <c r="LQC47" s="674"/>
      <c r="LQD47" s="674"/>
      <c r="LQE47" s="674"/>
      <c r="LQF47" s="674"/>
      <c r="LQG47" s="674"/>
      <c r="LQH47" s="674"/>
      <c r="LQI47" s="674"/>
      <c r="LQJ47" s="674"/>
      <c r="LQK47" s="674"/>
      <c r="LQL47" s="674"/>
      <c r="LQM47" s="674"/>
      <c r="LQN47" s="674"/>
      <c r="LQO47" s="674"/>
      <c r="LQP47" s="674"/>
      <c r="LQQ47" s="674"/>
      <c r="LQR47" s="674"/>
      <c r="LQS47" s="674"/>
      <c r="LQT47" s="674"/>
      <c r="LQU47" s="674"/>
      <c r="LQV47" s="674"/>
      <c r="LQW47" s="674"/>
      <c r="LQX47" s="674"/>
      <c r="LQY47" s="674"/>
      <c r="LQZ47" s="674"/>
      <c r="LRA47" s="674"/>
      <c r="LRB47" s="674"/>
      <c r="LRC47" s="674"/>
      <c r="LRD47" s="674"/>
      <c r="LRE47" s="674"/>
      <c r="LRF47" s="674"/>
      <c r="LRG47" s="674"/>
      <c r="LRH47" s="674"/>
      <c r="LRI47" s="674"/>
      <c r="LRJ47" s="674"/>
      <c r="LRK47" s="674"/>
      <c r="LRL47" s="674"/>
      <c r="LRM47" s="674"/>
      <c r="LRN47" s="674"/>
      <c r="LRO47" s="674"/>
      <c r="LRP47" s="674"/>
      <c r="LRQ47" s="674"/>
      <c r="LRR47" s="674"/>
      <c r="LRS47" s="674"/>
      <c r="LRT47" s="674"/>
      <c r="LRU47" s="674"/>
      <c r="LRV47" s="674"/>
      <c r="LRW47" s="674"/>
      <c r="LRX47" s="674"/>
      <c r="LRY47" s="674"/>
      <c r="LRZ47" s="674"/>
      <c r="LSA47" s="674"/>
      <c r="LSB47" s="674"/>
      <c r="LSC47" s="674"/>
      <c r="LSD47" s="674"/>
      <c r="LSE47" s="674"/>
      <c r="LSF47" s="674"/>
      <c r="LSG47" s="674"/>
      <c r="LSH47" s="674"/>
      <c r="LSI47" s="674"/>
      <c r="LSJ47" s="674"/>
      <c r="LSK47" s="674"/>
      <c r="LSL47" s="674"/>
      <c r="LSM47" s="674"/>
      <c r="LSN47" s="674"/>
      <c r="LSO47" s="674"/>
      <c r="LSP47" s="674"/>
      <c r="LSQ47" s="674"/>
      <c r="LSR47" s="674"/>
      <c r="LSS47" s="674"/>
      <c r="LST47" s="674"/>
      <c r="LSU47" s="674"/>
      <c r="LSV47" s="674"/>
      <c r="LSW47" s="674"/>
      <c r="LSX47" s="674"/>
      <c r="LSY47" s="674"/>
      <c r="LSZ47" s="674"/>
      <c r="LTA47" s="674"/>
      <c r="LTB47" s="674"/>
      <c r="LTC47" s="674"/>
      <c r="LTD47" s="674"/>
      <c r="LTE47" s="674"/>
      <c r="LTF47" s="674"/>
      <c r="LTG47" s="674"/>
      <c r="LTH47" s="674"/>
      <c r="LTI47" s="674"/>
      <c r="LTJ47" s="674"/>
      <c r="LTK47" s="674"/>
      <c r="LTL47" s="674"/>
      <c r="LTM47" s="674"/>
      <c r="LTN47" s="674"/>
      <c r="LTO47" s="674"/>
      <c r="LTP47" s="674"/>
      <c r="LTQ47" s="674"/>
      <c r="LTR47" s="674"/>
      <c r="LTS47" s="674"/>
      <c r="LTT47" s="674"/>
      <c r="LTU47" s="674"/>
      <c r="LTV47" s="674"/>
      <c r="LTW47" s="674"/>
      <c r="LTX47" s="674"/>
      <c r="LTY47" s="674"/>
      <c r="LTZ47" s="674"/>
      <c r="LUA47" s="674"/>
      <c r="LUB47" s="674"/>
      <c r="LUC47" s="674"/>
      <c r="LUD47" s="674"/>
      <c r="LUE47" s="674"/>
      <c r="LUF47" s="674"/>
      <c r="LUG47" s="674"/>
      <c r="LUH47" s="674"/>
      <c r="LUI47" s="674"/>
      <c r="LUJ47" s="674"/>
      <c r="LUK47" s="674"/>
      <c r="LUL47" s="674"/>
      <c r="LUM47" s="674"/>
      <c r="LUN47" s="674"/>
      <c r="LUO47" s="674"/>
      <c r="LUP47" s="674"/>
      <c r="LUQ47" s="674"/>
      <c r="LUR47" s="674"/>
      <c r="LUS47" s="674"/>
      <c r="LUT47" s="674"/>
      <c r="LUU47" s="674"/>
      <c r="LUV47" s="674"/>
      <c r="LUW47" s="674"/>
      <c r="LUX47" s="674"/>
      <c r="LUY47" s="674"/>
      <c r="LUZ47" s="674"/>
      <c r="LVA47" s="674"/>
      <c r="LVB47" s="674"/>
      <c r="LVC47" s="674"/>
      <c r="LVD47" s="674"/>
      <c r="LVE47" s="674"/>
      <c r="LVF47" s="674"/>
      <c r="LVG47" s="674"/>
      <c r="LVH47" s="674"/>
      <c r="LVI47" s="674"/>
      <c r="LVJ47" s="674"/>
      <c r="LVK47" s="674"/>
      <c r="LVL47" s="674"/>
      <c r="LVM47" s="674"/>
      <c r="LVN47" s="674"/>
      <c r="LVO47" s="674"/>
      <c r="LVP47" s="674"/>
      <c r="LVQ47" s="674"/>
      <c r="LVR47" s="674"/>
      <c r="LVS47" s="674"/>
      <c r="LVT47" s="674"/>
      <c r="LVU47" s="674"/>
      <c r="LVV47" s="674"/>
      <c r="LVW47" s="674"/>
      <c r="LVX47" s="674"/>
      <c r="LVY47" s="674"/>
      <c r="LVZ47" s="674"/>
      <c r="LWA47" s="674"/>
      <c r="LWB47" s="674"/>
      <c r="LWC47" s="674"/>
      <c r="LWD47" s="674"/>
      <c r="LWE47" s="674"/>
      <c r="LWF47" s="674"/>
      <c r="LWG47" s="674"/>
      <c r="LWH47" s="674"/>
      <c r="LWI47" s="674"/>
      <c r="LWJ47" s="674"/>
      <c r="LWK47" s="674"/>
      <c r="LWL47" s="674"/>
      <c r="LWM47" s="674"/>
      <c r="LWN47" s="674"/>
      <c r="LWO47" s="674"/>
      <c r="LWP47" s="674"/>
      <c r="LWQ47" s="674"/>
      <c r="LWR47" s="674"/>
      <c r="LWS47" s="674"/>
      <c r="LWT47" s="674"/>
      <c r="LWU47" s="674"/>
      <c r="LWV47" s="674"/>
      <c r="LWW47" s="674"/>
      <c r="LWX47" s="674"/>
      <c r="LWY47" s="674"/>
      <c r="LWZ47" s="674"/>
      <c r="LXA47" s="674"/>
      <c r="LXB47" s="674"/>
      <c r="LXC47" s="674"/>
      <c r="LXD47" s="674"/>
      <c r="LXE47" s="674"/>
      <c r="LXF47" s="674"/>
      <c r="LXG47" s="674"/>
      <c r="LXH47" s="674"/>
      <c r="LXI47" s="674"/>
      <c r="LXJ47" s="674"/>
      <c r="LXK47" s="674"/>
      <c r="LXL47" s="674"/>
      <c r="LXM47" s="674"/>
      <c r="LXN47" s="674"/>
      <c r="LXO47" s="674"/>
      <c r="LXP47" s="674"/>
      <c r="LXQ47" s="674"/>
      <c r="LXR47" s="674"/>
      <c r="LXS47" s="674"/>
      <c r="LXT47" s="674"/>
      <c r="LXU47" s="674"/>
      <c r="LXV47" s="674"/>
      <c r="LXW47" s="674"/>
      <c r="LXX47" s="674"/>
      <c r="LXY47" s="674"/>
      <c r="LXZ47" s="674"/>
      <c r="LYA47" s="674"/>
      <c r="LYB47" s="674"/>
      <c r="LYC47" s="674"/>
      <c r="LYD47" s="674"/>
      <c r="LYE47" s="674"/>
      <c r="LYF47" s="674"/>
      <c r="LYG47" s="674"/>
      <c r="LYH47" s="674"/>
      <c r="LYI47" s="674"/>
      <c r="LYJ47" s="674"/>
      <c r="LYK47" s="674"/>
      <c r="LYL47" s="674"/>
      <c r="LYM47" s="674"/>
      <c r="LYN47" s="674"/>
      <c r="LYO47" s="674"/>
      <c r="LYP47" s="674"/>
      <c r="LYQ47" s="674"/>
      <c r="LYR47" s="674"/>
      <c r="LYS47" s="674"/>
      <c r="LYT47" s="674"/>
      <c r="LYU47" s="674"/>
      <c r="LYV47" s="674"/>
      <c r="LYW47" s="674"/>
      <c r="LYX47" s="674"/>
      <c r="LYY47" s="674"/>
      <c r="LYZ47" s="674"/>
      <c r="LZA47" s="674"/>
      <c r="LZB47" s="674"/>
      <c r="LZC47" s="674"/>
      <c r="LZD47" s="674"/>
      <c r="LZE47" s="674"/>
      <c r="LZF47" s="674"/>
      <c r="LZG47" s="674"/>
      <c r="LZH47" s="674"/>
      <c r="LZI47" s="674"/>
      <c r="LZJ47" s="674"/>
      <c r="LZK47" s="674"/>
      <c r="LZL47" s="674"/>
      <c r="LZM47" s="674"/>
      <c r="LZN47" s="674"/>
      <c r="LZO47" s="674"/>
      <c r="LZP47" s="674"/>
      <c r="LZQ47" s="674"/>
      <c r="LZR47" s="674"/>
      <c r="LZS47" s="674"/>
      <c r="LZT47" s="674"/>
      <c r="LZU47" s="674"/>
      <c r="LZV47" s="674"/>
      <c r="LZW47" s="674"/>
      <c r="LZX47" s="674"/>
      <c r="LZY47" s="674"/>
      <c r="LZZ47" s="674"/>
      <c r="MAA47" s="674"/>
      <c r="MAB47" s="674"/>
      <c r="MAC47" s="674"/>
      <c r="MAD47" s="674"/>
      <c r="MAE47" s="674"/>
      <c r="MAF47" s="674"/>
      <c r="MAG47" s="674"/>
      <c r="MAH47" s="674"/>
      <c r="MAI47" s="674"/>
      <c r="MAJ47" s="674"/>
      <c r="MAK47" s="674"/>
      <c r="MAL47" s="674"/>
      <c r="MAM47" s="674"/>
      <c r="MAN47" s="674"/>
      <c r="MAO47" s="674"/>
      <c r="MAP47" s="674"/>
      <c r="MAQ47" s="674"/>
      <c r="MAR47" s="674"/>
      <c r="MAS47" s="674"/>
      <c r="MAT47" s="674"/>
      <c r="MAU47" s="674"/>
      <c r="MAV47" s="674"/>
      <c r="MAW47" s="674"/>
      <c r="MAX47" s="674"/>
      <c r="MAY47" s="674"/>
      <c r="MAZ47" s="674"/>
      <c r="MBA47" s="674"/>
      <c r="MBB47" s="674"/>
      <c r="MBC47" s="674"/>
      <c r="MBD47" s="674"/>
      <c r="MBE47" s="674"/>
      <c r="MBF47" s="674"/>
      <c r="MBG47" s="674"/>
      <c r="MBH47" s="674"/>
      <c r="MBI47" s="674"/>
      <c r="MBJ47" s="674"/>
      <c r="MBK47" s="674"/>
      <c r="MBL47" s="674"/>
      <c r="MBM47" s="674"/>
      <c r="MBN47" s="674"/>
      <c r="MBO47" s="674"/>
      <c r="MBP47" s="674"/>
      <c r="MBQ47" s="674"/>
      <c r="MBR47" s="674"/>
      <c r="MBS47" s="674"/>
      <c r="MBT47" s="674"/>
      <c r="MBU47" s="674"/>
      <c r="MBV47" s="674"/>
      <c r="MBW47" s="674"/>
      <c r="MBX47" s="674"/>
      <c r="MBY47" s="674"/>
      <c r="MBZ47" s="674"/>
      <c r="MCA47" s="674"/>
      <c r="MCB47" s="674"/>
      <c r="MCC47" s="674"/>
      <c r="MCD47" s="674"/>
      <c r="MCE47" s="674"/>
      <c r="MCF47" s="674"/>
      <c r="MCG47" s="674"/>
      <c r="MCH47" s="674"/>
      <c r="MCI47" s="674"/>
      <c r="MCJ47" s="674"/>
      <c r="MCK47" s="674"/>
      <c r="MCL47" s="674"/>
      <c r="MCM47" s="674"/>
      <c r="MCN47" s="674"/>
      <c r="MCO47" s="674"/>
      <c r="MCP47" s="674"/>
      <c r="MCQ47" s="674"/>
      <c r="MCR47" s="674"/>
      <c r="MCS47" s="674"/>
      <c r="MCT47" s="674"/>
      <c r="MCU47" s="674"/>
      <c r="MCV47" s="674"/>
      <c r="MCW47" s="674"/>
      <c r="MCX47" s="674"/>
      <c r="MCY47" s="674"/>
      <c r="MCZ47" s="674"/>
      <c r="MDA47" s="674"/>
      <c r="MDB47" s="674"/>
      <c r="MDC47" s="674"/>
      <c r="MDD47" s="674"/>
      <c r="MDE47" s="674"/>
      <c r="MDF47" s="674"/>
      <c r="MDG47" s="674"/>
      <c r="MDH47" s="674"/>
      <c r="MDI47" s="674"/>
      <c r="MDJ47" s="674"/>
      <c r="MDK47" s="674"/>
      <c r="MDL47" s="674"/>
      <c r="MDM47" s="674"/>
      <c r="MDN47" s="674"/>
      <c r="MDO47" s="674"/>
      <c r="MDP47" s="674"/>
      <c r="MDQ47" s="674"/>
      <c r="MDR47" s="674"/>
      <c r="MDS47" s="674"/>
      <c r="MDT47" s="674"/>
      <c r="MDU47" s="674"/>
      <c r="MDV47" s="674"/>
      <c r="MDW47" s="674"/>
      <c r="MDX47" s="674"/>
      <c r="MDY47" s="674"/>
      <c r="MDZ47" s="674"/>
      <c r="MEA47" s="674"/>
      <c r="MEB47" s="674"/>
      <c r="MEC47" s="674"/>
      <c r="MED47" s="674"/>
      <c r="MEE47" s="674"/>
      <c r="MEF47" s="674"/>
      <c r="MEG47" s="674"/>
      <c r="MEH47" s="674"/>
      <c r="MEI47" s="674"/>
      <c r="MEJ47" s="674"/>
      <c r="MEK47" s="674"/>
      <c r="MEL47" s="674"/>
      <c r="MEM47" s="674"/>
      <c r="MEN47" s="674"/>
      <c r="MEO47" s="674"/>
      <c r="MEP47" s="674"/>
      <c r="MEQ47" s="674"/>
      <c r="MER47" s="674"/>
      <c r="MES47" s="674"/>
      <c r="MET47" s="674"/>
      <c r="MEU47" s="674"/>
      <c r="MEV47" s="674"/>
      <c r="MEW47" s="674"/>
      <c r="MEX47" s="674"/>
      <c r="MEY47" s="674"/>
      <c r="MEZ47" s="674"/>
      <c r="MFA47" s="674"/>
      <c r="MFB47" s="674"/>
      <c r="MFC47" s="674"/>
      <c r="MFD47" s="674"/>
      <c r="MFE47" s="674"/>
      <c r="MFF47" s="674"/>
      <c r="MFG47" s="674"/>
      <c r="MFH47" s="674"/>
      <c r="MFI47" s="674"/>
      <c r="MFJ47" s="674"/>
      <c r="MFK47" s="674"/>
      <c r="MFL47" s="674"/>
      <c r="MFM47" s="674"/>
      <c r="MFN47" s="674"/>
      <c r="MFO47" s="674"/>
      <c r="MFP47" s="674"/>
      <c r="MFQ47" s="674"/>
      <c r="MFR47" s="674"/>
      <c r="MFS47" s="674"/>
      <c r="MFT47" s="674"/>
      <c r="MFU47" s="674"/>
      <c r="MFV47" s="674"/>
      <c r="MFW47" s="674"/>
      <c r="MFX47" s="674"/>
      <c r="MFY47" s="674"/>
      <c r="MFZ47" s="674"/>
      <c r="MGA47" s="674"/>
      <c r="MGB47" s="674"/>
      <c r="MGC47" s="674"/>
      <c r="MGD47" s="674"/>
      <c r="MGE47" s="674"/>
      <c r="MGF47" s="674"/>
      <c r="MGG47" s="674"/>
      <c r="MGH47" s="674"/>
      <c r="MGI47" s="674"/>
      <c r="MGJ47" s="674"/>
      <c r="MGK47" s="674"/>
      <c r="MGL47" s="674"/>
      <c r="MGM47" s="674"/>
      <c r="MGN47" s="674"/>
      <c r="MGO47" s="674"/>
      <c r="MGP47" s="674"/>
      <c r="MGQ47" s="674"/>
      <c r="MGR47" s="674"/>
      <c r="MGS47" s="674"/>
      <c r="MGT47" s="674"/>
      <c r="MGU47" s="674"/>
      <c r="MGV47" s="674"/>
      <c r="MGW47" s="674"/>
      <c r="MGX47" s="674"/>
      <c r="MGY47" s="674"/>
      <c r="MGZ47" s="674"/>
      <c r="MHA47" s="674"/>
      <c r="MHB47" s="674"/>
      <c r="MHC47" s="674"/>
      <c r="MHD47" s="674"/>
      <c r="MHE47" s="674"/>
      <c r="MHF47" s="674"/>
      <c r="MHG47" s="674"/>
      <c r="MHH47" s="674"/>
      <c r="MHI47" s="674"/>
      <c r="MHJ47" s="674"/>
      <c r="MHK47" s="674"/>
      <c r="MHL47" s="674"/>
      <c r="MHM47" s="674"/>
      <c r="MHN47" s="674"/>
      <c r="MHO47" s="674"/>
      <c r="MHP47" s="674"/>
      <c r="MHQ47" s="674"/>
      <c r="MHR47" s="674"/>
      <c r="MHS47" s="674"/>
      <c r="MHT47" s="674"/>
      <c r="MHU47" s="674"/>
      <c r="MHV47" s="674"/>
      <c r="MHW47" s="674"/>
      <c r="MHX47" s="674"/>
      <c r="MHY47" s="674"/>
      <c r="MHZ47" s="674"/>
      <c r="MIA47" s="674"/>
      <c r="MIB47" s="674"/>
      <c r="MIC47" s="674"/>
      <c r="MID47" s="674"/>
      <c r="MIE47" s="674"/>
      <c r="MIF47" s="674"/>
      <c r="MIG47" s="674"/>
      <c r="MIH47" s="674"/>
      <c r="MII47" s="674"/>
      <c r="MIJ47" s="674"/>
      <c r="MIK47" s="674"/>
      <c r="MIL47" s="674"/>
      <c r="MIM47" s="674"/>
      <c r="MIN47" s="674"/>
      <c r="MIO47" s="674"/>
      <c r="MIP47" s="674"/>
      <c r="MIQ47" s="674"/>
      <c r="MIR47" s="674"/>
      <c r="MIS47" s="674"/>
      <c r="MIT47" s="674"/>
      <c r="MIU47" s="674"/>
      <c r="MIV47" s="674"/>
      <c r="MIW47" s="674"/>
      <c r="MIX47" s="674"/>
      <c r="MIY47" s="674"/>
      <c r="MIZ47" s="674"/>
      <c r="MJA47" s="674"/>
      <c r="MJB47" s="674"/>
      <c r="MJC47" s="674"/>
      <c r="MJD47" s="674"/>
      <c r="MJE47" s="674"/>
      <c r="MJF47" s="674"/>
      <c r="MJG47" s="674"/>
      <c r="MJH47" s="674"/>
      <c r="MJI47" s="674"/>
      <c r="MJJ47" s="674"/>
      <c r="MJK47" s="674"/>
      <c r="MJL47" s="674"/>
      <c r="MJM47" s="674"/>
      <c r="MJN47" s="674"/>
      <c r="MJO47" s="674"/>
      <c r="MJP47" s="674"/>
      <c r="MJQ47" s="674"/>
      <c r="MJR47" s="674"/>
      <c r="MJS47" s="674"/>
      <c r="MJT47" s="674"/>
      <c r="MJU47" s="674"/>
      <c r="MJV47" s="674"/>
      <c r="MJW47" s="674"/>
      <c r="MJX47" s="674"/>
      <c r="MJY47" s="674"/>
      <c r="MJZ47" s="674"/>
      <c r="MKA47" s="674"/>
      <c r="MKB47" s="674"/>
      <c r="MKC47" s="674"/>
      <c r="MKD47" s="674"/>
      <c r="MKE47" s="674"/>
      <c r="MKF47" s="674"/>
      <c r="MKG47" s="674"/>
      <c r="MKH47" s="674"/>
      <c r="MKI47" s="674"/>
      <c r="MKJ47" s="674"/>
      <c r="MKK47" s="674"/>
      <c r="MKL47" s="674"/>
      <c r="MKM47" s="674"/>
      <c r="MKN47" s="674"/>
      <c r="MKO47" s="674"/>
      <c r="MKP47" s="674"/>
      <c r="MKQ47" s="674"/>
      <c r="MKR47" s="674"/>
      <c r="MKS47" s="674"/>
      <c r="MKT47" s="674"/>
      <c r="MKU47" s="674"/>
      <c r="MKV47" s="674"/>
      <c r="MKW47" s="674"/>
      <c r="MKX47" s="674"/>
      <c r="MKY47" s="674"/>
      <c r="MKZ47" s="674"/>
      <c r="MLA47" s="674"/>
      <c r="MLB47" s="674"/>
      <c r="MLC47" s="674"/>
      <c r="MLD47" s="674"/>
      <c r="MLE47" s="674"/>
      <c r="MLF47" s="674"/>
      <c r="MLG47" s="674"/>
      <c r="MLH47" s="674"/>
      <c r="MLI47" s="674"/>
      <c r="MLJ47" s="674"/>
      <c r="MLK47" s="674"/>
      <c r="MLL47" s="674"/>
      <c r="MLM47" s="674"/>
      <c r="MLN47" s="674"/>
      <c r="MLO47" s="674"/>
      <c r="MLP47" s="674"/>
      <c r="MLQ47" s="674"/>
      <c r="MLR47" s="674"/>
      <c r="MLS47" s="674"/>
      <c r="MLT47" s="674"/>
      <c r="MLU47" s="674"/>
      <c r="MLV47" s="674"/>
      <c r="MLW47" s="674"/>
      <c r="MLX47" s="674"/>
      <c r="MLY47" s="674"/>
      <c r="MLZ47" s="674"/>
      <c r="MMA47" s="674"/>
      <c r="MMB47" s="674"/>
      <c r="MMC47" s="674"/>
      <c r="MMD47" s="674"/>
      <c r="MME47" s="674"/>
      <c r="MMF47" s="674"/>
      <c r="MMG47" s="674"/>
      <c r="MMH47" s="674"/>
      <c r="MMI47" s="674"/>
      <c r="MMJ47" s="674"/>
      <c r="MMK47" s="674"/>
      <c r="MML47" s="674"/>
      <c r="MMM47" s="674"/>
      <c r="MMN47" s="674"/>
      <c r="MMO47" s="674"/>
      <c r="MMP47" s="674"/>
      <c r="MMQ47" s="674"/>
      <c r="MMR47" s="674"/>
      <c r="MMS47" s="674"/>
      <c r="MMT47" s="674"/>
      <c r="MMU47" s="674"/>
      <c r="MMV47" s="674"/>
      <c r="MMW47" s="674"/>
      <c r="MMX47" s="674"/>
      <c r="MMY47" s="674"/>
      <c r="MMZ47" s="674"/>
      <c r="MNA47" s="674"/>
      <c r="MNB47" s="674"/>
      <c r="MNC47" s="674"/>
      <c r="MND47" s="674"/>
      <c r="MNE47" s="674"/>
      <c r="MNF47" s="674"/>
      <c r="MNG47" s="674"/>
      <c r="MNH47" s="674"/>
      <c r="MNI47" s="674"/>
      <c r="MNJ47" s="674"/>
      <c r="MNK47" s="674"/>
      <c r="MNL47" s="674"/>
      <c r="MNM47" s="674"/>
      <c r="MNN47" s="674"/>
      <c r="MNO47" s="674"/>
      <c r="MNP47" s="674"/>
      <c r="MNQ47" s="674"/>
      <c r="MNR47" s="674"/>
      <c r="MNS47" s="674"/>
      <c r="MNT47" s="674"/>
      <c r="MNU47" s="674"/>
      <c r="MNV47" s="674"/>
      <c r="MNW47" s="674"/>
      <c r="MNX47" s="674"/>
      <c r="MNY47" s="674"/>
      <c r="MNZ47" s="674"/>
      <c r="MOA47" s="674"/>
      <c r="MOB47" s="674"/>
      <c r="MOC47" s="674"/>
      <c r="MOD47" s="674"/>
      <c r="MOE47" s="674"/>
      <c r="MOF47" s="674"/>
      <c r="MOG47" s="674"/>
      <c r="MOH47" s="674"/>
      <c r="MOI47" s="674"/>
      <c r="MOJ47" s="674"/>
      <c r="MOK47" s="674"/>
      <c r="MOL47" s="674"/>
      <c r="MOM47" s="674"/>
      <c r="MON47" s="674"/>
      <c r="MOO47" s="674"/>
      <c r="MOP47" s="674"/>
      <c r="MOQ47" s="674"/>
      <c r="MOR47" s="674"/>
      <c r="MOS47" s="674"/>
      <c r="MOT47" s="674"/>
      <c r="MOU47" s="674"/>
      <c r="MOV47" s="674"/>
      <c r="MOW47" s="674"/>
      <c r="MOX47" s="674"/>
      <c r="MOY47" s="674"/>
      <c r="MOZ47" s="674"/>
      <c r="MPA47" s="674"/>
      <c r="MPB47" s="674"/>
      <c r="MPC47" s="674"/>
      <c r="MPD47" s="674"/>
      <c r="MPE47" s="674"/>
      <c r="MPF47" s="674"/>
      <c r="MPG47" s="674"/>
      <c r="MPH47" s="674"/>
      <c r="MPI47" s="674"/>
      <c r="MPJ47" s="674"/>
      <c r="MPK47" s="674"/>
      <c r="MPL47" s="674"/>
      <c r="MPM47" s="674"/>
      <c r="MPN47" s="674"/>
      <c r="MPO47" s="674"/>
      <c r="MPP47" s="674"/>
      <c r="MPQ47" s="674"/>
      <c r="MPR47" s="674"/>
      <c r="MPS47" s="674"/>
      <c r="MPT47" s="674"/>
      <c r="MPU47" s="674"/>
      <c r="MPV47" s="674"/>
      <c r="MPW47" s="674"/>
      <c r="MPX47" s="674"/>
      <c r="MPY47" s="674"/>
      <c r="MPZ47" s="674"/>
      <c r="MQA47" s="674"/>
      <c r="MQB47" s="674"/>
      <c r="MQC47" s="674"/>
      <c r="MQD47" s="674"/>
      <c r="MQE47" s="674"/>
      <c r="MQF47" s="674"/>
      <c r="MQG47" s="674"/>
      <c r="MQH47" s="674"/>
      <c r="MQI47" s="674"/>
      <c r="MQJ47" s="674"/>
      <c r="MQK47" s="674"/>
      <c r="MQL47" s="674"/>
      <c r="MQM47" s="674"/>
      <c r="MQN47" s="674"/>
      <c r="MQO47" s="674"/>
      <c r="MQP47" s="674"/>
      <c r="MQQ47" s="674"/>
      <c r="MQR47" s="674"/>
      <c r="MQS47" s="674"/>
      <c r="MQT47" s="674"/>
      <c r="MQU47" s="674"/>
      <c r="MQV47" s="674"/>
      <c r="MQW47" s="674"/>
      <c r="MQX47" s="674"/>
      <c r="MQY47" s="674"/>
      <c r="MQZ47" s="674"/>
      <c r="MRA47" s="674"/>
      <c r="MRB47" s="674"/>
      <c r="MRC47" s="674"/>
      <c r="MRD47" s="674"/>
      <c r="MRE47" s="674"/>
      <c r="MRF47" s="674"/>
      <c r="MRG47" s="674"/>
      <c r="MRH47" s="674"/>
      <c r="MRI47" s="674"/>
      <c r="MRJ47" s="674"/>
      <c r="MRK47" s="674"/>
      <c r="MRL47" s="674"/>
      <c r="MRM47" s="674"/>
      <c r="MRN47" s="674"/>
      <c r="MRO47" s="674"/>
      <c r="MRP47" s="674"/>
      <c r="MRQ47" s="674"/>
      <c r="MRR47" s="674"/>
      <c r="MRS47" s="674"/>
      <c r="MRT47" s="674"/>
      <c r="MRU47" s="674"/>
      <c r="MRV47" s="674"/>
      <c r="MRW47" s="674"/>
      <c r="MRX47" s="674"/>
      <c r="MRY47" s="674"/>
      <c r="MRZ47" s="674"/>
      <c r="MSA47" s="674"/>
      <c r="MSB47" s="674"/>
      <c r="MSC47" s="674"/>
      <c r="MSD47" s="674"/>
      <c r="MSE47" s="674"/>
      <c r="MSF47" s="674"/>
      <c r="MSG47" s="674"/>
      <c r="MSH47" s="674"/>
      <c r="MSI47" s="674"/>
      <c r="MSJ47" s="674"/>
      <c r="MSK47" s="674"/>
      <c r="MSL47" s="674"/>
      <c r="MSM47" s="674"/>
      <c r="MSN47" s="674"/>
      <c r="MSO47" s="674"/>
      <c r="MSP47" s="674"/>
      <c r="MSQ47" s="674"/>
      <c r="MSR47" s="674"/>
      <c r="MSS47" s="674"/>
      <c r="MST47" s="674"/>
      <c r="MSU47" s="674"/>
      <c r="MSV47" s="674"/>
      <c r="MSW47" s="674"/>
      <c r="MSX47" s="674"/>
      <c r="MSY47" s="674"/>
      <c r="MSZ47" s="674"/>
      <c r="MTA47" s="674"/>
      <c r="MTB47" s="674"/>
      <c r="MTC47" s="674"/>
      <c r="MTD47" s="674"/>
      <c r="MTE47" s="674"/>
      <c r="MTF47" s="674"/>
      <c r="MTG47" s="674"/>
      <c r="MTH47" s="674"/>
      <c r="MTI47" s="674"/>
      <c r="MTJ47" s="674"/>
      <c r="MTK47" s="674"/>
      <c r="MTL47" s="674"/>
      <c r="MTM47" s="674"/>
      <c r="MTN47" s="674"/>
      <c r="MTO47" s="674"/>
      <c r="MTP47" s="674"/>
      <c r="MTQ47" s="674"/>
      <c r="MTR47" s="674"/>
      <c r="MTS47" s="674"/>
      <c r="MTT47" s="674"/>
      <c r="MTU47" s="674"/>
      <c r="MTV47" s="674"/>
      <c r="MTW47" s="674"/>
      <c r="MTX47" s="674"/>
      <c r="MTY47" s="674"/>
      <c r="MTZ47" s="674"/>
      <c r="MUA47" s="674"/>
      <c r="MUB47" s="674"/>
      <c r="MUC47" s="674"/>
      <c r="MUD47" s="674"/>
      <c r="MUE47" s="674"/>
      <c r="MUF47" s="674"/>
      <c r="MUG47" s="674"/>
      <c r="MUH47" s="674"/>
      <c r="MUI47" s="674"/>
      <c r="MUJ47" s="674"/>
      <c r="MUK47" s="674"/>
      <c r="MUL47" s="674"/>
      <c r="MUM47" s="674"/>
      <c r="MUN47" s="674"/>
      <c r="MUO47" s="674"/>
      <c r="MUP47" s="674"/>
      <c r="MUQ47" s="674"/>
      <c r="MUR47" s="674"/>
      <c r="MUS47" s="674"/>
      <c r="MUT47" s="674"/>
      <c r="MUU47" s="674"/>
      <c r="MUV47" s="674"/>
      <c r="MUW47" s="674"/>
      <c r="MUX47" s="674"/>
      <c r="MUY47" s="674"/>
      <c r="MUZ47" s="674"/>
      <c r="MVA47" s="674"/>
      <c r="MVB47" s="674"/>
      <c r="MVC47" s="674"/>
      <c r="MVD47" s="674"/>
      <c r="MVE47" s="674"/>
      <c r="MVF47" s="674"/>
      <c r="MVG47" s="674"/>
      <c r="MVH47" s="674"/>
      <c r="MVI47" s="674"/>
      <c r="MVJ47" s="674"/>
      <c r="MVK47" s="674"/>
      <c r="MVL47" s="674"/>
      <c r="MVM47" s="674"/>
      <c r="MVN47" s="674"/>
      <c r="MVO47" s="674"/>
      <c r="MVP47" s="674"/>
      <c r="MVQ47" s="674"/>
      <c r="MVR47" s="674"/>
      <c r="MVS47" s="674"/>
      <c r="MVT47" s="674"/>
      <c r="MVU47" s="674"/>
      <c r="MVV47" s="674"/>
      <c r="MVW47" s="674"/>
      <c r="MVX47" s="674"/>
      <c r="MVY47" s="674"/>
      <c r="MVZ47" s="674"/>
      <c r="MWA47" s="674"/>
      <c r="MWB47" s="674"/>
      <c r="MWC47" s="674"/>
      <c r="MWD47" s="674"/>
      <c r="MWE47" s="674"/>
      <c r="MWF47" s="674"/>
      <c r="MWG47" s="674"/>
      <c r="MWH47" s="674"/>
      <c r="MWI47" s="674"/>
      <c r="MWJ47" s="674"/>
      <c r="MWK47" s="674"/>
      <c r="MWL47" s="674"/>
      <c r="MWM47" s="674"/>
      <c r="MWN47" s="674"/>
      <c r="MWO47" s="674"/>
      <c r="MWP47" s="674"/>
      <c r="MWQ47" s="674"/>
      <c r="MWR47" s="674"/>
      <c r="MWS47" s="674"/>
      <c r="MWT47" s="674"/>
      <c r="MWU47" s="674"/>
      <c r="MWV47" s="674"/>
      <c r="MWW47" s="674"/>
      <c r="MWX47" s="674"/>
      <c r="MWY47" s="674"/>
      <c r="MWZ47" s="674"/>
      <c r="MXA47" s="674"/>
      <c r="MXB47" s="674"/>
      <c r="MXC47" s="674"/>
      <c r="MXD47" s="674"/>
      <c r="MXE47" s="674"/>
      <c r="MXF47" s="674"/>
      <c r="MXG47" s="674"/>
      <c r="MXH47" s="674"/>
      <c r="MXI47" s="674"/>
      <c r="MXJ47" s="674"/>
      <c r="MXK47" s="674"/>
      <c r="MXL47" s="674"/>
      <c r="MXM47" s="674"/>
      <c r="MXN47" s="674"/>
      <c r="MXO47" s="674"/>
      <c r="MXP47" s="674"/>
      <c r="MXQ47" s="674"/>
      <c r="MXR47" s="674"/>
      <c r="MXS47" s="674"/>
      <c r="MXT47" s="674"/>
      <c r="MXU47" s="674"/>
      <c r="MXV47" s="674"/>
      <c r="MXW47" s="674"/>
      <c r="MXX47" s="674"/>
      <c r="MXY47" s="674"/>
      <c r="MXZ47" s="674"/>
      <c r="MYA47" s="674"/>
      <c r="MYB47" s="674"/>
      <c r="MYC47" s="674"/>
      <c r="MYD47" s="674"/>
      <c r="MYE47" s="674"/>
      <c r="MYF47" s="674"/>
      <c r="MYG47" s="674"/>
      <c r="MYH47" s="674"/>
      <c r="MYI47" s="674"/>
      <c r="MYJ47" s="674"/>
      <c r="MYK47" s="674"/>
      <c r="MYL47" s="674"/>
      <c r="MYM47" s="674"/>
      <c r="MYN47" s="674"/>
      <c r="MYO47" s="674"/>
      <c r="MYP47" s="674"/>
      <c r="MYQ47" s="674"/>
      <c r="MYR47" s="674"/>
      <c r="MYS47" s="674"/>
      <c r="MYT47" s="674"/>
      <c r="MYU47" s="674"/>
      <c r="MYV47" s="674"/>
      <c r="MYW47" s="674"/>
      <c r="MYX47" s="674"/>
      <c r="MYY47" s="674"/>
      <c r="MYZ47" s="674"/>
      <c r="MZA47" s="674"/>
      <c r="MZB47" s="674"/>
      <c r="MZC47" s="674"/>
      <c r="MZD47" s="674"/>
      <c r="MZE47" s="674"/>
      <c r="MZF47" s="674"/>
      <c r="MZG47" s="674"/>
      <c r="MZH47" s="674"/>
      <c r="MZI47" s="674"/>
      <c r="MZJ47" s="674"/>
      <c r="MZK47" s="674"/>
      <c r="MZL47" s="674"/>
      <c r="MZM47" s="674"/>
      <c r="MZN47" s="674"/>
      <c r="MZO47" s="674"/>
      <c r="MZP47" s="674"/>
      <c r="MZQ47" s="674"/>
      <c r="MZR47" s="674"/>
      <c r="MZS47" s="674"/>
      <c r="MZT47" s="674"/>
      <c r="MZU47" s="674"/>
      <c r="MZV47" s="674"/>
      <c r="MZW47" s="674"/>
      <c r="MZX47" s="674"/>
      <c r="MZY47" s="674"/>
      <c r="MZZ47" s="674"/>
      <c r="NAA47" s="674"/>
      <c r="NAB47" s="674"/>
      <c r="NAC47" s="674"/>
      <c r="NAD47" s="674"/>
      <c r="NAE47" s="674"/>
      <c r="NAF47" s="674"/>
      <c r="NAG47" s="674"/>
      <c r="NAH47" s="674"/>
      <c r="NAI47" s="674"/>
      <c r="NAJ47" s="674"/>
      <c r="NAK47" s="674"/>
      <c r="NAL47" s="674"/>
      <c r="NAM47" s="674"/>
      <c r="NAN47" s="674"/>
      <c r="NAO47" s="674"/>
      <c r="NAP47" s="674"/>
      <c r="NAQ47" s="674"/>
      <c r="NAR47" s="674"/>
      <c r="NAS47" s="674"/>
      <c r="NAT47" s="674"/>
      <c r="NAU47" s="674"/>
      <c r="NAV47" s="674"/>
      <c r="NAW47" s="674"/>
      <c r="NAX47" s="674"/>
      <c r="NAY47" s="674"/>
      <c r="NAZ47" s="674"/>
      <c r="NBA47" s="674"/>
      <c r="NBB47" s="674"/>
      <c r="NBC47" s="674"/>
      <c r="NBD47" s="674"/>
      <c r="NBE47" s="674"/>
      <c r="NBF47" s="674"/>
      <c r="NBG47" s="674"/>
      <c r="NBH47" s="674"/>
      <c r="NBI47" s="674"/>
      <c r="NBJ47" s="674"/>
      <c r="NBK47" s="674"/>
      <c r="NBL47" s="674"/>
      <c r="NBM47" s="674"/>
      <c r="NBN47" s="674"/>
      <c r="NBO47" s="674"/>
      <c r="NBP47" s="674"/>
      <c r="NBQ47" s="674"/>
      <c r="NBR47" s="674"/>
      <c r="NBS47" s="674"/>
      <c r="NBT47" s="674"/>
      <c r="NBU47" s="674"/>
      <c r="NBV47" s="674"/>
      <c r="NBW47" s="674"/>
      <c r="NBX47" s="674"/>
      <c r="NBY47" s="674"/>
      <c r="NBZ47" s="674"/>
      <c r="NCA47" s="674"/>
      <c r="NCB47" s="674"/>
      <c r="NCC47" s="674"/>
      <c r="NCD47" s="674"/>
      <c r="NCE47" s="674"/>
      <c r="NCF47" s="674"/>
      <c r="NCG47" s="674"/>
      <c r="NCH47" s="674"/>
      <c r="NCI47" s="674"/>
      <c r="NCJ47" s="674"/>
      <c r="NCK47" s="674"/>
      <c r="NCL47" s="674"/>
      <c r="NCM47" s="674"/>
      <c r="NCN47" s="674"/>
      <c r="NCO47" s="674"/>
      <c r="NCP47" s="674"/>
      <c r="NCQ47" s="674"/>
      <c r="NCR47" s="674"/>
      <c r="NCS47" s="674"/>
      <c r="NCT47" s="674"/>
      <c r="NCU47" s="674"/>
      <c r="NCV47" s="674"/>
      <c r="NCW47" s="674"/>
      <c r="NCX47" s="674"/>
      <c r="NCY47" s="674"/>
      <c r="NCZ47" s="674"/>
      <c r="NDA47" s="674"/>
      <c r="NDB47" s="674"/>
      <c r="NDC47" s="674"/>
      <c r="NDD47" s="674"/>
      <c r="NDE47" s="674"/>
      <c r="NDF47" s="674"/>
      <c r="NDG47" s="674"/>
      <c r="NDH47" s="674"/>
      <c r="NDI47" s="674"/>
      <c r="NDJ47" s="674"/>
      <c r="NDK47" s="674"/>
      <c r="NDL47" s="674"/>
      <c r="NDM47" s="674"/>
      <c r="NDN47" s="674"/>
      <c r="NDO47" s="674"/>
      <c r="NDP47" s="674"/>
      <c r="NDQ47" s="674"/>
      <c r="NDR47" s="674"/>
      <c r="NDS47" s="674"/>
      <c r="NDT47" s="674"/>
      <c r="NDU47" s="674"/>
      <c r="NDV47" s="674"/>
      <c r="NDW47" s="674"/>
      <c r="NDX47" s="674"/>
      <c r="NDY47" s="674"/>
      <c r="NDZ47" s="674"/>
      <c r="NEA47" s="674"/>
      <c r="NEB47" s="674"/>
      <c r="NEC47" s="674"/>
      <c r="NED47" s="674"/>
      <c r="NEE47" s="674"/>
      <c r="NEF47" s="674"/>
      <c r="NEG47" s="674"/>
      <c r="NEH47" s="674"/>
      <c r="NEI47" s="674"/>
      <c r="NEJ47" s="674"/>
      <c r="NEK47" s="674"/>
      <c r="NEL47" s="674"/>
      <c r="NEM47" s="674"/>
      <c r="NEN47" s="674"/>
      <c r="NEO47" s="674"/>
      <c r="NEP47" s="674"/>
      <c r="NEQ47" s="674"/>
      <c r="NER47" s="674"/>
      <c r="NES47" s="674"/>
      <c r="NET47" s="674"/>
      <c r="NEU47" s="674"/>
      <c r="NEV47" s="674"/>
      <c r="NEW47" s="674"/>
      <c r="NEX47" s="674"/>
      <c r="NEY47" s="674"/>
      <c r="NEZ47" s="674"/>
      <c r="NFA47" s="674"/>
      <c r="NFB47" s="674"/>
      <c r="NFC47" s="674"/>
      <c r="NFD47" s="674"/>
      <c r="NFE47" s="674"/>
      <c r="NFF47" s="674"/>
      <c r="NFG47" s="674"/>
      <c r="NFH47" s="674"/>
      <c r="NFI47" s="674"/>
      <c r="NFJ47" s="674"/>
      <c r="NFK47" s="674"/>
      <c r="NFL47" s="674"/>
      <c r="NFM47" s="674"/>
      <c r="NFN47" s="674"/>
      <c r="NFO47" s="674"/>
      <c r="NFP47" s="674"/>
      <c r="NFQ47" s="674"/>
      <c r="NFR47" s="674"/>
      <c r="NFS47" s="674"/>
      <c r="NFT47" s="674"/>
      <c r="NFU47" s="674"/>
      <c r="NFV47" s="674"/>
      <c r="NFW47" s="674"/>
      <c r="NFX47" s="674"/>
      <c r="NFY47" s="674"/>
      <c r="NFZ47" s="674"/>
      <c r="NGA47" s="674"/>
      <c r="NGB47" s="674"/>
      <c r="NGC47" s="674"/>
      <c r="NGD47" s="674"/>
      <c r="NGE47" s="674"/>
      <c r="NGF47" s="674"/>
      <c r="NGG47" s="674"/>
      <c r="NGH47" s="674"/>
      <c r="NGI47" s="674"/>
      <c r="NGJ47" s="674"/>
      <c r="NGK47" s="674"/>
      <c r="NGL47" s="674"/>
      <c r="NGM47" s="674"/>
      <c r="NGN47" s="674"/>
      <c r="NGO47" s="674"/>
      <c r="NGP47" s="674"/>
      <c r="NGQ47" s="674"/>
      <c r="NGR47" s="674"/>
      <c r="NGS47" s="674"/>
      <c r="NGT47" s="674"/>
      <c r="NGU47" s="674"/>
      <c r="NGV47" s="674"/>
      <c r="NGW47" s="674"/>
      <c r="NGX47" s="674"/>
      <c r="NGY47" s="674"/>
      <c r="NGZ47" s="674"/>
      <c r="NHA47" s="674"/>
      <c r="NHB47" s="674"/>
      <c r="NHC47" s="674"/>
      <c r="NHD47" s="674"/>
      <c r="NHE47" s="674"/>
      <c r="NHF47" s="674"/>
      <c r="NHG47" s="674"/>
      <c r="NHH47" s="674"/>
      <c r="NHI47" s="674"/>
      <c r="NHJ47" s="674"/>
      <c r="NHK47" s="674"/>
      <c r="NHL47" s="674"/>
      <c r="NHM47" s="674"/>
      <c r="NHN47" s="674"/>
      <c r="NHO47" s="674"/>
      <c r="NHP47" s="674"/>
      <c r="NHQ47" s="674"/>
      <c r="NHR47" s="674"/>
      <c r="NHS47" s="674"/>
      <c r="NHT47" s="674"/>
      <c r="NHU47" s="674"/>
      <c r="NHV47" s="674"/>
      <c r="NHW47" s="674"/>
      <c r="NHX47" s="674"/>
      <c r="NHY47" s="674"/>
      <c r="NHZ47" s="674"/>
      <c r="NIA47" s="674"/>
      <c r="NIB47" s="674"/>
      <c r="NIC47" s="674"/>
      <c r="NID47" s="674"/>
      <c r="NIE47" s="674"/>
      <c r="NIF47" s="674"/>
      <c r="NIG47" s="674"/>
      <c r="NIH47" s="674"/>
      <c r="NII47" s="674"/>
      <c r="NIJ47" s="674"/>
      <c r="NIK47" s="674"/>
      <c r="NIL47" s="674"/>
      <c r="NIM47" s="674"/>
      <c r="NIN47" s="674"/>
      <c r="NIO47" s="674"/>
      <c r="NIP47" s="674"/>
      <c r="NIQ47" s="674"/>
      <c r="NIR47" s="674"/>
      <c r="NIS47" s="674"/>
      <c r="NIT47" s="674"/>
      <c r="NIU47" s="674"/>
      <c r="NIV47" s="674"/>
      <c r="NIW47" s="674"/>
      <c r="NIX47" s="674"/>
      <c r="NIY47" s="674"/>
      <c r="NIZ47" s="674"/>
      <c r="NJA47" s="674"/>
      <c r="NJB47" s="674"/>
      <c r="NJC47" s="674"/>
      <c r="NJD47" s="674"/>
      <c r="NJE47" s="674"/>
      <c r="NJF47" s="674"/>
      <c r="NJG47" s="674"/>
      <c r="NJH47" s="674"/>
      <c r="NJI47" s="674"/>
      <c r="NJJ47" s="674"/>
      <c r="NJK47" s="674"/>
      <c r="NJL47" s="674"/>
      <c r="NJM47" s="674"/>
      <c r="NJN47" s="674"/>
      <c r="NJO47" s="674"/>
      <c r="NJP47" s="674"/>
      <c r="NJQ47" s="674"/>
      <c r="NJR47" s="674"/>
      <c r="NJS47" s="674"/>
      <c r="NJT47" s="674"/>
      <c r="NJU47" s="674"/>
      <c r="NJV47" s="674"/>
      <c r="NJW47" s="674"/>
      <c r="NJX47" s="674"/>
      <c r="NJY47" s="674"/>
      <c r="NJZ47" s="674"/>
      <c r="NKA47" s="674"/>
      <c r="NKB47" s="674"/>
      <c r="NKC47" s="674"/>
      <c r="NKD47" s="674"/>
      <c r="NKE47" s="674"/>
      <c r="NKF47" s="674"/>
      <c r="NKG47" s="674"/>
      <c r="NKH47" s="674"/>
      <c r="NKI47" s="674"/>
      <c r="NKJ47" s="674"/>
      <c r="NKK47" s="674"/>
      <c r="NKL47" s="674"/>
      <c r="NKM47" s="674"/>
      <c r="NKN47" s="674"/>
      <c r="NKO47" s="674"/>
      <c r="NKP47" s="674"/>
      <c r="NKQ47" s="674"/>
      <c r="NKR47" s="674"/>
      <c r="NKS47" s="674"/>
      <c r="NKT47" s="674"/>
      <c r="NKU47" s="674"/>
      <c r="NKV47" s="674"/>
      <c r="NKW47" s="674"/>
      <c r="NKX47" s="674"/>
      <c r="NKY47" s="674"/>
      <c r="NKZ47" s="674"/>
      <c r="NLA47" s="674"/>
      <c r="NLB47" s="674"/>
      <c r="NLC47" s="674"/>
      <c r="NLD47" s="674"/>
      <c r="NLE47" s="674"/>
      <c r="NLF47" s="674"/>
      <c r="NLG47" s="674"/>
      <c r="NLH47" s="674"/>
      <c r="NLI47" s="674"/>
      <c r="NLJ47" s="674"/>
      <c r="NLK47" s="674"/>
      <c r="NLL47" s="674"/>
      <c r="NLM47" s="674"/>
      <c r="NLN47" s="674"/>
      <c r="NLO47" s="674"/>
      <c r="NLP47" s="674"/>
      <c r="NLQ47" s="674"/>
      <c r="NLR47" s="674"/>
      <c r="NLS47" s="674"/>
      <c r="NLT47" s="674"/>
      <c r="NLU47" s="674"/>
      <c r="NLV47" s="674"/>
      <c r="NLW47" s="674"/>
      <c r="NLX47" s="674"/>
      <c r="NLY47" s="674"/>
      <c r="NLZ47" s="674"/>
      <c r="NMA47" s="674"/>
      <c r="NMB47" s="674"/>
      <c r="NMC47" s="674"/>
      <c r="NMD47" s="674"/>
      <c r="NME47" s="674"/>
      <c r="NMF47" s="674"/>
      <c r="NMG47" s="674"/>
      <c r="NMH47" s="674"/>
      <c r="NMI47" s="674"/>
      <c r="NMJ47" s="674"/>
      <c r="NMK47" s="674"/>
      <c r="NML47" s="674"/>
      <c r="NMM47" s="674"/>
      <c r="NMN47" s="674"/>
      <c r="NMO47" s="674"/>
      <c r="NMP47" s="674"/>
      <c r="NMQ47" s="674"/>
      <c r="NMR47" s="674"/>
      <c r="NMS47" s="674"/>
      <c r="NMT47" s="674"/>
      <c r="NMU47" s="674"/>
      <c r="NMV47" s="674"/>
      <c r="NMW47" s="674"/>
      <c r="NMX47" s="674"/>
      <c r="NMY47" s="674"/>
      <c r="NMZ47" s="674"/>
      <c r="NNA47" s="674"/>
      <c r="NNB47" s="674"/>
      <c r="NNC47" s="674"/>
      <c r="NND47" s="674"/>
      <c r="NNE47" s="674"/>
      <c r="NNF47" s="674"/>
      <c r="NNG47" s="674"/>
      <c r="NNH47" s="674"/>
      <c r="NNI47" s="674"/>
      <c r="NNJ47" s="674"/>
      <c r="NNK47" s="674"/>
      <c r="NNL47" s="674"/>
      <c r="NNM47" s="674"/>
      <c r="NNN47" s="674"/>
      <c r="NNO47" s="674"/>
      <c r="NNP47" s="674"/>
      <c r="NNQ47" s="674"/>
      <c r="NNR47" s="674"/>
      <c r="NNS47" s="674"/>
      <c r="NNT47" s="674"/>
      <c r="NNU47" s="674"/>
      <c r="NNV47" s="674"/>
      <c r="NNW47" s="674"/>
      <c r="NNX47" s="674"/>
      <c r="NNY47" s="674"/>
      <c r="NNZ47" s="674"/>
      <c r="NOA47" s="674"/>
      <c r="NOB47" s="674"/>
      <c r="NOC47" s="674"/>
      <c r="NOD47" s="674"/>
      <c r="NOE47" s="674"/>
      <c r="NOF47" s="674"/>
      <c r="NOG47" s="674"/>
      <c r="NOH47" s="674"/>
      <c r="NOI47" s="674"/>
      <c r="NOJ47" s="674"/>
      <c r="NOK47" s="674"/>
      <c r="NOL47" s="674"/>
      <c r="NOM47" s="674"/>
      <c r="NON47" s="674"/>
      <c r="NOO47" s="674"/>
      <c r="NOP47" s="674"/>
      <c r="NOQ47" s="674"/>
      <c r="NOR47" s="674"/>
      <c r="NOS47" s="674"/>
      <c r="NOT47" s="674"/>
      <c r="NOU47" s="674"/>
      <c r="NOV47" s="674"/>
      <c r="NOW47" s="674"/>
      <c r="NOX47" s="674"/>
      <c r="NOY47" s="674"/>
      <c r="NOZ47" s="674"/>
      <c r="NPA47" s="674"/>
      <c r="NPB47" s="674"/>
      <c r="NPC47" s="674"/>
      <c r="NPD47" s="674"/>
      <c r="NPE47" s="674"/>
      <c r="NPF47" s="674"/>
      <c r="NPG47" s="674"/>
      <c r="NPH47" s="674"/>
      <c r="NPI47" s="674"/>
      <c r="NPJ47" s="674"/>
      <c r="NPK47" s="674"/>
      <c r="NPL47" s="674"/>
      <c r="NPM47" s="674"/>
      <c r="NPN47" s="674"/>
      <c r="NPO47" s="674"/>
      <c r="NPP47" s="674"/>
      <c r="NPQ47" s="674"/>
      <c r="NPR47" s="674"/>
      <c r="NPS47" s="674"/>
      <c r="NPT47" s="674"/>
      <c r="NPU47" s="674"/>
      <c r="NPV47" s="674"/>
      <c r="NPW47" s="674"/>
      <c r="NPX47" s="674"/>
      <c r="NPY47" s="674"/>
      <c r="NPZ47" s="674"/>
      <c r="NQA47" s="674"/>
      <c r="NQB47" s="674"/>
      <c r="NQC47" s="674"/>
      <c r="NQD47" s="674"/>
      <c r="NQE47" s="674"/>
      <c r="NQF47" s="674"/>
      <c r="NQG47" s="674"/>
      <c r="NQH47" s="674"/>
      <c r="NQI47" s="674"/>
      <c r="NQJ47" s="674"/>
      <c r="NQK47" s="674"/>
      <c r="NQL47" s="674"/>
      <c r="NQM47" s="674"/>
      <c r="NQN47" s="674"/>
      <c r="NQO47" s="674"/>
      <c r="NQP47" s="674"/>
      <c r="NQQ47" s="674"/>
      <c r="NQR47" s="674"/>
      <c r="NQS47" s="674"/>
      <c r="NQT47" s="674"/>
      <c r="NQU47" s="674"/>
      <c r="NQV47" s="674"/>
      <c r="NQW47" s="674"/>
      <c r="NQX47" s="674"/>
      <c r="NQY47" s="674"/>
      <c r="NQZ47" s="674"/>
      <c r="NRA47" s="674"/>
      <c r="NRB47" s="674"/>
      <c r="NRC47" s="674"/>
      <c r="NRD47" s="674"/>
      <c r="NRE47" s="674"/>
      <c r="NRF47" s="674"/>
      <c r="NRG47" s="674"/>
      <c r="NRH47" s="674"/>
      <c r="NRI47" s="674"/>
      <c r="NRJ47" s="674"/>
      <c r="NRK47" s="674"/>
      <c r="NRL47" s="674"/>
      <c r="NRM47" s="674"/>
      <c r="NRN47" s="674"/>
      <c r="NRO47" s="674"/>
      <c r="NRP47" s="674"/>
      <c r="NRQ47" s="674"/>
      <c r="NRR47" s="674"/>
      <c r="NRS47" s="674"/>
      <c r="NRT47" s="674"/>
      <c r="NRU47" s="674"/>
      <c r="NRV47" s="674"/>
      <c r="NRW47" s="674"/>
      <c r="NRX47" s="674"/>
      <c r="NRY47" s="674"/>
      <c r="NRZ47" s="674"/>
      <c r="NSA47" s="674"/>
      <c r="NSB47" s="674"/>
      <c r="NSC47" s="674"/>
      <c r="NSD47" s="674"/>
      <c r="NSE47" s="674"/>
      <c r="NSF47" s="674"/>
      <c r="NSG47" s="674"/>
      <c r="NSH47" s="674"/>
      <c r="NSI47" s="674"/>
      <c r="NSJ47" s="674"/>
      <c r="NSK47" s="674"/>
      <c r="NSL47" s="674"/>
      <c r="NSM47" s="674"/>
      <c r="NSN47" s="674"/>
      <c r="NSO47" s="674"/>
      <c r="NSP47" s="674"/>
      <c r="NSQ47" s="674"/>
      <c r="NSR47" s="674"/>
      <c r="NSS47" s="674"/>
      <c r="NST47" s="674"/>
      <c r="NSU47" s="674"/>
      <c r="NSV47" s="674"/>
      <c r="NSW47" s="674"/>
      <c r="NSX47" s="674"/>
      <c r="NSY47" s="674"/>
      <c r="NSZ47" s="674"/>
      <c r="NTA47" s="674"/>
      <c r="NTB47" s="674"/>
      <c r="NTC47" s="674"/>
      <c r="NTD47" s="674"/>
      <c r="NTE47" s="674"/>
      <c r="NTF47" s="674"/>
      <c r="NTG47" s="674"/>
      <c r="NTH47" s="674"/>
      <c r="NTI47" s="674"/>
      <c r="NTJ47" s="674"/>
      <c r="NTK47" s="674"/>
      <c r="NTL47" s="674"/>
      <c r="NTM47" s="674"/>
      <c r="NTN47" s="674"/>
      <c r="NTO47" s="674"/>
      <c r="NTP47" s="674"/>
      <c r="NTQ47" s="674"/>
      <c r="NTR47" s="674"/>
      <c r="NTS47" s="674"/>
      <c r="NTT47" s="674"/>
      <c r="NTU47" s="674"/>
      <c r="NTV47" s="674"/>
      <c r="NTW47" s="674"/>
      <c r="NTX47" s="674"/>
      <c r="NTY47" s="674"/>
      <c r="NTZ47" s="674"/>
      <c r="NUA47" s="674"/>
      <c r="NUB47" s="674"/>
      <c r="NUC47" s="674"/>
      <c r="NUD47" s="674"/>
      <c r="NUE47" s="674"/>
      <c r="NUF47" s="674"/>
      <c r="NUG47" s="674"/>
      <c r="NUH47" s="674"/>
      <c r="NUI47" s="674"/>
      <c r="NUJ47" s="674"/>
      <c r="NUK47" s="674"/>
      <c r="NUL47" s="674"/>
      <c r="NUM47" s="674"/>
      <c r="NUN47" s="674"/>
      <c r="NUO47" s="674"/>
      <c r="NUP47" s="674"/>
      <c r="NUQ47" s="674"/>
      <c r="NUR47" s="674"/>
      <c r="NUS47" s="674"/>
      <c r="NUT47" s="674"/>
      <c r="NUU47" s="674"/>
      <c r="NUV47" s="674"/>
      <c r="NUW47" s="674"/>
      <c r="NUX47" s="674"/>
      <c r="NUY47" s="674"/>
      <c r="NUZ47" s="674"/>
      <c r="NVA47" s="674"/>
      <c r="NVB47" s="674"/>
      <c r="NVC47" s="674"/>
      <c r="NVD47" s="674"/>
      <c r="NVE47" s="674"/>
      <c r="NVF47" s="674"/>
      <c r="NVG47" s="674"/>
      <c r="NVH47" s="674"/>
      <c r="NVI47" s="674"/>
      <c r="NVJ47" s="674"/>
      <c r="NVK47" s="674"/>
      <c r="NVL47" s="674"/>
      <c r="NVM47" s="674"/>
      <c r="NVN47" s="674"/>
      <c r="NVO47" s="674"/>
      <c r="NVP47" s="674"/>
      <c r="NVQ47" s="674"/>
      <c r="NVR47" s="674"/>
      <c r="NVS47" s="674"/>
      <c r="NVT47" s="674"/>
      <c r="NVU47" s="674"/>
      <c r="NVV47" s="674"/>
      <c r="NVW47" s="674"/>
      <c r="NVX47" s="674"/>
      <c r="NVY47" s="674"/>
      <c r="NVZ47" s="674"/>
      <c r="NWA47" s="674"/>
      <c r="NWB47" s="674"/>
      <c r="NWC47" s="674"/>
      <c r="NWD47" s="674"/>
      <c r="NWE47" s="674"/>
      <c r="NWF47" s="674"/>
      <c r="NWG47" s="674"/>
      <c r="NWH47" s="674"/>
      <c r="NWI47" s="674"/>
      <c r="NWJ47" s="674"/>
      <c r="NWK47" s="674"/>
      <c r="NWL47" s="674"/>
      <c r="NWM47" s="674"/>
      <c r="NWN47" s="674"/>
      <c r="NWO47" s="674"/>
      <c r="NWP47" s="674"/>
      <c r="NWQ47" s="674"/>
      <c r="NWR47" s="674"/>
      <c r="NWS47" s="674"/>
      <c r="NWT47" s="674"/>
      <c r="NWU47" s="674"/>
      <c r="NWV47" s="674"/>
      <c r="NWW47" s="674"/>
      <c r="NWX47" s="674"/>
      <c r="NWY47" s="674"/>
      <c r="NWZ47" s="674"/>
      <c r="NXA47" s="674"/>
      <c r="NXB47" s="674"/>
      <c r="NXC47" s="674"/>
      <c r="NXD47" s="674"/>
      <c r="NXE47" s="674"/>
      <c r="NXF47" s="674"/>
      <c r="NXG47" s="674"/>
      <c r="NXH47" s="674"/>
      <c r="NXI47" s="674"/>
      <c r="NXJ47" s="674"/>
      <c r="NXK47" s="674"/>
      <c r="NXL47" s="674"/>
      <c r="NXM47" s="674"/>
      <c r="NXN47" s="674"/>
      <c r="NXO47" s="674"/>
      <c r="NXP47" s="674"/>
      <c r="NXQ47" s="674"/>
      <c r="NXR47" s="674"/>
      <c r="NXS47" s="674"/>
      <c r="NXT47" s="674"/>
      <c r="NXU47" s="674"/>
      <c r="NXV47" s="674"/>
      <c r="NXW47" s="674"/>
      <c r="NXX47" s="674"/>
      <c r="NXY47" s="674"/>
      <c r="NXZ47" s="674"/>
      <c r="NYA47" s="674"/>
      <c r="NYB47" s="674"/>
      <c r="NYC47" s="674"/>
      <c r="NYD47" s="674"/>
      <c r="NYE47" s="674"/>
      <c r="NYF47" s="674"/>
      <c r="NYG47" s="674"/>
      <c r="NYH47" s="674"/>
      <c r="NYI47" s="674"/>
      <c r="NYJ47" s="674"/>
      <c r="NYK47" s="674"/>
      <c r="NYL47" s="674"/>
      <c r="NYM47" s="674"/>
      <c r="NYN47" s="674"/>
      <c r="NYO47" s="674"/>
      <c r="NYP47" s="674"/>
      <c r="NYQ47" s="674"/>
      <c r="NYR47" s="674"/>
      <c r="NYS47" s="674"/>
      <c r="NYT47" s="674"/>
      <c r="NYU47" s="674"/>
      <c r="NYV47" s="674"/>
      <c r="NYW47" s="674"/>
      <c r="NYX47" s="674"/>
      <c r="NYY47" s="674"/>
      <c r="NYZ47" s="674"/>
      <c r="NZA47" s="674"/>
      <c r="NZB47" s="674"/>
      <c r="NZC47" s="674"/>
      <c r="NZD47" s="674"/>
      <c r="NZE47" s="674"/>
      <c r="NZF47" s="674"/>
      <c r="NZG47" s="674"/>
      <c r="NZH47" s="674"/>
      <c r="NZI47" s="674"/>
      <c r="NZJ47" s="674"/>
      <c r="NZK47" s="674"/>
      <c r="NZL47" s="674"/>
      <c r="NZM47" s="674"/>
      <c r="NZN47" s="674"/>
      <c r="NZO47" s="674"/>
      <c r="NZP47" s="674"/>
      <c r="NZQ47" s="674"/>
      <c r="NZR47" s="674"/>
      <c r="NZS47" s="674"/>
      <c r="NZT47" s="674"/>
      <c r="NZU47" s="674"/>
      <c r="NZV47" s="674"/>
      <c r="NZW47" s="674"/>
      <c r="NZX47" s="674"/>
      <c r="NZY47" s="674"/>
      <c r="NZZ47" s="674"/>
      <c r="OAA47" s="674"/>
      <c r="OAB47" s="674"/>
      <c r="OAC47" s="674"/>
      <c r="OAD47" s="674"/>
      <c r="OAE47" s="674"/>
      <c r="OAF47" s="674"/>
      <c r="OAG47" s="674"/>
      <c r="OAH47" s="674"/>
      <c r="OAI47" s="674"/>
      <c r="OAJ47" s="674"/>
      <c r="OAK47" s="674"/>
      <c r="OAL47" s="674"/>
      <c r="OAM47" s="674"/>
      <c r="OAN47" s="674"/>
      <c r="OAO47" s="674"/>
      <c r="OAP47" s="674"/>
      <c r="OAQ47" s="674"/>
      <c r="OAR47" s="674"/>
      <c r="OAS47" s="674"/>
      <c r="OAT47" s="674"/>
      <c r="OAU47" s="674"/>
      <c r="OAV47" s="674"/>
      <c r="OAW47" s="674"/>
      <c r="OAX47" s="674"/>
      <c r="OAY47" s="674"/>
      <c r="OAZ47" s="674"/>
      <c r="OBA47" s="674"/>
      <c r="OBB47" s="674"/>
      <c r="OBC47" s="674"/>
      <c r="OBD47" s="674"/>
      <c r="OBE47" s="674"/>
      <c r="OBF47" s="674"/>
      <c r="OBG47" s="674"/>
      <c r="OBH47" s="674"/>
      <c r="OBI47" s="674"/>
      <c r="OBJ47" s="674"/>
      <c r="OBK47" s="674"/>
      <c r="OBL47" s="674"/>
      <c r="OBM47" s="674"/>
      <c r="OBN47" s="674"/>
      <c r="OBO47" s="674"/>
      <c r="OBP47" s="674"/>
      <c r="OBQ47" s="674"/>
      <c r="OBR47" s="674"/>
      <c r="OBS47" s="674"/>
      <c r="OBT47" s="674"/>
      <c r="OBU47" s="674"/>
      <c r="OBV47" s="674"/>
      <c r="OBW47" s="674"/>
      <c r="OBX47" s="674"/>
      <c r="OBY47" s="674"/>
      <c r="OBZ47" s="674"/>
      <c r="OCA47" s="674"/>
      <c r="OCB47" s="674"/>
      <c r="OCC47" s="674"/>
      <c r="OCD47" s="674"/>
      <c r="OCE47" s="674"/>
      <c r="OCF47" s="674"/>
      <c r="OCG47" s="674"/>
      <c r="OCH47" s="674"/>
      <c r="OCI47" s="674"/>
      <c r="OCJ47" s="674"/>
      <c r="OCK47" s="674"/>
      <c r="OCL47" s="674"/>
      <c r="OCM47" s="674"/>
      <c r="OCN47" s="674"/>
      <c r="OCO47" s="674"/>
      <c r="OCP47" s="674"/>
      <c r="OCQ47" s="674"/>
      <c r="OCR47" s="674"/>
      <c r="OCS47" s="674"/>
      <c r="OCT47" s="674"/>
      <c r="OCU47" s="674"/>
      <c r="OCV47" s="674"/>
      <c r="OCW47" s="674"/>
      <c r="OCX47" s="674"/>
      <c r="OCY47" s="674"/>
      <c r="OCZ47" s="674"/>
      <c r="ODA47" s="674"/>
      <c r="ODB47" s="674"/>
      <c r="ODC47" s="674"/>
      <c r="ODD47" s="674"/>
      <c r="ODE47" s="674"/>
      <c r="ODF47" s="674"/>
      <c r="ODG47" s="674"/>
      <c r="ODH47" s="674"/>
      <c r="ODI47" s="674"/>
      <c r="ODJ47" s="674"/>
      <c r="ODK47" s="674"/>
      <c r="ODL47" s="674"/>
      <c r="ODM47" s="674"/>
      <c r="ODN47" s="674"/>
      <c r="ODO47" s="674"/>
      <c r="ODP47" s="674"/>
      <c r="ODQ47" s="674"/>
      <c r="ODR47" s="674"/>
      <c r="ODS47" s="674"/>
      <c r="ODT47" s="674"/>
      <c r="ODU47" s="674"/>
      <c r="ODV47" s="674"/>
      <c r="ODW47" s="674"/>
      <c r="ODX47" s="674"/>
      <c r="ODY47" s="674"/>
      <c r="ODZ47" s="674"/>
      <c r="OEA47" s="674"/>
      <c r="OEB47" s="674"/>
      <c r="OEC47" s="674"/>
      <c r="OED47" s="674"/>
      <c r="OEE47" s="674"/>
      <c r="OEF47" s="674"/>
      <c r="OEG47" s="674"/>
      <c r="OEH47" s="674"/>
      <c r="OEI47" s="674"/>
      <c r="OEJ47" s="674"/>
      <c r="OEK47" s="674"/>
      <c r="OEL47" s="674"/>
      <c r="OEM47" s="674"/>
      <c r="OEN47" s="674"/>
      <c r="OEO47" s="674"/>
      <c r="OEP47" s="674"/>
      <c r="OEQ47" s="674"/>
      <c r="OER47" s="674"/>
      <c r="OES47" s="674"/>
      <c r="OET47" s="674"/>
      <c r="OEU47" s="674"/>
      <c r="OEV47" s="674"/>
      <c r="OEW47" s="674"/>
      <c r="OEX47" s="674"/>
      <c r="OEY47" s="674"/>
      <c r="OEZ47" s="674"/>
      <c r="OFA47" s="674"/>
      <c r="OFB47" s="674"/>
      <c r="OFC47" s="674"/>
      <c r="OFD47" s="674"/>
      <c r="OFE47" s="674"/>
      <c r="OFF47" s="674"/>
      <c r="OFG47" s="674"/>
      <c r="OFH47" s="674"/>
      <c r="OFI47" s="674"/>
      <c r="OFJ47" s="674"/>
      <c r="OFK47" s="674"/>
      <c r="OFL47" s="674"/>
      <c r="OFM47" s="674"/>
      <c r="OFN47" s="674"/>
      <c r="OFO47" s="674"/>
      <c r="OFP47" s="674"/>
      <c r="OFQ47" s="674"/>
      <c r="OFR47" s="674"/>
      <c r="OFS47" s="674"/>
      <c r="OFT47" s="674"/>
      <c r="OFU47" s="674"/>
      <c r="OFV47" s="674"/>
      <c r="OFW47" s="674"/>
      <c r="OFX47" s="674"/>
      <c r="OFY47" s="674"/>
      <c r="OFZ47" s="674"/>
      <c r="OGA47" s="674"/>
      <c r="OGB47" s="674"/>
      <c r="OGC47" s="674"/>
      <c r="OGD47" s="674"/>
      <c r="OGE47" s="674"/>
      <c r="OGF47" s="674"/>
      <c r="OGG47" s="674"/>
      <c r="OGH47" s="674"/>
      <c r="OGI47" s="674"/>
      <c r="OGJ47" s="674"/>
      <c r="OGK47" s="674"/>
      <c r="OGL47" s="674"/>
      <c r="OGM47" s="674"/>
      <c r="OGN47" s="674"/>
      <c r="OGO47" s="674"/>
      <c r="OGP47" s="674"/>
      <c r="OGQ47" s="674"/>
      <c r="OGR47" s="674"/>
      <c r="OGS47" s="674"/>
      <c r="OGT47" s="674"/>
      <c r="OGU47" s="674"/>
      <c r="OGV47" s="674"/>
      <c r="OGW47" s="674"/>
      <c r="OGX47" s="674"/>
      <c r="OGY47" s="674"/>
      <c r="OGZ47" s="674"/>
      <c r="OHA47" s="674"/>
      <c r="OHB47" s="674"/>
      <c r="OHC47" s="674"/>
      <c r="OHD47" s="674"/>
      <c r="OHE47" s="674"/>
      <c r="OHF47" s="674"/>
      <c r="OHG47" s="674"/>
      <c r="OHH47" s="674"/>
      <c r="OHI47" s="674"/>
      <c r="OHJ47" s="674"/>
      <c r="OHK47" s="674"/>
      <c r="OHL47" s="674"/>
      <c r="OHM47" s="674"/>
      <c r="OHN47" s="674"/>
      <c r="OHO47" s="674"/>
      <c r="OHP47" s="674"/>
      <c r="OHQ47" s="674"/>
      <c r="OHR47" s="674"/>
      <c r="OHS47" s="674"/>
      <c r="OHT47" s="674"/>
      <c r="OHU47" s="674"/>
      <c r="OHV47" s="674"/>
      <c r="OHW47" s="674"/>
      <c r="OHX47" s="674"/>
      <c r="OHY47" s="674"/>
      <c r="OHZ47" s="674"/>
      <c r="OIA47" s="674"/>
      <c r="OIB47" s="674"/>
      <c r="OIC47" s="674"/>
      <c r="OID47" s="674"/>
      <c r="OIE47" s="674"/>
      <c r="OIF47" s="674"/>
      <c r="OIG47" s="674"/>
      <c r="OIH47" s="674"/>
      <c r="OII47" s="674"/>
      <c r="OIJ47" s="674"/>
      <c r="OIK47" s="674"/>
      <c r="OIL47" s="674"/>
      <c r="OIM47" s="674"/>
      <c r="OIN47" s="674"/>
      <c r="OIO47" s="674"/>
      <c r="OIP47" s="674"/>
      <c r="OIQ47" s="674"/>
      <c r="OIR47" s="674"/>
      <c r="OIS47" s="674"/>
      <c r="OIT47" s="674"/>
      <c r="OIU47" s="674"/>
      <c r="OIV47" s="674"/>
      <c r="OIW47" s="674"/>
      <c r="OIX47" s="674"/>
      <c r="OIY47" s="674"/>
      <c r="OIZ47" s="674"/>
      <c r="OJA47" s="674"/>
      <c r="OJB47" s="674"/>
      <c r="OJC47" s="674"/>
      <c r="OJD47" s="674"/>
      <c r="OJE47" s="674"/>
      <c r="OJF47" s="674"/>
      <c r="OJG47" s="674"/>
      <c r="OJH47" s="674"/>
      <c r="OJI47" s="674"/>
      <c r="OJJ47" s="674"/>
      <c r="OJK47" s="674"/>
      <c r="OJL47" s="674"/>
      <c r="OJM47" s="674"/>
      <c r="OJN47" s="674"/>
      <c r="OJO47" s="674"/>
      <c r="OJP47" s="674"/>
      <c r="OJQ47" s="674"/>
      <c r="OJR47" s="674"/>
      <c r="OJS47" s="674"/>
      <c r="OJT47" s="674"/>
      <c r="OJU47" s="674"/>
      <c r="OJV47" s="674"/>
      <c r="OJW47" s="674"/>
      <c r="OJX47" s="674"/>
      <c r="OJY47" s="674"/>
      <c r="OJZ47" s="674"/>
      <c r="OKA47" s="674"/>
      <c r="OKB47" s="674"/>
      <c r="OKC47" s="674"/>
      <c r="OKD47" s="674"/>
      <c r="OKE47" s="674"/>
      <c r="OKF47" s="674"/>
      <c r="OKG47" s="674"/>
      <c r="OKH47" s="674"/>
      <c r="OKI47" s="674"/>
      <c r="OKJ47" s="674"/>
      <c r="OKK47" s="674"/>
      <c r="OKL47" s="674"/>
      <c r="OKM47" s="674"/>
      <c r="OKN47" s="674"/>
      <c r="OKO47" s="674"/>
      <c r="OKP47" s="674"/>
      <c r="OKQ47" s="674"/>
      <c r="OKR47" s="674"/>
      <c r="OKS47" s="674"/>
      <c r="OKT47" s="674"/>
      <c r="OKU47" s="674"/>
      <c r="OKV47" s="674"/>
      <c r="OKW47" s="674"/>
      <c r="OKX47" s="674"/>
      <c r="OKY47" s="674"/>
      <c r="OKZ47" s="674"/>
      <c r="OLA47" s="674"/>
      <c r="OLB47" s="674"/>
      <c r="OLC47" s="674"/>
      <c r="OLD47" s="674"/>
      <c r="OLE47" s="674"/>
      <c r="OLF47" s="674"/>
      <c r="OLG47" s="674"/>
      <c r="OLH47" s="674"/>
      <c r="OLI47" s="674"/>
      <c r="OLJ47" s="674"/>
      <c r="OLK47" s="674"/>
      <c r="OLL47" s="674"/>
      <c r="OLM47" s="674"/>
      <c r="OLN47" s="674"/>
      <c r="OLO47" s="674"/>
      <c r="OLP47" s="674"/>
      <c r="OLQ47" s="674"/>
      <c r="OLR47" s="674"/>
      <c r="OLS47" s="674"/>
      <c r="OLT47" s="674"/>
      <c r="OLU47" s="674"/>
      <c r="OLV47" s="674"/>
      <c r="OLW47" s="674"/>
      <c r="OLX47" s="674"/>
      <c r="OLY47" s="674"/>
      <c r="OLZ47" s="674"/>
      <c r="OMA47" s="674"/>
      <c r="OMB47" s="674"/>
      <c r="OMC47" s="674"/>
      <c r="OMD47" s="674"/>
      <c r="OME47" s="674"/>
      <c r="OMF47" s="674"/>
      <c r="OMG47" s="674"/>
      <c r="OMH47" s="674"/>
      <c r="OMI47" s="674"/>
      <c r="OMJ47" s="674"/>
      <c r="OMK47" s="674"/>
      <c r="OML47" s="674"/>
      <c r="OMM47" s="674"/>
      <c r="OMN47" s="674"/>
      <c r="OMO47" s="674"/>
      <c r="OMP47" s="674"/>
      <c r="OMQ47" s="674"/>
      <c r="OMR47" s="674"/>
      <c r="OMS47" s="674"/>
      <c r="OMT47" s="674"/>
      <c r="OMU47" s="674"/>
      <c r="OMV47" s="674"/>
      <c r="OMW47" s="674"/>
      <c r="OMX47" s="674"/>
      <c r="OMY47" s="674"/>
      <c r="OMZ47" s="674"/>
      <c r="ONA47" s="674"/>
      <c r="ONB47" s="674"/>
      <c r="ONC47" s="674"/>
      <c r="OND47" s="674"/>
      <c r="ONE47" s="674"/>
      <c r="ONF47" s="674"/>
      <c r="ONG47" s="674"/>
      <c r="ONH47" s="674"/>
      <c r="ONI47" s="674"/>
      <c r="ONJ47" s="674"/>
      <c r="ONK47" s="674"/>
      <c r="ONL47" s="674"/>
      <c r="ONM47" s="674"/>
      <c r="ONN47" s="674"/>
      <c r="ONO47" s="674"/>
      <c r="ONP47" s="674"/>
      <c r="ONQ47" s="674"/>
      <c r="ONR47" s="674"/>
      <c r="ONS47" s="674"/>
      <c r="ONT47" s="674"/>
      <c r="ONU47" s="674"/>
      <c r="ONV47" s="674"/>
      <c r="ONW47" s="674"/>
      <c r="ONX47" s="674"/>
      <c r="ONY47" s="674"/>
      <c r="ONZ47" s="674"/>
      <c r="OOA47" s="674"/>
      <c r="OOB47" s="674"/>
      <c r="OOC47" s="674"/>
      <c r="OOD47" s="674"/>
      <c r="OOE47" s="674"/>
      <c r="OOF47" s="674"/>
      <c r="OOG47" s="674"/>
      <c r="OOH47" s="674"/>
      <c r="OOI47" s="674"/>
      <c r="OOJ47" s="674"/>
      <c r="OOK47" s="674"/>
      <c r="OOL47" s="674"/>
      <c r="OOM47" s="674"/>
      <c r="OON47" s="674"/>
      <c r="OOO47" s="674"/>
      <c r="OOP47" s="674"/>
      <c r="OOQ47" s="674"/>
      <c r="OOR47" s="674"/>
      <c r="OOS47" s="674"/>
      <c r="OOT47" s="674"/>
      <c r="OOU47" s="674"/>
      <c r="OOV47" s="674"/>
      <c r="OOW47" s="674"/>
      <c r="OOX47" s="674"/>
      <c r="OOY47" s="674"/>
      <c r="OOZ47" s="674"/>
      <c r="OPA47" s="674"/>
      <c r="OPB47" s="674"/>
      <c r="OPC47" s="674"/>
      <c r="OPD47" s="674"/>
      <c r="OPE47" s="674"/>
      <c r="OPF47" s="674"/>
      <c r="OPG47" s="674"/>
      <c r="OPH47" s="674"/>
      <c r="OPI47" s="674"/>
      <c r="OPJ47" s="674"/>
      <c r="OPK47" s="674"/>
      <c r="OPL47" s="674"/>
      <c r="OPM47" s="674"/>
      <c r="OPN47" s="674"/>
      <c r="OPO47" s="674"/>
      <c r="OPP47" s="674"/>
      <c r="OPQ47" s="674"/>
      <c r="OPR47" s="674"/>
      <c r="OPS47" s="674"/>
      <c r="OPT47" s="674"/>
      <c r="OPU47" s="674"/>
      <c r="OPV47" s="674"/>
      <c r="OPW47" s="674"/>
      <c r="OPX47" s="674"/>
      <c r="OPY47" s="674"/>
      <c r="OPZ47" s="674"/>
      <c r="OQA47" s="674"/>
      <c r="OQB47" s="674"/>
      <c r="OQC47" s="674"/>
      <c r="OQD47" s="674"/>
      <c r="OQE47" s="674"/>
      <c r="OQF47" s="674"/>
      <c r="OQG47" s="674"/>
      <c r="OQH47" s="674"/>
      <c r="OQI47" s="674"/>
      <c r="OQJ47" s="674"/>
      <c r="OQK47" s="674"/>
      <c r="OQL47" s="674"/>
      <c r="OQM47" s="674"/>
      <c r="OQN47" s="674"/>
      <c r="OQO47" s="674"/>
      <c r="OQP47" s="674"/>
      <c r="OQQ47" s="674"/>
      <c r="OQR47" s="674"/>
      <c r="OQS47" s="674"/>
      <c r="OQT47" s="674"/>
      <c r="OQU47" s="674"/>
      <c r="OQV47" s="674"/>
      <c r="OQW47" s="674"/>
      <c r="OQX47" s="674"/>
      <c r="OQY47" s="674"/>
      <c r="OQZ47" s="674"/>
      <c r="ORA47" s="674"/>
      <c r="ORB47" s="674"/>
      <c r="ORC47" s="674"/>
      <c r="ORD47" s="674"/>
      <c r="ORE47" s="674"/>
      <c r="ORF47" s="674"/>
      <c r="ORG47" s="674"/>
      <c r="ORH47" s="674"/>
      <c r="ORI47" s="674"/>
      <c r="ORJ47" s="674"/>
      <c r="ORK47" s="674"/>
      <c r="ORL47" s="674"/>
      <c r="ORM47" s="674"/>
      <c r="ORN47" s="674"/>
      <c r="ORO47" s="674"/>
      <c r="ORP47" s="674"/>
      <c r="ORQ47" s="674"/>
      <c r="ORR47" s="674"/>
      <c r="ORS47" s="674"/>
      <c r="ORT47" s="674"/>
      <c r="ORU47" s="674"/>
      <c r="ORV47" s="674"/>
      <c r="ORW47" s="674"/>
      <c r="ORX47" s="674"/>
      <c r="ORY47" s="674"/>
      <c r="ORZ47" s="674"/>
      <c r="OSA47" s="674"/>
      <c r="OSB47" s="674"/>
      <c r="OSC47" s="674"/>
      <c r="OSD47" s="674"/>
      <c r="OSE47" s="674"/>
      <c r="OSF47" s="674"/>
      <c r="OSG47" s="674"/>
      <c r="OSH47" s="674"/>
      <c r="OSI47" s="674"/>
      <c r="OSJ47" s="674"/>
      <c r="OSK47" s="674"/>
      <c r="OSL47" s="674"/>
      <c r="OSM47" s="674"/>
      <c r="OSN47" s="674"/>
      <c r="OSO47" s="674"/>
      <c r="OSP47" s="674"/>
      <c r="OSQ47" s="674"/>
      <c r="OSR47" s="674"/>
      <c r="OSS47" s="674"/>
      <c r="OST47" s="674"/>
      <c r="OSU47" s="674"/>
      <c r="OSV47" s="674"/>
      <c r="OSW47" s="674"/>
      <c r="OSX47" s="674"/>
      <c r="OSY47" s="674"/>
      <c r="OSZ47" s="674"/>
      <c r="OTA47" s="674"/>
      <c r="OTB47" s="674"/>
      <c r="OTC47" s="674"/>
      <c r="OTD47" s="674"/>
      <c r="OTE47" s="674"/>
      <c r="OTF47" s="674"/>
      <c r="OTG47" s="674"/>
      <c r="OTH47" s="674"/>
      <c r="OTI47" s="674"/>
      <c r="OTJ47" s="674"/>
      <c r="OTK47" s="674"/>
      <c r="OTL47" s="674"/>
      <c r="OTM47" s="674"/>
      <c r="OTN47" s="674"/>
      <c r="OTO47" s="674"/>
      <c r="OTP47" s="674"/>
      <c r="OTQ47" s="674"/>
      <c r="OTR47" s="674"/>
      <c r="OTS47" s="674"/>
      <c r="OTT47" s="674"/>
      <c r="OTU47" s="674"/>
      <c r="OTV47" s="674"/>
      <c r="OTW47" s="674"/>
      <c r="OTX47" s="674"/>
      <c r="OTY47" s="674"/>
      <c r="OTZ47" s="674"/>
      <c r="OUA47" s="674"/>
      <c r="OUB47" s="674"/>
      <c r="OUC47" s="674"/>
      <c r="OUD47" s="674"/>
      <c r="OUE47" s="674"/>
      <c r="OUF47" s="674"/>
      <c r="OUG47" s="674"/>
      <c r="OUH47" s="674"/>
      <c r="OUI47" s="674"/>
      <c r="OUJ47" s="674"/>
      <c r="OUK47" s="674"/>
      <c r="OUL47" s="674"/>
      <c r="OUM47" s="674"/>
      <c r="OUN47" s="674"/>
      <c r="OUO47" s="674"/>
      <c r="OUP47" s="674"/>
      <c r="OUQ47" s="674"/>
      <c r="OUR47" s="674"/>
      <c r="OUS47" s="674"/>
      <c r="OUT47" s="674"/>
      <c r="OUU47" s="674"/>
      <c r="OUV47" s="674"/>
      <c r="OUW47" s="674"/>
      <c r="OUX47" s="674"/>
      <c r="OUY47" s="674"/>
      <c r="OUZ47" s="674"/>
      <c r="OVA47" s="674"/>
      <c r="OVB47" s="674"/>
      <c r="OVC47" s="674"/>
      <c r="OVD47" s="674"/>
      <c r="OVE47" s="674"/>
      <c r="OVF47" s="674"/>
      <c r="OVG47" s="674"/>
      <c r="OVH47" s="674"/>
      <c r="OVI47" s="674"/>
      <c r="OVJ47" s="674"/>
      <c r="OVK47" s="674"/>
      <c r="OVL47" s="674"/>
      <c r="OVM47" s="674"/>
      <c r="OVN47" s="674"/>
      <c r="OVO47" s="674"/>
      <c r="OVP47" s="674"/>
      <c r="OVQ47" s="674"/>
      <c r="OVR47" s="674"/>
      <c r="OVS47" s="674"/>
      <c r="OVT47" s="674"/>
      <c r="OVU47" s="674"/>
      <c r="OVV47" s="674"/>
      <c r="OVW47" s="674"/>
      <c r="OVX47" s="674"/>
      <c r="OVY47" s="674"/>
      <c r="OVZ47" s="674"/>
      <c r="OWA47" s="674"/>
      <c r="OWB47" s="674"/>
      <c r="OWC47" s="674"/>
      <c r="OWD47" s="674"/>
      <c r="OWE47" s="674"/>
      <c r="OWF47" s="674"/>
      <c r="OWG47" s="674"/>
      <c r="OWH47" s="674"/>
      <c r="OWI47" s="674"/>
      <c r="OWJ47" s="674"/>
      <c r="OWK47" s="674"/>
      <c r="OWL47" s="674"/>
      <c r="OWM47" s="674"/>
      <c r="OWN47" s="674"/>
      <c r="OWO47" s="674"/>
      <c r="OWP47" s="674"/>
      <c r="OWQ47" s="674"/>
      <c r="OWR47" s="674"/>
      <c r="OWS47" s="674"/>
      <c r="OWT47" s="674"/>
      <c r="OWU47" s="674"/>
      <c r="OWV47" s="674"/>
      <c r="OWW47" s="674"/>
      <c r="OWX47" s="674"/>
      <c r="OWY47" s="674"/>
      <c r="OWZ47" s="674"/>
      <c r="OXA47" s="674"/>
      <c r="OXB47" s="674"/>
      <c r="OXC47" s="674"/>
      <c r="OXD47" s="674"/>
      <c r="OXE47" s="674"/>
      <c r="OXF47" s="674"/>
      <c r="OXG47" s="674"/>
      <c r="OXH47" s="674"/>
      <c r="OXI47" s="674"/>
      <c r="OXJ47" s="674"/>
      <c r="OXK47" s="674"/>
      <c r="OXL47" s="674"/>
      <c r="OXM47" s="674"/>
      <c r="OXN47" s="674"/>
      <c r="OXO47" s="674"/>
      <c r="OXP47" s="674"/>
      <c r="OXQ47" s="674"/>
      <c r="OXR47" s="674"/>
      <c r="OXS47" s="674"/>
      <c r="OXT47" s="674"/>
      <c r="OXU47" s="674"/>
      <c r="OXV47" s="674"/>
      <c r="OXW47" s="674"/>
      <c r="OXX47" s="674"/>
      <c r="OXY47" s="674"/>
      <c r="OXZ47" s="674"/>
      <c r="OYA47" s="674"/>
      <c r="OYB47" s="674"/>
      <c r="OYC47" s="674"/>
      <c r="OYD47" s="674"/>
      <c r="OYE47" s="674"/>
      <c r="OYF47" s="674"/>
      <c r="OYG47" s="674"/>
      <c r="OYH47" s="674"/>
      <c r="OYI47" s="674"/>
      <c r="OYJ47" s="674"/>
      <c r="OYK47" s="674"/>
      <c r="OYL47" s="674"/>
      <c r="OYM47" s="674"/>
      <c r="OYN47" s="674"/>
      <c r="OYO47" s="674"/>
      <c r="OYP47" s="674"/>
      <c r="OYQ47" s="674"/>
      <c r="OYR47" s="674"/>
      <c r="OYS47" s="674"/>
      <c r="OYT47" s="674"/>
      <c r="OYU47" s="674"/>
      <c r="OYV47" s="674"/>
      <c r="OYW47" s="674"/>
      <c r="OYX47" s="674"/>
      <c r="OYY47" s="674"/>
      <c r="OYZ47" s="674"/>
      <c r="OZA47" s="674"/>
      <c r="OZB47" s="674"/>
      <c r="OZC47" s="674"/>
      <c r="OZD47" s="674"/>
      <c r="OZE47" s="674"/>
      <c r="OZF47" s="674"/>
      <c r="OZG47" s="674"/>
      <c r="OZH47" s="674"/>
      <c r="OZI47" s="674"/>
      <c r="OZJ47" s="674"/>
      <c r="OZK47" s="674"/>
      <c r="OZL47" s="674"/>
      <c r="OZM47" s="674"/>
      <c r="OZN47" s="674"/>
      <c r="OZO47" s="674"/>
      <c r="OZP47" s="674"/>
      <c r="OZQ47" s="674"/>
      <c r="OZR47" s="674"/>
      <c r="OZS47" s="674"/>
      <c r="OZT47" s="674"/>
      <c r="OZU47" s="674"/>
      <c r="OZV47" s="674"/>
      <c r="OZW47" s="674"/>
      <c r="OZX47" s="674"/>
      <c r="OZY47" s="674"/>
      <c r="OZZ47" s="674"/>
      <c r="PAA47" s="674"/>
      <c r="PAB47" s="674"/>
      <c r="PAC47" s="674"/>
      <c r="PAD47" s="674"/>
      <c r="PAE47" s="674"/>
      <c r="PAF47" s="674"/>
      <c r="PAG47" s="674"/>
      <c r="PAH47" s="674"/>
      <c r="PAI47" s="674"/>
      <c r="PAJ47" s="674"/>
      <c r="PAK47" s="674"/>
      <c r="PAL47" s="674"/>
      <c r="PAM47" s="674"/>
      <c r="PAN47" s="674"/>
      <c r="PAO47" s="674"/>
      <c r="PAP47" s="674"/>
      <c r="PAQ47" s="674"/>
      <c r="PAR47" s="674"/>
      <c r="PAS47" s="674"/>
      <c r="PAT47" s="674"/>
      <c r="PAU47" s="674"/>
      <c r="PAV47" s="674"/>
      <c r="PAW47" s="674"/>
      <c r="PAX47" s="674"/>
      <c r="PAY47" s="674"/>
      <c r="PAZ47" s="674"/>
      <c r="PBA47" s="674"/>
      <c r="PBB47" s="674"/>
      <c r="PBC47" s="674"/>
      <c r="PBD47" s="674"/>
      <c r="PBE47" s="674"/>
      <c r="PBF47" s="674"/>
      <c r="PBG47" s="674"/>
      <c r="PBH47" s="674"/>
      <c r="PBI47" s="674"/>
      <c r="PBJ47" s="674"/>
      <c r="PBK47" s="674"/>
      <c r="PBL47" s="674"/>
      <c r="PBM47" s="674"/>
      <c r="PBN47" s="674"/>
      <c r="PBO47" s="674"/>
      <c r="PBP47" s="674"/>
      <c r="PBQ47" s="674"/>
      <c r="PBR47" s="674"/>
      <c r="PBS47" s="674"/>
      <c r="PBT47" s="674"/>
      <c r="PBU47" s="674"/>
      <c r="PBV47" s="674"/>
      <c r="PBW47" s="674"/>
      <c r="PBX47" s="674"/>
      <c r="PBY47" s="674"/>
      <c r="PBZ47" s="674"/>
      <c r="PCA47" s="674"/>
      <c r="PCB47" s="674"/>
      <c r="PCC47" s="674"/>
      <c r="PCD47" s="674"/>
      <c r="PCE47" s="674"/>
      <c r="PCF47" s="674"/>
      <c r="PCG47" s="674"/>
      <c r="PCH47" s="674"/>
      <c r="PCI47" s="674"/>
      <c r="PCJ47" s="674"/>
      <c r="PCK47" s="674"/>
      <c r="PCL47" s="674"/>
      <c r="PCM47" s="674"/>
      <c r="PCN47" s="674"/>
      <c r="PCO47" s="674"/>
      <c r="PCP47" s="674"/>
      <c r="PCQ47" s="674"/>
      <c r="PCR47" s="674"/>
      <c r="PCS47" s="674"/>
      <c r="PCT47" s="674"/>
      <c r="PCU47" s="674"/>
      <c r="PCV47" s="674"/>
      <c r="PCW47" s="674"/>
      <c r="PCX47" s="674"/>
      <c r="PCY47" s="674"/>
      <c r="PCZ47" s="674"/>
      <c r="PDA47" s="674"/>
      <c r="PDB47" s="674"/>
      <c r="PDC47" s="674"/>
      <c r="PDD47" s="674"/>
      <c r="PDE47" s="674"/>
      <c r="PDF47" s="674"/>
      <c r="PDG47" s="674"/>
      <c r="PDH47" s="674"/>
      <c r="PDI47" s="674"/>
      <c r="PDJ47" s="674"/>
      <c r="PDK47" s="674"/>
      <c r="PDL47" s="674"/>
      <c r="PDM47" s="674"/>
      <c r="PDN47" s="674"/>
      <c r="PDO47" s="674"/>
      <c r="PDP47" s="674"/>
      <c r="PDQ47" s="674"/>
      <c r="PDR47" s="674"/>
      <c r="PDS47" s="674"/>
      <c r="PDT47" s="674"/>
      <c r="PDU47" s="674"/>
      <c r="PDV47" s="674"/>
      <c r="PDW47" s="674"/>
      <c r="PDX47" s="674"/>
      <c r="PDY47" s="674"/>
      <c r="PDZ47" s="674"/>
      <c r="PEA47" s="674"/>
      <c r="PEB47" s="674"/>
      <c r="PEC47" s="674"/>
      <c r="PED47" s="674"/>
      <c r="PEE47" s="674"/>
      <c r="PEF47" s="674"/>
      <c r="PEG47" s="674"/>
      <c r="PEH47" s="674"/>
      <c r="PEI47" s="674"/>
      <c r="PEJ47" s="674"/>
      <c r="PEK47" s="674"/>
      <c r="PEL47" s="674"/>
      <c r="PEM47" s="674"/>
      <c r="PEN47" s="674"/>
      <c r="PEO47" s="674"/>
      <c r="PEP47" s="674"/>
      <c r="PEQ47" s="674"/>
      <c r="PER47" s="674"/>
      <c r="PES47" s="674"/>
      <c r="PET47" s="674"/>
      <c r="PEU47" s="674"/>
      <c r="PEV47" s="674"/>
      <c r="PEW47" s="674"/>
      <c r="PEX47" s="674"/>
      <c r="PEY47" s="674"/>
      <c r="PEZ47" s="674"/>
      <c r="PFA47" s="674"/>
      <c r="PFB47" s="674"/>
      <c r="PFC47" s="674"/>
      <c r="PFD47" s="674"/>
      <c r="PFE47" s="674"/>
      <c r="PFF47" s="674"/>
      <c r="PFG47" s="674"/>
      <c r="PFH47" s="674"/>
      <c r="PFI47" s="674"/>
      <c r="PFJ47" s="674"/>
      <c r="PFK47" s="674"/>
      <c r="PFL47" s="674"/>
      <c r="PFM47" s="674"/>
      <c r="PFN47" s="674"/>
      <c r="PFO47" s="674"/>
      <c r="PFP47" s="674"/>
      <c r="PFQ47" s="674"/>
      <c r="PFR47" s="674"/>
      <c r="PFS47" s="674"/>
      <c r="PFT47" s="674"/>
      <c r="PFU47" s="674"/>
      <c r="PFV47" s="674"/>
      <c r="PFW47" s="674"/>
      <c r="PFX47" s="674"/>
      <c r="PFY47" s="674"/>
      <c r="PFZ47" s="674"/>
      <c r="PGA47" s="674"/>
      <c r="PGB47" s="674"/>
      <c r="PGC47" s="674"/>
      <c r="PGD47" s="674"/>
      <c r="PGE47" s="674"/>
      <c r="PGF47" s="674"/>
      <c r="PGG47" s="674"/>
      <c r="PGH47" s="674"/>
      <c r="PGI47" s="674"/>
      <c r="PGJ47" s="674"/>
      <c r="PGK47" s="674"/>
      <c r="PGL47" s="674"/>
      <c r="PGM47" s="674"/>
      <c r="PGN47" s="674"/>
      <c r="PGO47" s="674"/>
      <c r="PGP47" s="674"/>
      <c r="PGQ47" s="674"/>
      <c r="PGR47" s="674"/>
      <c r="PGS47" s="674"/>
      <c r="PGT47" s="674"/>
      <c r="PGU47" s="674"/>
      <c r="PGV47" s="674"/>
      <c r="PGW47" s="674"/>
      <c r="PGX47" s="674"/>
      <c r="PGY47" s="674"/>
      <c r="PGZ47" s="674"/>
      <c r="PHA47" s="674"/>
      <c r="PHB47" s="674"/>
      <c r="PHC47" s="674"/>
      <c r="PHD47" s="674"/>
      <c r="PHE47" s="674"/>
      <c r="PHF47" s="674"/>
      <c r="PHG47" s="674"/>
      <c r="PHH47" s="674"/>
      <c r="PHI47" s="674"/>
      <c r="PHJ47" s="674"/>
      <c r="PHK47" s="674"/>
      <c r="PHL47" s="674"/>
      <c r="PHM47" s="674"/>
      <c r="PHN47" s="674"/>
      <c r="PHO47" s="674"/>
      <c r="PHP47" s="674"/>
      <c r="PHQ47" s="674"/>
      <c r="PHR47" s="674"/>
      <c r="PHS47" s="674"/>
      <c r="PHT47" s="674"/>
      <c r="PHU47" s="674"/>
      <c r="PHV47" s="674"/>
      <c r="PHW47" s="674"/>
      <c r="PHX47" s="674"/>
      <c r="PHY47" s="674"/>
      <c r="PHZ47" s="674"/>
      <c r="PIA47" s="674"/>
      <c r="PIB47" s="674"/>
      <c r="PIC47" s="674"/>
      <c r="PID47" s="674"/>
      <c r="PIE47" s="674"/>
      <c r="PIF47" s="674"/>
      <c r="PIG47" s="674"/>
      <c r="PIH47" s="674"/>
      <c r="PII47" s="674"/>
      <c r="PIJ47" s="674"/>
      <c r="PIK47" s="674"/>
      <c r="PIL47" s="674"/>
      <c r="PIM47" s="674"/>
      <c r="PIN47" s="674"/>
      <c r="PIO47" s="674"/>
      <c r="PIP47" s="674"/>
      <c r="PIQ47" s="674"/>
      <c r="PIR47" s="674"/>
      <c r="PIS47" s="674"/>
      <c r="PIT47" s="674"/>
      <c r="PIU47" s="674"/>
      <c r="PIV47" s="674"/>
      <c r="PIW47" s="674"/>
      <c r="PIX47" s="674"/>
      <c r="PIY47" s="674"/>
      <c r="PIZ47" s="674"/>
      <c r="PJA47" s="674"/>
      <c r="PJB47" s="674"/>
      <c r="PJC47" s="674"/>
      <c r="PJD47" s="674"/>
      <c r="PJE47" s="674"/>
      <c r="PJF47" s="674"/>
      <c r="PJG47" s="674"/>
      <c r="PJH47" s="674"/>
      <c r="PJI47" s="674"/>
      <c r="PJJ47" s="674"/>
      <c r="PJK47" s="674"/>
      <c r="PJL47" s="674"/>
      <c r="PJM47" s="674"/>
      <c r="PJN47" s="674"/>
      <c r="PJO47" s="674"/>
      <c r="PJP47" s="674"/>
      <c r="PJQ47" s="674"/>
      <c r="PJR47" s="674"/>
      <c r="PJS47" s="674"/>
      <c r="PJT47" s="674"/>
      <c r="PJU47" s="674"/>
      <c r="PJV47" s="674"/>
      <c r="PJW47" s="674"/>
      <c r="PJX47" s="674"/>
      <c r="PJY47" s="674"/>
      <c r="PJZ47" s="674"/>
      <c r="PKA47" s="674"/>
      <c r="PKB47" s="674"/>
      <c r="PKC47" s="674"/>
      <c r="PKD47" s="674"/>
      <c r="PKE47" s="674"/>
      <c r="PKF47" s="674"/>
      <c r="PKG47" s="674"/>
      <c r="PKH47" s="674"/>
      <c r="PKI47" s="674"/>
      <c r="PKJ47" s="674"/>
      <c r="PKK47" s="674"/>
      <c r="PKL47" s="674"/>
      <c r="PKM47" s="674"/>
      <c r="PKN47" s="674"/>
      <c r="PKO47" s="674"/>
      <c r="PKP47" s="674"/>
      <c r="PKQ47" s="674"/>
      <c r="PKR47" s="674"/>
      <c r="PKS47" s="674"/>
      <c r="PKT47" s="674"/>
      <c r="PKU47" s="674"/>
      <c r="PKV47" s="674"/>
      <c r="PKW47" s="674"/>
      <c r="PKX47" s="674"/>
      <c r="PKY47" s="674"/>
      <c r="PKZ47" s="674"/>
      <c r="PLA47" s="674"/>
      <c r="PLB47" s="674"/>
      <c r="PLC47" s="674"/>
      <c r="PLD47" s="674"/>
      <c r="PLE47" s="674"/>
      <c r="PLF47" s="674"/>
      <c r="PLG47" s="674"/>
      <c r="PLH47" s="674"/>
      <c r="PLI47" s="674"/>
      <c r="PLJ47" s="674"/>
      <c r="PLK47" s="674"/>
      <c r="PLL47" s="674"/>
      <c r="PLM47" s="674"/>
      <c r="PLN47" s="674"/>
      <c r="PLO47" s="674"/>
      <c r="PLP47" s="674"/>
      <c r="PLQ47" s="674"/>
      <c r="PLR47" s="674"/>
      <c r="PLS47" s="674"/>
      <c r="PLT47" s="674"/>
      <c r="PLU47" s="674"/>
      <c r="PLV47" s="674"/>
      <c r="PLW47" s="674"/>
      <c r="PLX47" s="674"/>
      <c r="PLY47" s="674"/>
      <c r="PLZ47" s="674"/>
      <c r="PMA47" s="674"/>
      <c r="PMB47" s="674"/>
      <c r="PMC47" s="674"/>
      <c r="PMD47" s="674"/>
      <c r="PME47" s="674"/>
      <c r="PMF47" s="674"/>
      <c r="PMG47" s="674"/>
      <c r="PMH47" s="674"/>
      <c r="PMI47" s="674"/>
      <c r="PMJ47" s="674"/>
      <c r="PMK47" s="674"/>
      <c r="PML47" s="674"/>
      <c r="PMM47" s="674"/>
      <c r="PMN47" s="674"/>
      <c r="PMO47" s="674"/>
      <c r="PMP47" s="674"/>
      <c r="PMQ47" s="674"/>
      <c r="PMR47" s="674"/>
      <c r="PMS47" s="674"/>
      <c r="PMT47" s="674"/>
      <c r="PMU47" s="674"/>
      <c r="PMV47" s="674"/>
      <c r="PMW47" s="674"/>
      <c r="PMX47" s="674"/>
      <c r="PMY47" s="674"/>
      <c r="PMZ47" s="674"/>
      <c r="PNA47" s="674"/>
      <c r="PNB47" s="674"/>
      <c r="PNC47" s="674"/>
      <c r="PND47" s="674"/>
      <c r="PNE47" s="674"/>
      <c r="PNF47" s="674"/>
      <c r="PNG47" s="674"/>
      <c r="PNH47" s="674"/>
      <c r="PNI47" s="674"/>
      <c r="PNJ47" s="674"/>
      <c r="PNK47" s="674"/>
      <c r="PNL47" s="674"/>
      <c r="PNM47" s="674"/>
      <c r="PNN47" s="674"/>
      <c r="PNO47" s="674"/>
      <c r="PNP47" s="674"/>
      <c r="PNQ47" s="674"/>
      <c r="PNR47" s="674"/>
      <c r="PNS47" s="674"/>
      <c r="PNT47" s="674"/>
      <c r="PNU47" s="674"/>
      <c r="PNV47" s="674"/>
      <c r="PNW47" s="674"/>
      <c r="PNX47" s="674"/>
      <c r="PNY47" s="674"/>
      <c r="PNZ47" s="674"/>
      <c r="POA47" s="674"/>
      <c r="POB47" s="674"/>
      <c r="POC47" s="674"/>
      <c r="POD47" s="674"/>
      <c r="POE47" s="674"/>
      <c r="POF47" s="674"/>
      <c r="POG47" s="674"/>
      <c r="POH47" s="674"/>
      <c r="POI47" s="674"/>
      <c r="POJ47" s="674"/>
      <c r="POK47" s="674"/>
      <c r="POL47" s="674"/>
      <c r="POM47" s="674"/>
      <c r="PON47" s="674"/>
      <c r="POO47" s="674"/>
      <c r="POP47" s="674"/>
      <c r="POQ47" s="674"/>
      <c r="POR47" s="674"/>
      <c r="POS47" s="674"/>
      <c r="POT47" s="674"/>
      <c r="POU47" s="674"/>
      <c r="POV47" s="674"/>
      <c r="POW47" s="674"/>
      <c r="POX47" s="674"/>
      <c r="POY47" s="674"/>
      <c r="POZ47" s="674"/>
      <c r="PPA47" s="674"/>
      <c r="PPB47" s="674"/>
      <c r="PPC47" s="674"/>
      <c r="PPD47" s="674"/>
      <c r="PPE47" s="674"/>
      <c r="PPF47" s="674"/>
      <c r="PPG47" s="674"/>
      <c r="PPH47" s="674"/>
      <c r="PPI47" s="674"/>
      <c r="PPJ47" s="674"/>
      <c r="PPK47" s="674"/>
      <c r="PPL47" s="674"/>
      <c r="PPM47" s="674"/>
      <c r="PPN47" s="674"/>
      <c r="PPO47" s="674"/>
      <c r="PPP47" s="674"/>
      <c r="PPQ47" s="674"/>
      <c r="PPR47" s="674"/>
      <c r="PPS47" s="674"/>
      <c r="PPT47" s="674"/>
      <c r="PPU47" s="674"/>
      <c r="PPV47" s="674"/>
      <c r="PPW47" s="674"/>
      <c r="PPX47" s="674"/>
      <c r="PPY47" s="674"/>
      <c r="PPZ47" s="674"/>
      <c r="PQA47" s="674"/>
      <c r="PQB47" s="674"/>
      <c r="PQC47" s="674"/>
      <c r="PQD47" s="674"/>
      <c r="PQE47" s="674"/>
      <c r="PQF47" s="674"/>
      <c r="PQG47" s="674"/>
      <c r="PQH47" s="674"/>
      <c r="PQI47" s="674"/>
      <c r="PQJ47" s="674"/>
      <c r="PQK47" s="674"/>
      <c r="PQL47" s="674"/>
      <c r="PQM47" s="674"/>
      <c r="PQN47" s="674"/>
      <c r="PQO47" s="674"/>
      <c r="PQP47" s="674"/>
      <c r="PQQ47" s="674"/>
      <c r="PQR47" s="674"/>
      <c r="PQS47" s="674"/>
      <c r="PQT47" s="674"/>
      <c r="PQU47" s="674"/>
      <c r="PQV47" s="674"/>
      <c r="PQW47" s="674"/>
      <c r="PQX47" s="674"/>
      <c r="PQY47" s="674"/>
      <c r="PQZ47" s="674"/>
      <c r="PRA47" s="674"/>
      <c r="PRB47" s="674"/>
      <c r="PRC47" s="674"/>
      <c r="PRD47" s="674"/>
      <c r="PRE47" s="674"/>
      <c r="PRF47" s="674"/>
      <c r="PRG47" s="674"/>
      <c r="PRH47" s="674"/>
      <c r="PRI47" s="674"/>
      <c r="PRJ47" s="674"/>
      <c r="PRK47" s="674"/>
      <c r="PRL47" s="674"/>
      <c r="PRM47" s="674"/>
      <c r="PRN47" s="674"/>
      <c r="PRO47" s="674"/>
      <c r="PRP47" s="674"/>
      <c r="PRQ47" s="674"/>
      <c r="PRR47" s="674"/>
      <c r="PRS47" s="674"/>
      <c r="PRT47" s="674"/>
      <c r="PRU47" s="674"/>
      <c r="PRV47" s="674"/>
      <c r="PRW47" s="674"/>
      <c r="PRX47" s="674"/>
      <c r="PRY47" s="674"/>
      <c r="PRZ47" s="674"/>
      <c r="PSA47" s="674"/>
      <c r="PSB47" s="674"/>
      <c r="PSC47" s="674"/>
      <c r="PSD47" s="674"/>
      <c r="PSE47" s="674"/>
      <c r="PSF47" s="674"/>
      <c r="PSG47" s="674"/>
      <c r="PSH47" s="674"/>
      <c r="PSI47" s="674"/>
      <c r="PSJ47" s="674"/>
      <c r="PSK47" s="674"/>
      <c r="PSL47" s="674"/>
      <c r="PSM47" s="674"/>
      <c r="PSN47" s="674"/>
      <c r="PSO47" s="674"/>
      <c r="PSP47" s="674"/>
      <c r="PSQ47" s="674"/>
      <c r="PSR47" s="674"/>
      <c r="PSS47" s="674"/>
      <c r="PST47" s="674"/>
      <c r="PSU47" s="674"/>
      <c r="PSV47" s="674"/>
      <c r="PSW47" s="674"/>
      <c r="PSX47" s="674"/>
      <c r="PSY47" s="674"/>
      <c r="PSZ47" s="674"/>
      <c r="PTA47" s="674"/>
      <c r="PTB47" s="674"/>
      <c r="PTC47" s="674"/>
      <c r="PTD47" s="674"/>
      <c r="PTE47" s="674"/>
      <c r="PTF47" s="674"/>
      <c r="PTG47" s="674"/>
      <c r="PTH47" s="674"/>
      <c r="PTI47" s="674"/>
      <c r="PTJ47" s="674"/>
      <c r="PTK47" s="674"/>
      <c r="PTL47" s="674"/>
      <c r="PTM47" s="674"/>
      <c r="PTN47" s="674"/>
      <c r="PTO47" s="674"/>
      <c r="PTP47" s="674"/>
      <c r="PTQ47" s="674"/>
      <c r="PTR47" s="674"/>
      <c r="PTS47" s="674"/>
      <c r="PTT47" s="674"/>
      <c r="PTU47" s="674"/>
      <c r="PTV47" s="674"/>
      <c r="PTW47" s="674"/>
      <c r="PTX47" s="674"/>
      <c r="PTY47" s="674"/>
      <c r="PTZ47" s="674"/>
      <c r="PUA47" s="674"/>
      <c r="PUB47" s="674"/>
      <c r="PUC47" s="674"/>
      <c r="PUD47" s="674"/>
      <c r="PUE47" s="674"/>
      <c r="PUF47" s="674"/>
      <c r="PUG47" s="674"/>
      <c r="PUH47" s="674"/>
      <c r="PUI47" s="674"/>
      <c r="PUJ47" s="674"/>
      <c r="PUK47" s="674"/>
      <c r="PUL47" s="674"/>
      <c r="PUM47" s="674"/>
      <c r="PUN47" s="674"/>
      <c r="PUO47" s="674"/>
      <c r="PUP47" s="674"/>
      <c r="PUQ47" s="674"/>
      <c r="PUR47" s="674"/>
      <c r="PUS47" s="674"/>
      <c r="PUT47" s="674"/>
      <c r="PUU47" s="674"/>
      <c r="PUV47" s="674"/>
      <c r="PUW47" s="674"/>
      <c r="PUX47" s="674"/>
      <c r="PUY47" s="674"/>
      <c r="PUZ47" s="674"/>
      <c r="PVA47" s="674"/>
      <c r="PVB47" s="674"/>
      <c r="PVC47" s="674"/>
      <c r="PVD47" s="674"/>
      <c r="PVE47" s="674"/>
      <c r="PVF47" s="674"/>
      <c r="PVG47" s="674"/>
      <c r="PVH47" s="674"/>
      <c r="PVI47" s="674"/>
      <c r="PVJ47" s="674"/>
      <c r="PVK47" s="674"/>
      <c r="PVL47" s="674"/>
      <c r="PVM47" s="674"/>
      <c r="PVN47" s="674"/>
      <c r="PVO47" s="674"/>
      <c r="PVP47" s="674"/>
      <c r="PVQ47" s="674"/>
      <c r="PVR47" s="674"/>
      <c r="PVS47" s="674"/>
      <c r="PVT47" s="674"/>
      <c r="PVU47" s="674"/>
      <c r="PVV47" s="674"/>
      <c r="PVW47" s="674"/>
      <c r="PVX47" s="674"/>
      <c r="PVY47" s="674"/>
      <c r="PVZ47" s="674"/>
      <c r="PWA47" s="674"/>
      <c r="PWB47" s="674"/>
      <c r="PWC47" s="674"/>
      <c r="PWD47" s="674"/>
      <c r="PWE47" s="674"/>
      <c r="PWF47" s="674"/>
      <c r="PWG47" s="674"/>
      <c r="PWH47" s="674"/>
      <c r="PWI47" s="674"/>
      <c r="PWJ47" s="674"/>
      <c r="PWK47" s="674"/>
      <c r="PWL47" s="674"/>
      <c r="PWM47" s="674"/>
      <c r="PWN47" s="674"/>
      <c r="PWO47" s="674"/>
      <c r="PWP47" s="674"/>
      <c r="PWQ47" s="674"/>
      <c r="PWR47" s="674"/>
      <c r="PWS47" s="674"/>
      <c r="PWT47" s="674"/>
      <c r="PWU47" s="674"/>
      <c r="PWV47" s="674"/>
      <c r="PWW47" s="674"/>
      <c r="PWX47" s="674"/>
      <c r="PWY47" s="674"/>
      <c r="PWZ47" s="674"/>
      <c r="PXA47" s="674"/>
      <c r="PXB47" s="674"/>
      <c r="PXC47" s="674"/>
      <c r="PXD47" s="674"/>
      <c r="PXE47" s="674"/>
      <c r="PXF47" s="674"/>
      <c r="PXG47" s="674"/>
      <c r="PXH47" s="674"/>
      <c r="PXI47" s="674"/>
      <c r="PXJ47" s="674"/>
      <c r="PXK47" s="674"/>
      <c r="PXL47" s="674"/>
      <c r="PXM47" s="674"/>
      <c r="PXN47" s="674"/>
      <c r="PXO47" s="674"/>
      <c r="PXP47" s="674"/>
      <c r="PXQ47" s="674"/>
      <c r="PXR47" s="674"/>
      <c r="PXS47" s="674"/>
      <c r="PXT47" s="674"/>
      <c r="PXU47" s="674"/>
      <c r="PXV47" s="674"/>
      <c r="PXW47" s="674"/>
      <c r="PXX47" s="674"/>
      <c r="PXY47" s="674"/>
      <c r="PXZ47" s="674"/>
      <c r="PYA47" s="674"/>
      <c r="PYB47" s="674"/>
      <c r="PYC47" s="674"/>
      <c r="PYD47" s="674"/>
      <c r="PYE47" s="674"/>
      <c r="PYF47" s="674"/>
      <c r="PYG47" s="674"/>
      <c r="PYH47" s="674"/>
      <c r="PYI47" s="674"/>
      <c r="PYJ47" s="674"/>
      <c r="PYK47" s="674"/>
      <c r="PYL47" s="674"/>
      <c r="PYM47" s="674"/>
      <c r="PYN47" s="674"/>
      <c r="PYO47" s="674"/>
      <c r="PYP47" s="674"/>
      <c r="PYQ47" s="674"/>
      <c r="PYR47" s="674"/>
      <c r="PYS47" s="674"/>
      <c r="PYT47" s="674"/>
      <c r="PYU47" s="674"/>
      <c r="PYV47" s="674"/>
      <c r="PYW47" s="674"/>
      <c r="PYX47" s="674"/>
      <c r="PYY47" s="674"/>
      <c r="PYZ47" s="674"/>
      <c r="PZA47" s="674"/>
      <c r="PZB47" s="674"/>
      <c r="PZC47" s="674"/>
      <c r="PZD47" s="674"/>
      <c r="PZE47" s="674"/>
      <c r="PZF47" s="674"/>
      <c r="PZG47" s="674"/>
      <c r="PZH47" s="674"/>
      <c r="PZI47" s="674"/>
      <c r="PZJ47" s="674"/>
      <c r="PZK47" s="674"/>
      <c r="PZL47" s="674"/>
      <c r="PZM47" s="674"/>
      <c r="PZN47" s="674"/>
      <c r="PZO47" s="674"/>
      <c r="PZP47" s="674"/>
      <c r="PZQ47" s="674"/>
      <c r="PZR47" s="674"/>
      <c r="PZS47" s="674"/>
      <c r="PZT47" s="674"/>
      <c r="PZU47" s="674"/>
      <c r="PZV47" s="674"/>
      <c r="PZW47" s="674"/>
      <c r="PZX47" s="674"/>
      <c r="PZY47" s="674"/>
      <c r="PZZ47" s="674"/>
      <c r="QAA47" s="674"/>
      <c r="QAB47" s="674"/>
      <c r="QAC47" s="674"/>
      <c r="QAD47" s="674"/>
      <c r="QAE47" s="674"/>
      <c r="QAF47" s="674"/>
      <c r="QAG47" s="674"/>
      <c r="QAH47" s="674"/>
      <c r="QAI47" s="674"/>
      <c r="QAJ47" s="674"/>
      <c r="QAK47" s="674"/>
      <c r="QAL47" s="674"/>
      <c r="QAM47" s="674"/>
      <c r="QAN47" s="674"/>
      <c r="QAO47" s="674"/>
      <c r="QAP47" s="674"/>
      <c r="QAQ47" s="674"/>
      <c r="QAR47" s="674"/>
      <c r="QAS47" s="674"/>
      <c r="QAT47" s="674"/>
      <c r="QAU47" s="674"/>
      <c r="QAV47" s="674"/>
      <c r="QAW47" s="674"/>
      <c r="QAX47" s="674"/>
      <c r="QAY47" s="674"/>
      <c r="QAZ47" s="674"/>
      <c r="QBA47" s="674"/>
      <c r="QBB47" s="674"/>
      <c r="QBC47" s="674"/>
      <c r="QBD47" s="674"/>
      <c r="QBE47" s="674"/>
      <c r="QBF47" s="674"/>
      <c r="QBG47" s="674"/>
      <c r="QBH47" s="674"/>
      <c r="QBI47" s="674"/>
      <c r="QBJ47" s="674"/>
      <c r="QBK47" s="674"/>
      <c r="QBL47" s="674"/>
      <c r="QBM47" s="674"/>
      <c r="QBN47" s="674"/>
      <c r="QBO47" s="674"/>
      <c r="QBP47" s="674"/>
      <c r="QBQ47" s="674"/>
      <c r="QBR47" s="674"/>
      <c r="QBS47" s="674"/>
      <c r="QBT47" s="674"/>
      <c r="QBU47" s="674"/>
      <c r="QBV47" s="674"/>
      <c r="QBW47" s="674"/>
      <c r="QBX47" s="674"/>
      <c r="QBY47" s="674"/>
      <c r="QBZ47" s="674"/>
      <c r="QCA47" s="674"/>
      <c r="QCB47" s="674"/>
      <c r="QCC47" s="674"/>
      <c r="QCD47" s="674"/>
      <c r="QCE47" s="674"/>
      <c r="QCF47" s="674"/>
      <c r="QCG47" s="674"/>
      <c r="QCH47" s="674"/>
      <c r="QCI47" s="674"/>
      <c r="QCJ47" s="674"/>
      <c r="QCK47" s="674"/>
      <c r="QCL47" s="674"/>
      <c r="QCM47" s="674"/>
      <c r="QCN47" s="674"/>
      <c r="QCO47" s="674"/>
      <c r="QCP47" s="674"/>
      <c r="QCQ47" s="674"/>
      <c r="QCR47" s="674"/>
      <c r="QCS47" s="674"/>
      <c r="QCT47" s="674"/>
      <c r="QCU47" s="674"/>
      <c r="QCV47" s="674"/>
      <c r="QCW47" s="674"/>
      <c r="QCX47" s="674"/>
      <c r="QCY47" s="674"/>
      <c r="QCZ47" s="674"/>
      <c r="QDA47" s="674"/>
      <c r="QDB47" s="674"/>
      <c r="QDC47" s="674"/>
      <c r="QDD47" s="674"/>
      <c r="QDE47" s="674"/>
      <c r="QDF47" s="674"/>
      <c r="QDG47" s="674"/>
      <c r="QDH47" s="674"/>
      <c r="QDI47" s="674"/>
      <c r="QDJ47" s="674"/>
      <c r="QDK47" s="674"/>
      <c r="QDL47" s="674"/>
      <c r="QDM47" s="674"/>
      <c r="QDN47" s="674"/>
      <c r="QDO47" s="674"/>
      <c r="QDP47" s="674"/>
      <c r="QDQ47" s="674"/>
      <c r="QDR47" s="674"/>
      <c r="QDS47" s="674"/>
      <c r="QDT47" s="674"/>
      <c r="QDU47" s="674"/>
      <c r="QDV47" s="674"/>
      <c r="QDW47" s="674"/>
      <c r="QDX47" s="674"/>
      <c r="QDY47" s="674"/>
      <c r="QDZ47" s="674"/>
      <c r="QEA47" s="674"/>
      <c r="QEB47" s="674"/>
      <c r="QEC47" s="674"/>
      <c r="QED47" s="674"/>
      <c r="QEE47" s="674"/>
      <c r="QEF47" s="674"/>
      <c r="QEG47" s="674"/>
      <c r="QEH47" s="674"/>
      <c r="QEI47" s="674"/>
      <c r="QEJ47" s="674"/>
      <c r="QEK47" s="674"/>
      <c r="QEL47" s="674"/>
      <c r="QEM47" s="674"/>
      <c r="QEN47" s="674"/>
      <c r="QEO47" s="674"/>
      <c r="QEP47" s="674"/>
      <c r="QEQ47" s="674"/>
      <c r="QER47" s="674"/>
      <c r="QES47" s="674"/>
      <c r="QET47" s="674"/>
      <c r="QEU47" s="674"/>
      <c r="QEV47" s="674"/>
      <c r="QEW47" s="674"/>
      <c r="QEX47" s="674"/>
      <c r="QEY47" s="674"/>
      <c r="QEZ47" s="674"/>
      <c r="QFA47" s="674"/>
      <c r="QFB47" s="674"/>
      <c r="QFC47" s="674"/>
      <c r="QFD47" s="674"/>
      <c r="QFE47" s="674"/>
      <c r="QFF47" s="674"/>
      <c r="QFG47" s="674"/>
      <c r="QFH47" s="674"/>
      <c r="QFI47" s="674"/>
      <c r="QFJ47" s="674"/>
      <c r="QFK47" s="674"/>
      <c r="QFL47" s="674"/>
      <c r="QFM47" s="674"/>
      <c r="QFN47" s="674"/>
      <c r="QFO47" s="674"/>
      <c r="QFP47" s="674"/>
      <c r="QFQ47" s="674"/>
      <c r="QFR47" s="674"/>
      <c r="QFS47" s="674"/>
      <c r="QFT47" s="674"/>
      <c r="QFU47" s="674"/>
      <c r="QFV47" s="674"/>
      <c r="QFW47" s="674"/>
      <c r="QFX47" s="674"/>
      <c r="QFY47" s="674"/>
      <c r="QFZ47" s="674"/>
      <c r="QGA47" s="674"/>
      <c r="QGB47" s="674"/>
      <c r="QGC47" s="674"/>
      <c r="QGD47" s="674"/>
      <c r="QGE47" s="674"/>
      <c r="QGF47" s="674"/>
      <c r="QGG47" s="674"/>
      <c r="QGH47" s="674"/>
      <c r="QGI47" s="674"/>
      <c r="QGJ47" s="674"/>
      <c r="QGK47" s="674"/>
      <c r="QGL47" s="674"/>
      <c r="QGM47" s="674"/>
      <c r="QGN47" s="674"/>
      <c r="QGO47" s="674"/>
      <c r="QGP47" s="674"/>
      <c r="QGQ47" s="674"/>
      <c r="QGR47" s="674"/>
      <c r="QGS47" s="674"/>
      <c r="QGT47" s="674"/>
      <c r="QGU47" s="674"/>
      <c r="QGV47" s="674"/>
      <c r="QGW47" s="674"/>
      <c r="QGX47" s="674"/>
      <c r="QGY47" s="674"/>
      <c r="QGZ47" s="674"/>
      <c r="QHA47" s="674"/>
      <c r="QHB47" s="674"/>
      <c r="QHC47" s="674"/>
      <c r="QHD47" s="674"/>
      <c r="QHE47" s="674"/>
      <c r="QHF47" s="674"/>
      <c r="QHG47" s="674"/>
      <c r="QHH47" s="674"/>
      <c r="QHI47" s="674"/>
      <c r="QHJ47" s="674"/>
      <c r="QHK47" s="674"/>
      <c r="QHL47" s="674"/>
      <c r="QHM47" s="674"/>
      <c r="QHN47" s="674"/>
      <c r="QHO47" s="674"/>
      <c r="QHP47" s="674"/>
      <c r="QHQ47" s="674"/>
      <c r="QHR47" s="674"/>
      <c r="QHS47" s="674"/>
      <c r="QHT47" s="674"/>
      <c r="QHU47" s="674"/>
      <c r="QHV47" s="674"/>
      <c r="QHW47" s="674"/>
      <c r="QHX47" s="674"/>
      <c r="QHY47" s="674"/>
      <c r="QHZ47" s="674"/>
      <c r="QIA47" s="674"/>
      <c r="QIB47" s="674"/>
      <c r="QIC47" s="674"/>
      <c r="QID47" s="674"/>
      <c r="QIE47" s="674"/>
      <c r="QIF47" s="674"/>
      <c r="QIG47" s="674"/>
      <c r="QIH47" s="674"/>
      <c r="QII47" s="674"/>
      <c r="QIJ47" s="674"/>
      <c r="QIK47" s="674"/>
      <c r="QIL47" s="674"/>
      <c r="QIM47" s="674"/>
      <c r="QIN47" s="674"/>
      <c r="QIO47" s="674"/>
      <c r="QIP47" s="674"/>
      <c r="QIQ47" s="674"/>
      <c r="QIR47" s="674"/>
      <c r="QIS47" s="674"/>
      <c r="QIT47" s="674"/>
      <c r="QIU47" s="674"/>
      <c r="QIV47" s="674"/>
      <c r="QIW47" s="674"/>
      <c r="QIX47" s="674"/>
      <c r="QIY47" s="674"/>
      <c r="QIZ47" s="674"/>
      <c r="QJA47" s="674"/>
      <c r="QJB47" s="674"/>
      <c r="QJC47" s="674"/>
      <c r="QJD47" s="674"/>
      <c r="QJE47" s="674"/>
      <c r="QJF47" s="674"/>
      <c r="QJG47" s="674"/>
      <c r="QJH47" s="674"/>
      <c r="QJI47" s="674"/>
      <c r="QJJ47" s="674"/>
      <c r="QJK47" s="674"/>
      <c r="QJL47" s="674"/>
      <c r="QJM47" s="674"/>
      <c r="QJN47" s="674"/>
      <c r="QJO47" s="674"/>
      <c r="QJP47" s="674"/>
      <c r="QJQ47" s="674"/>
      <c r="QJR47" s="674"/>
      <c r="QJS47" s="674"/>
      <c r="QJT47" s="674"/>
      <c r="QJU47" s="674"/>
      <c r="QJV47" s="674"/>
      <c r="QJW47" s="674"/>
      <c r="QJX47" s="674"/>
      <c r="QJY47" s="674"/>
      <c r="QJZ47" s="674"/>
      <c r="QKA47" s="674"/>
      <c r="QKB47" s="674"/>
      <c r="QKC47" s="674"/>
      <c r="QKD47" s="674"/>
      <c r="QKE47" s="674"/>
      <c r="QKF47" s="674"/>
      <c r="QKG47" s="674"/>
      <c r="QKH47" s="674"/>
      <c r="QKI47" s="674"/>
      <c r="QKJ47" s="674"/>
      <c r="QKK47" s="674"/>
      <c r="QKL47" s="674"/>
      <c r="QKM47" s="674"/>
      <c r="QKN47" s="674"/>
      <c r="QKO47" s="674"/>
      <c r="QKP47" s="674"/>
      <c r="QKQ47" s="674"/>
      <c r="QKR47" s="674"/>
      <c r="QKS47" s="674"/>
      <c r="QKT47" s="674"/>
      <c r="QKU47" s="674"/>
      <c r="QKV47" s="674"/>
      <c r="QKW47" s="674"/>
      <c r="QKX47" s="674"/>
      <c r="QKY47" s="674"/>
      <c r="QKZ47" s="674"/>
      <c r="QLA47" s="674"/>
      <c r="QLB47" s="674"/>
      <c r="QLC47" s="674"/>
      <c r="QLD47" s="674"/>
      <c r="QLE47" s="674"/>
      <c r="QLF47" s="674"/>
      <c r="QLG47" s="674"/>
      <c r="QLH47" s="674"/>
      <c r="QLI47" s="674"/>
      <c r="QLJ47" s="674"/>
      <c r="QLK47" s="674"/>
      <c r="QLL47" s="674"/>
      <c r="QLM47" s="674"/>
      <c r="QLN47" s="674"/>
      <c r="QLO47" s="674"/>
      <c r="QLP47" s="674"/>
      <c r="QLQ47" s="674"/>
      <c r="QLR47" s="674"/>
      <c r="QLS47" s="674"/>
      <c r="QLT47" s="674"/>
      <c r="QLU47" s="674"/>
      <c r="QLV47" s="674"/>
      <c r="QLW47" s="674"/>
      <c r="QLX47" s="674"/>
      <c r="QLY47" s="674"/>
      <c r="QLZ47" s="674"/>
      <c r="QMA47" s="674"/>
      <c r="QMB47" s="674"/>
      <c r="QMC47" s="674"/>
      <c r="QMD47" s="674"/>
      <c r="QME47" s="674"/>
      <c r="QMF47" s="674"/>
      <c r="QMG47" s="674"/>
      <c r="QMH47" s="674"/>
      <c r="QMI47" s="674"/>
      <c r="QMJ47" s="674"/>
      <c r="QMK47" s="674"/>
      <c r="QML47" s="674"/>
      <c r="QMM47" s="674"/>
      <c r="QMN47" s="674"/>
      <c r="QMO47" s="674"/>
      <c r="QMP47" s="674"/>
      <c r="QMQ47" s="674"/>
      <c r="QMR47" s="674"/>
      <c r="QMS47" s="674"/>
      <c r="QMT47" s="674"/>
      <c r="QMU47" s="674"/>
      <c r="QMV47" s="674"/>
      <c r="QMW47" s="674"/>
      <c r="QMX47" s="674"/>
      <c r="QMY47" s="674"/>
      <c r="QMZ47" s="674"/>
      <c r="QNA47" s="674"/>
      <c r="QNB47" s="674"/>
      <c r="QNC47" s="674"/>
      <c r="QND47" s="674"/>
      <c r="QNE47" s="674"/>
      <c r="QNF47" s="674"/>
      <c r="QNG47" s="674"/>
      <c r="QNH47" s="674"/>
      <c r="QNI47" s="674"/>
      <c r="QNJ47" s="674"/>
      <c r="QNK47" s="674"/>
      <c r="QNL47" s="674"/>
      <c r="QNM47" s="674"/>
      <c r="QNN47" s="674"/>
      <c r="QNO47" s="674"/>
      <c r="QNP47" s="674"/>
      <c r="QNQ47" s="674"/>
      <c r="QNR47" s="674"/>
      <c r="QNS47" s="674"/>
      <c r="QNT47" s="674"/>
      <c r="QNU47" s="674"/>
      <c r="QNV47" s="674"/>
      <c r="QNW47" s="674"/>
      <c r="QNX47" s="674"/>
      <c r="QNY47" s="674"/>
      <c r="QNZ47" s="674"/>
      <c r="QOA47" s="674"/>
      <c r="QOB47" s="674"/>
      <c r="QOC47" s="674"/>
      <c r="QOD47" s="674"/>
      <c r="QOE47" s="674"/>
      <c r="QOF47" s="674"/>
      <c r="QOG47" s="674"/>
      <c r="QOH47" s="674"/>
      <c r="QOI47" s="674"/>
      <c r="QOJ47" s="674"/>
      <c r="QOK47" s="674"/>
      <c r="QOL47" s="674"/>
      <c r="QOM47" s="674"/>
      <c r="QON47" s="674"/>
      <c r="QOO47" s="674"/>
      <c r="QOP47" s="674"/>
      <c r="QOQ47" s="674"/>
      <c r="QOR47" s="674"/>
      <c r="QOS47" s="674"/>
      <c r="QOT47" s="674"/>
      <c r="QOU47" s="674"/>
      <c r="QOV47" s="674"/>
      <c r="QOW47" s="674"/>
      <c r="QOX47" s="674"/>
      <c r="QOY47" s="674"/>
      <c r="QOZ47" s="674"/>
      <c r="QPA47" s="674"/>
      <c r="QPB47" s="674"/>
      <c r="QPC47" s="674"/>
      <c r="QPD47" s="674"/>
      <c r="QPE47" s="674"/>
      <c r="QPF47" s="674"/>
      <c r="QPG47" s="674"/>
      <c r="QPH47" s="674"/>
      <c r="QPI47" s="674"/>
      <c r="QPJ47" s="674"/>
      <c r="QPK47" s="674"/>
      <c r="QPL47" s="674"/>
      <c r="QPM47" s="674"/>
      <c r="QPN47" s="674"/>
      <c r="QPO47" s="674"/>
      <c r="QPP47" s="674"/>
      <c r="QPQ47" s="674"/>
      <c r="QPR47" s="674"/>
      <c r="QPS47" s="674"/>
      <c r="QPT47" s="674"/>
      <c r="QPU47" s="674"/>
      <c r="QPV47" s="674"/>
      <c r="QPW47" s="674"/>
      <c r="QPX47" s="674"/>
      <c r="QPY47" s="674"/>
      <c r="QPZ47" s="674"/>
      <c r="QQA47" s="674"/>
      <c r="QQB47" s="674"/>
      <c r="QQC47" s="674"/>
      <c r="QQD47" s="674"/>
      <c r="QQE47" s="674"/>
      <c r="QQF47" s="674"/>
      <c r="QQG47" s="674"/>
      <c r="QQH47" s="674"/>
      <c r="QQI47" s="674"/>
      <c r="QQJ47" s="674"/>
      <c r="QQK47" s="674"/>
      <c r="QQL47" s="674"/>
      <c r="QQM47" s="674"/>
      <c r="QQN47" s="674"/>
      <c r="QQO47" s="674"/>
      <c r="QQP47" s="674"/>
      <c r="QQQ47" s="674"/>
      <c r="QQR47" s="674"/>
      <c r="QQS47" s="674"/>
      <c r="QQT47" s="674"/>
      <c r="QQU47" s="674"/>
      <c r="QQV47" s="674"/>
      <c r="QQW47" s="674"/>
      <c r="QQX47" s="674"/>
      <c r="QQY47" s="674"/>
      <c r="QQZ47" s="674"/>
      <c r="QRA47" s="674"/>
      <c r="QRB47" s="674"/>
      <c r="QRC47" s="674"/>
      <c r="QRD47" s="674"/>
      <c r="QRE47" s="674"/>
      <c r="QRF47" s="674"/>
      <c r="QRG47" s="674"/>
      <c r="QRH47" s="674"/>
      <c r="QRI47" s="674"/>
      <c r="QRJ47" s="674"/>
      <c r="QRK47" s="674"/>
      <c r="QRL47" s="674"/>
      <c r="QRM47" s="674"/>
      <c r="QRN47" s="674"/>
      <c r="QRO47" s="674"/>
      <c r="QRP47" s="674"/>
      <c r="QRQ47" s="674"/>
      <c r="QRR47" s="674"/>
      <c r="QRS47" s="674"/>
      <c r="QRT47" s="674"/>
      <c r="QRU47" s="674"/>
      <c r="QRV47" s="674"/>
      <c r="QRW47" s="674"/>
      <c r="QRX47" s="674"/>
      <c r="QRY47" s="674"/>
      <c r="QRZ47" s="674"/>
      <c r="QSA47" s="674"/>
      <c r="QSB47" s="674"/>
      <c r="QSC47" s="674"/>
      <c r="QSD47" s="674"/>
      <c r="QSE47" s="674"/>
      <c r="QSF47" s="674"/>
      <c r="QSG47" s="674"/>
      <c r="QSH47" s="674"/>
      <c r="QSI47" s="674"/>
      <c r="QSJ47" s="674"/>
      <c r="QSK47" s="674"/>
      <c r="QSL47" s="674"/>
      <c r="QSM47" s="674"/>
      <c r="QSN47" s="674"/>
      <c r="QSO47" s="674"/>
      <c r="QSP47" s="674"/>
      <c r="QSQ47" s="674"/>
      <c r="QSR47" s="674"/>
      <c r="QSS47" s="674"/>
      <c r="QST47" s="674"/>
      <c r="QSU47" s="674"/>
      <c r="QSV47" s="674"/>
      <c r="QSW47" s="674"/>
      <c r="QSX47" s="674"/>
      <c r="QSY47" s="674"/>
      <c r="QSZ47" s="674"/>
      <c r="QTA47" s="674"/>
      <c r="QTB47" s="674"/>
      <c r="QTC47" s="674"/>
      <c r="QTD47" s="674"/>
      <c r="QTE47" s="674"/>
      <c r="QTF47" s="674"/>
      <c r="QTG47" s="674"/>
      <c r="QTH47" s="674"/>
      <c r="QTI47" s="674"/>
      <c r="QTJ47" s="674"/>
      <c r="QTK47" s="674"/>
      <c r="QTL47" s="674"/>
      <c r="QTM47" s="674"/>
      <c r="QTN47" s="674"/>
      <c r="QTO47" s="674"/>
      <c r="QTP47" s="674"/>
      <c r="QTQ47" s="674"/>
      <c r="QTR47" s="674"/>
      <c r="QTS47" s="674"/>
      <c r="QTT47" s="674"/>
      <c r="QTU47" s="674"/>
      <c r="QTV47" s="674"/>
      <c r="QTW47" s="674"/>
      <c r="QTX47" s="674"/>
      <c r="QTY47" s="674"/>
      <c r="QTZ47" s="674"/>
      <c r="QUA47" s="674"/>
      <c r="QUB47" s="674"/>
      <c r="QUC47" s="674"/>
      <c r="QUD47" s="674"/>
      <c r="QUE47" s="674"/>
      <c r="QUF47" s="674"/>
      <c r="QUG47" s="674"/>
      <c r="QUH47" s="674"/>
      <c r="QUI47" s="674"/>
      <c r="QUJ47" s="674"/>
      <c r="QUK47" s="674"/>
      <c r="QUL47" s="674"/>
      <c r="QUM47" s="674"/>
      <c r="QUN47" s="674"/>
      <c r="QUO47" s="674"/>
      <c r="QUP47" s="674"/>
      <c r="QUQ47" s="674"/>
      <c r="QUR47" s="674"/>
      <c r="QUS47" s="674"/>
      <c r="QUT47" s="674"/>
      <c r="QUU47" s="674"/>
      <c r="QUV47" s="674"/>
      <c r="QUW47" s="674"/>
      <c r="QUX47" s="674"/>
      <c r="QUY47" s="674"/>
      <c r="QUZ47" s="674"/>
      <c r="QVA47" s="674"/>
      <c r="QVB47" s="674"/>
      <c r="QVC47" s="674"/>
      <c r="QVD47" s="674"/>
      <c r="QVE47" s="674"/>
      <c r="QVF47" s="674"/>
      <c r="QVG47" s="674"/>
      <c r="QVH47" s="674"/>
      <c r="QVI47" s="674"/>
      <c r="QVJ47" s="674"/>
      <c r="QVK47" s="674"/>
      <c r="QVL47" s="674"/>
      <c r="QVM47" s="674"/>
      <c r="QVN47" s="674"/>
      <c r="QVO47" s="674"/>
      <c r="QVP47" s="674"/>
      <c r="QVQ47" s="674"/>
      <c r="QVR47" s="674"/>
      <c r="QVS47" s="674"/>
      <c r="QVT47" s="674"/>
      <c r="QVU47" s="674"/>
      <c r="QVV47" s="674"/>
      <c r="QVW47" s="674"/>
      <c r="QVX47" s="674"/>
      <c r="QVY47" s="674"/>
      <c r="QVZ47" s="674"/>
      <c r="QWA47" s="674"/>
      <c r="QWB47" s="674"/>
      <c r="QWC47" s="674"/>
      <c r="QWD47" s="674"/>
      <c r="QWE47" s="674"/>
      <c r="QWF47" s="674"/>
      <c r="QWG47" s="674"/>
      <c r="QWH47" s="674"/>
      <c r="QWI47" s="674"/>
      <c r="QWJ47" s="674"/>
      <c r="QWK47" s="674"/>
      <c r="QWL47" s="674"/>
      <c r="QWM47" s="674"/>
      <c r="QWN47" s="674"/>
      <c r="QWO47" s="674"/>
      <c r="QWP47" s="674"/>
      <c r="QWQ47" s="674"/>
      <c r="QWR47" s="674"/>
      <c r="QWS47" s="674"/>
      <c r="QWT47" s="674"/>
      <c r="QWU47" s="674"/>
      <c r="QWV47" s="674"/>
      <c r="QWW47" s="674"/>
      <c r="QWX47" s="674"/>
      <c r="QWY47" s="674"/>
      <c r="QWZ47" s="674"/>
      <c r="QXA47" s="674"/>
      <c r="QXB47" s="674"/>
      <c r="QXC47" s="674"/>
      <c r="QXD47" s="674"/>
      <c r="QXE47" s="674"/>
      <c r="QXF47" s="674"/>
      <c r="QXG47" s="674"/>
      <c r="QXH47" s="674"/>
      <c r="QXI47" s="674"/>
      <c r="QXJ47" s="674"/>
      <c r="QXK47" s="674"/>
      <c r="QXL47" s="674"/>
      <c r="QXM47" s="674"/>
      <c r="QXN47" s="674"/>
      <c r="QXO47" s="674"/>
      <c r="QXP47" s="674"/>
      <c r="QXQ47" s="674"/>
      <c r="QXR47" s="674"/>
      <c r="QXS47" s="674"/>
      <c r="QXT47" s="674"/>
      <c r="QXU47" s="674"/>
      <c r="QXV47" s="674"/>
      <c r="QXW47" s="674"/>
      <c r="QXX47" s="674"/>
      <c r="QXY47" s="674"/>
      <c r="QXZ47" s="674"/>
      <c r="QYA47" s="674"/>
      <c r="QYB47" s="674"/>
      <c r="QYC47" s="674"/>
      <c r="QYD47" s="674"/>
      <c r="QYE47" s="674"/>
      <c r="QYF47" s="674"/>
      <c r="QYG47" s="674"/>
      <c r="QYH47" s="674"/>
      <c r="QYI47" s="674"/>
      <c r="QYJ47" s="674"/>
      <c r="QYK47" s="674"/>
      <c r="QYL47" s="674"/>
      <c r="QYM47" s="674"/>
      <c r="QYN47" s="674"/>
      <c r="QYO47" s="674"/>
      <c r="QYP47" s="674"/>
      <c r="QYQ47" s="674"/>
      <c r="QYR47" s="674"/>
      <c r="QYS47" s="674"/>
      <c r="QYT47" s="674"/>
      <c r="QYU47" s="674"/>
      <c r="QYV47" s="674"/>
      <c r="QYW47" s="674"/>
      <c r="QYX47" s="674"/>
      <c r="QYY47" s="674"/>
      <c r="QYZ47" s="674"/>
      <c r="QZA47" s="674"/>
      <c r="QZB47" s="674"/>
      <c r="QZC47" s="674"/>
      <c r="QZD47" s="674"/>
      <c r="QZE47" s="674"/>
      <c r="QZF47" s="674"/>
      <c r="QZG47" s="674"/>
      <c r="QZH47" s="674"/>
      <c r="QZI47" s="674"/>
      <c r="QZJ47" s="674"/>
      <c r="QZK47" s="674"/>
      <c r="QZL47" s="674"/>
      <c r="QZM47" s="674"/>
      <c r="QZN47" s="674"/>
      <c r="QZO47" s="674"/>
      <c r="QZP47" s="674"/>
      <c r="QZQ47" s="674"/>
      <c r="QZR47" s="674"/>
      <c r="QZS47" s="674"/>
      <c r="QZT47" s="674"/>
      <c r="QZU47" s="674"/>
      <c r="QZV47" s="674"/>
      <c r="QZW47" s="674"/>
      <c r="QZX47" s="674"/>
      <c r="QZY47" s="674"/>
      <c r="QZZ47" s="674"/>
      <c r="RAA47" s="674"/>
      <c r="RAB47" s="674"/>
      <c r="RAC47" s="674"/>
      <c r="RAD47" s="674"/>
      <c r="RAE47" s="674"/>
      <c r="RAF47" s="674"/>
      <c r="RAG47" s="674"/>
      <c r="RAH47" s="674"/>
      <c r="RAI47" s="674"/>
      <c r="RAJ47" s="674"/>
      <c r="RAK47" s="674"/>
      <c r="RAL47" s="674"/>
      <c r="RAM47" s="674"/>
      <c r="RAN47" s="674"/>
      <c r="RAO47" s="674"/>
      <c r="RAP47" s="674"/>
      <c r="RAQ47" s="674"/>
      <c r="RAR47" s="674"/>
      <c r="RAS47" s="674"/>
      <c r="RAT47" s="674"/>
      <c r="RAU47" s="674"/>
      <c r="RAV47" s="674"/>
      <c r="RAW47" s="674"/>
      <c r="RAX47" s="674"/>
      <c r="RAY47" s="674"/>
      <c r="RAZ47" s="674"/>
      <c r="RBA47" s="674"/>
      <c r="RBB47" s="674"/>
      <c r="RBC47" s="674"/>
      <c r="RBD47" s="674"/>
      <c r="RBE47" s="674"/>
      <c r="RBF47" s="674"/>
      <c r="RBG47" s="674"/>
      <c r="RBH47" s="674"/>
      <c r="RBI47" s="674"/>
      <c r="RBJ47" s="674"/>
      <c r="RBK47" s="674"/>
      <c r="RBL47" s="674"/>
      <c r="RBM47" s="674"/>
      <c r="RBN47" s="674"/>
      <c r="RBO47" s="674"/>
      <c r="RBP47" s="674"/>
      <c r="RBQ47" s="674"/>
      <c r="RBR47" s="674"/>
      <c r="RBS47" s="674"/>
      <c r="RBT47" s="674"/>
      <c r="RBU47" s="674"/>
      <c r="RBV47" s="674"/>
      <c r="RBW47" s="674"/>
      <c r="RBX47" s="674"/>
      <c r="RBY47" s="674"/>
      <c r="RBZ47" s="674"/>
      <c r="RCA47" s="674"/>
      <c r="RCB47" s="674"/>
      <c r="RCC47" s="674"/>
      <c r="RCD47" s="674"/>
      <c r="RCE47" s="674"/>
      <c r="RCF47" s="674"/>
      <c r="RCG47" s="674"/>
      <c r="RCH47" s="674"/>
      <c r="RCI47" s="674"/>
      <c r="RCJ47" s="674"/>
      <c r="RCK47" s="674"/>
      <c r="RCL47" s="674"/>
      <c r="RCM47" s="674"/>
      <c r="RCN47" s="674"/>
      <c r="RCO47" s="674"/>
      <c r="RCP47" s="674"/>
      <c r="RCQ47" s="674"/>
      <c r="RCR47" s="674"/>
      <c r="RCS47" s="674"/>
      <c r="RCT47" s="674"/>
      <c r="RCU47" s="674"/>
      <c r="RCV47" s="674"/>
      <c r="RCW47" s="674"/>
      <c r="RCX47" s="674"/>
      <c r="RCY47" s="674"/>
      <c r="RCZ47" s="674"/>
      <c r="RDA47" s="674"/>
      <c r="RDB47" s="674"/>
      <c r="RDC47" s="674"/>
      <c r="RDD47" s="674"/>
      <c r="RDE47" s="674"/>
      <c r="RDF47" s="674"/>
      <c r="RDG47" s="674"/>
      <c r="RDH47" s="674"/>
      <c r="RDI47" s="674"/>
      <c r="RDJ47" s="674"/>
      <c r="RDK47" s="674"/>
      <c r="RDL47" s="674"/>
      <c r="RDM47" s="674"/>
      <c r="RDN47" s="674"/>
      <c r="RDO47" s="674"/>
      <c r="RDP47" s="674"/>
      <c r="RDQ47" s="674"/>
      <c r="RDR47" s="674"/>
      <c r="RDS47" s="674"/>
      <c r="RDT47" s="674"/>
      <c r="RDU47" s="674"/>
      <c r="RDV47" s="674"/>
      <c r="RDW47" s="674"/>
      <c r="RDX47" s="674"/>
      <c r="RDY47" s="674"/>
      <c r="RDZ47" s="674"/>
      <c r="REA47" s="674"/>
      <c r="REB47" s="674"/>
      <c r="REC47" s="674"/>
      <c r="RED47" s="674"/>
      <c r="REE47" s="674"/>
      <c r="REF47" s="674"/>
      <c r="REG47" s="674"/>
      <c r="REH47" s="674"/>
      <c r="REI47" s="674"/>
      <c r="REJ47" s="674"/>
      <c r="REK47" s="674"/>
      <c r="REL47" s="674"/>
      <c r="REM47" s="674"/>
      <c r="REN47" s="674"/>
      <c r="REO47" s="674"/>
      <c r="REP47" s="674"/>
      <c r="REQ47" s="674"/>
      <c r="RER47" s="674"/>
      <c r="RES47" s="674"/>
      <c r="RET47" s="674"/>
      <c r="REU47" s="674"/>
      <c r="REV47" s="674"/>
      <c r="REW47" s="674"/>
      <c r="REX47" s="674"/>
      <c r="REY47" s="674"/>
      <c r="REZ47" s="674"/>
      <c r="RFA47" s="674"/>
      <c r="RFB47" s="674"/>
      <c r="RFC47" s="674"/>
      <c r="RFD47" s="674"/>
      <c r="RFE47" s="674"/>
      <c r="RFF47" s="674"/>
      <c r="RFG47" s="674"/>
      <c r="RFH47" s="674"/>
      <c r="RFI47" s="674"/>
      <c r="RFJ47" s="674"/>
      <c r="RFK47" s="674"/>
      <c r="RFL47" s="674"/>
      <c r="RFM47" s="674"/>
      <c r="RFN47" s="674"/>
      <c r="RFO47" s="674"/>
      <c r="RFP47" s="674"/>
      <c r="RFQ47" s="674"/>
      <c r="RFR47" s="674"/>
      <c r="RFS47" s="674"/>
      <c r="RFT47" s="674"/>
      <c r="RFU47" s="674"/>
      <c r="RFV47" s="674"/>
      <c r="RFW47" s="674"/>
      <c r="RFX47" s="674"/>
      <c r="RFY47" s="674"/>
      <c r="RFZ47" s="674"/>
      <c r="RGA47" s="674"/>
      <c r="RGB47" s="674"/>
      <c r="RGC47" s="674"/>
      <c r="RGD47" s="674"/>
      <c r="RGE47" s="674"/>
      <c r="RGF47" s="674"/>
      <c r="RGG47" s="674"/>
      <c r="RGH47" s="674"/>
      <c r="RGI47" s="674"/>
      <c r="RGJ47" s="674"/>
      <c r="RGK47" s="674"/>
      <c r="RGL47" s="674"/>
      <c r="RGM47" s="674"/>
      <c r="RGN47" s="674"/>
      <c r="RGO47" s="674"/>
      <c r="RGP47" s="674"/>
      <c r="RGQ47" s="674"/>
      <c r="RGR47" s="674"/>
      <c r="RGS47" s="674"/>
      <c r="RGT47" s="674"/>
      <c r="RGU47" s="674"/>
      <c r="RGV47" s="674"/>
      <c r="RGW47" s="674"/>
      <c r="RGX47" s="674"/>
      <c r="RGY47" s="674"/>
      <c r="RGZ47" s="674"/>
      <c r="RHA47" s="674"/>
      <c r="RHB47" s="674"/>
      <c r="RHC47" s="674"/>
      <c r="RHD47" s="674"/>
      <c r="RHE47" s="674"/>
      <c r="RHF47" s="674"/>
      <c r="RHG47" s="674"/>
      <c r="RHH47" s="674"/>
      <c r="RHI47" s="674"/>
      <c r="RHJ47" s="674"/>
      <c r="RHK47" s="674"/>
      <c r="RHL47" s="674"/>
      <c r="RHM47" s="674"/>
      <c r="RHN47" s="674"/>
      <c r="RHO47" s="674"/>
      <c r="RHP47" s="674"/>
      <c r="RHQ47" s="674"/>
      <c r="RHR47" s="674"/>
      <c r="RHS47" s="674"/>
      <c r="RHT47" s="674"/>
      <c r="RHU47" s="674"/>
      <c r="RHV47" s="674"/>
      <c r="RHW47" s="674"/>
      <c r="RHX47" s="674"/>
      <c r="RHY47" s="674"/>
      <c r="RHZ47" s="674"/>
      <c r="RIA47" s="674"/>
      <c r="RIB47" s="674"/>
      <c r="RIC47" s="674"/>
      <c r="RID47" s="674"/>
      <c r="RIE47" s="674"/>
      <c r="RIF47" s="674"/>
      <c r="RIG47" s="674"/>
      <c r="RIH47" s="674"/>
      <c r="RII47" s="674"/>
      <c r="RIJ47" s="674"/>
      <c r="RIK47" s="674"/>
      <c r="RIL47" s="674"/>
      <c r="RIM47" s="674"/>
      <c r="RIN47" s="674"/>
      <c r="RIO47" s="674"/>
      <c r="RIP47" s="674"/>
      <c r="RIQ47" s="674"/>
      <c r="RIR47" s="674"/>
      <c r="RIS47" s="674"/>
      <c r="RIT47" s="674"/>
      <c r="RIU47" s="674"/>
      <c r="RIV47" s="674"/>
      <c r="RIW47" s="674"/>
      <c r="RIX47" s="674"/>
      <c r="RIY47" s="674"/>
      <c r="RIZ47" s="674"/>
      <c r="RJA47" s="674"/>
      <c r="RJB47" s="674"/>
      <c r="RJC47" s="674"/>
      <c r="RJD47" s="674"/>
      <c r="RJE47" s="674"/>
      <c r="RJF47" s="674"/>
      <c r="RJG47" s="674"/>
      <c r="RJH47" s="674"/>
      <c r="RJI47" s="674"/>
      <c r="RJJ47" s="674"/>
      <c r="RJK47" s="674"/>
      <c r="RJL47" s="674"/>
      <c r="RJM47" s="674"/>
      <c r="RJN47" s="674"/>
      <c r="RJO47" s="674"/>
      <c r="RJP47" s="674"/>
      <c r="RJQ47" s="674"/>
      <c r="RJR47" s="674"/>
      <c r="RJS47" s="674"/>
      <c r="RJT47" s="674"/>
      <c r="RJU47" s="674"/>
      <c r="RJV47" s="674"/>
      <c r="RJW47" s="674"/>
      <c r="RJX47" s="674"/>
      <c r="RJY47" s="674"/>
      <c r="RJZ47" s="674"/>
      <c r="RKA47" s="674"/>
      <c r="RKB47" s="674"/>
      <c r="RKC47" s="674"/>
      <c r="RKD47" s="674"/>
      <c r="RKE47" s="674"/>
      <c r="RKF47" s="674"/>
      <c r="RKG47" s="674"/>
      <c r="RKH47" s="674"/>
      <c r="RKI47" s="674"/>
      <c r="RKJ47" s="674"/>
      <c r="RKK47" s="674"/>
      <c r="RKL47" s="674"/>
      <c r="RKM47" s="674"/>
      <c r="RKN47" s="674"/>
      <c r="RKO47" s="674"/>
      <c r="RKP47" s="674"/>
      <c r="RKQ47" s="674"/>
      <c r="RKR47" s="674"/>
      <c r="RKS47" s="674"/>
      <c r="RKT47" s="674"/>
      <c r="RKU47" s="674"/>
      <c r="RKV47" s="674"/>
      <c r="RKW47" s="674"/>
      <c r="RKX47" s="674"/>
      <c r="RKY47" s="674"/>
      <c r="RKZ47" s="674"/>
      <c r="RLA47" s="674"/>
      <c r="RLB47" s="674"/>
      <c r="RLC47" s="674"/>
      <c r="RLD47" s="674"/>
      <c r="RLE47" s="674"/>
      <c r="RLF47" s="674"/>
      <c r="RLG47" s="674"/>
      <c r="RLH47" s="674"/>
      <c r="RLI47" s="674"/>
      <c r="RLJ47" s="674"/>
      <c r="RLK47" s="674"/>
      <c r="RLL47" s="674"/>
      <c r="RLM47" s="674"/>
      <c r="RLN47" s="674"/>
      <c r="RLO47" s="674"/>
      <c r="RLP47" s="674"/>
      <c r="RLQ47" s="674"/>
      <c r="RLR47" s="674"/>
      <c r="RLS47" s="674"/>
      <c r="RLT47" s="674"/>
      <c r="RLU47" s="674"/>
      <c r="RLV47" s="674"/>
      <c r="RLW47" s="674"/>
      <c r="RLX47" s="674"/>
      <c r="RLY47" s="674"/>
      <c r="RLZ47" s="674"/>
      <c r="RMA47" s="674"/>
      <c r="RMB47" s="674"/>
      <c r="RMC47" s="674"/>
      <c r="RMD47" s="674"/>
      <c r="RME47" s="674"/>
      <c r="RMF47" s="674"/>
      <c r="RMG47" s="674"/>
      <c r="RMH47" s="674"/>
      <c r="RMI47" s="674"/>
      <c r="RMJ47" s="674"/>
      <c r="RMK47" s="674"/>
      <c r="RML47" s="674"/>
      <c r="RMM47" s="674"/>
      <c r="RMN47" s="674"/>
      <c r="RMO47" s="674"/>
      <c r="RMP47" s="674"/>
      <c r="RMQ47" s="674"/>
      <c r="RMR47" s="674"/>
      <c r="RMS47" s="674"/>
      <c r="RMT47" s="674"/>
      <c r="RMU47" s="674"/>
      <c r="RMV47" s="674"/>
      <c r="RMW47" s="674"/>
      <c r="RMX47" s="674"/>
      <c r="RMY47" s="674"/>
      <c r="RMZ47" s="674"/>
      <c r="RNA47" s="674"/>
      <c r="RNB47" s="674"/>
      <c r="RNC47" s="674"/>
      <c r="RND47" s="674"/>
      <c r="RNE47" s="674"/>
      <c r="RNF47" s="674"/>
      <c r="RNG47" s="674"/>
      <c r="RNH47" s="674"/>
      <c r="RNI47" s="674"/>
      <c r="RNJ47" s="674"/>
      <c r="RNK47" s="674"/>
      <c r="RNL47" s="674"/>
      <c r="RNM47" s="674"/>
      <c r="RNN47" s="674"/>
      <c r="RNO47" s="674"/>
      <c r="RNP47" s="674"/>
      <c r="RNQ47" s="674"/>
      <c r="RNR47" s="674"/>
      <c r="RNS47" s="674"/>
      <c r="RNT47" s="674"/>
      <c r="RNU47" s="674"/>
      <c r="RNV47" s="674"/>
      <c r="RNW47" s="674"/>
      <c r="RNX47" s="674"/>
      <c r="RNY47" s="674"/>
      <c r="RNZ47" s="674"/>
      <c r="ROA47" s="674"/>
      <c r="ROB47" s="674"/>
      <c r="ROC47" s="674"/>
      <c r="ROD47" s="674"/>
      <c r="ROE47" s="674"/>
      <c r="ROF47" s="674"/>
      <c r="ROG47" s="674"/>
      <c r="ROH47" s="674"/>
      <c r="ROI47" s="674"/>
      <c r="ROJ47" s="674"/>
      <c r="ROK47" s="674"/>
      <c r="ROL47" s="674"/>
      <c r="ROM47" s="674"/>
      <c r="RON47" s="674"/>
      <c r="ROO47" s="674"/>
      <c r="ROP47" s="674"/>
      <c r="ROQ47" s="674"/>
      <c r="ROR47" s="674"/>
      <c r="ROS47" s="674"/>
      <c r="ROT47" s="674"/>
      <c r="ROU47" s="674"/>
      <c r="ROV47" s="674"/>
      <c r="ROW47" s="674"/>
      <c r="ROX47" s="674"/>
      <c r="ROY47" s="674"/>
      <c r="ROZ47" s="674"/>
      <c r="RPA47" s="674"/>
      <c r="RPB47" s="674"/>
      <c r="RPC47" s="674"/>
      <c r="RPD47" s="674"/>
      <c r="RPE47" s="674"/>
      <c r="RPF47" s="674"/>
      <c r="RPG47" s="674"/>
      <c r="RPH47" s="674"/>
      <c r="RPI47" s="674"/>
      <c r="RPJ47" s="674"/>
      <c r="RPK47" s="674"/>
      <c r="RPL47" s="674"/>
      <c r="RPM47" s="674"/>
      <c r="RPN47" s="674"/>
      <c r="RPO47" s="674"/>
      <c r="RPP47" s="674"/>
      <c r="RPQ47" s="674"/>
      <c r="RPR47" s="674"/>
      <c r="RPS47" s="674"/>
      <c r="RPT47" s="674"/>
      <c r="RPU47" s="674"/>
      <c r="RPV47" s="674"/>
      <c r="RPW47" s="674"/>
      <c r="RPX47" s="674"/>
      <c r="RPY47" s="674"/>
      <c r="RPZ47" s="674"/>
      <c r="RQA47" s="674"/>
      <c r="RQB47" s="674"/>
      <c r="RQC47" s="674"/>
      <c r="RQD47" s="674"/>
      <c r="RQE47" s="674"/>
      <c r="RQF47" s="674"/>
      <c r="RQG47" s="674"/>
      <c r="RQH47" s="674"/>
      <c r="RQI47" s="674"/>
      <c r="RQJ47" s="674"/>
      <c r="RQK47" s="674"/>
      <c r="RQL47" s="674"/>
      <c r="RQM47" s="674"/>
      <c r="RQN47" s="674"/>
      <c r="RQO47" s="674"/>
      <c r="RQP47" s="674"/>
      <c r="RQQ47" s="674"/>
      <c r="RQR47" s="674"/>
      <c r="RQS47" s="674"/>
      <c r="RQT47" s="674"/>
      <c r="RQU47" s="674"/>
      <c r="RQV47" s="674"/>
      <c r="RQW47" s="674"/>
      <c r="RQX47" s="674"/>
      <c r="RQY47" s="674"/>
      <c r="RQZ47" s="674"/>
      <c r="RRA47" s="674"/>
      <c r="RRB47" s="674"/>
      <c r="RRC47" s="674"/>
      <c r="RRD47" s="674"/>
      <c r="RRE47" s="674"/>
      <c r="RRF47" s="674"/>
      <c r="RRG47" s="674"/>
      <c r="RRH47" s="674"/>
      <c r="RRI47" s="674"/>
      <c r="RRJ47" s="674"/>
      <c r="RRK47" s="674"/>
      <c r="RRL47" s="674"/>
      <c r="RRM47" s="674"/>
      <c r="RRN47" s="674"/>
      <c r="RRO47" s="674"/>
      <c r="RRP47" s="674"/>
      <c r="RRQ47" s="674"/>
      <c r="RRR47" s="674"/>
      <c r="RRS47" s="674"/>
      <c r="RRT47" s="674"/>
      <c r="RRU47" s="674"/>
      <c r="RRV47" s="674"/>
      <c r="RRW47" s="674"/>
      <c r="RRX47" s="674"/>
      <c r="RRY47" s="674"/>
      <c r="RRZ47" s="674"/>
      <c r="RSA47" s="674"/>
      <c r="RSB47" s="674"/>
      <c r="RSC47" s="674"/>
      <c r="RSD47" s="674"/>
      <c r="RSE47" s="674"/>
      <c r="RSF47" s="674"/>
      <c r="RSG47" s="674"/>
      <c r="RSH47" s="674"/>
      <c r="RSI47" s="674"/>
      <c r="RSJ47" s="674"/>
      <c r="RSK47" s="674"/>
      <c r="RSL47" s="674"/>
      <c r="RSM47" s="674"/>
      <c r="RSN47" s="674"/>
      <c r="RSO47" s="674"/>
      <c r="RSP47" s="674"/>
      <c r="RSQ47" s="674"/>
      <c r="RSR47" s="674"/>
      <c r="RSS47" s="674"/>
      <c r="RST47" s="674"/>
      <c r="RSU47" s="674"/>
      <c r="RSV47" s="674"/>
      <c r="RSW47" s="674"/>
      <c r="RSX47" s="674"/>
      <c r="RSY47" s="674"/>
      <c r="RSZ47" s="674"/>
      <c r="RTA47" s="674"/>
      <c r="RTB47" s="674"/>
      <c r="RTC47" s="674"/>
      <c r="RTD47" s="674"/>
      <c r="RTE47" s="674"/>
      <c r="RTF47" s="674"/>
      <c r="RTG47" s="674"/>
      <c r="RTH47" s="674"/>
      <c r="RTI47" s="674"/>
      <c r="RTJ47" s="674"/>
      <c r="RTK47" s="674"/>
      <c r="RTL47" s="674"/>
      <c r="RTM47" s="674"/>
      <c r="RTN47" s="674"/>
      <c r="RTO47" s="674"/>
      <c r="RTP47" s="674"/>
      <c r="RTQ47" s="674"/>
      <c r="RTR47" s="674"/>
      <c r="RTS47" s="674"/>
      <c r="RTT47" s="674"/>
      <c r="RTU47" s="674"/>
      <c r="RTV47" s="674"/>
      <c r="RTW47" s="674"/>
      <c r="RTX47" s="674"/>
      <c r="RTY47" s="674"/>
      <c r="RTZ47" s="674"/>
      <c r="RUA47" s="674"/>
      <c r="RUB47" s="674"/>
      <c r="RUC47" s="674"/>
      <c r="RUD47" s="674"/>
      <c r="RUE47" s="674"/>
      <c r="RUF47" s="674"/>
      <c r="RUG47" s="674"/>
      <c r="RUH47" s="674"/>
      <c r="RUI47" s="674"/>
      <c r="RUJ47" s="674"/>
      <c r="RUK47" s="674"/>
      <c r="RUL47" s="674"/>
      <c r="RUM47" s="674"/>
      <c r="RUN47" s="674"/>
      <c r="RUO47" s="674"/>
      <c r="RUP47" s="674"/>
      <c r="RUQ47" s="674"/>
      <c r="RUR47" s="674"/>
      <c r="RUS47" s="674"/>
      <c r="RUT47" s="674"/>
      <c r="RUU47" s="674"/>
      <c r="RUV47" s="674"/>
      <c r="RUW47" s="674"/>
      <c r="RUX47" s="674"/>
      <c r="RUY47" s="674"/>
      <c r="RUZ47" s="674"/>
      <c r="RVA47" s="674"/>
      <c r="RVB47" s="674"/>
      <c r="RVC47" s="674"/>
      <c r="RVD47" s="674"/>
      <c r="RVE47" s="674"/>
      <c r="RVF47" s="674"/>
      <c r="RVG47" s="674"/>
      <c r="RVH47" s="674"/>
      <c r="RVI47" s="674"/>
      <c r="RVJ47" s="674"/>
      <c r="RVK47" s="674"/>
      <c r="RVL47" s="674"/>
      <c r="RVM47" s="674"/>
      <c r="RVN47" s="674"/>
      <c r="RVO47" s="674"/>
      <c r="RVP47" s="674"/>
      <c r="RVQ47" s="674"/>
      <c r="RVR47" s="674"/>
      <c r="RVS47" s="674"/>
      <c r="RVT47" s="674"/>
      <c r="RVU47" s="674"/>
      <c r="RVV47" s="674"/>
      <c r="RVW47" s="674"/>
      <c r="RVX47" s="674"/>
      <c r="RVY47" s="674"/>
      <c r="RVZ47" s="674"/>
      <c r="RWA47" s="674"/>
      <c r="RWB47" s="674"/>
      <c r="RWC47" s="674"/>
      <c r="RWD47" s="674"/>
      <c r="RWE47" s="674"/>
      <c r="RWF47" s="674"/>
      <c r="RWG47" s="674"/>
      <c r="RWH47" s="674"/>
      <c r="RWI47" s="674"/>
      <c r="RWJ47" s="674"/>
      <c r="RWK47" s="674"/>
      <c r="RWL47" s="674"/>
      <c r="RWM47" s="674"/>
      <c r="RWN47" s="674"/>
      <c r="RWO47" s="674"/>
      <c r="RWP47" s="674"/>
      <c r="RWQ47" s="674"/>
      <c r="RWR47" s="674"/>
      <c r="RWS47" s="674"/>
      <c r="RWT47" s="674"/>
      <c r="RWU47" s="674"/>
      <c r="RWV47" s="674"/>
      <c r="RWW47" s="674"/>
      <c r="RWX47" s="674"/>
      <c r="RWY47" s="674"/>
      <c r="RWZ47" s="674"/>
      <c r="RXA47" s="674"/>
      <c r="RXB47" s="674"/>
      <c r="RXC47" s="674"/>
      <c r="RXD47" s="674"/>
      <c r="RXE47" s="674"/>
      <c r="RXF47" s="674"/>
      <c r="RXG47" s="674"/>
      <c r="RXH47" s="674"/>
      <c r="RXI47" s="674"/>
      <c r="RXJ47" s="674"/>
      <c r="RXK47" s="674"/>
      <c r="RXL47" s="674"/>
      <c r="RXM47" s="674"/>
      <c r="RXN47" s="674"/>
      <c r="RXO47" s="674"/>
      <c r="RXP47" s="674"/>
      <c r="RXQ47" s="674"/>
      <c r="RXR47" s="674"/>
      <c r="RXS47" s="674"/>
      <c r="RXT47" s="674"/>
      <c r="RXU47" s="674"/>
      <c r="RXV47" s="674"/>
      <c r="RXW47" s="674"/>
      <c r="RXX47" s="674"/>
      <c r="RXY47" s="674"/>
      <c r="RXZ47" s="674"/>
      <c r="RYA47" s="674"/>
      <c r="RYB47" s="674"/>
      <c r="RYC47" s="674"/>
      <c r="RYD47" s="674"/>
      <c r="RYE47" s="674"/>
      <c r="RYF47" s="674"/>
      <c r="RYG47" s="674"/>
      <c r="RYH47" s="674"/>
      <c r="RYI47" s="674"/>
      <c r="RYJ47" s="674"/>
      <c r="RYK47" s="674"/>
      <c r="RYL47" s="674"/>
      <c r="RYM47" s="674"/>
      <c r="RYN47" s="674"/>
      <c r="RYO47" s="674"/>
      <c r="RYP47" s="674"/>
      <c r="RYQ47" s="674"/>
      <c r="RYR47" s="674"/>
      <c r="RYS47" s="674"/>
      <c r="RYT47" s="674"/>
      <c r="RYU47" s="674"/>
      <c r="RYV47" s="674"/>
      <c r="RYW47" s="674"/>
      <c r="RYX47" s="674"/>
      <c r="RYY47" s="674"/>
      <c r="RYZ47" s="674"/>
      <c r="RZA47" s="674"/>
      <c r="RZB47" s="674"/>
      <c r="RZC47" s="674"/>
      <c r="RZD47" s="674"/>
      <c r="RZE47" s="674"/>
      <c r="RZF47" s="674"/>
      <c r="RZG47" s="674"/>
      <c r="RZH47" s="674"/>
      <c r="RZI47" s="674"/>
      <c r="RZJ47" s="674"/>
      <c r="RZK47" s="674"/>
      <c r="RZL47" s="674"/>
      <c r="RZM47" s="674"/>
      <c r="RZN47" s="674"/>
      <c r="RZO47" s="674"/>
      <c r="RZP47" s="674"/>
      <c r="RZQ47" s="674"/>
      <c r="RZR47" s="674"/>
      <c r="RZS47" s="674"/>
      <c r="RZT47" s="674"/>
      <c r="RZU47" s="674"/>
      <c r="RZV47" s="674"/>
      <c r="RZW47" s="674"/>
      <c r="RZX47" s="674"/>
      <c r="RZY47" s="674"/>
      <c r="RZZ47" s="674"/>
      <c r="SAA47" s="674"/>
      <c r="SAB47" s="674"/>
      <c r="SAC47" s="674"/>
      <c r="SAD47" s="674"/>
      <c r="SAE47" s="674"/>
      <c r="SAF47" s="674"/>
      <c r="SAG47" s="674"/>
      <c r="SAH47" s="674"/>
      <c r="SAI47" s="674"/>
      <c r="SAJ47" s="674"/>
      <c r="SAK47" s="674"/>
      <c r="SAL47" s="674"/>
      <c r="SAM47" s="674"/>
      <c r="SAN47" s="674"/>
      <c r="SAO47" s="674"/>
      <c r="SAP47" s="674"/>
      <c r="SAQ47" s="674"/>
      <c r="SAR47" s="674"/>
      <c r="SAS47" s="674"/>
      <c r="SAT47" s="674"/>
      <c r="SAU47" s="674"/>
      <c r="SAV47" s="674"/>
      <c r="SAW47" s="674"/>
      <c r="SAX47" s="674"/>
      <c r="SAY47" s="674"/>
      <c r="SAZ47" s="674"/>
      <c r="SBA47" s="674"/>
      <c r="SBB47" s="674"/>
      <c r="SBC47" s="674"/>
      <c r="SBD47" s="674"/>
      <c r="SBE47" s="674"/>
      <c r="SBF47" s="674"/>
      <c r="SBG47" s="674"/>
      <c r="SBH47" s="674"/>
      <c r="SBI47" s="674"/>
      <c r="SBJ47" s="674"/>
      <c r="SBK47" s="674"/>
      <c r="SBL47" s="674"/>
      <c r="SBM47" s="674"/>
      <c r="SBN47" s="674"/>
      <c r="SBO47" s="674"/>
      <c r="SBP47" s="674"/>
      <c r="SBQ47" s="674"/>
      <c r="SBR47" s="674"/>
      <c r="SBS47" s="674"/>
      <c r="SBT47" s="674"/>
      <c r="SBU47" s="674"/>
      <c r="SBV47" s="674"/>
      <c r="SBW47" s="674"/>
      <c r="SBX47" s="674"/>
      <c r="SBY47" s="674"/>
      <c r="SBZ47" s="674"/>
      <c r="SCA47" s="674"/>
      <c r="SCB47" s="674"/>
      <c r="SCC47" s="674"/>
      <c r="SCD47" s="674"/>
      <c r="SCE47" s="674"/>
      <c r="SCF47" s="674"/>
      <c r="SCG47" s="674"/>
      <c r="SCH47" s="674"/>
      <c r="SCI47" s="674"/>
      <c r="SCJ47" s="674"/>
      <c r="SCK47" s="674"/>
      <c r="SCL47" s="674"/>
      <c r="SCM47" s="674"/>
      <c r="SCN47" s="674"/>
      <c r="SCO47" s="674"/>
      <c r="SCP47" s="674"/>
      <c r="SCQ47" s="674"/>
      <c r="SCR47" s="674"/>
      <c r="SCS47" s="674"/>
      <c r="SCT47" s="674"/>
      <c r="SCU47" s="674"/>
      <c r="SCV47" s="674"/>
      <c r="SCW47" s="674"/>
      <c r="SCX47" s="674"/>
      <c r="SCY47" s="674"/>
      <c r="SCZ47" s="674"/>
      <c r="SDA47" s="674"/>
      <c r="SDB47" s="674"/>
      <c r="SDC47" s="674"/>
      <c r="SDD47" s="674"/>
      <c r="SDE47" s="674"/>
      <c r="SDF47" s="674"/>
      <c r="SDG47" s="674"/>
      <c r="SDH47" s="674"/>
      <c r="SDI47" s="674"/>
      <c r="SDJ47" s="674"/>
      <c r="SDK47" s="674"/>
      <c r="SDL47" s="674"/>
      <c r="SDM47" s="674"/>
      <c r="SDN47" s="674"/>
      <c r="SDO47" s="674"/>
      <c r="SDP47" s="674"/>
      <c r="SDQ47" s="674"/>
      <c r="SDR47" s="674"/>
      <c r="SDS47" s="674"/>
      <c r="SDT47" s="674"/>
      <c r="SDU47" s="674"/>
      <c r="SDV47" s="674"/>
      <c r="SDW47" s="674"/>
      <c r="SDX47" s="674"/>
      <c r="SDY47" s="674"/>
      <c r="SDZ47" s="674"/>
      <c r="SEA47" s="674"/>
      <c r="SEB47" s="674"/>
      <c r="SEC47" s="674"/>
      <c r="SED47" s="674"/>
      <c r="SEE47" s="674"/>
      <c r="SEF47" s="674"/>
      <c r="SEG47" s="674"/>
      <c r="SEH47" s="674"/>
      <c r="SEI47" s="674"/>
      <c r="SEJ47" s="674"/>
      <c r="SEK47" s="674"/>
      <c r="SEL47" s="674"/>
      <c r="SEM47" s="674"/>
      <c r="SEN47" s="674"/>
      <c r="SEO47" s="674"/>
      <c r="SEP47" s="674"/>
      <c r="SEQ47" s="674"/>
      <c r="SER47" s="674"/>
      <c r="SES47" s="674"/>
      <c r="SET47" s="674"/>
      <c r="SEU47" s="674"/>
      <c r="SEV47" s="674"/>
      <c r="SEW47" s="674"/>
      <c r="SEX47" s="674"/>
      <c r="SEY47" s="674"/>
      <c r="SEZ47" s="674"/>
      <c r="SFA47" s="674"/>
      <c r="SFB47" s="674"/>
      <c r="SFC47" s="674"/>
      <c r="SFD47" s="674"/>
      <c r="SFE47" s="674"/>
      <c r="SFF47" s="674"/>
      <c r="SFG47" s="674"/>
      <c r="SFH47" s="674"/>
      <c r="SFI47" s="674"/>
      <c r="SFJ47" s="674"/>
      <c r="SFK47" s="674"/>
      <c r="SFL47" s="674"/>
      <c r="SFM47" s="674"/>
      <c r="SFN47" s="674"/>
      <c r="SFO47" s="674"/>
      <c r="SFP47" s="674"/>
      <c r="SFQ47" s="674"/>
      <c r="SFR47" s="674"/>
      <c r="SFS47" s="674"/>
      <c r="SFT47" s="674"/>
      <c r="SFU47" s="674"/>
      <c r="SFV47" s="674"/>
      <c r="SFW47" s="674"/>
      <c r="SFX47" s="674"/>
      <c r="SFY47" s="674"/>
      <c r="SFZ47" s="674"/>
      <c r="SGA47" s="674"/>
      <c r="SGB47" s="674"/>
      <c r="SGC47" s="674"/>
      <c r="SGD47" s="674"/>
      <c r="SGE47" s="674"/>
      <c r="SGF47" s="674"/>
      <c r="SGG47" s="674"/>
      <c r="SGH47" s="674"/>
      <c r="SGI47" s="674"/>
      <c r="SGJ47" s="674"/>
      <c r="SGK47" s="674"/>
      <c r="SGL47" s="674"/>
      <c r="SGM47" s="674"/>
      <c r="SGN47" s="674"/>
      <c r="SGO47" s="674"/>
      <c r="SGP47" s="674"/>
      <c r="SGQ47" s="674"/>
      <c r="SGR47" s="674"/>
      <c r="SGS47" s="674"/>
      <c r="SGT47" s="674"/>
      <c r="SGU47" s="674"/>
      <c r="SGV47" s="674"/>
      <c r="SGW47" s="674"/>
      <c r="SGX47" s="674"/>
      <c r="SGY47" s="674"/>
      <c r="SGZ47" s="674"/>
      <c r="SHA47" s="674"/>
      <c r="SHB47" s="674"/>
      <c r="SHC47" s="674"/>
      <c r="SHD47" s="674"/>
      <c r="SHE47" s="674"/>
      <c r="SHF47" s="674"/>
      <c r="SHG47" s="674"/>
      <c r="SHH47" s="674"/>
      <c r="SHI47" s="674"/>
      <c r="SHJ47" s="674"/>
      <c r="SHK47" s="674"/>
      <c r="SHL47" s="674"/>
      <c r="SHM47" s="674"/>
      <c r="SHN47" s="674"/>
      <c r="SHO47" s="674"/>
      <c r="SHP47" s="674"/>
      <c r="SHQ47" s="674"/>
      <c r="SHR47" s="674"/>
      <c r="SHS47" s="674"/>
      <c r="SHT47" s="674"/>
      <c r="SHU47" s="674"/>
      <c r="SHV47" s="674"/>
      <c r="SHW47" s="674"/>
      <c r="SHX47" s="674"/>
      <c r="SHY47" s="674"/>
      <c r="SHZ47" s="674"/>
      <c r="SIA47" s="674"/>
      <c r="SIB47" s="674"/>
      <c r="SIC47" s="674"/>
      <c r="SID47" s="674"/>
      <c r="SIE47" s="674"/>
      <c r="SIF47" s="674"/>
      <c r="SIG47" s="674"/>
      <c r="SIH47" s="674"/>
      <c r="SII47" s="674"/>
      <c r="SIJ47" s="674"/>
      <c r="SIK47" s="674"/>
      <c r="SIL47" s="674"/>
      <c r="SIM47" s="674"/>
      <c r="SIN47" s="674"/>
      <c r="SIO47" s="674"/>
      <c r="SIP47" s="674"/>
      <c r="SIQ47" s="674"/>
      <c r="SIR47" s="674"/>
      <c r="SIS47" s="674"/>
      <c r="SIT47" s="674"/>
      <c r="SIU47" s="674"/>
      <c r="SIV47" s="674"/>
      <c r="SIW47" s="674"/>
      <c r="SIX47" s="674"/>
      <c r="SIY47" s="674"/>
      <c r="SIZ47" s="674"/>
      <c r="SJA47" s="674"/>
      <c r="SJB47" s="674"/>
      <c r="SJC47" s="674"/>
      <c r="SJD47" s="674"/>
      <c r="SJE47" s="674"/>
      <c r="SJF47" s="674"/>
      <c r="SJG47" s="674"/>
      <c r="SJH47" s="674"/>
      <c r="SJI47" s="674"/>
      <c r="SJJ47" s="674"/>
      <c r="SJK47" s="674"/>
      <c r="SJL47" s="674"/>
      <c r="SJM47" s="674"/>
      <c r="SJN47" s="674"/>
      <c r="SJO47" s="674"/>
      <c r="SJP47" s="674"/>
      <c r="SJQ47" s="674"/>
      <c r="SJR47" s="674"/>
      <c r="SJS47" s="674"/>
      <c r="SJT47" s="674"/>
      <c r="SJU47" s="674"/>
      <c r="SJV47" s="674"/>
      <c r="SJW47" s="674"/>
      <c r="SJX47" s="674"/>
      <c r="SJY47" s="674"/>
      <c r="SJZ47" s="674"/>
      <c r="SKA47" s="674"/>
      <c r="SKB47" s="674"/>
      <c r="SKC47" s="674"/>
      <c r="SKD47" s="674"/>
      <c r="SKE47" s="674"/>
      <c r="SKF47" s="674"/>
      <c r="SKG47" s="674"/>
      <c r="SKH47" s="674"/>
      <c r="SKI47" s="674"/>
      <c r="SKJ47" s="674"/>
      <c r="SKK47" s="674"/>
      <c r="SKL47" s="674"/>
      <c r="SKM47" s="674"/>
      <c r="SKN47" s="674"/>
      <c r="SKO47" s="674"/>
      <c r="SKP47" s="674"/>
      <c r="SKQ47" s="674"/>
      <c r="SKR47" s="674"/>
      <c r="SKS47" s="674"/>
      <c r="SKT47" s="674"/>
      <c r="SKU47" s="674"/>
      <c r="SKV47" s="674"/>
      <c r="SKW47" s="674"/>
      <c r="SKX47" s="674"/>
      <c r="SKY47" s="674"/>
      <c r="SKZ47" s="674"/>
      <c r="SLA47" s="674"/>
      <c r="SLB47" s="674"/>
      <c r="SLC47" s="674"/>
      <c r="SLD47" s="674"/>
      <c r="SLE47" s="674"/>
      <c r="SLF47" s="674"/>
      <c r="SLG47" s="674"/>
      <c r="SLH47" s="674"/>
      <c r="SLI47" s="674"/>
      <c r="SLJ47" s="674"/>
      <c r="SLK47" s="674"/>
      <c r="SLL47" s="674"/>
      <c r="SLM47" s="674"/>
      <c r="SLN47" s="674"/>
      <c r="SLO47" s="674"/>
      <c r="SLP47" s="674"/>
      <c r="SLQ47" s="674"/>
      <c r="SLR47" s="674"/>
      <c r="SLS47" s="674"/>
      <c r="SLT47" s="674"/>
      <c r="SLU47" s="674"/>
      <c r="SLV47" s="674"/>
      <c r="SLW47" s="674"/>
      <c r="SLX47" s="674"/>
      <c r="SLY47" s="674"/>
      <c r="SLZ47" s="674"/>
      <c r="SMA47" s="674"/>
      <c r="SMB47" s="674"/>
      <c r="SMC47" s="674"/>
      <c r="SMD47" s="674"/>
      <c r="SME47" s="674"/>
      <c r="SMF47" s="674"/>
      <c r="SMG47" s="674"/>
      <c r="SMH47" s="674"/>
      <c r="SMI47" s="674"/>
      <c r="SMJ47" s="674"/>
      <c r="SMK47" s="674"/>
      <c r="SML47" s="674"/>
      <c r="SMM47" s="674"/>
      <c r="SMN47" s="674"/>
      <c r="SMO47" s="674"/>
      <c r="SMP47" s="674"/>
      <c r="SMQ47" s="674"/>
      <c r="SMR47" s="674"/>
      <c r="SMS47" s="674"/>
      <c r="SMT47" s="674"/>
      <c r="SMU47" s="674"/>
      <c r="SMV47" s="674"/>
      <c r="SMW47" s="674"/>
      <c r="SMX47" s="674"/>
      <c r="SMY47" s="674"/>
      <c r="SMZ47" s="674"/>
      <c r="SNA47" s="674"/>
      <c r="SNB47" s="674"/>
      <c r="SNC47" s="674"/>
      <c r="SND47" s="674"/>
      <c r="SNE47" s="674"/>
      <c r="SNF47" s="674"/>
      <c r="SNG47" s="674"/>
      <c r="SNH47" s="674"/>
      <c r="SNI47" s="674"/>
      <c r="SNJ47" s="674"/>
      <c r="SNK47" s="674"/>
      <c r="SNL47" s="674"/>
      <c r="SNM47" s="674"/>
      <c r="SNN47" s="674"/>
      <c r="SNO47" s="674"/>
      <c r="SNP47" s="674"/>
      <c r="SNQ47" s="674"/>
      <c r="SNR47" s="674"/>
      <c r="SNS47" s="674"/>
      <c r="SNT47" s="674"/>
      <c r="SNU47" s="674"/>
      <c r="SNV47" s="674"/>
      <c r="SNW47" s="674"/>
      <c r="SNX47" s="674"/>
      <c r="SNY47" s="674"/>
      <c r="SNZ47" s="674"/>
      <c r="SOA47" s="674"/>
      <c r="SOB47" s="674"/>
      <c r="SOC47" s="674"/>
      <c r="SOD47" s="674"/>
      <c r="SOE47" s="674"/>
      <c r="SOF47" s="674"/>
      <c r="SOG47" s="674"/>
      <c r="SOH47" s="674"/>
      <c r="SOI47" s="674"/>
      <c r="SOJ47" s="674"/>
      <c r="SOK47" s="674"/>
      <c r="SOL47" s="674"/>
      <c r="SOM47" s="674"/>
      <c r="SON47" s="674"/>
      <c r="SOO47" s="674"/>
      <c r="SOP47" s="674"/>
      <c r="SOQ47" s="674"/>
      <c r="SOR47" s="674"/>
      <c r="SOS47" s="674"/>
      <c r="SOT47" s="674"/>
      <c r="SOU47" s="674"/>
      <c r="SOV47" s="674"/>
      <c r="SOW47" s="674"/>
      <c r="SOX47" s="674"/>
      <c r="SOY47" s="674"/>
      <c r="SOZ47" s="674"/>
      <c r="SPA47" s="674"/>
      <c r="SPB47" s="674"/>
      <c r="SPC47" s="674"/>
      <c r="SPD47" s="674"/>
      <c r="SPE47" s="674"/>
      <c r="SPF47" s="674"/>
      <c r="SPG47" s="674"/>
      <c r="SPH47" s="674"/>
      <c r="SPI47" s="674"/>
      <c r="SPJ47" s="674"/>
      <c r="SPK47" s="674"/>
      <c r="SPL47" s="674"/>
      <c r="SPM47" s="674"/>
      <c r="SPN47" s="674"/>
      <c r="SPO47" s="674"/>
      <c r="SPP47" s="674"/>
      <c r="SPQ47" s="674"/>
      <c r="SPR47" s="674"/>
      <c r="SPS47" s="674"/>
      <c r="SPT47" s="674"/>
      <c r="SPU47" s="674"/>
      <c r="SPV47" s="674"/>
      <c r="SPW47" s="674"/>
      <c r="SPX47" s="674"/>
      <c r="SPY47" s="674"/>
      <c r="SPZ47" s="674"/>
      <c r="SQA47" s="674"/>
      <c r="SQB47" s="674"/>
      <c r="SQC47" s="674"/>
      <c r="SQD47" s="674"/>
      <c r="SQE47" s="674"/>
      <c r="SQF47" s="674"/>
      <c r="SQG47" s="674"/>
      <c r="SQH47" s="674"/>
      <c r="SQI47" s="674"/>
      <c r="SQJ47" s="674"/>
      <c r="SQK47" s="674"/>
      <c r="SQL47" s="674"/>
      <c r="SQM47" s="674"/>
      <c r="SQN47" s="674"/>
      <c r="SQO47" s="674"/>
      <c r="SQP47" s="674"/>
      <c r="SQQ47" s="674"/>
      <c r="SQR47" s="674"/>
      <c r="SQS47" s="674"/>
      <c r="SQT47" s="674"/>
      <c r="SQU47" s="674"/>
      <c r="SQV47" s="674"/>
      <c r="SQW47" s="674"/>
      <c r="SQX47" s="674"/>
      <c r="SQY47" s="674"/>
      <c r="SQZ47" s="674"/>
      <c r="SRA47" s="674"/>
      <c r="SRB47" s="674"/>
      <c r="SRC47" s="674"/>
      <c r="SRD47" s="674"/>
      <c r="SRE47" s="674"/>
      <c r="SRF47" s="674"/>
      <c r="SRG47" s="674"/>
      <c r="SRH47" s="674"/>
      <c r="SRI47" s="674"/>
      <c r="SRJ47" s="674"/>
      <c r="SRK47" s="674"/>
      <c r="SRL47" s="674"/>
      <c r="SRM47" s="674"/>
      <c r="SRN47" s="674"/>
      <c r="SRO47" s="674"/>
      <c r="SRP47" s="674"/>
      <c r="SRQ47" s="674"/>
      <c r="SRR47" s="674"/>
      <c r="SRS47" s="674"/>
      <c r="SRT47" s="674"/>
      <c r="SRU47" s="674"/>
      <c r="SRV47" s="674"/>
      <c r="SRW47" s="674"/>
      <c r="SRX47" s="674"/>
      <c r="SRY47" s="674"/>
      <c r="SRZ47" s="674"/>
      <c r="SSA47" s="674"/>
      <c r="SSB47" s="674"/>
      <c r="SSC47" s="674"/>
      <c r="SSD47" s="674"/>
      <c r="SSE47" s="674"/>
      <c r="SSF47" s="674"/>
      <c r="SSG47" s="674"/>
      <c r="SSH47" s="674"/>
      <c r="SSI47" s="674"/>
      <c r="SSJ47" s="674"/>
      <c r="SSK47" s="674"/>
      <c r="SSL47" s="674"/>
      <c r="SSM47" s="674"/>
      <c r="SSN47" s="674"/>
      <c r="SSO47" s="674"/>
      <c r="SSP47" s="674"/>
      <c r="SSQ47" s="674"/>
      <c r="SSR47" s="674"/>
      <c r="SSS47" s="674"/>
      <c r="SST47" s="674"/>
      <c r="SSU47" s="674"/>
      <c r="SSV47" s="674"/>
      <c r="SSW47" s="674"/>
      <c r="SSX47" s="674"/>
      <c r="SSY47" s="674"/>
      <c r="SSZ47" s="674"/>
      <c r="STA47" s="674"/>
      <c r="STB47" s="674"/>
      <c r="STC47" s="674"/>
      <c r="STD47" s="674"/>
      <c r="STE47" s="674"/>
      <c r="STF47" s="674"/>
      <c r="STG47" s="674"/>
      <c r="STH47" s="674"/>
      <c r="STI47" s="674"/>
      <c r="STJ47" s="674"/>
      <c r="STK47" s="674"/>
      <c r="STL47" s="674"/>
      <c r="STM47" s="674"/>
      <c r="STN47" s="674"/>
      <c r="STO47" s="674"/>
      <c r="STP47" s="674"/>
      <c r="STQ47" s="674"/>
      <c r="STR47" s="674"/>
      <c r="STS47" s="674"/>
      <c r="STT47" s="674"/>
      <c r="STU47" s="674"/>
      <c r="STV47" s="674"/>
      <c r="STW47" s="674"/>
      <c r="STX47" s="674"/>
      <c r="STY47" s="674"/>
      <c r="STZ47" s="674"/>
      <c r="SUA47" s="674"/>
      <c r="SUB47" s="674"/>
      <c r="SUC47" s="674"/>
      <c r="SUD47" s="674"/>
      <c r="SUE47" s="674"/>
      <c r="SUF47" s="674"/>
      <c r="SUG47" s="674"/>
      <c r="SUH47" s="674"/>
      <c r="SUI47" s="674"/>
      <c r="SUJ47" s="674"/>
      <c r="SUK47" s="674"/>
      <c r="SUL47" s="674"/>
      <c r="SUM47" s="674"/>
      <c r="SUN47" s="674"/>
      <c r="SUO47" s="674"/>
      <c r="SUP47" s="674"/>
      <c r="SUQ47" s="674"/>
      <c r="SUR47" s="674"/>
      <c r="SUS47" s="674"/>
      <c r="SUT47" s="674"/>
      <c r="SUU47" s="674"/>
      <c r="SUV47" s="674"/>
      <c r="SUW47" s="674"/>
      <c r="SUX47" s="674"/>
      <c r="SUY47" s="674"/>
      <c r="SUZ47" s="674"/>
      <c r="SVA47" s="674"/>
      <c r="SVB47" s="674"/>
      <c r="SVC47" s="674"/>
      <c r="SVD47" s="674"/>
      <c r="SVE47" s="674"/>
      <c r="SVF47" s="674"/>
      <c r="SVG47" s="674"/>
      <c r="SVH47" s="674"/>
      <c r="SVI47" s="674"/>
      <c r="SVJ47" s="674"/>
      <c r="SVK47" s="674"/>
      <c r="SVL47" s="674"/>
      <c r="SVM47" s="674"/>
      <c r="SVN47" s="674"/>
      <c r="SVO47" s="674"/>
      <c r="SVP47" s="674"/>
      <c r="SVQ47" s="674"/>
      <c r="SVR47" s="674"/>
      <c r="SVS47" s="674"/>
      <c r="SVT47" s="674"/>
      <c r="SVU47" s="674"/>
      <c r="SVV47" s="674"/>
      <c r="SVW47" s="674"/>
      <c r="SVX47" s="674"/>
      <c r="SVY47" s="674"/>
      <c r="SVZ47" s="674"/>
      <c r="SWA47" s="674"/>
      <c r="SWB47" s="674"/>
      <c r="SWC47" s="674"/>
      <c r="SWD47" s="674"/>
      <c r="SWE47" s="674"/>
      <c r="SWF47" s="674"/>
      <c r="SWG47" s="674"/>
      <c r="SWH47" s="674"/>
      <c r="SWI47" s="674"/>
      <c r="SWJ47" s="674"/>
      <c r="SWK47" s="674"/>
      <c r="SWL47" s="674"/>
      <c r="SWM47" s="674"/>
      <c r="SWN47" s="674"/>
      <c r="SWO47" s="674"/>
      <c r="SWP47" s="674"/>
      <c r="SWQ47" s="674"/>
      <c r="SWR47" s="674"/>
      <c r="SWS47" s="674"/>
      <c r="SWT47" s="674"/>
      <c r="SWU47" s="674"/>
      <c r="SWV47" s="674"/>
      <c r="SWW47" s="674"/>
      <c r="SWX47" s="674"/>
      <c r="SWY47" s="674"/>
      <c r="SWZ47" s="674"/>
      <c r="SXA47" s="674"/>
      <c r="SXB47" s="674"/>
      <c r="SXC47" s="674"/>
      <c r="SXD47" s="674"/>
      <c r="SXE47" s="674"/>
      <c r="SXF47" s="674"/>
      <c r="SXG47" s="674"/>
      <c r="SXH47" s="674"/>
      <c r="SXI47" s="674"/>
      <c r="SXJ47" s="674"/>
      <c r="SXK47" s="674"/>
      <c r="SXL47" s="674"/>
      <c r="SXM47" s="674"/>
      <c r="SXN47" s="674"/>
      <c r="SXO47" s="674"/>
      <c r="SXP47" s="674"/>
      <c r="SXQ47" s="674"/>
      <c r="SXR47" s="674"/>
      <c r="SXS47" s="674"/>
      <c r="SXT47" s="674"/>
      <c r="SXU47" s="674"/>
      <c r="SXV47" s="674"/>
      <c r="SXW47" s="674"/>
      <c r="SXX47" s="674"/>
      <c r="SXY47" s="674"/>
      <c r="SXZ47" s="674"/>
      <c r="SYA47" s="674"/>
      <c r="SYB47" s="674"/>
      <c r="SYC47" s="674"/>
      <c r="SYD47" s="674"/>
      <c r="SYE47" s="674"/>
      <c r="SYF47" s="674"/>
      <c r="SYG47" s="674"/>
      <c r="SYH47" s="674"/>
      <c r="SYI47" s="674"/>
      <c r="SYJ47" s="674"/>
      <c r="SYK47" s="674"/>
      <c r="SYL47" s="674"/>
      <c r="SYM47" s="674"/>
      <c r="SYN47" s="674"/>
      <c r="SYO47" s="674"/>
      <c r="SYP47" s="674"/>
      <c r="SYQ47" s="674"/>
      <c r="SYR47" s="674"/>
      <c r="SYS47" s="674"/>
      <c r="SYT47" s="674"/>
      <c r="SYU47" s="674"/>
      <c r="SYV47" s="674"/>
      <c r="SYW47" s="674"/>
      <c r="SYX47" s="674"/>
      <c r="SYY47" s="674"/>
      <c r="SYZ47" s="674"/>
      <c r="SZA47" s="674"/>
      <c r="SZB47" s="674"/>
      <c r="SZC47" s="674"/>
      <c r="SZD47" s="674"/>
      <c r="SZE47" s="674"/>
      <c r="SZF47" s="674"/>
      <c r="SZG47" s="674"/>
      <c r="SZH47" s="674"/>
      <c r="SZI47" s="674"/>
      <c r="SZJ47" s="674"/>
      <c r="SZK47" s="674"/>
      <c r="SZL47" s="674"/>
      <c r="SZM47" s="674"/>
      <c r="SZN47" s="674"/>
      <c r="SZO47" s="674"/>
      <c r="SZP47" s="674"/>
      <c r="SZQ47" s="674"/>
      <c r="SZR47" s="674"/>
      <c r="SZS47" s="674"/>
      <c r="SZT47" s="674"/>
      <c r="SZU47" s="674"/>
      <c r="SZV47" s="674"/>
      <c r="SZW47" s="674"/>
      <c r="SZX47" s="674"/>
      <c r="SZY47" s="674"/>
      <c r="SZZ47" s="674"/>
      <c r="TAA47" s="674"/>
      <c r="TAB47" s="674"/>
      <c r="TAC47" s="674"/>
      <c r="TAD47" s="674"/>
      <c r="TAE47" s="674"/>
      <c r="TAF47" s="674"/>
      <c r="TAG47" s="674"/>
      <c r="TAH47" s="674"/>
      <c r="TAI47" s="674"/>
      <c r="TAJ47" s="674"/>
      <c r="TAK47" s="674"/>
      <c r="TAL47" s="674"/>
      <c r="TAM47" s="674"/>
      <c r="TAN47" s="674"/>
      <c r="TAO47" s="674"/>
      <c r="TAP47" s="674"/>
      <c r="TAQ47" s="674"/>
      <c r="TAR47" s="674"/>
      <c r="TAS47" s="674"/>
      <c r="TAT47" s="674"/>
      <c r="TAU47" s="674"/>
      <c r="TAV47" s="674"/>
      <c r="TAW47" s="674"/>
      <c r="TAX47" s="674"/>
      <c r="TAY47" s="674"/>
      <c r="TAZ47" s="674"/>
      <c r="TBA47" s="674"/>
      <c r="TBB47" s="674"/>
      <c r="TBC47" s="674"/>
      <c r="TBD47" s="674"/>
      <c r="TBE47" s="674"/>
      <c r="TBF47" s="674"/>
      <c r="TBG47" s="674"/>
      <c r="TBH47" s="674"/>
      <c r="TBI47" s="674"/>
      <c r="TBJ47" s="674"/>
      <c r="TBK47" s="674"/>
      <c r="TBL47" s="674"/>
      <c r="TBM47" s="674"/>
      <c r="TBN47" s="674"/>
      <c r="TBO47" s="674"/>
      <c r="TBP47" s="674"/>
      <c r="TBQ47" s="674"/>
      <c r="TBR47" s="674"/>
      <c r="TBS47" s="674"/>
      <c r="TBT47" s="674"/>
      <c r="TBU47" s="674"/>
      <c r="TBV47" s="674"/>
      <c r="TBW47" s="674"/>
      <c r="TBX47" s="674"/>
      <c r="TBY47" s="674"/>
      <c r="TBZ47" s="674"/>
      <c r="TCA47" s="674"/>
      <c r="TCB47" s="674"/>
      <c r="TCC47" s="674"/>
      <c r="TCD47" s="674"/>
      <c r="TCE47" s="674"/>
      <c r="TCF47" s="674"/>
      <c r="TCG47" s="674"/>
      <c r="TCH47" s="674"/>
      <c r="TCI47" s="674"/>
      <c r="TCJ47" s="674"/>
      <c r="TCK47" s="674"/>
      <c r="TCL47" s="674"/>
      <c r="TCM47" s="674"/>
      <c r="TCN47" s="674"/>
      <c r="TCO47" s="674"/>
      <c r="TCP47" s="674"/>
      <c r="TCQ47" s="674"/>
      <c r="TCR47" s="674"/>
      <c r="TCS47" s="674"/>
      <c r="TCT47" s="674"/>
      <c r="TCU47" s="674"/>
      <c r="TCV47" s="674"/>
      <c r="TCW47" s="674"/>
      <c r="TCX47" s="674"/>
      <c r="TCY47" s="674"/>
      <c r="TCZ47" s="674"/>
      <c r="TDA47" s="674"/>
      <c r="TDB47" s="674"/>
      <c r="TDC47" s="674"/>
      <c r="TDD47" s="674"/>
      <c r="TDE47" s="674"/>
      <c r="TDF47" s="674"/>
      <c r="TDG47" s="674"/>
      <c r="TDH47" s="674"/>
      <c r="TDI47" s="674"/>
      <c r="TDJ47" s="674"/>
      <c r="TDK47" s="674"/>
      <c r="TDL47" s="674"/>
      <c r="TDM47" s="674"/>
      <c r="TDN47" s="674"/>
      <c r="TDO47" s="674"/>
      <c r="TDP47" s="674"/>
      <c r="TDQ47" s="674"/>
      <c r="TDR47" s="674"/>
      <c r="TDS47" s="674"/>
      <c r="TDT47" s="674"/>
      <c r="TDU47" s="674"/>
      <c r="TDV47" s="674"/>
      <c r="TDW47" s="674"/>
      <c r="TDX47" s="674"/>
      <c r="TDY47" s="674"/>
      <c r="TDZ47" s="674"/>
      <c r="TEA47" s="674"/>
      <c r="TEB47" s="674"/>
      <c r="TEC47" s="674"/>
      <c r="TED47" s="674"/>
      <c r="TEE47" s="674"/>
      <c r="TEF47" s="674"/>
      <c r="TEG47" s="674"/>
      <c r="TEH47" s="674"/>
      <c r="TEI47" s="674"/>
      <c r="TEJ47" s="674"/>
      <c r="TEK47" s="674"/>
      <c r="TEL47" s="674"/>
      <c r="TEM47" s="674"/>
      <c r="TEN47" s="674"/>
      <c r="TEO47" s="674"/>
      <c r="TEP47" s="674"/>
      <c r="TEQ47" s="674"/>
      <c r="TER47" s="674"/>
      <c r="TES47" s="674"/>
      <c r="TET47" s="674"/>
      <c r="TEU47" s="674"/>
      <c r="TEV47" s="674"/>
      <c r="TEW47" s="674"/>
      <c r="TEX47" s="674"/>
      <c r="TEY47" s="674"/>
      <c r="TEZ47" s="674"/>
      <c r="TFA47" s="674"/>
      <c r="TFB47" s="674"/>
      <c r="TFC47" s="674"/>
      <c r="TFD47" s="674"/>
      <c r="TFE47" s="674"/>
      <c r="TFF47" s="674"/>
      <c r="TFG47" s="674"/>
      <c r="TFH47" s="674"/>
      <c r="TFI47" s="674"/>
      <c r="TFJ47" s="674"/>
      <c r="TFK47" s="674"/>
      <c r="TFL47" s="674"/>
      <c r="TFM47" s="674"/>
      <c r="TFN47" s="674"/>
      <c r="TFO47" s="674"/>
      <c r="TFP47" s="674"/>
      <c r="TFQ47" s="674"/>
      <c r="TFR47" s="674"/>
      <c r="TFS47" s="674"/>
      <c r="TFT47" s="674"/>
      <c r="TFU47" s="674"/>
      <c r="TFV47" s="674"/>
      <c r="TFW47" s="674"/>
      <c r="TFX47" s="674"/>
      <c r="TFY47" s="674"/>
      <c r="TFZ47" s="674"/>
      <c r="TGA47" s="674"/>
      <c r="TGB47" s="674"/>
      <c r="TGC47" s="674"/>
      <c r="TGD47" s="674"/>
      <c r="TGE47" s="674"/>
      <c r="TGF47" s="674"/>
      <c r="TGG47" s="674"/>
      <c r="TGH47" s="674"/>
      <c r="TGI47" s="674"/>
      <c r="TGJ47" s="674"/>
      <c r="TGK47" s="674"/>
      <c r="TGL47" s="674"/>
      <c r="TGM47" s="674"/>
      <c r="TGN47" s="674"/>
      <c r="TGO47" s="674"/>
      <c r="TGP47" s="674"/>
      <c r="TGQ47" s="674"/>
      <c r="TGR47" s="674"/>
      <c r="TGS47" s="674"/>
      <c r="TGT47" s="674"/>
      <c r="TGU47" s="674"/>
      <c r="TGV47" s="674"/>
      <c r="TGW47" s="674"/>
      <c r="TGX47" s="674"/>
      <c r="TGY47" s="674"/>
      <c r="TGZ47" s="674"/>
      <c r="THA47" s="674"/>
      <c r="THB47" s="674"/>
      <c r="THC47" s="674"/>
      <c r="THD47" s="674"/>
      <c r="THE47" s="674"/>
      <c r="THF47" s="674"/>
      <c r="THG47" s="674"/>
      <c r="THH47" s="674"/>
      <c r="THI47" s="674"/>
      <c r="THJ47" s="674"/>
      <c r="THK47" s="674"/>
      <c r="THL47" s="674"/>
      <c r="THM47" s="674"/>
      <c r="THN47" s="674"/>
      <c r="THO47" s="674"/>
      <c r="THP47" s="674"/>
      <c r="THQ47" s="674"/>
      <c r="THR47" s="674"/>
      <c r="THS47" s="674"/>
      <c r="THT47" s="674"/>
      <c r="THU47" s="674"/>
      <c r="THV47" s="674"/>
      <c r="THW47" s="674"/>
      <c r="THX47" s="674"/>
      <c r="THY47" s="674"/>
      <c r="THZ47" s="674"/>
      <c r="TIA47" s="674"/>
      <c r="TIB47" s="674"/>
      <c r="TIC47" s="674"/>
      <c r="TID47" s="674"/>
      <c r="TIE47" s="674"/>
      <c r="TIF47" s="674"/>
      <c r="TIG47" s="674"/>
      <c r="TIH47" s="674"/>
      <c r="TII47" s="674"/>
      <c r="TIJ47" s="674"/>
      <c r="TIK47" s="674"/>
      <c r="TIL47" s="674"/>
      <c r="TIM47" s="674"/>
      <c r="TIN47" s="674"/>
      <c r="TIO47" s="674"/>
      <c r="TIP47" s="674"/>
      <c r="TIQ47" s="674"/>
      <c r="TIR47" s="674"/>
      <c r="TIS47" s="674"/>
      <c r="TIT47" s="674"/>
      <c r="TIU47" s="674"/>
      <c r="TIV47" s="674"/>
      <c r="TIW47" s="674"/>
      <c r="TIX47" s="674"/>
      <c r="TIY47" s="674"/>
      <c r="TIZ47" s="674"/>
      <c r="TJA47" s="674"/>
      <c r="TJB47" s="674"/>
      <c r="TJC47" s="674"/>
      <c r="TJD47" s="674"/>
      <c r="TJE47" s="674"/>
      <c r="TJF47" s="674"/>
      <c r="TJG47" s="674"/>
      <c r="TJH47" s="674"/>
      <c r="TJI47" s="674"/>
      <c r="TJJ47" s="674"/>
      <c r="TJK47" s="674"/>
      <c r="TJL47" s="674"/>
      <c r="TJM47" s="674"/>
      <c r="TJN47" s="674"/>
      <c r="TJO47" s="674"/>
      <c r="TJP47" s="674"/>
      <c r="TJQ47" s="674"/>
      <c r="TJR47" s="674"/>
      <c r="TJS47" s="674"/>
      <c r="TJT47" s="674"/>
      <c r="TJU47" s="674"/>
      <c r="TJV47" s="674"/>
      <c r="TJW47" s="674"/>
      <c r="TJX47" s="674"/>
      <c r="TJY47" s="674"/>
      <c r="TJZ47" s="674"/>
      <c r="TKA47" s="674"/>
      <c r="TKB47" s="674"/>
      <c r="TKC47" s="674"/>
      <c r="TKD47" s="674"/>
      <c r="TKE47" s="674"/>
      <c r="TKF47" s="674"/>
      <c r="TKG47" s="674"/>
      <c r="TKH47" s="674"/>
      <c r="TKI47" s="674"/>
      <c r="TKJ47" s="674"/>
      <c r="TKK47" s="674"/>
      <c r="TKL47" s="674"/>
      <c r="TKM47" s="674"/>
      <c r="TKN47" s="674"/>
      <c r="TKO47" s="674"/>
      <c r="TKP47" s="674"/>
      <c r="TKQ47" s="674"/>
      <c r="TKR47" s="674"/>
      <c r="TKS47" s="674"/>
      <c r="TKT47" s="674"/>
      <c r="TKU47" s="674"/>
      <c r="TKV47" s="674"/>
      <c r="TKW47" s="674"/>
      <c r="TKX47" s="674"/>
      <c r="TKY47" s="674"/>
      <c r="TKZ47" s="674"/>
      <c r="TLA47" s="674"/>
      <c r="TLB47" s="674"/>
      <c r="TLC47" s="674"/>
      <c r="TLD47" s="674"/>
      <c r="TLE47" s="674"/>
      <c r="TLF47" s="674"/>
      <c r="TLG47" s="674"/>
      <c r="TLH47" s="674"/>
      <c r="TLI47" s="674"/>
      <c r="TLJ47" s="674"/>
      <c r="TLK47" s="674"/>
      <c r="TLL47" s="674"/>
      <c r="TLM47" s="674"/>
      <c r="TLN47" s="674"/>
      <c r="TLO47" s="674"/>
      <c r="TLP47" s="674"/>
      <c r="TLQ47" s="674"/>
      <c r="TLR47" s="674"/>
      <c r="TLS47" s="674"/>
      <c r="TLT47" s="674"/>
      <c r="TLU47" s="674"/>
      <c r="TLV47" s="674"/>
      <c r="TLW47" s="674"/>
      <c r="TLX47" s="674"/>
      <c r="TLY47" s="674"/>
      <c r="TLZ47" s="674"/>
      <c r="TMA47" s="674"/>
      <c r="TMB47" s="674"/>
      <c r="TMC47" s="674"/>
      <c r="TMD47" s="674"/>
      <c r="TME47" s="674"/>
      <c r="TMF47" s="674"/>
      <c r="TMG47" s="674"/>
      <c r="TMH47" s="674"/>
      <c r="TMI47" s="674"/>
      <c r="TMJ47" s="674"/>
      <c r="TMK47" s="674"/>
      <c r="TML47" s="674"/>
      <c r="TMM47" s="674"/>
      <c r="TMN47" s="674"/>
      <c r="TMO47" s="674"/>
      <c r="TMP47" s="674"/>
      <c r="TMQ47" s="674"/>
      <c r="TMR47" s="674"/>
      <c r="TMS47" s="674"/>
      <c r="TMT47" s="674"/>
      <c r="TMU47" s="674"/>
      <c r="TMV47" s="674"/>
      <c r="TMW47" s="674"/>
      <c r="TMX47" s="674"/>
      <c r="TMY47" s="674"/>
      <c r="TMZ47" s="674"/>
      <c r="TNA47" s="674"/>
      <c r="TNB47" s="674"/>
      <c r="TNC47" s="674"/>
      <c r="TND47" s="674"/>
      <c r="TNE47" s="674"/>
      <c r="TNF47" s="674"/>
      <c r="TNG47" s="674"/>
      <c r="TNH47" s="674"/>
      <c r="TNI47" s="674"/>
      <c r="TNJ47" s="674"/>
      <c r="TNK47" s="674"/>
      <c r="TNL47" s="674"/>
      <c r="TNM47" s="674"/>
      <c r="TNN47" s="674"/>
      <c r="TNO47" s="674"/>
      <c r="TNP47" s="674"/>
      <c r="TNQ47" s="674"/>
      <c r="TNR47" s="674"/>
      <c r="TNS47" s="674"/>
      <c r="TNT47" s="674"/>
      <c r="TNU47" s="674"/>
      <c r="TNV47" s="674"/>
      <c r="TNW47" s="674"/>
      <c r="TNX47" s="674"/>
      <c r="TNY47" s="674"/>
      <c r="TNZ47" s="674"/>
      <c r="TOA47" s="674"/>
      <c r="TOB47" s="674"/>
      <c r="TOC47" s="674"/>
      <c r="TOD47" s="674"/>
      <c r="TOE47" s="674"/>
      <c r="TOF47" s="674"/>
      <c r="TOG47" s="674"/>
      <c r="TOH47" s="674"/>
      <c r="TOI47" s="674"/>
      <c r="TOJ47" s="674"/>
      <c r="TOK47" s="674"/>
      <c r="TOL47" s="674"/>
      <c r="TOM47" s="674"/>
      <c r="TON47" s="674"/>
      <c r="TOO47" s="674"/>
      <c r="TOP47" s="674"/>
      <c r="TOQ47" s="674"/>
      <c r="TOR47" s="674"/>
      <c r="TOS47" s="674"/>
      <c r="TOT47" s="674"/>
      <c r="TOU47" s="674"/>
      <c r="TOV47" s="674"/>
      <c r="TOW47" s="674"/>
      <c r="TOX47" s="674"/>
      <c r="TOY47" s="674"/>
      <c r="TOZ47" s="674"/>
      <c r="TPA47" s="674"/>
      <c r="TPB47" s="674"/>
      <c r="TPC47" s="674"/>
      <c r="TPD47" s="674"/>
      <c r="TPE47" s="674"/>
      <c r="TPF47" s="674"/>
      <c r="TPG47" s="674"/>
      <c r="TPH47" s="674"/>
      <c r="TPI47" s="674"/>
      <c r="TPJ47" s="674"/>
      <c r="TPK47" s="674"/>
      <c r="TPL47" s="674"/>
      <c r="TPM47" s="674"/>
      <c r="TPN47" s="674"/>
      <c r="TPO47" s="674"/>
      <c r="TPP47" s="674"/>
      <c r="TPQ47" s="674"/>
      <c r="TPR47" s="674"/>
      <c r="TPS47" s="674"/>
      <c r="TPT47" s="674"/>
      <c r="TPU47" s="674"/>
      <c r="TPV47" s="674"/>
      <c r="TPW47" s="674"/>
      <c r="TPX47" s="674"/>
      <c r="TPY47" s="674"/>
      <c r="TPZ47" s="674"/>
      <c r="TQA47" s="674"/>
      <c r="TQB47" s="674"/>
      <c r="TQC47" s="674"/>
      <c r="TQD47" s="674"/>
      <c r="TQE47" s="674"/>
      <c r="TQF47" s="674"/>
      <c r="TQG47" s="674"/>
      <c r="TQH47" s="674"/>
      <c r="TQI47" s="674"/>
      <c r="TQJ47" s="674"/>
      <c r="TQK47" s="674"/>
      <c r="TQL47" s="674"/>
      <c r="TQM47" s="674"/>
      <c r="TQN47" s="674"/>
      <c r="TQO47" s="674"/>
      <c r="TQP47" s="674"/>
      <c r="TQQ47" s="674"/>
      <c r="TQR47" s="674"/>
      <c r="TQS47" s="674"/>
      <c r="TQT47" s="674"/>
      <c r="TQU47" s="674"/>
      <c r="TQV47" s="674"/>
      <c r="TQW47" s="674"/>
      <c r="TQX47" s="674"/>
      <c r="TQY47" s="674"/>
      <c r="TQZ47" s="674"/>
      <c r="TRA47" s="674"/>
      <c r="TRB47" s="674"/>
      <c r="TRC47" s="674"/>
      <c r="TRD47" s="674"/>
      <c r="TRE47" s="674"/>
      <c r="TRF47" s="674"/>
      <c r="TRG47" s="674"/>
      <c r="TRH47" s="674"/>
      <c r="TRI47" s="674"/>
      <c r="TRJ47" s="674"/>
      <c r="TRK47" s="674"/>
      <c r="TRL47" s="674"/>
      <c r="TRM47" s="674"/>
      <c r="TRN47" s="674"/>
      <c r="TRO47" s="674"/>
      <c r="TRP47" s="674"/>
      <c r="TRQ47" s="674"/>
      <c r="TRR47" s="674"/>
      <c r="TRS47" s="674"/>
      <c r="TRT47" s="674"/>
      <c r="TRU47" s="674"/>
      <c r="TRV47" s="674"/>
      <c r="TRW47" s="674"/>
      <c r="TRX47" s="674"/>
      <c r="TRY47" s="674"/>
      <c r="TRZ47" s="674"/>
      <c r="TSA47" s="674"/>
      <c r="TSB47" s="674"/>
      <c r="TSC47" s="674"/>
      <c r="TSD47" s="674"/>
      <c r="TSE47" s="674"/>
      <c r="TSF47" s="674"/>
      <c r="TSG47" s="674"/>
      <c r="TSH47" s="674"/>
      <c r="TSI47" s="674"/>
      <c r="TSJ47" s="674"/>
      <c r="TSK47" s="674"/>
      <c r="TSL47" s="674"/>
      <c r="TSM47" s="674"/>
      <c r="TSN47" s="674"/>
      <c r="TSO47" s="674"/>
      <c r="TSP47" s="674"/>
      <c r="TSQ47" s="674"/>
      <c r="TSR47" s="674"/>
      <c r="TSS47" s="674"/>
      <c r="TST47" s="674"/>
      <c r="TSU47" s="674"/>
      <c r="TSV47" s="674"/>
      <c r="TSW47" s="674"/>
      <c r="TSX47" s="674"/>
      <c r="TSY47" s="674"/>
      <c r="TSZ47" s="674"/>
      <c r="TTA47" s="674"/>
      <c r="TTB47" s="674"/>
      <c r="TTC47" s="674"/>
      <c r="TTD47" s="674"/>
      <c r="TTE47" s="674"/>
      <c r="TTF47" s="674"/>
      <c r="TTG47" s="674"/>
      <c r="TTH47" s="674"/>
      <c r="TTI47" s="674"/>
      <c r="TTJ47" s="674"/>
      <c r="TTK47" s="674"/>
      <c r="TTL47" s="674"/>
      <c r="TTM47" s="674"/>
      <c r="TTN47" s="674"/>
      <c r="TTO47" s="674"/>
      <c r="TTP47" s="674"/>
      <c r="TTQ47" s="674"/>
      <c r="TTR47" s="674"/>
      <c r="TTS47" s="674"/>
      <c r="TTT47" s="674"/>
      <c r="TTU47" s="674"/>
      <c r="TTV47" s="674"/>
      <c r="TTW47" s="674"/>
      <c r="TTX47" s="674"/>
      <c r="TTY47" s="674"/>
      <c r="TTZ47" s="674"/>
      <c r="TUA47" s="674"/>
      <c r="TUB47" s="674"/>
      <c r="TUC47" s="674"/>
      <c r="TUD47" s="674"/>
      <c r="TUE47" s="674"/>
      <c r="TUF47" s="674"/>
      <c r="TUG47" s="674"/>
      <c r="TUH47" s="674"/>
      <c r="TUI47" s="674"/>
      <c r="TUJ47" s="674"/>
      <c r="TUK47" s="674"/>
      <c r="TUL47" s="674"/>
      <c r="TUM47" s="674"/>
      <c r="TUN47" s="674"/>
      <c r="TUO47" s="674"/>
      <c r="TUP47" s="674"/>
      <c r="TUQ47" s="674"/>
      <c r="TUR47" s="674"/>
      <c r="TUS47" s="674"/>
      <c r="TUT47" s="674"/>
      <c r="TUU47" s="674"/>
      <c r="TUV47" s="674"/>
      <c r="TUW47" s="674"/>
      <c r="TUX47" s="674"/>
      <c r="TUY47" s="674"/>
      <c r="TUZ47" s="674"/>
      <c r="TVA47" s="674"/>
      <c r="TVB47" s="674"/>
      <c r="TVC47" s="674"/>
      <c r="TVD47" s="674"/>
      <c r="TVE47" s="674"/>
      <c r="TVF47" s="674"/>
      <c r="TVG47" s="674"/>
      <c r="TVH47" s="674"/>
      <c r="TVI47" s="674"/>
      <c r="TVJ47" s="674"/>
      <c r="TVK47" s="674"/>
      <c r="TVL47" s="674"/>
      <c r="TVM47" s="674"/>
      <c r="TVN47" s="674"/>
      <c r="TVO47" s="674"/>
      <c r="TVP47" s="674"/>
      <c r="TVQ47" s="674"/>
      <c r="TVR47" s="674"/>
      <c r="TVS47" s="674"/>
      <c r="TVT47" s="674"/>
      <c r="TVU47" s="674"/>
      <c r="TVV47" s="674"/>
      <c r="TVW47" s="674"/>
      <c r="TVX47" s="674"/>
      <c r="TVY47" s="674"/>
      <c r="TVZ47" s="674"/>
      <c r="TWA47" s="674"/>
      <c r="TWB47" s="674"/>
      <c r="TWC47" s="674"/>
      <c r="TWD47" s="674"/>
      <c r="TWE47" s="674"/>
      <c r="TWF47" s="674"/>
      <c r="TWG47" s="674"/>
      <c r="TWH47" s="674"/>
      <c r="TWI47" s="674"/>
      <c r="TWJ47" s="674"/>
      <c r="TWK47" s="674"/>
      <c r="TWL47" s="674"/>
      <c r="TWM47" s="674"/>
      <c r="TWN47" s="674"/>
      <c r="TWO47" s="674"/>
      <c r="TWP47" s="674"/>
      <c r="TWQ47" s="674"/>
      <c r="TWR47" s="674"/>
      <c r="TWS47" s="674"/>
      <c r="TWT47" s="674"/>
      <c r="TWU47" s="674"/>
      <c r="TWV47" s="674"/>
      <c r="TWW47" s="674"/>
      <c r="TWX47" s="674"/>
      <c r="TWY47" s="674"/>
      <c r="TWZ47" s="674"/>
      <c r="TXA47" s="674"/>
      <c r="TXB47" s="674"/>
      <c r="TXC47" s="674"/>
      <c r="TXD47" s="674"/>
      <c r="TXE47" s="674"/>
      <c r="TXF47" s="674"/>
      <c r="TXG47" s="674"/>
      <c r="TXH47" s="674"/>
      <c r="TXI47" s="674"/>
      <c r="TXJ47" s="674"/>
      <c r="TXK47" s="674"/>
      <c r="TXL47" s="674"/>
      <c r="TXM47" s="674"/>
      <c r="TXN47" s="674"/>
      <c r="TXO47" s="674"/>
      <c r="TXP47" s="674"/>
      <c r="TXQ47" s="674"/>
      <c r="TXR47" s="674"/>
      <c r="TXS47" s="674"/>
      <c r="TXT47" s="674"/>
      <c r="TXU47" s="674"/>
      <c r="TXV47" s="674"/>
      <c r="TXW47" s="674"/>
      <c r="TXX47" s="674"/>
      <c r="TXY47" s="674"/>
      <c r="TXZ47" s="674"/>
      <c r="TYA47" s="674"/>
      <c r="TYB47" s="674"/>
      <c r="TYC47" s="674"/>
      <c r="TYD47" s="674"/>
      <c r="TYE47" s="674"/>
      <c r="TYF47" s="674"/>
      <c r="TYG47" s="674"/>
      <c r="TYH47" s="674"/>
      <c r="TYI47" s="674"/>
      <c r="TYJ47" s="674"/>
      <c r="TYK47" s="674"/>
      <c r="TYL47" s="674"/>
      <c r="TYM47" s="674"/>
      <c r="TYN47" s="674"/>
      <c r="TYO47" s="674"/>
      <c r="TYP47" s="674"/>
      <c r="TYQ47" s="674"/>
      <c r="TYR47" s="674"/>
      <c r="TYS47" s="674"/>
      <c r="TYT47" s="674"/>
      <c r="TYU47" s="674"/>
      <c r="TYV47" s="674"/>
      <c r="TYW47" s="674"/>
      <c r="TYX47" s="674"/>
      <c r="TYY47" s="674"/>
      <c r="TYZ47" s="674"/>
      <c r="TZA47" s="674"/>
      <c r="TZB47" s="674"/>
      <c r="TZC47" s="674"/>
      <c r="TZD47" s="674"/>
      <c r="TZE47" s="674"/>
      <c r="TZF47" s="674"/>
      <c r="TZG47" s="674"/>
      <c r="TZH47" s="674"/>
      <c r="TZI47" s="674"/>
      <c r="TZJ47" s="674"/>
      <c r="TZK47" s="674"/>
      <c r="TZL47" s="674"/>
      <c r="TZM47" s="674"/>
      <c r="TZN47" s="674"/>
      <c r="TZO47" s="674"/>
      <c r="TZP47" s="674"/>
      <c r="TZQ47" s="674"/>
      <c r="TZR47" s="674"/>
      <c r="TZS47" s="674"/>
      <c r="TZT47" s="674"/>
      <c r="TZU47" s="674"/>
      <c r="TZV47" s="674"/>
      <c r="TZW47" s="674"/>
      <c r="TZX47" s="674"/>
      <c r="TZY47" s="674"/>
      <c r="TZZ47" s="674"/>
      <c r="UAA47" s="674"/>
      <c r="UAB47" s="674"/>
      <c r="UAC47" s="674"/>
      <c r="UAD47" s="674"/>
      <c r="UAE47" s="674"/>
      <c r="UAF47" s="674"/>
      <c r="UAG47" s="674"/>
      <c r="UAH47" s="674"/>
      <c r="UAI47" s="674"/>
      <c r="UAJ47" s="674"/>
      <c r="UAK47" s="674"/>
      <c r="UAL47" s="674"/>
      <c r="UAM47" s="674"/>
      <c r="UAN47" s="674"/>
      <c r="UAO47" s="674"/>
      <c r="UAP47" s="674"/>
      <c r="UAQ47" s="674"/>
      <c r="UAR47" s="674"/>
      <c r="UAS47" s="674"/>
      <c r="UAT47" s="674"/>
      <c r="UAU47" s="674"/>
      <c r="UAV47" s="674"/>
      <c r="UAW47" s="674"/>
      <c r="UAX47" s="674"/>
      <c r="UAY47" s="674"/>
      <c r="UAZ47" s="674"/>
      <c r="UBA47" s="674"/>
      <c r="UBB47" s="674"/>
      <c r="UBC47" s="674"/>
      <c r="UBD47" s="674"/>
      <c r="UBE47" s="674"/>
      <c r="UBF47" s="674"/>
      <c r="UBG47" s="674"/>
      <c r="UBH47" s="674"/>
      <c r="UBI47" s="674"/>
      <c r="UBJ47" s="674"/>
      <c r="UBK47" s="674"/>
      <c r="UBL47" s="674"/>
      <c r="UBM47" s="674"/>
      <c r="UBN47" s="674"/>
      <c r="UBO47" s="674"/>
      <c r="UBP47" s="674"/>
      <c r="UBQ47" s="674"/>
      <c r="UBR47" s="674"/>
      <c r="UBS47" s="674"/>
      <c r="UBT47" s="674"/>
      <c r="UBU47" s="674"/>
      <c r="UBV47" s="674"/>
      <c r="UBW47" s="674"/>
      <c r="UBX47" s="674"/>
      <c r="UBY47" s="674"/>
      <c r="UBZ47" s="674"/>
      <c r="UCA47" s="674"/>
      <c r="UCB47" s="674"/>
      <c r="UCC47" s="674"/>
      <c r="UCD47" s="674"/>
      <c r="UCE47" s="674"/>
      <c r="UCF47" s="674"/>
      <c r="UCG47" s="674"/>
      <c r="UCH47" s="674"/>
      <c r="UCI47" s="674"/>
      <c r="UCJ47" s="674"/>
      <c r="UCK47" s="674"/>
      <c r="UCL47" s="674"/>
      <c r="UCM47" s="674"/>
      <c r="UCN47" s="674"/>
      <c r="UCO47" s="674"/>
      <c r="UCP47" s="674"/>
      <c r="UCQ47" s="674"/>
      <c r="UCR47" s="674"/>
      <c r="UCS47" s="674"/>
      <c r="UCT47" s="674"/>
      <c r="UCU47" s="674"/>
      <c r="UCV47" s="674"/>
      <c r="UCW47" s="674"/>
      <c r="UCX47" s="674"/>
      <c r="UCY47" s="674"/>
      <c r="UCZ47" s="674"/>
      <c r="UDA47" s="674"/>
      <c r="UDB47" s="674"/>
      <c r="UDC47" s="674"/>
      <c r="UDD47" s="674"/>
      <c r="UDE47" s="674"/>
      <c r="UDF47" s="674"/>
      <c r="UDG47" s="674"/>
      <c r="UDH47" s="674"/>
      <c r="UDI47" s="674"/>
      <c r="UDJ47" s="674"/>
      <c r="UDK47" s="674"/>
      <c r="UDL47" s="674"/>
      <c r="UDM47" s="674"/>
      <c r="UDN47" s="674"/>
      <c r="UDO47" s="674"/>
      <c r="UDP47" s="674"/>
      <c r="UDQ47" s="674"/>
      <c r="UDR47" s="674"/>
      <c r="UDS47" s="674"/>
      <c r="UDT47" s="674"/>
      <c r="UDU47" s="674"/>
      <c r="UDV47" s="674"/>
      <c r="UDW47" s="674"/>
      <c r="UDX47" s="674"/>
      <c r="UDY47" s="674"/>
      <c r="UDZ47" s="674"/>
      <c r="UEA47" s="674"/>
      <c r="UEB47" s="674"/>
      <c r="UEC47" s="674"/>
      <c r="UED47" s="674"/>
      <c r="UEE47" s="674"/>
      <c r="UEF47" s="674"/>
      <c r="UEG47" s="674"/>
      <c r="UEH47" s="674"/>
      <c r="UEI47" s="674"/>
      <c r="UEJ47" s="674"/>
      <c r="UEK47" s="674"/>
      <c r="UEL47" s="674"/>
      <c r="UEM47" s="674"/>
      <c r="UEN47" s="674"/>
      <c r="UEO47" s="674"/>
      <c r="UEP47" s="674"/>
      <c r="UEQ47" s="674"/>
      <c r="UER47" s="674"/>
      <c r="UES47" s="674"/>
      <c r="UET47" s="674"/>
      <c r="UEU47" s="674"/>
      <c r="UEV47" s="674"/>
      <c r="UEW47" s="674"/>
      <c r="UEX47" s="674"/>
      <c r="UEY47" s="674"/>
      <c r="UEZ47" s="674"/>
      <c r="UFA47" s="674"/>
      <c r="UFB47" s="674"/>
      <c r="UFC47" s="674"/>
      <c r="UFD47" s="674"/>
      <c r="UFE47" s="674"/>
      <c r="UFF47" s="674"/>
      <c r="UFG47" s="674"/>
      <c r="UFH47" s="674"/>
      <c r="UFI47" s="674"/>
      <c r="UFJ47" s="674"/>
      <c r="UFK47" s="674"/>
      <c r="UFL47" s="674"/>
      <c r="UFM47" s="674"/>
      <c r="UFN47" s="674"/>
      <c r="UFO47" s="674"/>
      <c r="UFP47" s="674"/>
      <c r="UFQ47" s="674"/>
      <c r="UFR47" s="674"/>
      <c r="UFS47" s="674"/>
      <c r="UFT47" s="674"/>
      <c r="UFU47" s="674"/>
      <c r="UFV47" s="674"/>
      <c r="UFW47" s="674"/>
      <c r="UFX47" s="674"/>
      <c r="UFY47" s="674"/>
      <c r="UFZ47" s="674"/>
      <c r="UGA47" s="674"/>
      <c r="UGB47" s="674"/>
      <c r="UGC47" s="674"/>
      <c r="UGD47" s="674"/>
      <c r="UGE47" s="674"/>
      <c r="UGF47" s="674"/>
      <c r="UGG47" s="674"/>
      <c r="UGH47" s="674"/>
      <c r="UGI47" s="674"/>
      <c r="UGJ47" s="674"/>
      <c r="UGK47" s="674"/>
      <c r="UGL47" s="674"/>
      <c r="UGM47" s="674"/>
      <c r="UGN47" s="674"/>
      <c r="UGO47" s="674"/>
      <c r="UGP47" s="674"/>
      <c r="UGQ47" s="674"/>
      <c r="UGR47" s="674"/>
      <c r="UGS47" s="674"/>
      <c r="UGT47" s="674"/>
      <c r="UGU47" s="674"/>
      <c r="UGV47" s="674"/>
      <c r="UGW47" s="674"/>
      <c r="UGX47" s="674"/>
      <c r="UGY47" s="674"/>
      <c r="UGZ47" s="674"/>
      <c r="UHA47" s="674"/>
      <c r="UHB47" s="674"/>
      <c r="UHC47" s="674"/>
      <c r="UHD47" s="674"/>
      <c r="UHE47" s="674"/>
      <c r="UHF47" s="674"/>
      <c r="UHG47" s="674"/>
      <c r="UHH47" s="674"/>
      <c r="UHI47" s="674"/>
      <c r="UHJ47" s="674"/>
      <c r="UHK47" s="674"/>
      <c r="UHL47" s="674"/>
      <c r="UHM47" s="674"/>
      <c r="UHN47" s="674"/>
      <c r="UHO47" s="674"/>
      <c r="UHP47" s="674"/>
      <c r="UHQ47" s="674"/>
      <c r="UHR47" s="674"/>
      <c r="UHS47" s="674"/>
      <c r="UHT47" s="674"/>
      <c r="UHU47" s="674"/>
      <c r="UHV47" s="674"/>
      <c r="UHW47" s="674"/>
      <c r="UHX47" s="674"/>
      <c r="UHY47" s="674"/>
      <c r="UHZ47" s="674"/>
      <c r="UIA47" s="674"/>
      <c r="UIB47" s="674"/>
      <c r="UIC47" s="674"/>
      <c r="UID47" s="674"/>
      <c r="UIE47" s="674"/>
      <c r="UIF47" s="674"/>
      <c r="UIG47" s="674"/>
      <c r="UIH47" s="674"/>
      <c r="UII47" s="674"/>
      <c r="UIJ47" s="674"/>
      <c r="UIK47" s="674"/>
      <c r="UIL47" s="674"/>
      <c r="UIM47" s="674"/>
      <c r="UIN47" s="674"/>
      <c r="UIO47" s="674"/>
      <c r="UIP47" s="674"/>
      <c r="UIQ47" s="674"/>
      <c r="UIR47" s="674"/>
      <c r="UIS47" s="674"/>
      <c r="UIT47" s="674"/>
      <c r="UIU47" s="674"/>
      <c r="UIV47" s="674"/>
      <c r="UIW47" s="674"/>
      <c r="UIX47" s="674"/>
      <c r="UIY47" s="674"/>
      <c r="UIZ47" s="674"/>
      <c r="UJA47" s="674"/>
      <c r="UJB47" s="674"/>
      <c r="UJC47" s="674"/>
      <c r="UJD47" s="674"/>
      <c r="UJE47" s="674"/>
      <c r="UJF47" s="674"/>
      <c r="UJG47" s="674"/>
      <c r="UJH47" s="674"/>
      <c r="UJI47" s="674"/>
      <c r="UJJ47" s="674"/>
      <c r="UJK47" s="674"/>
      <c r="UJL47" s="674"/>
      <c r="UJM47" s="674"/>
      <c r="UJN47" s="674"/>
      <c r="UJO47" s="674"/>
      <c r="UJP47" s="674"/>
      <c r="UJQ47" s="674"/>
      <c r="UJR47" s="674"/>
      <c r="UJS47" s="674"/>
      <c r="UJT47" s="674"/>
      <c r="UJU47" s="674"/>
      <c r="UJV47" s="674"/>
      <c r="UJW47" s="674"/>
      <c r="UJX47" s="674"/>
      <c r="UJY47" s="674"/>
      <c r="UJZ47" s="674"/>
      <c r="UKA47" s="674"/>
      <c r="UKB47" s="674"/>
      <c r="UKC47" s="674"/>
      <c r="UKD47" s="674"/>
      <c r="UKE47" s="674"/>
      <c r="UKF47" s="674"/>
      <c r="UKG47" s="674"/>
      <c r="UKH47" s="674"/>
      <c r="UKI47" s="674"/>
      <c r="UKJ47" s="674"/>
      <c r="UKK47" s="674"/>
      <c r="UKL47" s="674"/>
      <c r="UKM47" s="674"/>
      <c r="UKN47" s="674"/>
      <c r="UKO47" s="674"/>
      <c r="UKP47" s="674"/>
      <c r="UKQ47" s="674"/>
      <c r="UKR47" s="674"/>
      <c r="UKS47" s="674"/>
      <c r="UKT47" s="674"/>
      <c r="UKU47" s="674"/>
      <c r="UKV47" s="674"/>
      <c r="UKW47" s="674"/>
      <c r="UKX47" s="674"/>
      <c r="UKY47" s="674"/>
      <c r="UKZ47" s="674"/>
      <c r="ULA47" s="674"/>
      <c r="ULB47" s="674"/>
      <c r="ULC47" s="674"/>
      <c r="ULD47" s="674"/>
      <c r="ULE47" s="674"/>
      <c r="ULF47" s="674"/>
      <c r="ULG47" s="674"/>
      <c r="ULH47" s="674"/>
      <c r="ULI47" s="674"/>
      <c r="ULJ47" s="674"/>
      <c r="ULK47" s="674"/>
      <c r="ULL47" s="674"/>
      <c r="ULM47" s="674"/>
      <c r="ULN47" s="674"/>
      <c r="ULO47" s="674"/>
      <c r="ULP47" s="674"/>
      <c r="ULQ47" s="674"/>
      <c r="ULR47" s="674"/>
      <c r="ULS47" s="674"/>
      <c r="ULT47" s="674"/>
      <c r="ULU47" s="674"/>
      <c r="ULV47" s="674"/>
      <c r="ULW47" s="674"/>
      <c r="ULX47" s="674"/>
      <c r="ULY47" s="674"/>
      <c r="ULZ47" s="674"/>
      <c r="UMA47" s="674"/>
      <c r="UMB47" s="674"/>
      <c r="UMC47" s="674"/>
      <c r="UMD47" s="674"/>
      <c r="UME47" s="674"/>
      <c r="UMF47" s="674"/>
      <c r="UMG47" s="674"/>
      <c r="UMH47" s="674"/>
      <c r="UMI47" s="674"/>
      <c r="UMJ47" s="674"/>
      <c r="UMK47" s="674"/>
      <c r="UML47" s="674"/>
      <c r="UMM47" s="674"/>
      <c r="UMN47" s="674"/>
      <c r="UMO47" s="674"/>
      <c r="UMP47" s="674"/>
      <c r="UMQ47" s="674"/>
      <c r="UMR47" s="674"/>
      <c r="UMS47" s="674"/>
      <c r="UMT47" s="674"/>
      <c r="UMU47" s="674"/>
      <c r="UMV47" s="674"/>
      <c r="UMW47" s="674"/>
      <c r="UMX47" s="674"/>
      <c r="UMY47" s="674"/>
      <c r="UMZ47" s="674"/>
      <c r="UNA47" s="674"/>
      <c r="UNB47" s="674"/>
      <c r="UNC47" s="674"/>
      <c r="UND47" s="674"/>
      <c r="UNE47" s="674"/>
      <c r="UNF47" s="674"/>
      <c r="UNG47" s="674"/>
      <c r="UNH47" s="674"/>
      <c r="UNI47" s="674"/>
      <c r="UNJ47" s="674"/>
      <c r="UNK47" s="674"/>
      <c r="UNL47" s="674"/>
      <c r="UNM47" s="674"/>
      <c r="UNN47" s="674"/>
      <c r="UNO47" s="674"/>
      <c r="UNP47" s="674"/>
      <c r="UNQ47" s="674"/>
      <c r="UNR47" s="674"/>
      <c r="UNS47" s="674"/>
      <c r="UNT47" s="674"/>
      <c r="UNU47" s="674"/>
      <c r="UNV47" s="674"/>
      <c r="UNW47" s="674"/>
      <c r="UNX47" s="674"/>
      <c r="UNY47" s="674"/>
      <c r="UNZ47" s="674"/>
      <c r="UOA47" s="674"/>
      <c r="UOB47" s="674"/>
      <c r="UOC47" s="674"/>
      <c r="UOD47" s="674"/>
      <c r="UOE47" s="674"/>
      <c r="UOF47" s="674"/>
      <c r="UOG47" s="674"/>
      <c r="UOH47" s="674"/>
      <c r="UOI47" s="674"/>
      <c r="UOJ47" s="674"/>
      <c r="UOK47" s="674"/>
      <c r="UOL47" s="674"/>
      <c r="UOM47" s="674"/>
      <c r="UON47" s="674"/>
      <c r="UOO47" s="674"/>
      <c r="UOP47" s="674"/>
      <c r="UOQ47" s="674"/>
      <c r="UOR47" s="674"/>
      <c r="UOS47" s="674"/>
      <c r="UOT47" s="674"/>
      <c r="UOU47" s="674"/>
      <c r="UOV47" s="674"/>
      <c r="UOW47" s="674"/>
      <c r="UOX47" s="674"/>
      <c r="UOY47" s="674"/>
      <c r="UOZ47" s="674"/>
      <c r="UPA47" s="674"/>
      <c r="UPB47" s="674"/>
      <c r="UPC47" s="674"/>
      <c r="UPD47" s="674"/>
      <c r="UPE47" s="674"/>
      <c r="UPF47" s="674"/>
      <c r="UPG47" s="674"/>
      <c r="UPH47" s="674"/>
      <c r="UPI47" s="674"/>
      <c r="UPJ47" s="674"/>
      <c r="UPK47" s="674"/>
      <c r="UPL47" s="674"/>
      <c r="UPM47" s="674"/>
      <c r="UPN47" s="674"/>
      <c r="UPO47" s="674"/>
      <c r="UPP47" s="674"/>
      <c r="UPQ47" s="674"/>
      <c r="UPR47" s="674"/>
      <c r="UPS47" s="674"/>
      <c r="UPT47" s="674"/>
      <c r="UPU47" s="674"/>
      <c r="UPV47" s="674"/>
      <c r="UPW47" s="674"/>
      <c r="UPX47" s="674"/>
      <c r="UPY47" s="674"/>
      <c r="UPZ47" s="674"/>
      <c r="UQA47" s="674"/>
      <c r="UQB47" s="674"/>
      <c r="UQC47" s="674"/>
      <c r="UQD47" s="674"/>
      <c r="UQE47" s="674"/>
      <c r="UQF47" s="674"/>
      <c r="UQG47" s="674"/>
      <c r="UQH47" s="674"/>
      <c r="UQI47" s="674"/>
      <c r="UQJ47" s="674"/>
      <c r="UQK47" s="674"/>
      <c r="UQL47" s="674"/>
      <c r="UQM47" s="674"/>
      <c r="UQN47" s="674"/>
      <c r="UQO47" s="674"/>
      <c r="UQP47" s="674"/>
      <c r="UQQ47" s="674"/>
      <c r="UQR47" s="674"/>
      <c r="UQS47" s="674"/>
      <c r="UQT47" s="674"/>
      <c r="UQU47" s="674"/>
      <c r="UQV47" s="674"/>
      <c r="UQW47" s="674"/>
      <c r="UQX47" s="674"/>
      <c r="UQY47" s="674"/>
      <c r="UQZ47" s="674"/>
      <c r="URA47" s="674"/>
      <c r="URB47" s="674"/>
      <c r="URC47" s="674"/>
      <c r="URD47" s="674"/>
      <c r="URE47" s="674"/>
      <c r="URF47" s="674"/>
      <c r="URG47" s="674"/>
      <c r="URH47" s="674"/>
      <c r="URI47" s="674"/>
      <c r="URJ47" s="674"/>
      <c r="URK47" s="674"/>
      <c r="URL47" s="674"/>
      <c r="URM47" s="674"/>
      <c r="URN47" s="674"/>
      <c r="URO47" s="674"/>
      <c r="URP47" s="674"/>
      <c r="URQ47" s="674"/>
      <c r="URR47" s="674"/>
      <c r="URS47" s="674"/>
      <c r="URT47" s="674"/>
      <c r="URU47" s="674"/>
      <c r="URV47" s="674"/>
      <c r="URW47" s="674"/>
      <c r="URX47" s="674"/>
      <c r="URY47" s="674"/>
      <c r="URZ47" s="674"/>
      <c r="USA47" s="674"/>
      <c r="USB47" s="674"/>
      <c r="USC47" s="674"/>
      <c r="USD47" s="674"/>
      <c r="USE47" s="674"/>
      <c r="USF47" s="674"/>
      <c r="USG47" s="674"/>
      <c r="USH47" s="674"/>
      <c r="USI47" s="674"/>
      <c r="USJ47" s="674"/>
      <c r="USK47" s="674"/>
      <c r="USL47" s="674"/>
      <c r="USM47" s="674"/>
      <c r="USN47" s="674"/>
      <c r="USO47" s="674"/>
      <c r="USP47" s="674"/>
      <c r="USQ47" s="674"/>
      <c r="USR47" s="674"/>
      <c r="USS47" s="674"/>
      <c r="UST47" s="674"/>
      <c r="USU47" s="674"/>
      <c r="USV47" s="674"/>
      <c r="USW47" s="674"/>
      <c r="USX47" s="674"/>
      <c r="USY47" s="674"/>
      <c r="USZ47" s="674"/>
      <c r="UTA47" s="674"/>
      <c r="UTB47" s="674"/>
      <c r="UTC47" s="674"/>
      <c r="UTD47" s="674"/>
      <c r="UTE47" s="674"/>
      <c r="UTF47" s="674"/>
      <c r="UTG47" s="674"/>
      <c r="UTH47" s="674"/>
      <c r="UTI47" s="674"/>
      <c r="UTJ47" s="674"/>
      <c r="UTK47" s="674"/>
      <c r="UTL47" s="674"/>
      <c r="UTM47" s="674"/>
      <c r="UTN47" s="674"/>
      <c r="UTO47" s="674"/>
      <c r="UTP47" s="674"/>
      <c r="UTQ47" s="674"/>
      <c r="UTR47" s="674"/>
      <c r="UTS47" s="674"/>
      <c r="UTT47" s="674"/>
      <c r="UTU47" s="674"/>
      <c r="UTV47" s="674"/>
      <c r="UTW47" s="674"/>
      <c r="UTX47" s="674"/>
      <c r="UTY47" s="674"/>
      <c r="UTZ47" s="674"/>
      <c r="UUA47" s="674"/>
      <c r="UUB47" s="674"/>
      <c r="UUC47" s="674"/>
      <c r="UUD47" s="674"/>
      <c r="UUE47" s="674"/>
      <c r="UUF47" s="674"/>
      <c r="UUG47" s="674"/>
      <c r="UUH47" s="674"/>
      <c r="UUI47" s="674"/>
      <c r="UUJ47" s="674"/>
      <c r="UUK47" s="674"/>
      <c r="UUL47" s="674"/>
      <c r="UUM47" s="674"/>
      <c r="UUN47" s="674"/>
      <c r="UUO47" s="674"/>
      <c r="UUP47" s="674"/>
      <c r="UUQ47" s="674"/>
      <c r="UUR47" s="674"/>
      <c r="UUS47" s="674"/>
      <c r="UUT47" s="674"/>
      <c r="UUU47" s="674"/>
      <c r="UUV47" s="674"/>
      <c r="UUW47" s="674"/>
      <c r="UUX47" s="674"/>
      <c r="UUY47" s="674"/>
      <c r="UUZ47" s="674"/>
      <c r="UVA47" s="674"/>
      <c r="UVB47" s="674"/>
      <c r="UVC47" s="674"/>
      <c r="UVD47" s="674"/>
      <c r="UVE47" s="674"/>
      <c r="UVF47" s="674"/>
      <c r="UVG47" s="674"/>
      <c r="UVH47" s="674"/>
      <c r="UVI47" s="674"/>
      <c r="UVJ47" s="674"/>
      <c r="UVK47" s="674"/>
      <c r="UVL47" s="674"/>
      <c r="UVM47" s="674"/>
      <c r="UVN47" s="674"/>
      <c r="UVO47" s="674"/>
      <c r="UVP47" s="674"/>
      <c r="UVQ47" s="674"/>
      <c r="UVR47" s="674"/>
      <c r="UVS47" s="674"/>
      <c r="UVT47" s="674"/>
      <c r="UVU47" s="674"/>
      <c r="UVV47" s="674"/>
      <c r="UVW47" s="674"/>
      <c r="UVX47" s="674"/>
      <c r="UVY47" s="674"/>
      <c r="UVZ47" s="674"/>
      <c r="UWA47" s="674"/>
      <c r="UWB47" s="674"/>
      <c r="UWC47" s="674"/>
      <c r="UWD47" s="674"/>
      <c r="UWE47" s="674"/>
      <c r="UWF47" s="674"/>
      <c r="UWG47" s="674"/>
      <c r="UWH47" s="674"/>
      <c r="UWI47" s="674"/>
      <c r="UWJ47" s="674"/>
      <c r="UWK47" s="674"/>
      <c r="UWL47" s="674"/>
      <c r="UWM47" s="674"/>
      <c r="UWN47" s="674"/>
      <c r="UWO47" s="674"/>
      <c r="UWP47" s="674"/>
      <c r="UWQ47" s="674"/>
      <c r="UWR47" s="674"/>
      <c r="UWS47" s="674"/>
      <c r="UWT47" s="674"/>
      <c r="UWU47" s="674"/>
      <c r="UWV47" s="674"/>
      <c r="UWW47" s="674"/>
      <c r="UWX47" s="674"/>
      <c r="UWY47" s="674"/>
      <c r="UWZ47" s="674"/>
      <c r="UXA47" s="674"/>
      <c r="UXB47" s="674"/>
      <c r="UXC47" s="674"/>
      <c r="UXD47" s="674"/>
      <c r="UXE47" s="674"/>
      <c r="UXF47" s="674"/>
      <c r="UXG47" s="674"/>
      <c r="UXH47" s="674"/>
      <c r="UXI47" s="674"/>
      <c r="UXJ47" s="674"/>
      <c r="UXK47" s="674"/>
      <c r="UXL47" s="674"/>
      <c r="UXM47" s="674"/>
      <c r="UXN47" s="674"/>
      <c r="UXO47" s="674"/>
      <c r="UXP47" s="674"/>
      <c r="UXQ47" s="674"/>
      <c r="UXR47" s="674"/>
      <c r="UXS47" s="674"/>
      <c r="UXT47" s="674"/>
      <c r="UXU47" s="674"/>
      <c r="UXV47" s="674"/>
      <c r="UXW47" s="674"/>
      <c r="UXX47" s="674"/>
      <c r="UXY47" s="674"/>
      <c r="UXZ47" s="674"/>
      <c r="UYA47" s="674"/>
      <c r="UYB47" s="674"/>
      <c r="UYC47" s="674"/>
      <c r="UYD47" s="674"/>
      <c r="UYE47" s="674"/>
      <c r="UYF47" s="674"/>
      <c r="UYG47" s="674"/>
      <c r="UYH47" s="674"/>
      <c r="UYI47" s="674"/>
      <c r="UYJ47" s="674"/>
      <c r="UYK47" s="674"/>
      <c r="UYL47" s="674"/>
      <c r="UYM47" s="674"/>
      <c r="UYN47" s="674"/>
      <c r="UYO47" s="674"/>
      <c r="UYP47" s="674"/>
      <c r="UYQ47" s="674"/>
      <c r="UYR47" s="674"/>
      <c r="UYS47" s="674"/>
      <c r="UYT47" s="674"/>
      <c r="UYU47" s="674"/>
      <c r="UYV47" s="674"/>
      <c r="UYW47" s="674"/>
      <c r="UYX47" s="674"/>
      <c r="UYY47" s="674"/>
      <c r="UYZ47" s="674"/>
      <c r="UZA47" s="674"/>
      <c r="UZB47" s="674"/>
      <c r="UZC47" s="674"/>
      <c r="UZD47" s="674"/>
      <c r="UZE47" s="674"/>
      <c r="UZF47" s="674"/>
      <c r="UZG47" s="674"/>
      <c r="UZH47" s="674"/>
      <c r="UZI47" s="674"/>
      <c r="UZJ47" s="674"/>
      <c r="UZK47" s="674"/>
      <c r="UZL47" s="674"/>
      <c r="UZM47" s="674"/>
      <c r="UZN47" s="674"/>
      <c r="UZO47" s="674"/>
      <c r="UZP47" s="674"/>
      <c r="UZQ47" s="674"/>
      <c r="UZR47" s="674"/>
      <c r="UZS47" s="674"/>
      <c r="UZT47" s="674"/>
      <c r="UZU47" s="674"/>
      <c r="UZV47" s="674"/>
      <c r="UZW47" s="674"/>
      <c r="UZX47" s="674"/>
      <c r="UZY47" s="674"/>
      <c r="UZZ47" s="674"/>
      <c r="VAA47" s="674"/>
      <c r="VAB47" s="674"/>
      <c r="VAC47" s="674"/>
      <c r="VAD47" s="674"/>
      <c r="VAE47" s="674"/>
      <c r="VAF47" s="674"/>
      <c r="VAG47" s="674"/>
      <c r="VAH47" s="674"/>
      <c r="VAI47" s="674"/>
      <c r="VAJ47" s="674"/>
      <c r="VAK47" s="674"/>
      <c r="VAL47" s="674"/>
      <c r="VAM47" s="674"/>
      <c r="VAN47" s="674"/>
      <c r="VAO47" s="674"/>
      <c r="VAP47" s="674"/>
      <c r="VAQ47" s="674"/>
      <c r="VAR47" s="674"/>
      <c r="VAS47" s="674"/>
      <c r="VAT47" s="674"/>
      <c r="VAU47" s="674"/>
      <c r="VAV47" s="674"/>
      <c r="VAW47" s="674"/>
      <c r="VAX47" s="674"/>
      <c r="VAY47" s="674"/>
      <c r="VAZ47" s="674"/>
      <c r="VBA47" s="674"/>
      <c r="VBB47" s="674"/>
      <c r="VBC47" s="674"/>
      <c r="VBD47" s="674"/>
      <c r="VBE47" s="674"/>
      <c r="VBF47" s="674"/>
      <c r="VBG47" s="674"/>
      <c r="VBH47" s="674"/>
      <c r="VBI47" s="674"/>
      <c r="VBJ47" s="674"/>
      <c r="VBK47" s="674"/>
      <c r="VBL47" s="674"/>
      <c r="VBM47" s="674"/>
      <c r="VBN47" s="674"/>
      <c r="VBO47" s="674"/>
      <c r="VBP47" s="674"/>
      <c r="VBQ47" s="674"/>
      <c r="VBR47" s="674"/>
      <c r="VBS47" s="674"/>
      <c r="VBT47" s="674"/>
      <c r="VBU47" s="674"/>
      <c r="VBV47" s="674"/>
      <c r="VBW47" s="674"/>
      <c r="VBX47" s="674"/>
      <c r="VBY47" s="674"/>
      <c r="VBZ47" s="674"/>
      <c r="VCA47" s="674"/>
      <c r="VCB47" s="674"/>
      <c r="VCC47" s="674"/>
      <c r="VCD47" s="674"/>
      <c r="VCE47" s="674"/>
      <c r="VCF47" s="674"/>
      <c r="VCG47" s="674"/>
      <c r="VCH47" s="674"/>
      <c r="VCI47" s="674"/>
      <c r="VCJ47" s="674"/>
      <c r="VCK47" s="674"/>
      <c r="VCL47" s="674"/>
      <c r="VCM47" s="674"/>
      <c r="VCN47" s="674"/>
      <c r="VCO47" s="674"/>
      <c r="VCP47" s="674"/>
      <c r="VCQ47" s="674"/>
      <c r="VCR47" s="674"/>
      <c r="VCS47" s="674"/>
      <c r="VCT47" s="674"/>
      <c r="VCU47" s="674"/>
      <c r="VCV47" s="674"/>
      <c r="VCW47" s="674"/>
      <c r="VCX47" s="674"/>
      <c r="VCY47" s="674"/>
      <c r="VCZ47" s="674"/>
      <c r="VDA47" s="674"/>
      <c r="VDB47" s="674"/>
      <c r="VDC47" s="674"/>
      <c r="VDD47" s="674"/>
      <c r="VDE47" s="674"/>
      <c r="VDF47" s="674"/>
      <c r="VDG47" s="674"/>
      <c r="VDH47" s="674"/>
      <c r="VDI47" s="674"/>
      <c r="VDJ47" s="674"/>
      <c r="VDK47" s="674"/>
      <c r="VDL47" s="674"/>
      <c r="VDM47" s="674"/>
      <c r="VDN47" s="674"/>
      <c r="VDO47" s="674"/>
      <c r="VDP47" s="674"/>
      <c r="VDQ47" s="674"/>
      <c r="VDR47" s="674"/>
      <c r="VDS47" s="674"/>
      <c r="VDT47" s="674"/>
      <c r="VDU47" s="674"/>
      <c r="VDV47" s="674"/>
      <c r="VDW47" s="674"/>
      <c r="VDX47" s="674"/>
      <c r="VDY47" s="674"/>
      <c r="VDZ47" s="674"/>
      <c r="VEA47" s="674"/>
      <c r="VEB47" s="674"/>
      <c r="VEC47" s="674"/>
      <c r="VED47" s="674"/>
      <c r="VEE47" s="674"/>
      <c r="VEF47" s="674"/>
      <c r="VEG47" s="674"/>
      <c r="VEH47" s="674"/>
      <c r="VEI47" s="674"/>
      <c r="VEJ47" s="674"/>
      <c r="VEK47" s="674"/>
      <c r="VEL47" s="674"/>
      <c r="VEM47" s="674"/>
      <c r="VEN47" s="674"/>
      <c r="VEO47" s="674"/>
      <c r="VEP47" s="674"/>
      <c r="VEQ47" s="674"/>
      <c r="VER47" s="674"/>
      <c r="VES47" s="674"/>
      <c r="VET47" s="674"/>
      <c r="VEU47" s="674"/>
      <c r="VEV47" s="674"/>
      <c r="VEW47" s="674"/>
      <c r="VEX47" s="674"/>
      <c r="VEY47" s="674"/>
      <c r="VEZ47" s="674"/>
      <c r="VFA47" s="674"/>
      <c r="VFB47" s="674"/>
      <c r="VFC47" s="674"/>
      <c r="VFD47" s="674"/>
      <c r="VFE47" s="674"/>
      <c r="VFF47" s="674"/>
      <c r="VFG47" s="674"/>
      <c r="VFH47" s="674"/>
      <c r="VFI47" s="674"/>
      <c r="VFJ47" s="674"/>
      <c r="VFK47" s="674"/>
      <c r="VFL47" s="674"/>
      <c r="VFM47" s="674"/>
      <c r="VFN47" s="674"/>
      <c r="VFO47" s="674"/>
      <c r="VFP47" s="674"/>
      <c r="VFQ47" s="674"/>
      <c r="VFR47" s="674"/>
      <c r="VFS47" s="674"/>
      <c r="VFT47" s="674"/>
      <c r="VFU47" s="674"/>
      <c r="VFV47" s="674"/>
      <c r="VFW47" s="674"/>
      <c r="VFX47" s="674"/>
      <c r="VFY47" s="674"/>
      <c r="VFZ47" s="674"/>
      <c r="VGA47" s="674"/>
      <c r="VGB47" s="674"/>
      <c r="VGC47" s="674"/>
      <c r="VGD47" s="674"/>
      <c r="VGE47" s="674"/>
      <c r="VGF47" s="674"/>
      <c r="VGG47" s="674"/>
      <c r="VGH47" s="674"/>
      <c r="VGI47" s="674"/>
      <c r="VGJ47" s="674"/>
      <c r="VGK47" s="674"/>
      <c r="VGL47" s="674"/>
      <c r="VGM47" s="674"/>
      <c r="VGN47" s="674"/>
      <c r="VGO47" s="674"/>
      <c r="VGP47" s="674"/>
      <c r="VGQ47" s="674"/>
      <c r="VGR47" s="674"/>
      <c r="VGS47" s="674"/>
      <c r="VGT47" s="674"/>
      <c r="VGU47" s="674"/>
      <c r="VGV47" s="674"/>
      <c r="VGW47" s="674"/>
      <c r="VGX47" s="674"/>
      <c r="VGY47" s="674"/>
      <c r="VGZ47" s="674"/>
      <c r="VHA47" s="674"/>
      <c r="VHB47" s="674"/>
      <c r="VHC47" s="674"/>
      <c r="VHD47" s="674"/>
      <c r="VHE47" s="674"/>
      <c r="VHF47" s="674"/>
      <c r="VHG47" s="674"/>
      <c r="VHH47" s="674"/>
      <c r="VHI47" s="674"/>
      <c r="VHJ47" s="674"/>
      <c r="VHK47" s="674"/>
      <c r="VHL47" s="674"/>
      <c r="VHM47" s="674"/>
      <c r="VHN47" s="674"/>
      <c r="VHO47" s="674"/>
      <c r="VHP47" s="674"/>
      <c r="VHQ47" s="674"/>
      <c r="VHR47" s="674"/>
      <c r="VHS47" s="674"/>
      <c r="VHT47" s="674"/>
      <c r="VHU47" s="674"/>
      <c r="VHV47" s="674"/>
      <c r="VHW47" s="674"/>
      <c r="VHX47" s="674"/>
      <c r="VHY47" s="674"/>
      <c r="VHZ47" s="674"/>
      <c r="VIA47" s="674"/>
      <c r="VIB47" s="674"/>
      <c r="VIC47" s="674"/>
      <c r="VID47" s="674"/>
      <c r="VIE47" s="674"/>
      <c r="VIF47" s="674"/>
      <c r="VIG47" s="674"/>
      <c r="VIH47" s="674"/>
      <c r="VII47" s="674"/>
      <c r="VIJ47" s="674"/>
      <c r="VIK47" s="674"/>
      <c r="VIL47" s="674"/>
      <c r="VIM47" s="674"/>
      <c r="VIN47" s="674"/>
      <c r="VIO47" s="674"/>
      <c r="VIP47" s="674"/>
      <c r="VIQ47" s="674"/>
      <c r="VIR47" s="674"/>
      <c r="VIS47" s="674"/>
      <c r="VIT47" s="674"/>
      <c r="VIU47" s="674"/>
      <c r="VIV47" s="674"/>
      <c r="VIW47" s="674"/>
      <c r="VIX47" s="674"/>
      <c r="VIY47" s="674"/>
      <c r="VIZ47" s="674"/>
      <c r="VJA47" s="674"/>
      <c r="VJB47" s="674"/>
      <c r="VJC47" s="674"/>
      <c r="VJD47" s="674"/>
      <c r="VJE47" s="674"/>
      <c r="VJF47" s="674"/>
      <c r="VJG47" s="674"/>
      <c r="VJH47" s="674"/>
      <c r="VJI47" s="674"/>
      <c r="VJJ47" s="674"/>
      <c r="VJK47" s="674"/>
      <c r="VJL47" s="674"/>
      <c r="VJM47" s="674"/>
      <c r="VJN47" s="674"/>
      <c r="VJO47" s="674"/>
      <c r="VJP47" s="674"/>
      <c r="VJQ47" s="674"/>
      <c r="VJR47" s="674"/>
      <c r="VJS47" s="674"/>
      <c r="VJT47" s="674"/>
      <c r="VJU47" s="674"/>
      <c r="VJV47" s="674"/>
      <c r="VJW47" s="674"/>
      <c r="VJX47" s="674"/>
      <c r="VJY47" s="674"/>
      <c r="VJZ47" s="674"/>
      <c r="VKA47" s="674"/>
      <c r="VKB47" s="674"/>
      <c r="VKC47" s="674"/>
      <c r="VKD47" s="674"/>
      <c r="VKE47" s="674"/>
      <c r="VKF47" s="674"/>
      <c r="VKG47" s="674"/>
      <c r="VKH47" s="674"/>
      <c r="VKI47" s="674"/>
      <c r="VKJ47" s="674"/>
      <c r="VKK47" s="674"/>
      <c r="VKL47" s="674"/>
      <c r="VKM47" s="674"/>
      <c r="VKN47" s="674"/>
      <c r="VKO47" s="674"/>
      <c r="VKP47" s="674"/>
      <c r="VKQ47" s="674"/>
      <c r="VKR47" s="674"/>
      <c r="VKS47" s="674"/>
      <c r="VKT47" s="674"/>
      <c r="VKU47" s="674"/>
      <c r="VKV47" s="674"/>
      <c r="VKW47" s="674"/>
      <c r="VKX47" s="674"/>
      <c r="VKY47" s="674"/>
      <c r="VKZ47" s="674"/>
      <c r="VLA47" s="674"/>
      <c r="VLB47" s="674"/>
      <c r="VLC47" s="674"/>
      <c r="VLD47" s="674"/>
      <c r="VLE47" s="674"/>
      <c r="VLF47" s="674"/>
      <c r="VLG47" s="674"/>
      <c r="VLH47" s="674"/>
      <c r="VLI47" s="674"/>
      <c r="VLJ47" s="674"/>
      <c r="VLK47" s="674"/>
      <c r="VLL47" s="674"/>
      <c r="VLM47" s="674"/>
      <c r="VLN47" s="674"/>
      <c r="VLO47" s="674"/>
      <c r="VLP47" s="674"/>
      <c r="VLQ47" s="674"/>
      <c r="VLR47" s="674"/>
      <c r="VLS47" s="674"/>
      <c r="VLT47" s="674"/>
      <c r="VLU47" s="674"/>
      <c r="VLV47" s="674"/>
      <c r="VLW47" s="674"/>
      <c r="VLX47" s="674"/>
      <c r="VLY47" s="674"/>
      <c r="VLZ47" s="674"/>
      <c r="VMA47" s="674"/>
      <c r="VMB47" s="674"/>
      <c r="VMC47" s="674"/>
      <c r="VMD47" s="674"/>
      <c r="VME47" s="674"/>
      <c r="VMF47" s="674"/>
      <c r="VMG47" s="674"/>
      <c r="VMH47" s="674"/>
      <c r="VMI47" s="674"/>
      <c r="VMJ47" s="674"/>
      <c r="VMK47" s="674"/>
      <c r="VML47" s="674"/>
      <c r="VMM47" s="674"/>
      <c r="VMN47" s="674"/>
      <c r="VMO47" s="674"/>
      <c r="VMP47" s="674"/>
      <c r="VMQ47" s="674"/>
      <c r="VMR47" s="674"/>
      <c r="VMS47" s="674"/>
      <c r="VMT47" s="674"/>
      <c r="VMU47" s="674"/>
      <c r="VMV47" s="674"/>
      <c r="VMW47" s="674"/>
      <c r="VMX47" s="674"/>
      <c r="VMY47" s="674"/>
      <c r="VMZ47" s="674"/>
      <c r="VNA47" s="674"/>
      <c r="VNB47" s="674"/>
      <c r="VNC47" s="674"/>
      <c r="VND47" s="674"/>
      <c r="VNE47" s="674"/>
      <c r="VNF47" s="674"/>
      <c r="VNG47" s="674"/>
      <c r="VNH47" s="674"/>
      <c r="VNI47" s="674"/>
      <c r="VNJ47" s="674"/>
      <c r="VNK47" s="674"/>
      <c r="VNL47" s="674"/>
      <c r="VNM47" s="674"/>
      <c r="VNN47" s="674"/>
      <c r="VNO47" s="674"/>
      <c r="VNP47" s="674"/>
      <c r="VNQ47" s="674"/>
      <c r="VNR47" s="674"/>
      <c r="VNS47" s="674"/>
      <c r="VNT47" s="674"/>
      <c r="VNU47" s="674"/>
      <c r="VNV47" s="674"/>
      <c r="VNW47" s="674"/>
      <c r="VNX47" s="674"/>
      <c r="VNY47" s="674"/>
      <c r="VNZ47" s="674"/>
      <c r="VOA47" s="674"/>
      <c r="VOB47" s="674"/>
      <c r="VOC47" s="674"/>
      <c r="VOD47" s="674"/>
      <c r="VOE47" s="674"/>
      <c r="VOF47" s="674"/>
      <c r="VOG47" s="674"/>
      <c r="VOH47" s="674"/>
      <c r="VOI47" s="674"/>
      <c r="VOJ47" s="674"/>
      <c r="VOK47" s="674"/>
      <c r="VOL47" s="674"/>
      <c r="VOM47" s="674"/>
      <c r="VON47" s="674"/>
      <c r="VOO47" s="674"/>
      <c r="VOP47" s="674"/>
      <c r="VOQ47" s="674"/>
      <c r="VOR47" s="674"/>
      <c r="VOS47" s="674"/>
      <c r="VOT47" s="674"/>
      <c r="VOU47" s="674"/>
      <c r="VOV47" s="674"/>
      <c r="VOW47" s="674"/>
      <c r="VOX47" s="674"/>
      <c r="VOY47" s="674"/>
      <c r="VOZ47" s="674"/>
      <c r="VPA47" s="674"/>
      <c r="VPB47" s="674"/>
      <c r="VPC47" s="674"/>
      <c r="VPD47" s="674"/>
      <c r="VPE47" s="674"/>
      <c r="VPF47" s="674"/>
      <c r="VPG47" s="674"/>
      <c r="VPH47" s="674"/>
      <c r="VPI47" s="674"/>
      <c r="VPJ47" s="674"/>
      <c r="VPK47" s="674"/>
      <c r="VPL47" s="674"/>
      <c r="VPM47" s="674"/>
      <c r="VPN47" s="674"/>
      <c r="VPO47" s="674"/>
      <c r="VPP47" s="674"/>
      <c r="VPQ47" s="674"/>
      <c r="VPR47" s="674"/>
      <c r="VPS47" s="674"/>
      <c r="VPT47" s="674"/>
      <c r="VPU47" s="674"/>
      <c r="VPV47" s="674"/>
      <c r="VPW47" s="674"/>
      <c r="VPX47" s="674"/>
      <c r="VPY47" s="674"/>
      <c r="VPZ47" s="674"/>
      <c r="VQA47" s="674"/>
      <c r="VQB47" s="674"/>
      <c r="VQC47" s="674"/>
      <c r="VQD47" s="674"/>
      <c r="VQE47" s="674"/>
      <c r="VQF47" s="674"/>
      <c r="VQG47" s="674"/>
      <c r="VQH47" s="674"/>
      <c r="VQI47" s="674"/>
      <c r="VQJ47" s="674"/>
      <c r="VQK47" s="674"/>
      <c r="VQL47" s="674"/>
      <c r="VQM47" s="674"/>
      <c r="VQN47" s="674"/>
      <c r="VQO47" s="674"/>
      <c r="VQP47" s="674"/>
      <c r="VQQ47" s="674"/>
      <c r="VQR47" s="674"/>
      <c r="VQS47" s="674"/>
      <c r="VQT47" s="674"/>
      <c r="VQU47" s="674"/>
      <c r="VQV47" s="674"/>
      <c r="VQW47" s="674"/>
      <c r="VQX47" s="674"/>
      <c r="VQY47" s="674"/>
      <c r="VQZ47" s="674"/>
      <c r="VRA47" s="674"/>
      <c r="VRB47" s="674"/>
      <c r="VRC47" s="674"/>
      <c r="VRD47" s="674"/>
      <c r="VRE47" s="674"/>
      <c r="VRF47" s="674"/>
      <c r="VRG47" s="674"/>
      <c r="VRH47" s="674"/>
      <c r="VRI47" s="674"/>
      <c r="VRJ47" s="674"/>
      <c r="VRK47" s="674"/>
      <c r="VRL47" s="674"/>
      <c r="VRM47" s="674"/>
      <c r="VRN47" s="674"/>
      <c r="VRO47" s="674"/>
      <c r="VRP47" s="674"/>
      <c r="VRQ47" s="674"/>
      <c r="VRR47" s="674"/>
      <c r="VRS47" s="674"/>
      <c r="VRT47" s="674"/>
      <c r="VRU47" s="674"/>
      <c r="VRV47" s="674"/>
      <c r="VRW47" s="674"/>
      <c r="VRX47" s="674"/>
      <c r="VRY47" s="674"/>
      <c r="VRZ47" s="674"/>
      <c r="VSA47" s="674"/>
      <c r="VSB47" s="674"/>
      <c r="VSC47" s="674"/>
      <c r="VSD47" s="674"/>
      <c r="VSE47" s="674"/>
      <c r="VSF47" s="674"/>
      <c r="VSG47" s="674"/>
      <c r="VSH47" s="674"/>
      <c r="VSI47" s="674"/>
      <c r="VSJ47" s="674"/>
      <c r="VSK47" s="674"/>
      <c r="VSL47" s="674"/>
      <c r="VSM47" s="674"/>
      <c r="VSN47" s="674"/>
      <c r="VSO47" s="674"/>
      <c r="VSP47" s="674"/>
      <c r="VSQ47" s="674"/>
      <c r="VSR47" s="674"/>
      <c r="VSS47" s="674"/>
      <c r="VST47" s="674"/>
      <c r="VSU47" s="674"/>
      <c r="VSV47" s="674"/>
      <c r="VSW47" s="674"/>
      <c r="VSX47" s="674"/>
      <c r="VSY47" s="674"/>
      <c r="VSZ47" s="674"/>
      <c r="VTA47" s="674"/>
      <c r="VTB47" s="674"/>
      <c r="VTC47" s="674"/>
      <c r="VTD47" s="674"/>
      <c r="VTE47" s="674"/>
      <c r="VTF47" s="674"/>
      <c r="VTG47" s="674"/>
      <c r="VTH47" s="674"/>
      <c r="VTI47" s="674"/>
      <c r="VTJ47" s="674"/>
      <c r="VTK47" s="674"/>
      <c r="VTL47" s="674"/>
      <c r="VTM47" s="674"/>
      <c r="VTN47" s="674"/>
      <c r="VTO47" s="674"/>
      <c r="VTP47" s="674"/>
      <c r="VTQ47" s="674"/>
      <c r="VTR47" s="674"/>
      <c r="VTS47" s="674"/>
      <c r="VTT47" s="674"/>
      <c r="VTU47" s="674"/>
      <c r="VTV47" s="674"/>
      <c r="VTW47" s="674"/>
      <c r="VTX47" s="674"/>
      <c r="VTY47" s="674"/>
      <c r="VTZ47" s="674"/>
      <c r="VUA47" s="674"/>
      <c r="VUB47" s="674"/>
      <c r="VUC47" s="674"/>
      <c r="VUD47" s="674"/>
      <c r="VUE47" s="674"/>
      <c r="VUF47" s="674"/>
      <c r="VUG47" s="674"/>
      <c r="VUH47" s="674"/>
      <c r="VUI47" s="674"/>
      <c r="VUJ47" s="674"/>
      <c r="VUK47" s="674"/>
      <c r="VUL47" s="674"/>
      <c r="VUM47" s="674"/>
      <c r="VUN47" s="674"/>
      <c r="VUO47" s="674"/>
      <c r="VUP47" s="674"/>
      <c r="VUQ47" s="674"/>
      <c r="VUR47" s="674"/>
      <c r="VUS47" s="674"/>
      <c r="VUT47" s="674"/>
      <c r="VUU47" s="674"/>
      <c r="VUV47" s="674"/>
      <c r="VUW47" s="674"/>
      <c r="VUX47" s="674"/>
      <c r="VUY47" s="674"/>
      <c r="VUZ47" s="674"/>
      <c r="VVA47" s="674"/>
      <c r="VVB47" s="674"/>
      <c r="VVC47" s="674"/>
      <c r="VVD47" s="674"/>
      <c r="VVE47" s="674"/>
      <c r="VVF47" s="674"/>
      <c r="VVG47" s="674"/>
      <c r="VVH47" s="674"/>
      <c r="VVI47" s="674"/>
      <c r="VVJ47" s="674"/>
      <c r="VVK47" s="674"/>
      <c r="VVL47" s="674"/>
      <c r="VVM47" s="674"/>
      <c r="VVN47" s="674"/>
      <c r="VVO47" s="674"/>
      <c r="VVP47" s="674"/>
      <c r="VVQ47" s="674"/>
      <c r="VVR47" s="674"/>
      <c r="VVS47" s="674"/>
      <c r="VVT47" s="674"/>
      <c r="VVU47" s="674"/>
      <c r="VVV47" s="674"/>
      <c r="VVW47" s="674"/>
      <c r="VVX47" s="674"/>
      <c r="VVY47" s="674"/>
      <c r="VVZ47" s="674"/>
      <c r="VWA47" s="674"/>
      <c r="VWB47" s="674"/>
      <c r="VWC47" s="674"/>
      <c r="VWD47" s="674"/>
      <c r="VWE47" s="674"/>
      <c r="VWF47" s="674"/>
      <c r="VWG47" s="674"/>
      <c r="VWH47" s="674"/>
      <c r="VWI47" s="674"/>
      <c r="VWJ47" s="674"/>
      <c r="VWK47" s="674"/>
      <c r="VWL47" s="674"/>
      <c r="VWM47" s="674"/>
      <c r="VWN47" s="674"/>
      <c r="VWO47" s="674"/>
      <c r="VWP47" s="674"/>
      <c r="VWQ47" s="674"/>
      <c r="VWR47" s="674"/>
      <c r="VWS47" s="674"/>
      <c r="VWT47" s="674"/>
      <c r="VWU47" s="674"/>
      <c r="VWV47" s="674"/>
      <c r="VWW47" s="674"/>
      <c r="VWX47" s="674"/>
      <c r="VWY47" s="674"/>
      <c r="VWZ47" s="674"/>
      <c r="VXA47" s="674"/>
      <c r="VXB47" s="674"/>
      <c r="VXC47" s="674"/>
      <c r="VXD47" s="674"/>
      <c r="VXE47" s="674"/>
      <c r="VXF47" s="674"/>
      <c r="VXG47" s="674"/>
      <c r="VXH47" s="674"/>
      <c r="VXI47" s="674"/>
      <c r="VXJ47" s="674"/>
      <c r="VXK47" s="674"/>
      <c r="VXL47" s="674"/>
      <c r="VXM47" s="674"/>
      <c r="VXN47" s="674"/>
      <c r="VXO47" s="674"/>
      <c r="VXP47" s="674"/>
      <c r="VXQ47" s="674"/>
      <c r="VXR47" s="674"/>
      <c r="VXS47" s="674"/>
      <c r="VXT47" s="674"/>
      <c r="VXU47" s="674"/>
      <c r="VXV47" s="674"/>
      <c r="VXW47" s="674"/>
      <c r="VXX47" s="674"/>
      <c r="VXY47" s="674"/>
      <c r="VXZ47" s="674"/>
      <c r="VYA47" s="674"/>
      <c r="VYB47" s="674"/>
      <c r="VYC47" s="674"/>
      <c r="VYD47" s="674"/>
      <c r="VYE47" s="674"/>
      <c r="VYF47" s="674"/>
      <c r="VYG47" s="674"/>
      <c r="VYH47" s="674"/>
      <c r="VYI47" s="674"/>
      <c r="VYJ47" s="674"/>
      <c r="VYK47" s="674"/>
      <c r="VYL47" s="674"/>
      <c r="VYM47" s="674"/>
      <c r="VYN47" s="674"/>
      <c r="VYO47" s="674"/>
      <c r="VYP47" s="674"/>
      <c r="VYQ47" s="674"/>
      <c r="VYR47" s="674"/>
      <c r="VYS47" s="674"/>
      <c r="VYT47" s="674"/>
      <c r="VYU47" s="674"/>
      <c r="VYV47" s="674"/>
      <c r="VYW47" s="674"/>
      <c r="VYX47" s="674"/>
      <c r="VYY47" s="674"/>
      <c r="VYZ47" s="674"/>
      <c r="VZA47" s="674"/>
      <c r="VZB47" s="674"/>
      <c r="VZC47" s="674"/>
      <c r="VZD47" s="674"/>
      <c r="VZE47" s="674"/>
      <c r="VZF47" s="674"/>
      <c r="VZG47" s="674"/>
      <c r="VZH47" s="674"/>
      <c r="VZI47" s="674"/>
      <c r="VZJ47" s="674"/>
      <c r="VZK47" s="674"/>
      <c r="VZL47" s="674"/>
      <c r="VZM47" s="674"/>
      <c r="VZN47" s="674"/>
      <c r="VZO47" s="674"/>
      <c r="VZP47" s="674"/>
      <c r="VZQ47" s="674"/>
      <c r="VZR47" s="674"/>
      <c r="VZS47" s="674"/>
      <c r="VZT47" s="674"/>
      <c r="VZU47" s="674"/>
      <c r="VZV47" s="674"/>
      <c r="VZW47" s="674"/>
      <c r="VZX47" s="674"/>
      <c r="VZY47" s="674"/>
      <c r="VZZ47" s="674"/>
      <c r="WAA47" s="674"/>
      <c r="WAB47" s="674"/>
      <c r="WAC47" s="674"/>
      <c r="WAD47" s="674"/>
      <c r="WAE47" s="674"/>
      <c r="WAF47" s="674"/>
      <c r="WAG47" s="674"/>
      <c r="WAH47" s="674"/>
      <c r="WAI47" s="674"/>
      <c r="WAJ47" s="674"/>
      <c r="WAK47" s="674"/>
      <c r="WAL47" s="674"/>
      <c r="WAM47" s="674"/>
      <c r="WAN47" s="674"/>
      <c r="WAO47" s="674"/>
      <c r="WAP47" s="674"/>
      <c r="WAQ47" s="674"/>
      <c r="WAR47" s="674"/>
      <c r="WAS47" s="674"/>
      <c r="WAT47" s="674"/>
      <c r="WAU47" s="674"/>
      <c r="WAV47" s="674"/>
      <c r="WAW47" s="674"/>
      <c r="WAX47" s="674"/>
      <c r="WAY47" s="674"/>
      <c r="WAZ47" s="674"/>
      <c r="WBA47" s="674"/>
      <c r="WBB47" s="674"/>
      <c r="WBC47" s="674"/>
      <c r="WBD47" s="674"/>
      <c r="WBE47" s="674"/>
      <c r="WBF47" s="674"/>
      <c r="WBG47" s="674"/>
      <c r="WBH47" s="674"/>
      <c r="WBI47" s="674"/>
      <c r="WBJ47" s="674"/>
      <c r="WBK47" s="674"/>
      <c r="WBL47" s="674"/>
      <c r="WBM47" s="674"/>
      <c r="WBN47" s="674"/>
      <c r="WBO47" s="674"/>
      <c r="WBP47" s="674"/>
      <c r="WBQ47" s="674"/>
      <c r="WBR47" s="674"/>
      <c r="WBS47" s="674"/>
      <c r="WBT47" s="674"/>
      <c r="WBU47" s="674"/>
      <c r="WBV47" s="674"/>
      <c r="WBW47" s="674"/>
      <c r="WBX47" s="674"/>
      <c r="WBY47" s="674"/>
      <c r="WBZ47" s="674"/>
      <c r="WCA47" s="674"/>
      <c r="WCB47" s="674"/>
      <c r="WCC47" s="674"/>
      <c r="WCD47" s="674"/>
      <c r="WCE47" s="674"/>
      <c r="WCF47" s="674"/>
      <c r="WCG47" s="674"/>
      <c r="WCH47" s="674"/>
      <c r="WCI47" s="674"/>
      <c r="WCJ47" s="674"/>
      <c r="WCK47" s="674"/>
      <c r="WCL47" s="674"/>
      <c r="WCM47" s="674"/>
      <c r="WCN47" s="674"/>
      <c r="WCO47" s="674"/>
      <c r="WCP47" s="674"/>
      <c r="WCQ47" s="674"/>
      <c r="WCR47" s="674"/>
      <c r="WCS47" s="674"/>
      <c r="WCT47" s="674"/>
      <c r="WCU47" s="674"/>
      <c r="WCV47" s="674"/>
      <c r="WCW47" s="674"/>
      <c r="WCX47" s="674"/>
      <c r="WCY47" s="674"/>
      <c r="WCZ47" s="674"/>
      <c r="WDA47" s="674"/>
      <c r="WDB47" s="674"/>
      <c r="WDC47" s="674"/>
      <c r="WDD47" s="674"/>
      <c r="WDE47" s="674"/>
      <c r="WDF47" s="674"/>
      <c r="WDG47" s="674"/>
      <c r="WDH47" s="674"/>
      <c r="WDI47" s="674"/>
      <c r="WDJ47" s="674"/>
      <c r="WDK47" s="674"/>
      <c r="WDL47" s="674"/>
      <c r="WDM47" s="674"/>
      <c r="WDN47" s="674"/>
      <c r="WDO47" s="674"/>
      <c r="WDP47" s="674"/>
      <c r="WDQ47" s="674"/>
      <c r="WDR47" s="674"/>
      <c r="WDS47" s="674"/>
      <c r="WDT47" s="674"/>
      <c r="WDU47" s="674"/>
      <c r="WDV47" s="674"/>
      <c r="WDW47" s="674"/>
      <c r="WDX47" s="674"/>
      <c r="WDY47" s="674"/>
      <c r="WDZ47" s="674"/>
      <c r="WEA47" s="674"/>
      <c r="WEB47" s="674"/>
      <c r="WEC47" s="674"/>
      <c r="WED47" s="674"/>
      <c r="WEE47" s="674"/>
      <c r="WEF47" s="674"/>
      <c r="WEG47" s="674"/>
      <c r="WEH47" s="674"/>
      <c r="WEI47" s="674"/>
      <c r="WEJ47" s="674"/>
      <c r="WEK47" s="674"/>
      <c r="WEL47" s="674"/>
      <c r="WEM47" s="674"/>
      <c r="WEN47" s="674"/>
      <c r="WEO47" s="674"/>
      <c r="WEP47" s="674"/>
      <c r="WEQ47" s="674"/>
      <c r="WER47" s="674"/>
      <c r="WES47" s="674"/>
      <c r="WET47" s="674"/>
      <c r="WEU47" s="674"/>
      <c r="WEV47" s="674"/>
      <c r="WEW47" s="674"/>
      <c r="WEX47" s="674"/>
      <c r="WEY47" s="674"/>
      <c r="WEZ47" s="674"/>
      <c r="WFA47" s="674"/>
      <c r="WFB47" s="674"/>
      <c r="WFC47" s="674"/>
      <c r="WFD47" s="674"/>
      <c r="WFE47" s="674"/>
      <c r="WFF47" s="674"/>
      <c r="WFG47" s="674"/>
      <c r="WFH47" s="674"/>
      <c r="WFI47" s="674"/>
      <c r="WFJ47" s="674"/>
      <c r="WFK47" s="674"/>
      <c r="WFL47" s="674"/>
      <c r="WFM47" s="674"/>
      <c r="WFN47" s="674"/>
      <c r="WFO47" s="674"/>
      <c r="WFP47" s="674"/>
      <c r="WFQ47" s="674"/>
      <c r="WFR47" s="674"/>
      <c r="WFS47" s="674"/>
      <c r="WFT47" s="674"/>
      <c r="WFU47" s="674"/>
      <c r="WFV47" s="674"/>
      <c r="WFW47" s="674"/>
      <c r="WFX47" s="674"/>
      <c r="WFY47" s="674"/>
      <c r="WFZ47" s="674"/>
      <c r="WGA47" s="674"/>
      <c r="WGB47" s="674"/>
      <c r="WGC47" s="674"/>
      <c r="WGD47" s="674"/>
      <c r="WGE47" s="674"/>
      <c r="WGF47" s="674"/>
      <c r="WGG47" s="674"/>
      <c r="WGH47" s="674"/>
      <c r="WGI47" s="674"/>
      <c r="WGJ47" s="674"/>
      <c r="WGK47" s="674"/>
      <c r="WGL47" s="674"/>
      <c r="WGM47" s="674"/>
      <c r="WGN47" s="674"/>
      <c r="WGO47" s="674"/>
      <c r="WGP47" s="674"/>
      <c r="WGQ47" s="674"/>
      <c r="WGR47" s="674"/>
      <c r="WGS47" s="674"/>
      <c r="WGT47" s="674"/>
      <c r="WGU47" s="674"/>
      <c r="WGV47" s="674"/>
      <c r="WGW47" s="674"/>
      <c r="WGX47" s="674"/>
      <c r="WGY47" s="674"/>
      <c r="WGZ47" s="674"/>
      <c r="WHA47" s="674"/>
      <c r="WHB47" s="674"/>
      <c r="WHC47" s="674"/>
      <c r="WHD47" s="674"/>
      <c r="WHE47" s="674"/>
      <c r="WHF47" s="674"/>
      <c r="WHG47" s="674"/>
      <c r="WHH47" s="674"/>
      <c r="WHI47" s="674"/>
      <c r="WHJ47" s="674"/>
      <c r="WHK47" s="674"/>
      <c r="WHL47" s="674"/>
      <c r="WHM47" s="674"/>
      <c r="WHN47" s="674"/>
      <c r="WHO47" s="674"/>
      <c r="WHP47" s="674"/>
      <c r="WHQ47" s="674"/>
      <c r="WHR47" s="674"/>
      <c r="WHS47" s="674"/>
      <c r="WHT47" s="674"/>
      <c r="WHU47" s="674"/>
      <c r="WHV47" s="674"/>
      <c r="WHW47" s="674"/>
      <c r="WHX47" s="674"/>
      <c r="WHY47" s="674"/>
      <c r="WHZ47" s="674"/>
      <c r="WIA47" s="674"/>
      <c r="WIB47" s="674"/>
      <c r="WIC47" s="674"/>
      <c r="WID47" s="674"/>
      <c r="WIE47" s="674"/>
      <c r="WIF47" s="674"/>
      <c r="WIG47" s="674"/>
      <c r="WIH47" s="674"/>
      <c r="WII47" s="674"/>
      <c r="WIJ47" s="674"/>
      <c r="WIK47" s="674"/>
      <c r="WIL47" s="674"/>
      <c r="WIM47" s="674"/>
      <c r="WIN47" s="674"/>
      <c r="WIO47" s="674"/>
      <c r="WIP47" s="674"/>
      <c r="WIQ47" s="674"/>
      <c r="WIR47" s="674"/>
      <c r="WIS47" s="674"/>
      <c r="WIT47" s="674"/>
      <c r="WIU47" s="674"/>
      <c r="WIV47" s="674"/>
      <c r="WIW47" s="674"/>
      <c r="WIX47" s="674"/>
      <c r="WIY47" s="674"/>
      <c r="WIZ47" s="674"/>
      <c r="WJA47" s="674"/>
      <c r="WJB47" s="674"/>
      <c r="WJC47" s="674"/>
      <c r="WJD47" s="674"/>
      <c r="WJE47" s="674"/>
      <c r="WJF47" s="674"/>
      <c r="WJG47" s="674"/>
      <c r="WJH47" s="674"/>
      <c r="WJI47" s="674"/>
      <c r="WJJ47" s="674"/>
      <c r="WJK47" s="674"/>
      <c r="WJL47" s="674"/>
      <c r="WJM47" s="674"/>
      <c r="WJN47" s="674"/>
      <c r="WJO47" s="674"/>
      <c r="WJP47" s="674"/>
      <c r="WJQ47" s="674"/>
      <c r="WJR47" s="674"/>
      <c r="WJS47" s="674"/>
      <c r="WJT47" s="674"/>
      <c r="WJU47" s="674"/>
      <c r="WJV47" s="674"/>
      <c r="WJW47" s="674"/>
      <c r="WJX47" s="674"/>
      <c r="WJY47" s="674"/>
      <c r="WJZ47" s="674"/>
      <c r="WKA47" s="674"/>
      <c r="WKB47" s="674"/>
      <c r="WKC47" s="674"/>
      <c r="WKD47" s="674"/>
      <c r="WKE47" s="674"/>
      <c r="WKF47" s="674"/>
      <c r="WKG47" s="674"/>
      <c r="WKH47" s="674"/>
      <c r="WKI47" s="674"/>
      <c r="WKJ47" s="674"/>
      <c r="WKK47" s="674"/>
      <c r="WKL47" s="674"/>
      <c r="WKM47" s="674"/>
      <c r="WKN47" s="674"/>
      <c r="WKO47" s="674"/>
      <c r="WKP47" s="674"/>
      <c r="WKQ47" s="674"/>
      <c r="WKR47" s="674"/>
      <c r="WKS47" s="674"/>
      <c r="WKT47" s="674"/>
      <c r="WKU47" s="674"/>
      <c r="WKV47" s="674"/>
      <c r="WKW47" s="674"/>
      <c r="WKX47" s="674"/>
      <c r="WKY47" s="674"/>
      <c r="WKZ47" s="674"/>
      <c r="WLA47" s="674"/>
      <c r="WLB47" s="674"/>
      <c r="WLC47" s="674"/>
      <c r="WLD47" s="674"/>
      <c r="WLE47" s="674"/>
      <c r="WLF47" s="674"/>
      <c r="WLG47" s="674"/>
      <c r="WLH47" s="674"/>
      <c r="WLI47" s="674"/>
      <c r="WLJ47" s="674"/>
      <c r="WLK47" s="674"/>
      <c r="WLL47" s="674"/>
      <c r="WLM47" s="674"/>
      <c r="WLN47" s="674"/>
      <c r="WLO47" s="674"/>
      <c r="WLP47" s="674"/>
      <c r="WLQ47" s="674"/>
      <c r="WLR47" s="674"/>
      <c r="WLS47" s="674"/>
      <c r="WLT47" s="674"/>
      <c r="WLU47" s="674"/>
      <c r="WLV47" s="674"/>
      <c r="WLW47" s="674"/>
      <c r="WLX47" s="674"/>
      <c r="WLY47" s="674"/>
      <c r="WLZ47" s="674"/>
      <c r="WMA47" s="674"/>
      <c r="WMB47" s="674"/>
      <c r="WMC47" s="674"/>
      <c r="WMD47" s="674"/>
      <c r="WME47" s="674"/>
      <c r="WMF47" s="674"/>
      <c r="WMG47" s="674"/>
      <c r="WMH47" s="674"/>
      <c r="WMI47" s="674"/>
      <c r="WMJ47" s="674"/>
      <c r="WMK47" s="674"/>
      <c r="WML47" s="674"/>
      <c r="WMM47" s="674"/>
      <c r="WMN47" s="674"/>
      <c r="WMO47" s="674"/>
      <c r="WMP47" s="674"/>
      <c r="WMQ47" s="674"/>
      <c r="WMR47" s="674"/>
      <c r="WMS47" s="674"/>
      <c r="WMT47" s="674"/>
      <c r="WMU47" s="674"/>
      <c r="WMV47" s="674"/>
      <c r="WMW47" s="674"/>
      <c r="WMX47" s="674"/>
      <c r="WMY47" s="674"/>
      <c r="WMZ47" s="674"/>
      <c r="WNA47" s="674"/>
      <c r="WNB47" s="674"/>
      <c r="WNC47" s="674"/>
      <c r="WND47" s="674"/>
      <c r="WNE47" s="674"/>
      <c r="WNF47" s="674"/>
      <c r="WNG47" s="674"/>
      <c r="WNH47" s="674"/>
      <c r="WNI47" s="674"/>
      <c r="WNJ47" s="674"/>
      <c r="WNK47" s="674"/>
      <c r="WNL47" s="674"/>
      <c r="WNM47" s="674"/>
      <c r="WNN47" s="674"/>
      <c r="WNO47" s="674"/>
      <c r="WNP47" s="674"/>
      <c r="WNQ47" s="674"/>
      <c r="WNR47" s="674"/>
      <c r="WNS47" s="674"/>
      <c r="WNT47" s="674"/>
      <c r="WNU47" s="674"/>
      <c r="WNV47" s="674"/>
      <c r="WNW47" s="674"/>
      <c r="WNX47" s="674"/>
      <c r="WNY47" s="674"/>
      <c r="WNZ47" s="674"/>
      <c r="WOA47" s="674"/>
      <c r="WOB47" s="674"/>
      <c r="WOC47" s="674"/>
      <c r="WOD47" s="674"/>
      <c r="WOE47" s="674"/>
      <c r="WOF47" s="674"/>
      <c r="WOG47" s="674"/>
      <c r="WOH47" s="674"/>
      <c r="WOI47" s="674"/>
      <c r="WOJ47" s="674"/>
      <c r="WOK47" s="674"/>
      <c r="WOL47" s="674"/>
      <c r="WOM47" s="674"/>
      <c r="WON47" s="674"/>
      <c r="WOO47" s="674"/>
      <c r="WOP47" s="674"/>
      <c r="WOQ47" s="674"/>
      <c r="WOR47" s="674"/>
      <c r="WOS47" s="674"/>
      <c r="WOT47" s="674"/>
      <c r="WOU47" s="674"/>
      <c r="WOV47" s="674"/>
      <c r="WOW47" s="674"/>
      <c r="WOX47" s="674"/>
      <c r="WOY47" s="674"/>
      <c r="WOZ47" s="674"/>
      <c r="WPA47" s="674"/>
      <c r="WPB47" s="674"/>
      <c r="WPC47" s="674"/>
      <c r="WPD47" s="674"/>
      <c r="WPE47" s="674"/>
      <c r="WPF47" s="674"/>
      <c r="WPG47" s="674"/>
      <c r="WPH47" s="674"/>
      <c r="WPI47" s="674"/>
      <c r="WPJ47" s="674"/>
      <c r="WPK47" s="674"/>
      <c r="WPL47" s="674"/>
      <c r="WPM47" s="674"/>
      <c r="WPN47" s="674"/>
      <c r="WPO47" s="674"/>
      <c r="WPP47" s="674"/>
      <c r="WPQ47" s="674"/>
      <c r="WPR47" s="674"/>
      <c r="WPS47" s="674"/>
      <c r="WPT47" s="674"/>
      <c r="WPU47" s="674"/>
      <c r="WPV47" s="674"/>
      <c r="WPW47" s="674"/>
      <c r="WPX47" s="674"/>
      <c r="WPY47" s="674"/>
      <c r="WPZ47" s="674"/>
      <c r="WQA47" s="674"/>
      <c r="WQB47" s="674"/>
      <c r="WQC47" s="674"/>
      <c r="WQD47" s="674"/>
      <c r="WQE47" s="674"/>
      <c r="WQF47" s="674"/>
      <c r="WQG47" s="674"/>
      <c r="WQH47" s="674"/>
      <c r="WQI47" s="674"/>
      <c r="WQJ47" s="674"/>
      <c r="WQK47" s="674"/>
      <c r="WQL47" s="674"/>
      <c r="WQM47" s="674"/>
      <c r="WQN47" s="674"/>
      <c r="WQO47" s="674"/>
      <c r="WQP47" s="674"/>
      <c r="WQQ47" s="674"/>
      <c r="WQR47" s="674"/>
      <c r="WQS47" s="674"/>
      <c r="WQT47" s="674"/>
      <c r="WQU47" s="674"/>
      <c r="WQV47" s="674"/>
      <c r="WQW47" s="674"/>
      <c r="WQX47" s="674"/>
      <c r="WQY47" s="674"/>
      <c r="WQZ47" s="674"/>
      <c r="WRA47" s="674"/>
      <c r="WRB47" s="674"/>
      <c r="WRC47" s="674"/>
      <c r="WRD47" s="674"/>
      <c r="WRE47" s="674"/>
      <c r="WRF47" s="674"/>
      <c r="WRG47" s="674"/>
      <c r="WRH47" s="674"/>
      <c r="WRI47" s="674"/>
      <c r="WRJ47" s="674"/>
      <c r="WRK47" s="674"/>
      <c r="WRL47" s="674"/>
      <c r="WRM47" s="674"/>
      <c r="WRN47" s="674"/>
      <c r="WRO47" s="674"/>
      <c r="WRP47" s="674"/>
      <c r="WRQ47" s="674"/>
      <c r="WRR47" s="674"/>
      <c r="WRS47" s="674"/>
      <c r="WRT47" s="674"/>
      <c r="WRU47" s="674"/>
      <c r="WRV47" s="674"/>
      <c r="WRW47" s="674"/>
      <c r="WRX47" s="674"/>
      <c r="WRY47" s="674"/>
      <c r="WRZ47" s="674"/>
      <c r="WSA47" s="674"/>
      <c r="WSB47" s="674"/>
      <c r="WSC47" s="674"/>
      <c r="WSD47" s="674"/>
      <c r="WSE47" s="674"/>
      <c r="WSF47" s="674"/>
      <c r="WSG47" s="674"/>
      <c r="WSH47" s="674"/>
      <c r="WSI47" s="674"/>
      <c r="WSJ47" s="674"/>
      <c r="WSK47" s="674"/>
      <c r="WSL47" s="674"/>
      <c r="WSM47" s="674"/>
      <c r="WSN47" s="674"/>
      <c r="WSO47" s="674"/>
      <c r="WSP47" s="674"/>
      <c r="WSQ47" s="674"/>
      <c r="WSR47" s="674"/>
      <c r="WSS47" s="674"/>
      <c r="WST47" s="674"/>
      <c r="WSU47" s="674"/>
      <c r="WSV47" s="674"/>
      <c r="WSW47" s="674"/>
      <c r="WSX47" s="674"/>
      <c r="WSY47" s="674"/>
      <c r="WSZ47" s="674"/>
      <c r="WTA47" s="674"/>
      <c r="WTB47" s="674"/>
      <c r="WTC47" s="674"/>
      <c r="WTD47" s="674"/>
      <c r="WTE47" s="674"/>
      <c r="WTF47" s="674"/>
      <c r="WTG47" s="674"/>
      <c r="WTH47" s="674"/>
      <c r="WTI47" s="674"/>
      <c r="WTJ47" s="674"/>
      <c r="WTK47" s="674"/>
      <c r="WTL47" s="674"/>
      <c r="WTM47" s="674"/>
      <c r="WTN47" s="674"/>
      <c r="WTO47" s="674"/>
      <c r="WTP47" s="674"/>
      <c r="WTQ47" s="674"/>
      <c r="WTR47" s="674"/>
      <c r="WTS47" s="674"/>
      <c r="WTT47" s="674"/>
      <c r="WTU47" s="674"/>
      <c r="WTV47" s="674"/>
      <c r="WTW47" s="674"/>
      <c r="WTX47" s="674"/>
      <c r="WTY47" s="674"/>
      <c r="WTZ47" s="674"/>
      <c r="WUA47" s="674"/>
      <c r="WUB47" s="674"/>
      <c r="WUC47" s="674"/>
      <c r="WUD47" s="674"/>
      <c r="WUE47" s="674"/>
      <c r="WUF47" s="674"/>
      <c r="WUG47" s="674"/>
      <c r="WUH47" s="674"/>
      <c r="WUI47" s="674"/>
      <c r="WUJ47" s="674"/>
      <c r="WUK47" s="674"/>
      <c r="WUL47" s="674"/>
      <c r="WUM47" s="674"/>
      <c r="WUN47" s="674"/>
      <c r="WUO47" s="674"/>
      <c r="WUP47" s="674"/>
      <c r="WUQ47" s="674"/>
      <c r="WUR47" s="674"/>
      <c r="WUS47" s="674"/>
      <c r="WUT47" s="674"/>
      <c r="WUU47" s="674"/>
      <c r="WUV47" s="674"/>
      <c r="WUW47" s="674"/>
      <c r="WUX47" s="674"/>
      <c r="WUY47" s="674"/>
      <c r="WUZ47" s="674"/>
      <c r="WVA47" s="674"/>
      <c r="WVB47" s="674"/>
      <c r="WVC47" s="674"/>
      <c r="WVD47" s="674"/>
      <c r="WVE47" s="674"/>
      <c r="WVF47" s="674"/>
      <c r="WVG47" s="674"/>
      <c r="WVH47" s="674"/>
      <c r="WVI47" s="674"/>
      <c r="WVJ47" s="674"/>
      <c r="WVK47" s="674"/>
      <c r="WVL47" s="674"/>
      <c r="WVM47" s="674"/>
      <c r="WVN47" s="674"/>
      <c r="WVO47" s="674"/>
      <c r="WVP47" s="674"/>
      <c r="WVQ47" s="674"/>
      <c r="WVR47" s="674"/>
      <c r="WVS47" s="674"/>
      <c r="WVT47" s="674"/>
    </row>
    <row r="48" spans="1:16140" s="1216" customFormat="1" x14ac:dyDescent="0.2">
      <c r="A48" s="674"/>
      <c r="B48" s="1732" t="s">
        <v>1898</v>
      </c>
      <c r="C48" s="1730"/>
      <c r="D48" s="1730"/>
      <c r="E48" s="1730"/>
      <c r="F48" s="1215"/>
      <c r="G48" s="1730"/>
      <c r="H48" s="1730"/>
      <c r="I48" s="1730"/>
      <c r="K48" s="1730"/>
      <c r="L48" s="1730"/>
      <c r="M48" s="1730"/>
      <c r="O48" s="674"/>
      <c r="P48" s="674"/>
      <c r="Q48" s="674"/>
      <c r="R48" s="674"/>
      <c r="S48" s="674"/>
      <c r="T48" s="674"/>
      <c r="U48" s="674"/>
      <c r="V48" s="674"/>
      <c r="W48" s="674"/>
      <c r="X48" s="674"/>
      <c r="Y48" s="674"/>
      <c r="Z48" s="674"/>
      <c r="AA48" s="674"/>
      <c r="AB48" s="674"/>
      <c r="AC48" s="674"/>
      <c r="AD48" s="674"/>
      <c r="AE48" s="674"/>
      <c r="AF48" s="674"/>
      <c r="AG48" s="674"/>
      <c r="AH48" s="674"/>
      <c r="AI48" s="674"/>
      <c r="AJ48" s="674"/>
      <c r="AK48" s="674"/>
      <c r="AL48" s="674"/>
      <c r="AM48" s="674"/>
      <c r="AN48" s="674"/>
      <c r="AO48" s="674"/>
      <c r="AP48" s="674"/>
      <c r="AQ48" s="674"/>
      <c r="AR48" s="674"/>
      <c r="AS48" s="674"/>
      <c r="AT48" s="674"/>
      <c r="AU48" s="674"/>
      <c r="AV48" s="674"/>
      <c r="AW48" s="674"/>
      <c r="AX48" s="674"/>
      <c r="AY48" s="674"/>
      <c r="AZ48" s="674"/>
      <c r="BA48" s="674"/>
      <c r="BB48" s="674"/>
      <c r="BC48" s="674"/>
      <c r="BD48" s="674"/>
      <c r="BE48" s="674"/>
      <c r="BF48" s="674"/>
      <c r="BG48" s="674"/>
      <c r="BH48" s="674"/>
      <c r="BI48" s="674"/>
      <c r="BJ48" s="674"/>
      <c r="BK48" s="674"/>
      <c r="BL48" s="674"/>
      <c r="BM48" s="674"/>
      <c r="BN48" s="674"/>
      <c r="BO48" s="674"/>
      <c r="BP48" s="674"/>
      <c r="BQ48" s="674"/>
      <c r="BR48" s="674"/>
      <c r="BS48" s="674"/>
      <c r="BT48" s="674"/>
      <c r="BU48" s="674"/>
      <c r="BV48" s="674"/>
      <c r="BW48" s="674"/>
      <c r="BX48" s="674"/>
      <c r="BY48" s="674"/>
      <c r="BZ48" s="674"/>
      <c r="CA48" s="674"/>
      <c r="CB48" s="674"/>
      <c r="CC48" s="674"/>
      <c r="CD48" s="674"/>
      <c r="CE48" s="674"/>
      <c r="CF48" s="674"/>
      <c r="CG48" s="674"/>
      <c r="CH48" s="674"/>
      <c r="CI48" s="674"/>
      <c r="CJ48" s="674"/>
      <c r="CK48" s="674"/>
      <c r="CL48" s="674"/>
      <c r="CM48" s="674"/>
      <c r="CN48" s="674"/>
      <c r="CO48" s="674"/>
      <c r="CP48" s="674"/>
      <c r="CQ48" s="674"/>
      <c r="CR48" s="674"/>
      <c r="CS48" s="674"/>
      <c r="CT48" s="674"/>
      <c r="CU48" s="674"/>
      <c r="CV48" s="674"/>
      <c r="CW48" s="674"/>
      <c r="CX48" s="674"/>
      <c r="CY48" s="674"/>
      <c r="CZ48" s="674"/>
      <c r="DA48" s="674"/>
      <c r="DB48" s="674"/>
      <c r="DC48" s="674"/>
      <c r="DD48" s="674"/>
      <c r="DE48" s="674"/>
      <c r="DF48" s="674"/>
      <c r="DG48" s="674"/>
      <c r="DH48" s="674"/>
      <c r="DI48" s="674"/>
      <c r="DJ48" s="674"/>
      <c r="DK48" s="674"/>
      <c r="DL48" s="674"/>
      <c r="DM48" s="674"/>
      <c r="DN48" s="674"/>
      <c r="DO48" s="674"/>
      <c r="DP48" s="674"/>
      <c r="DQ48" s="674"/>
      <c r="DR48" s="674"/>
      <c r="DS48" s="674"/>
      <c r="DT48" s="674"/>
      <c r="DU48" s="674"/>
      <c r="DV48" s="674"/>
      <c r="DW48" s="674"/>
      <c r="DX48" s="674"/>
      <c r="DY48" s="674"/>
      <c r="DZ48" s="674"/>
      <c r="EA48" s="674"/>
      <c r="EB48" s="674"/>
      <c r="EC48" s="674"/>
      <c r="ED48" s="674"/>
      <c r="EE48" s="674"/>
      <c r="EF48" s="674"/>
      <c r="EG48" s="674"/>
      <c r="EH48" s="674"/>
      <c r="EI48" s="674"/>
      <c r="EJ48" s="674"/>
      <c r="EK48" s="674"/>
      <c r="EL48" s="674"/>
      <c r="EM48" s="674"/>
      <c r="EN48" s="674"/>
      <c r="EO48" s="674"/>
      <c r="EP48" s="674"/>
      <c r="EQ48" s="674"/>
      <c r="ER48" s="674"/>
      <c r="ES48" s="674"/>
      <c r="ET48" s="674"/>
      <c r="EU48" s="674"/>
      <c r="EV48" s="674"/>
      <c r="EW48" s="674"/>
      <c r="EX48" s="674"/>
      <c r="EY48" s="674"/>
      <c r="EZ48" s="674"/>
      <c r="FA48" s="674"/>
      <c r="FB48" s="674"/>
      <c r="FC48" s="674"/>
      <c r="FD48" s="674"/>
      <c r="FE48" s="674"/>
      <c r="FF48" s="674"/>
      <c r="FG48" s="674"/>
      <c r="FH48" s="674"/>
      <c r="FI48" s="674"/>
      <c r="FJ48" s="674"/>
      <c r="FK48" s="674"/>
      <c r="FL48" s="674"/>
      <c r="FM48" s="674"/>
      <c r="FN48" s="674"/>
      <c r="FO48" s="674"/>
      <c r="FP48" s="674"/>
      <c r="FQ48" s="674"/>
      <c r="FR48" s="674"/>
      <c r="FS48" s="674"/>
      <c r="FT48" s="674"/>
      <c r="FU48" s="674"/>
      <c r="FV48" s="674"/>
      <c r="FW48" s="674"/>
      <c r="FX48" s="674"/>
      <c r="FY48" s="674"/>
      <c r="FZ48" s="674"/>
      <c r="GA48" s="674"/>
      <c r="GB48" s="674"/>
      <c r="GC48" s="674"/>
      <c r="GD48" s="674"/>
      <c r="GE48" s="674"/>
      <c r="GF48" s="674"/>
      <c r="GG48" s="674"/>
      <c r="GH48" s="674"/>
      <c r="GI48" s="674"/>
      <c r="GJ48" s="674"/>
      <c r="GK48" s="674"/>
      <c r="GL48" s="674"/>
      <c r="GM48" s="674"/>
      <c r="GN48" s="674"/>
      <c r="GO48" s="674"/>
      <c r="GP48" s="674"/>
      <c r="GQ48" s="674"/>
      <c r="GR48" s="674"/>
      <c r="GS48" s="674"/>
      <c r="GT48" s="674"/>
      <c r="GU48" s="674"/>
      <c r="GV48" s="674"/>
      <c r="GW48" s="674"/>
      <c r="GX48" s="674"/>
      <c r="GY48" s="674"/>
      <c r="GZ48" s="674"/>
      <c r="HA48" s="674"/>
      <c r="HB48" s="674"/>
      <c r="HC48" s="674"/>
      <c r="HD48" s="674"/>
      <c r="HE48" s="674"/>
      <c r="HF48" s="674"/>
      <c r="HG48" s="674"/>
      <c r="HH48" s="674"/>
      <c r="HI48" s="674"/>
      <c r="HJ48" s="674"/>
      <c r="HK48" s="674"/>
      <c r="HL48" s="674"/>
      <c r="HM48" s="674"/>
      <c r="HN48" s="674"/>
      <c r="HO48" s="674"/>
      <c r="HP48" s="674"/>
      <c r="HQ48" s="674"/>
      <c r="HR48" s="674"/>
      <c r="HS48" s="674"/>
      <c r="HT48" s="674"/>
      <c r="HU48" s="674"/>
      <c r="HV48" s="674"/>
      <c r="HW48" s="674"/>
      <c r="HX48" s="674"/>
      <c r="HY48" s="674"/>
      <c r="HZ48" s="674"/>
      <c r="IA48" s="674"/>
      <c r="IB48" s="674"/>
      <c r="IC48" s="674"/>
      <c r="ID48" s="674"/>
      <c r="IE48" s="674"/>
      <c r="IF48" s="674"/>
      <c r="IG48" s="674"/>
      <c r="IH48" s="674"/>
      <c r="II48" s="674"/>
      <c r="IJ48" s="674"/>
      <c r="IK48" s="674"/>
      <c r="IL48" s="674"/>
      <c r="IM48" s="674"/>
      <c r="IN48" s="674"/>
      <c r="IO48" s="674"/>
      <c r="IP48" s="674"/>
      <c r="IQ48" s="674"/>
      <c r="IR48" s="674"/>
      <c r="IS48" s="674"/>
      <c r="IT48" s="674"/>
      <c r="IU48" s="674"/>
      <c r="IV48" s="674"/>
      <c r="IW48" s="674"/>
      <c r="IX48" s="674"/>
      <c r="IY48" s="674"/>
      <c r="IZ48" s="674"/>
      <c r="JA48" s="674"/>
      <c r="JB48" s="674"/>
      <c r="JC48" s="674"/>
      <c r="JD48" s="674"/>
      <c r="JE48" s="674"/>
      <c r="JF48" s="674"/>
      <c r="JG48" s="674"/>
      <c r="JH48" s="674"/>
      <c r="JI48" s="674"/>
      <c r="JJ48" s="674"/>
      <c r="JK48" s="674"/>
      <c r="JL48" s="674"/>
      <c r="JM48" s="674"/>
      <c r="JN48" s="674"/>
      <c r="JO48" s="674"/>
      <c r="JP48" s="674"/>
      <c r="JQ48" s="674"/>
      <c r="JR48" s="674"/>
      <c r="JS48" s="674"/>
      <c r="JT48" s="674"/>
      <c r="JU48" s="674"/>
      <c r="JV48" s="674"/>
      <c r="JW48" s="674"/>
      <c r="JX48" s="674"/>
      <c r="JY48" s="674"/>
      <c r="JZ48" s="674"/>
      <c r="KA48" s="674"/>
      <c r="KB48" s="674"/>
      <c r="KC48" s="674"/>
      <c r="KD48" s="674"/>
      <c r="KE48" s="674"/>
      <c r="KF48" s="674"/>
      <c r="KG48" s="674"/>
      <c r="KH48" s="674"/>
      <c r="KI48" s="674"/>
      <c r="KJ48" s="674"/>
      <c r="KK48" s="674"/>
      <c r="KL48" s="674"/>
      <c r="KM48" s="674"/>
      <c r="KN48" s="674"/>
      <c r="KO48" s="674"/>
      <c r="KP48" s="674"/>
      <c r="KQ48" s="674"/>
      <c r="KR48" s="674"/>
      <c r="KS48" s="674"/>
      <c r="KT48" s="674"/>
      <c r="KU48" s="674"/>
      <c r="KV48" s="674"/>
      <c r="KW48" s="674"/>
      <c r="KX48" s="674"/>
      <c r="KY48" s="674"/>
      <c r="KZ48" s="674"/>
      <c r="LA48" s="674"/>
      <c r="LB48" s="674"/>
      <c r="LC48" s="674"/>
      <c r="LD48" s="674"/>
      <c r="LE48" s="674"/>
      <c r="LF48" s="674"/>
      <c r="LG48" s="674"/>
      <c r="LH48" s="674"/>
      <c r="LI48" s="674"/>
      <c r="LJ48" s="674"/>
      <c r="LK48" s="674"/>
      <c r="LL48" s="674"/>
      <c r="LM48" s="674"/>
      <c r="LN48" s="674"/>
      <c r="LO48" s="674"/>
      <c r="LP48" s="674"/>
      <c r="LQ48" s="674"/>
      <c r="LR48" s="674"/>
      <c r="LS48" s="674"/>
      <c r="LT48" s="674"/>
      <c r="LU48" s="674"/>
      <c r="LV48" s="674"/>
      <c r="LW48" s="674"/>
      <c r="LX48" s="674"/>
      <c r="LY48" s="674"/>
      <c r="LZ48" s="674"/>
      <c r="MA48" s="674"/>
      <c r="MB48" s="674"/>
      <c r="MC48" s="674"/>
      <c r="MD48" s="674"/>
      <c r="ME48" s="674"/>
      <c r="MF48" s="674"/>
      <c r="MG48" s="674"/>
      <c r="MH48" s="674"/>
      <c r="MI48" s="674"/>
      <c r="MJ48" s="674"/>
      <c r="MK48" s="674"/>
      <c r="ML48" s="674"/>
      <c r="MM48" s="674"/>
      <c r="MN48" s="674"/>
      <c r="MO48" s="674"/>
      <c r="MP48" s="674"/>
      <c r="MQ48" s="674"/>
      <c r="MR48" s="674"/>
      <c r="MS48" s="674"/>
      <c r="MT48" s="674"/>
      <c r="MU48" s="674"/>
      <c r="MV48" s="674"/>
      <c r="MW48" s="674"/>
      <c r="MX48" s="674"/>
      <c r="MY48" s="674"/>
      <c r="MZ48" s="674"/>
      <c r="NA48" s="674"/>
      <c r="NB48" s="674"/>
      <c r="NC48" s="674"/>
      <c r="ND48" s="674"/>
      <c r="NE48" s="674"/>
      <c r="NF48" s="674"/>
      <c r="NG48" s="674"/>
      <c r="NH48" s="674"/>
      <c r="NI48" s="674"/>
      <c r="NJ48" s="674"/>
      <c r="NK48" s="674"/>
      <c r="NL48" s="674"/>
      <c r="NM48" s="674"/>
      <c r="NN48" s="674"/>
      <c r="NO48" s="674"/>
      <c r="NP48" s="674"/>
      <c r="NQ48" s="674"/>
      <c r="NR48" s="674"/>
      <c r="NS48" s="674"/>
      <c r="NT48" s="674"/>
      <c r="NU48" s="674"/>
      <c r="NV48" s="674"/>
      <c r="NW48" s="674"/>
      <c r="NX48" s="674"/>
      <c r="NY48" s="674"/>
      <c r="NZ48" s="674"/>
      <c r="OA48" s="674"/>
      <c r="OB48" s="674"/>
      <c r="OC48" s="674"/>
      <c r="OD48" s="674"/>
      <c r="OE48" s="674"/>
      <c r="OF48" s="674"/>
      <c r="OG48" s="674"/>
      <c r="OH48" s="674"/>
      <c r="OI48" s="674"/>
      <c r="OJ48" s="674"/>
      <c r="OK48" s="674"/>
      <c r="OL48" s="674"/>
      <c r="OM48" s="674"/>
      <c r="ON48" s="674"/>
      <c r="OO48" s="674"/>
      <c r="OP48" s="674"/>
      <c r="OQ48" s="674"/>
      <c r="OR48" s="674"/>
      <c r="OS48" s="674"/>
      <c r="OT48" s="674"/>
      <c r="OU48" s="674"/>
      <c r="OV48" s="674"/>
      <c r="OW48" s="674"/>
      <c r="OX48" s="674"/>
      <c r="OY48" s="674"/>
      <c r="OZ48" s="674"/>
      <c r="PA48" s="674"/>
      <c r="PB48" s="674"/>
      <c r="PC48" s="674"/>
      <c r="PD48" s="674"/>
      <c r="PE48" s="674"/>
      <c r="PF48" s="674"/>
      <c r="PG48" s="674"/>
      <c r="PH48" s="674"/>
      <c r="PI48" s="674"/>
      <c r="PJ48" s="674"/>
      <c r="PK48" s="674"/>
      <c r="PL48" s="674"/>
      <c r="PM48" s="674"/>
      <c r="PN48" s="674"/>
      <c r="PO48" s="674"/>
      <c r="PP48" s="674"/>
      <c r="PQ48" s="674"/>
      <c r="PR48" s="674"/>
      <c r="PS48" s="674"/>
      <c r="PT48" s="674"/>
      <c r="PU48" s="674"/>
      <c r="PV48" s="674"/>
      <c r="PW48" s="674"/>
      <c r="PX48" s="674"/>
      <c r="PY48" s="674"/>
      <c r="PZ48" s="674"/>
      <c r="QA48" s="674"/>
      <c r="QB48" s="674"/>
      <c r="QC48" s="674"/>
      <c r="QD48" s="674"/>
      <c r="QE48" s="674"/>
      <c r="QF48" s="674"/>
      <c r="QG48" s="674"/>
      <c r="QH48" s="674"/>
      <c r="QI48" s="674"/>
      <c r="QJ48" s="674"/>
      <c r="QK48" s="674"/>
      <c r="QL48" s="674"/>
      <c r="QM48" s="674"/>
      <c r="QN48" s="674"/>
      <c r="QO48" s="674"/>
      <c r="QP48" s="674"/>
      <c r="QQ48" s="674"/>
      <c r="QR48" s="674"/>
      <c r="QS48" s="674"/>
      <c r="QT48" s="674"/>
      <c r="QU48" s="674"/>
      <c r="QV48" s="674"/>
      <c r="QW48" s="674"/>
      <c r="QX48" s="674"/>
      <c r="QY48" s="674"/>
      <c r="QZ48" s="674"/>
      <c r="RA48" s="674"/>
      <c r="RB48" s="674"/>
      <c r="RC48" s="674"/>
      <c r="RD48" s="674"/>
      <c r="RE48" s="674"/>
      <c r="RF48" s="674"/>
      <c r="RG48" s="674"/>
      <c r="RH48" s="674"/>
      <c r="RI48" s="674"/>
      <c r="RJ48" s="674"/>
      <c r="RK48" s="674"/>
      <c r="RL48" s="674"/>
      <c r="RM48" s="674"/>
      <c r="RN48" s="674"/>
      <c r="RO48" s="674"/>
      <c r="RP48" s="674"/>
      <c r="RQ48" s="674"/>
      <c r="RR48" s="674"/>
      <c r="RS48" s="674"/>
      <c r="RT48" s="674"/>
      <c r="RU48" s="674"/>
      <c r="RV48" s="674"/>
      <c r="RW48" s="674"/>
      <c r="RX48" s="674"/>
      <c r="RY48" s="674"/>
      <c r="RZ48" s="674"/>
      <c r="SA48" s="674"/>
      <c r="SB48" s="674"/>
      <c r="SC48" s="674"/>
      <c r="SD48" s="674"/>
      <c r="SE48" s="674"/>
      <c r="SF48" s="674"/>
      <c r="SG48" s="674"/>
      <c r="SH48" s="674"/>
      <c r="SI48" s="674"/>
      <c r="SJ48" s="674"/>
      <c r="SK48" s="674"/>
      <c r="SL48" s="674"/>
      <c r="SM48" s="674"/>
      <c r="SN48" s="674"/>
      <c r="SO48" s="674"/>
      <c r="SP48" s="674"/>
      <c r="SQ48" s="674"/>
      <c r="SR48" s="674"/>
      <c r="SS48" s="674"/>
      <c r="ST48" s="674"/>
      <c r="SU48" s="674"/>
      <c r="SV48" s="674"/>
      <c r="SW48" s="674"/>
      <c r="SX48" s="674"/>
      <c r="SY48" s="674"/>
      <c r="SZ48" s="674"/>
      <c r="TA48" s="674"/>
      <c r="TB48" s="674"/>
      <c r="TC48" s="674"/>
      <c r="TD48" s="674"/>
      <c r="TE48" s="674"/>
      <c r="TF48" s="674"/>
      <c r="TG48" s="674"/>
      <c r="TH48" s="674"/>
      <c r="TI48" s="674"/>
      <c r="TJ48" s="674"/>
      <c r="TK48" s="674"/>
      <c r="TL48" s="674"/>
      <c r="TM48" s="674"/>
      <c r="TN48" s="674"/>
      <c r="TO48" s="674"/>
      <c r="TP48" s="674"/>
      <c r="TQ48" s="674"/>
      <c r="TR48" s="674"/>
      <c r="TS48" s="674"/>
      <c r="TT48" s="674"/>
      <c r="TU48" s="674"/>
      <c r="TV48" s="674"/>
      <c r="TW48" s="674"/>
      <c r="TX48" s="674"/>
      <c r="TY48" s="674"/>
      <c r="TZ48" s="674"/>
      <c r="UA48" s="674"/>
      <c r="UB48" s="674"/>
      <c r="UC48" s="674"/>
      <c r="UD48" s="674"/>
      <c r="UE48" s="674"/>
      <c r="UF48" s="674"/>
      <c r="UG48" s="674"/>
      <c r="UH48" s="674"/>
      <c r="UI48" s="674"/>
      <c r="UJ48" s="674"/>
      <c r="UK48" s="674"/>
      <c r="UL48" s="674"/>
      <c r="UM48" s="674"/>
      <c r="UN48" s="674"/>
      <c r="UO48" s="674"/>
      <c r="UP48" s="674"/>
      <c r="UQ48" s="674"/>
      <c r="UR48" s="674"/>
      <c r="US48" s="674"/>
      <c r="UT48" s="674"/>
      <c r="UU48" s="674"/>
      <c r="UV48" s="674"/>
      <c r="UW48" s="674"/>
      <c r="UX48" s="674"/>
      <c r="UY48" s="674"/>
      <c r="UZ48" s="674"/>
      <c r="VA48" s="674"/>
      <c r="VB48" s="674"/>
      <c r="VC48" s="674"/>
      <c r="VD48" s="674"/>
      <c r="VE48" s="674"/>
      <c r="VF48" s="674"/>
      <c r="VG48" s="674"/>
      <c r="VH48" s="674"/>
      <c r="VI48" s="674"/>
      <c r="VJ48" s="674"/>
      <c r="VK48" s="674"/>
      <c r="VL48" s="674"/>
      <c r="VM48" s="674"/>
      <c r="VN48" s="674"/>
      <c r="VO48" s="674"/>
      <c r="VP48" s="674"/>
      <c r="VQ48" s="674"/>
      <c r="VR48" s="674"/>
      <c r="VS48" s="674"/>
      <c r="VT48" s="674"/>
      <c r="VU48" s="674"/>
      <c r="VV48" s="674"/>
      <c r="VW48" s="674"/>
      <c r="VX48" s="674"/>
      <c r="VY48" s="674"/>
      <c r="VZ48" s="674"/>
      <c r="WA48" s="674"/>
      <c r="WB48" s="674"/>
      <c r="WC48" s="674"/>
      <c r="WD48" s="674"/>
      <c r="WE48" s="674"/>
      <c r="WF48" s="674"/>
      <c r="WG48" s="674"/>
      <c r="WH48" s="674"/>
      <c r="WI48" s="674"/>
      <c r="WJ48" s="674"/>
      <c r="WK48" s="674"/>
      <c r="WL48" s="674"/>
      <c r="WM48" s="674"/>
      <c r="WN48" s="674"/>
      <c r="WO48" s="674"/>
      <c r="WP48" s="674"/>
      <c r="WQ48" s="674"/>
      <c r="WR48" s="674"/>
      <c r="WS48" s="674"/>
      <c r="WT48" s="674"/>
      <c r="WU48" s="674"/>
      <c r="WV48" s="674"/>
      <c r="WW48" s="674"/>
      <c r="WX48" s="674"/>
      <c r="WY48" s="674"/>
      <c r="WZ48" s="674"/>
      <c r="XA48" s="674"/>
      <c r="XB48" s="674"/>
      <c r="XC48" s="674"/>
      <c r="XD48" s="674"/>
      <c r="XE48" s="674"/>
      <c r="XF48" s="674"/>
      <c r="XG48" s="674"/>
      <c r="XH48" s="674"/>
      <c r="XI48" s="674"/>
      <c r="XJ48" s="674"/>
      <c r="XK48" s="674"/>
      <c r="XL48" s="674"/>
      <c r="XM48" s="674"/>
      <c r="XN48" s="674"/>
      <c r="XO48" s="674"/>
      <c r="XP48" s="674"/>
      <c r="XQ48" s="674"/>
      <c r="XR48" s="674"/>
      <c r="XS48" s="674"/>
      <c r="XT48" s="674"/>
      <c r="XU48" s="674"/>
      <c r="XV48" s="674"/>
      <c r="XW48" s="674"/>
      <c r="XX48" s="674"/>
      <c r="XY48" s="674"/>
      <c r="XZ48" s="674"/>
      <c r="YA48" s="674"/>
      <c r="YB48" s="674"/>
      <c r="YC48" s="674"/>
      <c r="YD48" s="674"/>
      <c r="YE48" s="674"/>
      <c r="YF48" s="674"/>
      <c r="YG48" s="674"/>
      <c r="YH48" s="674"/>
      <c r="YI48" s="674"/>
      <c r="YJ48" s="674"/>
      <c r="YK48" s="674"/>
      <c r="YL48" s="674"/>
      <c r="YM48" s="674"/>
      <c r="YN48" s="674"/>
      <c r="YO48" s="674"/>
      <c r="YP48" s="674"/>
      <c r="YQ48" s="674"/>
      <c r="YR48" s="674"/>
      <c r="YS48" s="674"/>
      <c r="YT48" s="674"/>
      <c r="YU48" s="674"/>
      <c r="YV48" s="674"/>
      <c r="YW48" s="674"/>
      <c r="YX48" s="674"/>
      <c r="YY48" s="674"/>
      <c r="YZ48" s="674"/>
      <c r="ZA48" s="674"/>
      <c r="ZB48" s="674"/>
      <c r="ZC48" s="674"/>
      <c r="ZD48" s="674"/>
      <c r="ZE48" s="674"/>
      <c r="ZF48" s="674"/>
      <c r="ZG48" s="674"/>
      <c r="ZH48" s="674"/>
      <c r="ZI48" s="674"/>
      <c r="ZJ48" s="674"/>
      <c r="ZK48" s="674"/>
      <c r="ZL48" s="674"/>
      <c r="ZM48" s="674"/>
      <c r="ZN48" s="674"/>
      <c r="ZO48" s="674"/>
      <c r="ZP48" s="674"/>
      <c r="ZQ48" s="674"/>
      <c r="ZR48" s="674"/>
      <c r="ZS48" s="674"/>
      <c r="ZT48" s="674"/>
      <c r="ZU48" s="674"/>
      <c r="ZV48" s="674"/>
      <c r="ZW48" s="674"/>
      <c r="ZX48" s="674"/>
      <c r="ZY48" s="674"/>
      <c r="ZZ48" s="674"/>
      <c r="AAA48" s="674"/>
      <c r="AAB48" s="674"/>
      <c r="AAC48" s="674"/>
      <c r="AAD48" s="674"/>
      <c r="AAE48" s="674"/>
      <c r="AAF48" s="674"/>
      <c r="AAG48" s="674"/>
      <c r="AAH48" s="674"/>
      <c r="AAI48" s="674"/>
      <c r="AAJ48" s="674"/>
      <c r="AAK48" s="674"/>
      <c r="AAL48" s="674"/>
      <c r="AAM48" s="674"/>
      <c r="AAN48" s="674"/>
      <c r="AAO48" s="674"/>
      <c r="AAP48" s="674"/>
      <c r="AAQ48" s="674"/>
      <c r="AAR48" s="674"/>
      <c r="AAS48" s="674"/>
      <c r="AAT48" s="674"/>
      <c r="AAU48" s="674"/>
      <c r="AAV48" s="674"/>
      <c r="AAW48" s="674"/>
      <c r="AAX48" s="674"/>
      <c r="AAY48" s="674"/>
      <c r="AAZ48" s="674"/>
      <c r="ABA48" s="674"/>
      <c r="ABB48" s="674"/>
      <c r="ABC48" s="674"/>
      <c r="ABD48" s="674"/>
      <c r="ABE48" s="674"/>
      <c r="ABF48" s="674"/>
      <c r="ABG48" s="674"/>
      <c r="ABH48" s="674"/>
      <c r="ABI48" s="674"/>
      <c r="ABJ48" s="674"/>
      <c r="ABK48" s="674"/>
      <c r="ABL48" s="674"/>
      <c r="ABM48" s="674"/>
      <c r="ABN48" s="674"/>
      <c r="ABO48" s="674"/>
      <c r="ABP48" s="674"/>
      <c r="ABQ48" s="674"/>
      <c r="ABR48" s="674"/>
      <c r="ABS48" s="674"/>
      <c r="ABT48" s="674"/>
      <c r="ABU48" s="674"/>
      <c r="ABV48" s="674"/>
      <c r="ABW48" s="674"/>
      <c r="ABX48" s="674"/>
      <c r="ABY48" s="674"/>
      <c r="ABZ48" s="674"/>
      <c r="ACA48" s="674"/>
      <c r="ACB48" s="674"/>
      <c r="ACC48" s="674"/>
      <c r="ACD48" s="674"/>
      <c r="ACE48" s="674"/>
      <c r="ACF48" s="674"/>
      <c r="ACG48" s="674"/>
      <c r="ACH48" s="674"/>
      <c r="ACI48" s="674"/>
      <c r="ACJ48" s="674"/>
      <c r="ACK48" s="674"/>
      <c r="ACL48" s="674"/>
      <c r="ACM48" s="674"/>
      <c r="ACN48" s="674"/>
      <c r="ACO48" s="674"/>
      <c r="ACP48" s="674"/>
      <c r="ACQ48" s="674"/>
      <c r="ACR48" s="674"/>
      <c r="ACS48" s="674"/>
      <c r="ACT48" s="674"/>
      <c r="ACU48" s="674"/>
      <c r="ACV48" s="674"/>
      <c r="ACW48" s="674"/>
      <c r="ACX48" s="674"/>
      <c r="ACY48" s="674"/>
      <c r="ACZ48" s="674"/>
      <c r="ADA48" s="674"/>
      <c r="ADB48" s="674"/>
      <c r="ADC48" s="674"/>
      <c r="ADD48" s="674"/>
      <c r="ADE48" s="674"/>
      <c r="ADF48" s="674"/>
      <c r="ADG48" s="674"/>
      <c r="ADH48" s="674"/>
      <c r="ADI48" s="674"/>
      <c r="ADJ48" s="674"/>
      <c r="ADK48" s="674"/>
      <c r="ADL48" s="674"/>
      <c r="ADM48" s="674"/>
      <c r="ADN48" s="674"/>
      <c r="ADO48" s="674"/>
      <c r="ADP48" s="674"/>
      <c r="ADQ48" s="674"/>
      <c r="ADR48" s="674"/>
      <c r="ADS48" s="674"/>
      <c r="ADT48" s="674"/>
      <c r="ADU48" s="674"/>
      <c r="ADV48" s="674"/>
      <c r="ADW48" s="674"/>
      <c r="ADX48" s="674"/>
      <c r="ADY48" s="674"/>
      <c r="ADZ48" s="674"/>
      <c r="AEA48" s="674"/>
      <c r="AEB48" s="674"/>
      <c r="AEC48" s="674"/>
      <c r="AED48" s="674"/>
      <c r="AEE48" s="674"/>
      <c r="AEF48" s="674"/>
      <c r="AEG48" s="674"/>
      <c r="AEH48" s="674"/>
      <c r="AEI48" s="674"/>
      <c r="AEJ48" s="674"/>
      <c r="AEK48" s="674"/>
      <c r="AEL48" s="674"/>
      <c r="AEM48" s="674"/>
      <c r="AEN48" s="674"/>
      <c r="AEO48" s="674"/>
      <c r="AEP48" s="674"/>
      <c r="AEQ48" s="674"/>
      <c r="AER48" s="674"/>
      <c r="AES48" s="674"/>
      <c r="AET48" s="674"/>
      <c r="AEU48" s="674"/>
      <c r="AEV48" s="674"/>
      <c r="AEW48" s="674"/>
      <c r="AEX48" s="674"/>
      <c r="AEY48" s="674"/>
      <c r="AEZ48" s="674"/>
      <c r="AFA48" s="674"/>
      <c r="AFB48" s="674"/>
      <c r="AFC48" s="674"/>
      <c r="AFD48" s="674"/>
      <c r="AFE48" s="674"/>
      <c r="AFF48" s="674"/>
      <c r="AFG48" s="674"/>
      <c r="AFH48" s="674"/>
      <c r="AFI48" s="674"/>
      <c r="AFJ48" s="674"/>
      <c r="AFK48" s="674"/>
      <c r="AFL48" s="674"/>
      <c r="AFM48" s="674"/>
      <c r="AFN48" s="674"/>
      <c r="AFO48" s="674"/>
      <c r="AFP48" s="674"/>
      <c r="AFQ48" s="674"/>
      <c r="AFR48" s="674"/>
      <c r="AFS48" s="674"/>
      <c r="AFT48" s="674"/>
      <c r="AFU48" s="674"/>
      <c r="AFV48" s="674"/>
      <c r="AFW48" s="674"/>
      <c r="AFX48" s="674"/>
      <c r="AFY48" s="674"/>
      <c r="AFZ48" s="674"/>
      <c r="AGA48" s="674"/>
      <c r="AGB48" s="674"/>
      <c r="AGC48" s="674"/>
      <c r="AGD48" s="674"/>
      <c r="AGE48" s="674"/>
      <c r="AGF48" s="674"/>
      <c r="AGG48" s="674"/>
      <c r="AGH48" s="674"/>
      <c r="AGI48" s="674"/>
      <c r="AGJ48" s="674"/>
      <c r="AGK48" s="674"/>
      <c r="AGL48" s="674"/>
      <c r="AGM48" s="674"/>
      <c r="AGN48" s="674"/>
      <c r="AGO48" s="674"/>
      <c r="AGP48" s="674"/>
      <c r="AGQ48" s="674"/>
      <c r="AGR48" s="674"/>
      <c r="AGS48" s="674"/>
      <c r="AGT48" s="674"/>
      <c r="AGU48" s="674"/>
      <c r="AGV48" s="674"/>
      <c r="AGW48" s="674"/>
      <c r="AGX48" s="674"/>
      <c r="AGY48" s="674"/>
      <c r="AGZ48" s="674"/>
      <c r="AHA48" s="674"/>
      <c r="AHB48" s="674"/>
      <c r="AHC48" s="674"/>
      <c r="AHD48" s="674"/>
      <c r="AHE48" s="674"/>
      <c r="AHF48" s="674"/>
      <c r="AHG48" s="674"/>
      <c r="AHH48" s="674"/>
      <c r="AHI48" s="674"/>
      <c r="AHJ48" s="674"/>
      <c r="AHK48" s="674"/>
      <c r="AHL48" s="674"/>
      <c r="AHM48" s="674"/>
      <c r="AHN48" s="674"/>
      <c r="AHO48" s="674"/>
      <c r="AHP48" s="674"/>
      <c r="AHQ48" s="674"/>
      <c r="AHR48" s="674"/>
      <c r="AHS48" s="674"/>
      <c r="AHT48" s="674"/>
      <c r="AHU48" s="674"/>
      <c r="AHV48" s="674"/>
      <c r="AHW48" s="674"/>
      <c r="AHX48" s="674"/>
      <c r="AHY48" s="674"/>
      <c r="AHZ48" s="674"/>
      <c r="AIA48" s="674"/>
      <c r="AIB48" s="674"/>
      <c r="AIC48" s="674"/>
      <c r="AID48" s="674"/>
      <c r="AIE48" s="674"/>
      <c r="AIF48" s="674"/>
      <c r="AIG48" s="674"/>
      <c r="AIH48" s="674"/>
      <c r="AII48" s="674"/>
      <c r="AIJ48" s="674"/>
      <c r="AIK48" s="674"/>
      <c r="AIL48" s="674"/>
      <c r="AIM48" s="674"/>
      <c r="AIN48" s="674"/>
      <c r="AIO48" s="674"/>
      <c r="AIP48" s="674"/>
      <c r="AIQ48" s="674"/>
      <c r="AIR48" s="674"/>
      <c r="AIS48" s="674"/>
      <c r="AIT48" s="674"/>
      <c r="AIU48" s="674"/>
      <c r="AIV48" s="674"/>
      <c r="AIW48" s="674"/>
      <c r="AIX48" s="674"/>
      <c r="AIY48" s="674"/>
      <c r="AIZ48" s="674"/>
      <c r="AJA48" s="674"/>
      <c r="AJB48" s="674"/>
      <c r="AJC48" s="674"/>
      <c r="AJD48" s="674"/>
      <c r="AJE48" s="674"/>
      <c r="AJF48" s="674"/>
      <c r="AJG48" s="674"/>
      <c r="AJH48" s="674"/>
      <c r="AJI48" s="674"/>
      <c r="AJJ48" s="674"/>
      <c r="AJK48" s="674"/>
      <c r="AJL48" s="674"/>
      <c r="AJM48" s="674"/>
      <c r="AJN48" s="674"/>
      <c r="AJO48" s="674"/>
      <c r="AJP48" s="674"/>
      <c r="AJQ48" s="674"/>
      <c r="AJR48" s="674"/>
      <c r="AJS48" s="674"/>
      <c r="AJT48" s="674"/>
      <c r="AJU48" s="674"/>
      <c r="AJV48" s="674"/>
      <c r="AJW48" s="674"/>
      <c r="AJX48" s="674"/>
      <c r="AJY48" s="674"/>
      <c r="AJZ48" s="674"/>
      <c r="AKA48" s="674"/>
      <c r="AKB48" s="674"/>
      <c r="AKC48" s="674"/>
      <c r="AKD48" s="674"/>
      <c r="AKE48" s="674"/>
      <c r="AKF48" s="674"/>
      <c r="AKG48" s="674"/>
      <c r="AKH48" s="674"/>
      <c r="AKI48" s="674"/>
      <c r="AKJ48" s="674"/>
      <c r="AKK48" s="674"/>
      <c r="AKL48" s="674"/>
      <c r="AKM48" s="674"/>
      <c r="AKN48" s="674"/>
      <c r="AKO48" s="674"/>
      <c r="AKP48" s="674"/>
      <c r="AKQ48" s="674"/>
      <c r="AKR48" s="674"/>
      <c r="AKS48" s="674"/>
      <c r="AKT48" s="674"/>
      <c r="AKU48" s="674"/>
      <c r="AKV48" s="674"/>
      <c r="AKW48" s="674"/>
      <c r="AKX48" s="674"/>
      <c r="AKY48" s="674"/>
      <c r="AKZ48" s="674"/>
      <c r="ALA48" s="674"/>
      <c r="ALB48" s="674"/>
      <c r="ALC48" s="674"/>
      <c r="ALD48" s="674"/>
      <c r="ALE48" s="674"/>
      <c r="ALF48" s="674"/>
      <c r="ALG48" s="674"/>
      <c r="ALH48" s="674"/>
      <c r="ALI48" s="674"/>
      <c r="ALJ48" s="674"/>
      <c r="ALK48" s="674"/>
      <c r="ALL48" s="674"/>
      <c r="ALM48" s="674"/>
      <c r="ALN48" s="674"/>
      <c r="ALO48" s="674"/>
      <c r="ALP48" s="674"/>
      <c r="ALQ48" s="674"/>
      <c r="ALR48" s="674"/>
      <c r="ALS48" s="674"/>
      <c r="ALT48" s="674"/>
      <c r="ALU48" s="674"/>
      <c r="ALV48" s="674"/>
      <c r="ALW48" s="674"/>
      <c r="ALX48" s="674"/>
      <c r="ALY48" s="674"/>
      <c r="ALZ48" s="674"/>
      <c r="AMA48" s="674"/>
      <c r="AMB48" s="674"/>
      <c r="AMC48" s="674"/>
      <c r="AMD48" s="674"/>
      <c r="AME48" s="674"/>
      <c r="AMF48" s="674"/>
      <c r="AMG48" s="674"/>
      <c r="AMH48" s="674"/>
      <c r="AMI48" s="674"/>
      <c r="AMJ48" s="674"/>
      <c r="AMK48" s="674"/>
      <c r="AML48" s="674"/>
      <c r="AMM48" s="674"/>
      <c r="AMN48" s="674"/>
      <c r="AMO48" s="674"/>
      <c r="AMP48" s="674"/>
      <c r="AMQ48" s="674"/>
      <c r="AMR48" s="674"/>
      <c r="AMS48" s="674"/>
      <c r="AMT48" s="674"/>
      <c r="AMU48" s="674"/>
      <c r="AMV48" s="674"/>
      <c r="AMW48" s="674"/>
      <c r="AMX48" s="674"/>
      <c r="AMY48" s="674"/>
      <c r="AMZ48" s="674"/>
      <c r="ANA48" s="674"/>
      <c r="ANB48" s="674"/>
      <c r="ANC48" s="674"/>
      <c r="AND48" s="674"/>
      <c r="ANE48" s="674"/>
      <c r="ANF48" s="674"/>
      <c r="ANG48" s="674"/>
      <c r="ANH48" s="674"/>
      <c r="ANI48" s="674"/>
      <c r="ANJ48" s="674"/>
      <c r="ANK48" s="674"/>
      <c r="ANL48" s="674"/>
      <c r="ANM48" s="674"/>
      <c r="ANN48" s="674"/>
      <c r="ANO48" s="674"/>
      <c r="ANP48" s="674"/>
      <c r="ANQ48" s="674"/>
      <c r="ANR48" s="674"/>
      <c r="ANS48" s="674"/>
      <c r="ANT48" s="674"/>
      <c r="ANU48" s="674"/>
      <c r="ANV48" s="674"/>
      <c r="ANW48" s="674"/>
      <c r="ANX48" s="674"/>
      <c r="ANY48" s="674"/>
      <c r="ANZ48" s="674"/>
      <c r="AOA48" s="674"/>
      <c r="AOB48" s="674"/>
      <c r="AOC48" s="674"/>
      <c r="AOD48" s="674"/>
      <c r="AOE48" s="674"/>
      <c r="AOF48" s="674"/>
      <c r="AOG48" s="674"/>
      <c r="AOH48" s="674"/>
      <c r="AOI48" s="674"/>
      <c r="AOJ48" s="674"/>
      <c r="AOK48" s="674"/>
      <c r="AOL48" s="674"/>
      <c r="AOM48" s="674"/>
      <c r="AON48" s="674"/>
      <c r="AOO48" s="674"/>
      <c r="AOP48" s="674"/>
      <c r="AOQ48" s="674"/>
      <c r="AOR48" s="674"/>
      <c r="AOS48" s="674"/>
      <c r="AOT48" s="674"/>
      <c r="AOU48" s="674"/>
      <c r="AOV48" s="674"/>
      <c r="AOW48" s="674"/>
      <c r="AOX48" s="674"/>
      <c r="AOY48" s="674"/>
      <c r="AOZ48" s="674"/>
      <c r="APA48" s="674"/>
      <c r="APB48" s="674"/>
      <c r="APC48" s="674"/>
      <c r="APD48" s="674"/>
      <c r="APE48" s="674"/>
      <c r="APF48" s="674"/>
      <c r="APG48" s="674"/>
      <c r="APH48" s="674"/>
      <c r="API48" s="674"/>
      <c r="APJ48" s="674"/>
      <c r="APK48" s="674"/>
      <c r="APL48" s="674"/>
      <c r="APM48" s="674"/>
      <c r="APN48" s="674"/>
      <c r="APO48" s="674"/>
      <c r="APP48" s="674"/>
      <c r="APQ48" s="674"/>
      <c r="APR48" s="674"/>
      <c r="APS48" s="674"/>
      <c r="APT48" s="674"/>
      <c r="APU48" s="674"/>
      <c r="APV48" s="674"/>
      <c r="APW48" s="674"/>
      <c r="APX48" s="674"/>
      <c r="APY48" s="674"/>
      <c r="APZ48" s="674"/>
      <c r="AQA48" s="674"/>
      <c r="AQB48" s="674"/>
      <c r="AQC48" s="674"/>
      <c r="AQD48" s="674"/>
      <c r="AQE48" s="674"/>
      <c r="AQF48" s="674"/>
      <c r="AQG48" s="674"/>
      <c r="AQH48" s="674"/>
      <c r="AQI48" s="674"/>
      <c r="AQJ48" s="674"/>
      <c r="AQK48" s="674"/>
      <c r="AQL48" s="674"/>
      <c r="AQM48" s="674"/>
      <c r="AQN48" s="674"/>
      <c r="AQO48" s="674"/>
      <c r="AQP48" s="674"/>
      <c r="AQQ48" s="674"/>
      <c r="AQR48" s="674"/>
      <c r="AQS48" s="674"/>
      <c r="AQT48" s="674"/>
      <c r="AQU48" s="674"/>
      <c r="AQV48" s="674"/>
      <c r="AQW48" s="674"/>
      <c r="AQX48" s="674"/>
      <c r="AQY48" s="674"/>
      <c r="AQZ48" s="674"/>
      <c r="ARA48" s="674"/>
      <c r="ARB48" s="674"/>
      <c r="ARC48" s="674"/>
      <c r="ARD48" s="674"/>
      <c r="ARE48" s="674"/>
      <c r="ARF48" s="674"/>
      <c r="ARG48" s="674"/>
      <c r="ARH48" s="674"/>
      <c r="ARI48" s="674"/>
      <c r="ARJ48" s="674"/>
      <c r="ARK48" s="674"/>
      <c r="ARL48" s="674"/>
      <c r="ARM48" s="674"/>
      <c r="ARN48" s="674"/>
      <c r="ARO48" s="674"/>
      <c r="ARP48" s="674"/>
      <c r="ARQ48" s="674"/>
      <c r="ARR48" s="674"/>
      <c r="ARS48" s="674"/>
      <c r="ART48" s="674"/>
      <c r="ARU48" s="674"/>
      <c r="ARV48" s="674"/>
      <c r="ARW48" s="674"/>
      <c r="ARX48" s="674"/>
      <c r="ARY48" s="674"/>
      <c r="ARZ48" s="674"/>
      <c r="ASA48" s="674"/>
      <c r="ASB48" s="674"/>
      <c r="ASC48" s="674"/>
      <c r="ASD48" s="674"/>
      <c r="ASE48" s="674"/>
      <c r="ASF48" s="674"/>
      <c r="ASG48" s="674"/>
      <c r="ASH48" s="674"/>
      <c r="ASI48" s="674"/>
      <c r="ASJ48" s="674"/>
      <c r="ASK48" s="674"/>
      <c r="ASL48" s="674"/>
      <c r="ASM48" s="674"/>
      <c r="ASN48" s="674"/>
      <c r="ASO48" s="674"/>
      <c r="ASP48" s="674"/>
      <c r="ASQ48" s="674"/>
      <c r="ASR48" s="674"/>
      <c r="ASS48" s="674"/>
      <c r="AST48" s="674"/>
      <c r="ASU48" s="674"/>
      <c r="ASV48" s="674"/>
      <c r="ASW48" s="674"/>
      <c r="ASX48" s="674"/>
      <c r="ASY48" s="674"/>
      <c r="ASZ48" s="674"/>
      <c r="ATA48" s="674"/>
      <c r="ATB48" s="674"/>
      <c r="ATC48" s="674"/>
      <c r="ATD48" s="674"/>
      <c r="ATE48" s="674"/>
      <c r="ATF48" s="674"/>
      <c r="ATG48" s="674"/>
      <c r="ATH48" s="674"/>
      <c r="ATI48" s="674"/>
      <c r="ATJ48" s="674"/>
      <c r="ATK48" s="674"/>
      <c r="ATL48" s="674"/>
      <c r="ATM48" s="674"/>
      <c r="ATN48" s="674"/>
      <c r="ATO48" s="674"/>
      <c r="ATP48" s="674"/>
      <c r="ATQ48" s="674"/>
      <c r="ATR48" s="674"/>
      <c r="ATS48" s="674"/>
      <c r="ATT48" s="674"/>
      <c r="ATU48" s="674"/>
      <c r="ATV48" s="674"/>
      <c r="ATW48" s="674"/>
      <c r="ATX48" s="674"/>
      <c r="ATY48" s="674"/>
      <c r="ATZ48" s="674"/>
      <c r="AUA48" s="674"/>
      <c r="AUB48" s="674"/>
      <c r="AUC48" s="674"/>
      <c r="AUD48" s="674"/>
      <c r="AUE48" s="674"/>
      <c r="AUF48" s="674"/>
      <c r="AUG48" s="674"/>
      <c r="AUH48" s="674"/>
      <c r="AUI48" s="674"/>
      <c r="AUJ48" s="674"/>
      <c r="AUK48" s="674"/>
      <c r="AUL48" s="674"/>
      <c r="AUM48" s="674"/>
      <c r="AUN48" s="674"/>
      <c r="AUO48" s="674"/>
      <c r="AUP48" s="674"/>
      <c r="AUQ48" s="674"/>
      <c r="AUR48" s="674"/>
      <c r="AUS48" s="674"/>
      <c r="AUT48" s="674"/>
      <c r="AUU48" s="674"/>
      <c r="AUV48" s="674"/>
      <c r="AUW48" s="674"/>
      <c r="AUX48" s="674"/>
      <c r="AUY48" s="674"/>
      <c r="AUZ48" s="674"/>
      <c r="AVA48" s="674"/>
      <c r="AVB48" s="674"/>
      <c r="AVC48" s="674"/>
      <c r="AVD48" s="674"/>
      <c r="AVE48" s="674"/>
      <c r="AVF48" s="674"/>
      <c r="AVG48" s="674"/>
      <c r="AVH48" s="674"/>
      <c r="AVI48" s="674"/>
      <c r="AVJ48" s="674"/>
      <c r="AVK48" s="674"/>
      <c r="AVL48" s="674"/>
      <c r="AVM48" s="674"/>
      <c r="AVN48" s="674"/>
      <c r="AVO48" s="674"/>
      <c r="AVP48" s="674"/>
      <c r="AVQ48" s="674"/>
      <c r="AVR48" s="674"/>
      <c r="AVS48" s="674"/>
      <c r="AVT48" s="674"/>
      <c r="AVU48" s="674"/>
      <c r="AVV48" s="674"/>
      <c r="AVW48" s="674"/>
      <c r="AVX48" s="674"/>
      <c r="AVY48" s="674"/>
      <c r="AVZ48" s="674"/>
      <c r="AWA48" s="674"/>
      <c r="AWB48" s="674"/>
      <c r="AWC48" s="674"/>
      <c r="AWD48" s="674"/>
      <c r="AWE48" s="674"/>
      <c r="AWF48" s="674"/>
      <c r="AWG48" s="674"/>
      <c r="AWH48" s="674"/>
      <c r="AWI48" s="674"/>
      <c r="AWJ48" s="674"/>
      <c r="AWK48" s="674"/>
      <c r="AWL48" s="674"/>
      <c r="AWM48" s="674"/>
      <c r="AWN48" s="674"/>
      <c r="AWO48" s="674"/>
      <c r="AWP48" s="674"/>
      <c r="AWQ48" s="674"/>
      <c r="AWR48" s="674"/>
      <c r="AWS48" s="674"/>
      <c r="AWT48" s="674"/>
      <c r="AWU48" s="674"/>
      <c r="AWV48" s="674"/>
      <c r="AWW48" s="674"/>
      <c r="AWX48" s="674"/>
      <c r="AWY48" s="674"/>
      <c r="AWZ48" s="674"/>
      <c r="AXA48" s="674"/>
      <c r="AXB48" s="674"/>
      <c r="AXC48" s="674"/>
      <c r="AXD48" s="674"/>
      <c r="AXE48" s="674"/>
      <c r="AXF48" s="674"/>
      <c r="AXG48" s="674"/>
      <c r="AXH48" s="674"/>
      <c r="AXI48" s="674"/>
      <c r="AXJ48" s="674"/>
      <c r="AXK48" s="674"/>
      <c r="AXL48" s="674"/>
      <c r="AXM48" s="674"/>
      <c r="AXN48" s="674"/>
      <c r="AXO48" s="674"/>
      <c r="AXP48" s="674"/>
      <c r="AXQ48" s="674"/>
      <c r="AXR48" s="674"/>
      <c r="AXS48" s="674"/>
      <c r="AXT48" s="674"/>
      <c r="AXU48" s="674"/>
      <c r="AXV48" s="674"/>
      <c r="AXW48" s="674"/>
      <c r="AXX48" s="674"/>
      <c r="AXY48" s="674"/>
      <c r="AXZ48" s="674"/>
      <c r="AYA48" s="674"/>
      <c r="AYB48" s="674"/>
      <c r="AYC48" s="674"/>
      <c r="AYD48" s="674"/>
      <c r="AYE48" s="674"/>
      <c r="AYF48" s="674"/>
      <c r="AYG48" s="674"/>
      <c r="AYH48" s="674"/>
      <c r="AYI48" s="674"/>
      <c r="AYJ48" s="674"/>
      <c r="AYK48" s="674"/>
      <c r="AYL48" s="674"/>
      <c r="AYM48" s="674"/>
      <c r="AYN48" s="674"/>
      <c r="AYO48" s="674"/>
      <c r="AYP48" s="674"/>
      <c r="AYQ48" s="674"/>
      <c r="AYR48" s="674"/>
      <c r="AYS48" s="674"/>
      <c r="AYT48" s="674"/>
      <c r="AYU48" s="674"/>
      <c r="AYV48" s="674"/>
      <c r="AYW48" s="674"/>
      <c r="AYX48" s="674"/>
      <c r="AYY48" s="674"/>
      <c r="AYZ48" s="674"/>
      <c r="AZA48" s="674"/>
      <c r="AZB48" s="674"/>
      <c r="AZC48" s="674"/>
      <c r="AZD48" s="674"/>
      <c r="AZE48" s="674"/>
      <c r="AZF48" s="674"/>
      <c r="AZG48" s="674"/>
      <c r="AZH48" s="674"/>
      <c r="AZI48" s="674"/>
      <c r="AZJ48" s="674"/>
      <c r="AZK48" s="674"/>
      <c r="AZL48" s="674"/>
      <c r="AZM48" s="674"/>
      <c r="AZN48" s="674"/>
      <c r="AZO48" s="674"/>
      <c r="AZP48" s="674"/>
      <c r="AZQ48" s="674"/>
      <c r="AZR48" s="674"/>
      <c r="AZS48" s="674"/>
      <c r="AZT48" s="674"/>
      <c r="AZU48" s="674"/>
      <c r="AZV48" s="674"/>
      <c r="AZW48" s="674"/>
      <c r="AZX48" s="674"/>
      <c r="AZY48" s="674"/>
      <c r="AZZ48" s="674"/>
      <c r="BAA48" s="674"/>
      <c r="BAB48" s="674"/>
      <c r="BAC48" s="674"/>
      <c r="BAD48" s="674"/>
      <c r="BAE48" s="674"/>
      <c r="BAF48" s="674"/>
      <c r="BAG48" s="674"/>
      <c r="BAH48" s="674"/>
      <c r="BAI48" s="674"/>
      <c r="BAJ48" s="674"/>
      <c r="BAK48" s="674"/>
      <c r="BAL48" s="674"/>
      <c r="BAM48" s="674"/>
      <c r="BAN48" s="674"/>
      <c r="BAO48" s="674"/>
      <c r="BAP48" s="674"/>
      <c r="BAQ48" s="674"/>
      <c r="BAR48" s="674"/>
      <c r="BAS48" s="674"/>
      <c r="BAT48" s="674"/>
      <c r="BAU48" s="674"/>
      <c r="BAV48" s="674"/>
      <c r="BAW48" s="674"/>
      <c r="BAX48" s="674"/>
      <c r="BAY48" s="674"/>
      <c r="BAZ48" s="674"/>
      <c r="BBA48" s="674"/>
      <c r="BBB48" s="674"/>
      <c r="BBC48" s="674"/>
      <c r="BBD48" s="674"/>
      <c r="BBE48" s="674"/>
      <c r="BBF48" s="674"/>
      <c r="BBG48" s="674"/>
      <c r="BBH48" s="674"/>
      <c r="BBI48" s="674"/>
      <c r="BBJ48" s="674"/>
      <c r="BBK48" s="674"/>
      <c r="BBL48" s="674"/>
      <c r="BBM48" s="674"/>
      <c r="BBN48" s="674"/>
      <c r="BBO48" s="674"/>
      <c r="BBP48" s="674"/>
      <c r="BBQ48" s="674"/>
      <c r="BBR48" s="674"/>
      <c r="BBS48" s="674"/>
      <c r="BBT48" s="674"/>
      <c r="BBU48" s="674"/>
      <c r="BBV48" s="674"/>
      <c r="BBW48" s="674"/>
      <c r="BBX48" s="674"/>
      <c r="BBY48" s="674"/>
      <c r="BBZ48" s="674"/>
      <c r="BCA48" s="674"/>
      <c r="BCB48" s="674"/>
      <c r="BCC48" s="674"/>
      <c r="BCD48" s="674"/>
      <c r="BCE48" s="674"/>
      <c r="BCF48" s="674"/>
      <c r="BCG48" s="674"/>
      <c r="BCH48" s="674"/>
      <c r="BCI48" s="674"/>
      <c r="BCJ48" s="674"/>
      <c r="BCK48" s="674"/>
      <c r="BCL48" s="674"/>
      <c r="BCM48" s="674"/>
      <c r="BCN48" s="674"/>
      <c r="BCO48" s="674"/>
      <c r="BCP48" s="674"/>
      <c r="BCQ48" s="674"/>
      <c r="BCR48" s="674"/>
      <c r="BCS48" s="674"/>
      <c r="BCT48" s="674"/>
      <c r="BCU48" s="674"/>
      <c r="BCV48" s="674"/>
      <c r="BCW48" s="674"/>
      <c r="BCX48" s="674"/>
      <c r="BCY48" s="674"/>
      <c r="BCZ48" s="674"/>
      <c r="BDA48" s="674"/>
      <c r="BDB48" s="674"/>
      <c r="BDC48" s="674"/>
      <c r="BDD48" s="674"/>
      <c r="BDE48" s="674"/>
      <c r="BDF48" s="674"/>
      <c r="BDG48" s="674"/>
      <c r="BDH48" s="674"/>
      <c r="BDI48" s="674"/>
      <c r="BDJ48" s="674"/>
      <c r="BDK48" s="674"/>
      <c r="BDL48" s="674"/>
      <c r="BDM48" s="674"/>
      <c r="BDN48" s="674"/>
      <c r="BDO48" s="674"/>
      <c r="BDP48" s="674"/>
      <c r="BDQ48" s="674"/>
      <c r="BDR48" s="674"/>
      <c r="BDS48" s="674"/>
      <c r="BDT48" s="674"/>
      <c r="BDU48" s="674"/>
      <c r="BDV48" s="674"/>
      <c r="BDW48" s="674"/>
      <c r="BDX48" s="674"/>
      <c r="BDY48" s="674"/>
      <c r="BDZ48" s="674"/>
      <c r="BEA48" s="674"/>
      <c r="BEB48" s="674"/>
      <c r="BEC48" s="674"/>
      <c r="BED48" s="674"/>
      <c r="BEE48" s="674"/>
      <c r="BEF48" s="674"/>
      <c r="BEG48" s="674"/>
      <c r="BEH48" s="674"/>
      <c r="BEI48" s="674"/>
      <c r="BEJ48" s="674"/>
      <c r="BEK48" s="674"/>
      <c r="BEL48" s="674"/>
      <c r="BEM48" s="674"/>
      <c r="BEN48" s="674"/>
      <c r="BEO48" s="674"/>
      <c r="BEP48" s="674"/>
      <c r="BEQ48" s="674"/>
      <c r="BER48" s="674"/>
      <c r="BES48" s="674"/>
      <c r="BET48" s="674"/>
      <c r="BEU48" s="674"/>
      <c r="BEV48" s="674"/>
      <c r="BEW48" s="674"/>
      <c r="BEX48" s="674"/>
      <c r="BEY48" s="674"/>
      <c r="BEZ48" s="674"/>
      <c r="BFA48" s="674"/>
      <c r="BFB48" s="674"/>
      <c r="BFC48" s="674"/>
      <c r="BFD48" s="674"/>
      <c r="BFE48" s="674"/>
      <c r="BFF48" s="674"/>
      <c r="BFG48" s="674"/>
      <c r="BFH48" s="674"/>
      <c r="BFI48" s="674"/>
      <c r="BFJ48" s="674"/>
      <c r="BFK48" s="674"/>
      <c r="BFL48" s="674"/>
      <c r="BFM48" s="674"/>
      <c r="BFN48" s="674"/>
      <c r="BFO48" s="674"/>
      <c r="BFP48" s="674"/>
      <c r="BFQ48" s="674"/>
      <c r="BFR48" s="674"/>
      <c r="BFS48" s="674"/>
      <c r="BFT48" s="674"/>
      <c r="BFU48" s="674"/>
      <c r="BFV48" s="674"/>
      <c r="BFW48" s="674"/>
      <c r="BFX48" s="674"/>
      <c r="BFY48" s="674"/>
      <c r="BFZ48" s="674"/>
      <c r="BGA48" s="674"/>
      <c r="BGB48" s="674"/>
      <c r="BGC48" s="674"/>
      <c r="BGD48" s="674"/>
      <c r="BGE48" s="674"/>
      <c r="BGF48" s="674"/>
      <c r="BGG48" s="674"/>
      <c r="BGH48" s="674"/>
      <c r="BGI48" s="674"/>
      <c r="BGJ48" s="674"/>
      <c r="BGK48" s="674"/>
      <c r="BGL48" s="674"/>
      <c r="BGM48" s="674"/>
      <c r="BGN48" s="674"/>
      <c r="BGO48" s="674"/>
      <c r="BGP48" s="674"/>
      <c r="BGQ48" s="674"/>
      <c r="BGR48" s="674"/>
      <c r="BGS48" s="674"/>
      <c r="BGT48" s="674"/>
      <c r="BGU48" s="674"/>
      <c r="BGV48" s="674"/>
      <c r="BGW48" s="674"/>
      <c r="BGX48" s="674"/>
      <c r="BGY48" s="674"/>
      <c r="BGZ48" s="674"/>
      <c r="BHA48" s="674"/>
      <c r="BHB48" s="674"/>
      <c r="BHC48" s="674"/>
      <c r="BHD48" s="674"/>
      <c r="BHE48" s="674"/>
      <c r="BHF48" s="674"/>
      <c r="BHG48" s="674"/>
      <c r="BHH48" s="674"/>
      <c r="BHI48" s="674"/>
      <c r="BHJ48" s="674"/>
      <c r="BHK48" s="674"/>
      <c r="BHL48" s="674"/>
      <c r="BHM48" s="674"/>
      <c r="BHN48" s="674"/>
      <c r="BHO48" s="674"/>
      <c r="BHP48" s="674"/>
      <c r="BHQ48" s="674"/>
      <c r="BHR48" s="674"/>
      <c r="BHS48" s="674"/>
      <c r="BHT48" s="674"/>
      <c r="BHU48" s="674"/>
      <c r="BHV48" s="674"/>
      <c r="BHW48" s="674"/>
      <c r="BHX48" s="674"/>
      <c r="BHY48" s="674"/>
      <c r="BHZ48" s="674"/>
      <c r="BIA48" s="674"/>
      <c r="BIB48" s="674"/>
      <c r="BIC48" s="674"/>
      <c r="BID48" s="674"/>
      <c r="BIE48" s="674"/>
      <c r="BIF48" s="674"/>
      <c r="BIG48" s="674"/>
      <c r="BIH48" s="674"/>
      <c r="BII48" s="674"/>
      <c r="BIJ48" s="674"/>
      <c r="BIK48" s="674"/>
      <c r="BIL48" s="674"/>
      <c r="BIM48" s="674"/>
      <c r="BIN48" s="674"/>
      <c r="BIO48" s="674"/>
      <c r="BIP48" s="674"/>
      <c r="BIQ48" s="674"/>
      <c r="BIR48" s="674"/>
      <c r="BIS48" s="674"/>
      <c r="BIT48" s="674"/>
      <c r="BIU48" s="674"/>
      <c r="BIV48" s="674"/>
      <c r="BIW48" s="674"/>
      <c r="BIX48" s="674"/>
      <c r="BIY48" s="674"/>
      <c r="BIZ48" s="674"/>
      <c r="BJA48" s="674"/>
      <c r="BJB48" s="674"/>
      <c r="BJC48" s="674"/>
      <c r="BJD48" s="674"/>
      <c r="BJE48" s="674"/>
      <c r="BJF48" s="674"/>
      <c r="BJG48" s="674"/>
      <c r="BJH48" s="674"/>
      <c r="BJI48" s="674"/>
      <c r="BJJ48" s="674"/>
      <c r="BJK48" s="674"/>
      <c r="BJL48" s="674"/>
      <c r="BJM48" s="674"/>
      <c r="BJN48" s="674"/>
      <c r="BJO48" s="674"/>
      <c r="BJP48" s="674"/>
      <c r="BJQ48" s="674"/>
      <c r="BJR48" s="674"/>
      <c r="BJS48" s="674"/>
      <c r="BJT48" s="674"/>
      <c r="BJU48" s="674"/>
      <c r="BJV48" s="674"/>
      <c r="BJW48" s="674"/>
      <c r="BJX48" s="674"/>
      <c r="BJY48" s="674"/>
      <c r="BJZ48" s="674"/>
      <c r="BKA48" s="674"/>
      <c r="BKB48" s="674"/>
      <c r="BKC48" s="674"/>
      <c r="BKD48" s="674"/>
      <c r="BKE48" s="674"/>
      <c r="BKF48" s="674"/>
      <c r="BKG48" s="674"/>
      <c r="BKH48" s="674"/>
      <c r="BKI48" s="674"/>
      <c r="BKJ48" s="674"/>
      <c r="BKK48" s="674"/>
      <c r="BKL48" s="674"/>
      <c r="BKM48" s="674"/>
      <c r="BKN48" s="674"/>
      <c r="BKO48" s="674"/>
      <c r="BKP48" s="674"/>
      <c r="BKQ48" s="674"/>
      <c r="BKR48" s="674"/>
      <c r="BKS48" s="674"/>
      <c r="BKT48" s="674"/>
      <c r="BKU48" s="674"/>
      <c r="BKV48" s="674"/>
      <c r="BKW48" s="674"/>
      <c r="BKX48" s="674"/>
      <c r="BKY48" s="674"/>
      <c r="BKZ48" s="674"/>
      <c r="BLA48" s="674"/>
      <c r="BLB48" s="674"/>
      <c r="BLC48" s="674"/>
      <c r="BLD48" s="674"/>
      <c r="BLE48" s="674"/>
      <c r="BLF48" s="674"/>
      <c r="BLG48" s="674"/>
      <c r="BLH48" s="674"/>
      <c r="BLI48" s="674"/>
      <c r="BLJ48" s="674"/>
      <c r="BLK48" s="674"/>
      <c r="BLL48" s="674"/>
      <c r="BLM48" s="674"/>
      <c r="BLN48" s="674"/>
      <c r="BLO48" s="674"/>
      <c r="BLP48" s="674"/>
      <c r="BLQ48" s="674"/>
      <c r="BLR48" s="674"/>
      <c r="BLS48" s="674"/>
      <c r="BLT48" s="674"/>
      <c r="BLU48" s="674"/>
      <c r="BLV48" s="674"/>
      <c r="BLW48" s="674"/>
      <c r="BLX48" s="674"/>
      <c r="BLY48" s="674"/>
      <c r="BLZ48" s="674"/>
      <c r="BMA48" s="674"/>
      <c r="BMB48" s="674"/>
      <c r="BMC48" s="674"/>
      <c r="BMD48" s="674"/>
      <c r="BME48" s="674"/>
      <c r="BMF48" s="674"/>
      <c r="BMG48" s="674"/>
      <c r="BMH48" s="674"/>
      <c r="BMI48" s="674"/>
      <c r="BMJ48" s="674"/>
      <c r="BMK48" s="674"/>
      <c r="BML48" s="674"/>
      <c r="BMM48" s="674"/>
      <c r="BMN48" s="674"/>
      <c r="BMO48" s="674"/>
      <c r="BMP48" s="674"/>
      <c r="BMQ48" s="674"/>
      <c r="BMR48" s="674"/>
      <c r="BMS48" s="674"/>
      <c r="BMT48" s="674"/>
      <c r="BMU48" s="674"/>
      <c r="BMV48" s="674"/>
      <c r="BMW48" s="674"/>
      <c r="BMX48" s="674"/>
      <c r="BMY48" s="674"/>
      <c r="BMZ48" s="674"/>
      <c r="BNA48" s="674"/>
      <c r="BNB48" s="674"/>
      <c r="BNC48" s="674"/>
      <c r="BND48" s="674"/>
      <c r="BNE48" s="674"/>
      <c r="BNF48" s="674"/>
      <c r="BNG48" s="674"/>
      <c r="BNH48" s="674"/>
      <c r="BNI48" s="674"/>
      <c r="BNJ48" s="674"/>
      <c r="BNK48" s="674"/>
      <c r="BNL48" s="674"/>
      <c r="BNM48" s="674"/>
      <c r="BNN48" s="674"/>
      <c r="BNO48" s="674"/>
      <c r="BNP48" s="674"/>
      <c r="BNQ48" s="674"/>
      <c r="BNR48" s="674"/>
      <c r="BNS48" s="674"/>
      <c r="BNT48" s="674"/>
      <c r="BNU48" s="674"/>
      <c r="BNV48" s="674"/>
      <c r="BNW48" s="674"/>
      <c r="BNX48" s="674"/>
      <c r="BNY48" s="674"/>
      <c r="BNZ48" s="674"/>
      <c r="BOA48" s="674"/>
      <c r="BOB48" s="674"/>
      <c r="BOC48" s="674"/>
      <c r="BOD48" s="674"/>
      <c r="BOE48" s="674"/>
      <c r="BOF48" s="674"/>
      <c r="BOG48" s="674"/>
      <c r="BOH48" s="674"/>
      <c r="BOI48" s="674"/>
      <c r="BOJ48" s="674"/>
      <c r="BOK48" s="674"/>
      <c r="BOL48" s="674"/>
      <c r="BOM48" s="674"/>
      <c r="BON48" s="674"/>
      <c r="BOO48" s="674"/>
      <c r="BOP48" s="674"/>
      <c r="BOQ48" s="674"/>
      <c r="BOR48" s="674"/>
      <c r="BOS48" s="674"/>
      <c r="BOT48" s="674"/>
      <c r="BOU48" s="674"/>
      <c r="BOV48" s="674"/>
      <c r="BOW48" s="674"/>
      <c r="BOX48" s="674"/>
      <c r="BOY48" s="674"/>
      <c r="BOZ48" s="674"/>
      <c r="BPA48" s="674"/>
      <c r="BPB48" s="674"/>
      <c r="BPC48" s="674"/>
      <c r="BPD48" s="674"/>
      <c r="BPE48" s="674"/>
      <c r="BPF48" s="674"/>
      <c r="BPG48" s="674"/>
      <c r="BPH48" s="674"/>
      <c r="BPI48" s="674"/>
      <c r="BPJ48" s="674"/>
      <c r="BPK48" s="674"/>
      <c r="BPL48" s="674"/>
      <c r="BPM48" s="674"/>
      <c r="BPN48" s="674"/>
      <c r="BPO48" s="674"/>
      <c r="BPP48" s="674"/>
      <c r="BPQ48" s="674"/>
      <c r="BPR48" s="674"/>
      <c r="BPS48" s="674"/>
      <c r="BPT48" s="674"/>
      <c r="BPU48" s="674"/>
      <c r="BPV48" s="674"/>
      <c r="BPW48" s="674"/>
      <c r="BPX48" s="674"/>
      <c r="BPY48" s="674"/>
      <c r="BPZ48" s="674"/>
      <c r="BQA48" s="674"/>
      <c r="BQB48" s="674"/>
      <c r="BQC48" s="674"/>
      <c r="BQD48" s="674"/>
      <c r="BQE48" s="674"/>
      <c r="BQF48" s="674"/>
      <c r="BQG48" s="674"/>
      <c r="BQH48" s="674"/>
      <c r="BQI48" s="674"/>
      <c r="BQJ48" s="674"/>
      <c r="BQK48" s="674"/>
      <c r="BQL48" s="674"/>
      <c r="BQM48" s="674"/>
      <c r="BQN48" s="674"/>
      <c r="BQO48" s="674"/>
      <c r="BQP48" s="674"/>
      <c r="BQQ48" s="674"/>
      <c r="BQR48" s="674"/>
      <c r="BQS48" s="674"/>
      <c r="BQT48" s="674"/>
      <c r="BQU48" s="674"/>
      <c r="BQV48" s="674"/>
      <c r="BQW48" s="674"/>
      <c r="BQX48" s="674"/>
      <c r="BQY48" s="674"/>
      <c r="BQZ48" s="674"/>
      <c r="BRA48" s="674"/>
      <c r="BRB48" s="674"/>
      <c r="BRC48" s="674"/>
      <c r="BRD48" s="674"/>
      <c r="BRE48" s="674"/>
      <c r="BRF48" s="674"/>
      <c r="BRG48" s="674"/>
      <c r="BRH48" s="674"/>
      <c r="BRI48" s="674"/>
      <c r="BRJ48" s="674"/>
      <c r="BRK48" s="674"/>
      <c r="BRL48" s="674"/>
      <c r="BRM48" s="674"/>
      <c r="BRN48" s="674"/>
      <c r="BRO48" s="674"/>
      <c r="BRP48" s="674"/>
      <c r="BRQ48" s="674"/>
      <c r="BRR48" s="674"/>
      <c r="BRS48" s="674"/>
      <c r="BRT48" s="674"/>
      <c r="BRU48" s="674"/>
      <c r="BRV48" s="674"/>
      <c r="BRW48" s="674"/>
      <c r="BRX48" s="674"/>
      <c r="BRY48" s="674"/>
      <c r="BRZ48" s="674"/>
      <c r="BSA48" s="674"/>
      <c r="BSB48" s="674"/>
      <c r="BSC48" s="674"/>
      <c r="BSD48" s="674"/>
      <c r="BSE48" s="674"/>
      <c r="BSF48" s="674"/>
      <c r="BSG48" s="674"/>
      <c r="BSH48" s="674"/>
      <c r="BSI48" s="674"/>
      <c r="BSJ48" s="674"/>
      <c r="BSK48" s="674"/>
      <c r="BSL48" s="674"/>
      <c r="BSM48" s="674"/>
      <c r="BSN48" s="674"/>
      <c r="BSO48" s="674"/>
      <c r="BSP48" s="674"/>
      <c r="BSQ48" s="674"/>
      <c r="BSR48" s="674"/>
      <c r="BSS48" s="674"/>
      <c r="BST48" s="674"/>
      <c r="BSU48" s="674"/>
      <c r="BSV48" s="674"/>
      <c r="BSW48" s="674"/>
      <c r="BSX48" s="674"/>
      <c r="BSY48" s="674"/>
      <c r="BSZ48" s="674"/>
      <c r="BTA48" s="674"/>
      <c r="BTB48" s="674"/>
      <c r="BTC48" s="674"/>
      <c r="BTD48" s="674"/>
      <c r="BTE48" s="674"/>
      <c r="BTF48" s="674"/>
      <c r="BTG48" s="674"/>
      <c r="BTH48" s="674"/>
      <c r="BTI48" s="674"/>
      <c r="BTJ48" s="674"/>
      <c r="BTK48" s="674"/>
      <c r="BTL48" s="674"/>
      <c r="BTM48" s="674"/>
      <c r="BTN48" s="674"/>
      <c r="BTO48" s="674"/>
      <c r="BTP48" s="674"/>
      <c r="BTQ48" s="674"/>
      <c r="BTR48" s="674"/>
      <c r="BTS48" s="674"/>
      <c r="BTT48" s="674"/>
      <c r="BTU48" s="674"/>
      <c r="BTV48" s="674"/>
      <c r="BTW48" s="674"/>
      <c r="BTX48" s="674"/>
      <c r="BTY48" s="674"/>
      <c r="BTZ48" s="674"/>
      <c r="BUA48" s="674"/>
      <c r="BUB48" s="674"/>
      <c r="BUC48" s="674"/>
      <c r="BUD48" s="674"/>
      <c r="BUE48" s="674"/>
      <c r="BUF48" s="674"/>
      <c r="BUG48" s="674"/>
      <c r="BUH48" s="674"/>
      <c r="BUI48" s="674"/>
      <c r="BUJ48" s="674"/>
      <c r="BUK48" s="674"/>
      <c r="BUL48" s="674"/>
      <c r="BUM48" s="674"/>
      <c r="BUN48" s="674"/>
      <c r="BUO48" s="674"/>
      <c r="BUP48" s="674"/>
      <c r="BUQ48" s="674"/>
      <c r="BUR48" s="674"/>
      <c r="BUS48" s="674"/>
      <c r="BUT48" s="674"/>
      <c r="BUU48" s="674"/>
      <c r="BUV48" s="674"/>
      <c r="BUW48" s="674"/>
      <c r="BUX48" s="674"/>
      <c r="BUY48" s="674"/>
      <c r="BUZ48" s="674"/>
      <c r="BVA48" s="674"/>
      <c r="BVB48" s="674"/>
      <c r="BVC48" s="674"/>
      <c r="BVD48" s="674"/>
      <c r="BVE48" s="674"/>
      <c r="BVF48" s="674"/>
      <c r="BVG48" s="674"/>
      <c r="BVH48" s="674"/>
      <c r="BVI48" s="674"/>
      <c r="BVJ48" s="674"/>
      <c r="BVK48" s="674"/>
      <c r="BVL48" s="674"/>
      <c r="BVM48" s="674"/>
      <c r="BVN48" s="674"/>
      <c r="BVO48" s="674"/>
      <c r="BVP48" s="674"/>
      <c r="BVQ48" s="674"/>
      <c r="BVR48" s="674"/>
      <c r="BVS48" s="674"/>
      <c r="BVT48" s="674"/>
      <c r="BVU48" s="674"/>
      <c r="BVV48" s="674"/>
      <c r="BVW48" s="674"/>
      <c r="BVX48" s="674"/>
      <c r="BVY48" s="674"/>
      <c r="BVZ48" s="674"/>
      <c r="BWA48" s="674"/>
      <c r="BWB48" s="674"/>
      <c r="BWC48" s="674"/>
      <c r="BWD48" s="674"/>
      <c r="BWE48" s="674"/>
      <c r="BWF48" s="674"/>
      <c r="BWG48" s="674"/>
      <c r="BWH48" s="674"/>
      <c r="BWI48" s="674"/>
      <c r="BWJ48" s="674"/>
      <c r="BWK48" s="674"/>
      <c r="BWL48" s="674"/>
      <c r="BWM48" s="674"/>
      <c r="BWN48" s="674"/>
      <c r="BWO48" s="674"/>
      <c r="BWP48" s="674"/>
      <c r="BWQ48" s="674"/>
      <c r="BWR48" s="674"/>
      <c r="BWS48" s="674"/>
      <c r="BWT48" s="674"/>
      <c r="BWU48" s="674"/>
      <c r="BWV48" s="674"/>
      <c r="BWW48" s="674"/>
      <c r="BWX48" s="674"/>
      <c r="BWY48" s="674"/>
      <c r="BWZ48" s="674"/>
      <c r="BXA48" s="674"/>
      <c r="BXB48" s="674"/>
      <c r="BXC48" s="674"/>
      <c r="BXD48" s="674"/>
      <c r="BXE48" s="674"/>
      <c r="BXF48" s="674"/>
      <c r="BXG48" s="674"/>
      <c r="BXH48" s="674"/>
      <c r="BXI48" s="674"/>
      <c r="BXJ48" s="674"/>
      <c r="BXK48" s="674"/>
      <c r="BXL48" s="674"/>
      <c r="BXM48" s="674"/>
      <c r="BXN48" s="674"/>
      <c r="BXO48" s="674"/>
      <c r="BXP48" s="674"/>
      <c r="BXQ48" s="674"/>
      <c r="BXR48" s="674"/>
      <c r="BXS48" s="674"/>
      <c r="BXT48" s="674"/>
      <c r="BXU48" s="674"/>
      <c r="BXV48" s="674"/>
      <c r="BXW48" s="674"/>
      <c r="BXX48" s="674"/>
      <c r="BXY48" s="674"/>
      <c r="BXZ48" s="674"/>
      <c r="BYA48" s="674"/>
      <c r="BYB48" s="674"/>
      <c r="BYC48" s="674"/>
      <c r="BYD48" s="674"/>
      <c r="BYE48" s="674"/>
      <c r="BYF48" s="674"/>
      <c r="BYG48" s="674"/>
      <c r="BYH48" s="674"/>
      <c r="BYI48" s="674"/>
      <c r="BYJ48" s="674"/>
      <c r="BYK48" s="674"/>
      <c r="BYL48" s="674"/>
      <c r="BYM48" s="674"/>
      <c r="BYN48" s="674"/>
      <c r="BYO48" s="674"/>
      <c r="BYP48" s="674"/>
      <c r="BYQ48" s="674"/>
      <c r="BYR48" s="674"/>
      <c r="BYS48" s="674"/>
      <c r="BYT48" s="674"/>
      <c r="BYU48" s="674"/>
      <c r="BYV48" s="674"/>
      <c r="BYW48" s="674"/>
      <c r="BYX48" s="674"/>
      <c r="BYY48" s="674"/>
      <c r="BYZ48" s="674"/>
      <c r="BZA48" s="674"/>
      <c r="BZB48" s="674"/>
      <c r="BZC48" s="674"/>
      <c r="BZD48" s="674"/>
      <c r="BZE48" s="674"/>
      <c r="BZF48" s="674"/>
      <c r="BZG48" s="674"/>
      <c r="BZH48" s="674"/>
      <c r="BZI48" s="674"/>
      <c r="BZJ48" s="674"/>
      <c r="BZK48" s="674"/>
      <c r="BZL48" s="674"/>
      <c r="BZM48" s="674"/>
      <c r="BZN48" s="674"/>
      <c r="BZO48" s="674"/>
      <c r="BZP48" s="674"/>
      <c r="BZQ48" s="674"/>
      <c r="BZR48" s="674"/>
      <c r="BZS48" s="674"/>
      <c r="BZT48" s="674"/>
      <c r="BZU48" s="674"/>
      <c r="BZV48" s="674"/>
      <c r="BZW48" s="674"/>
      <c r="BZX48" s="674"/>
      <c r="BZY48" s="674"/>
      <c r="BZZ48" s="674"/>
      <c r="CAA48" s="674"/>
      <c r="CAB48" s="674"/>
      <c r="CAC48" s="674"/>
      <c r="CAD48" s="674"/>
      <c r="CAE48" s="674"/>
      <c r="CAF48" s="674"/>
      <c r="CAG48" s="674"/>
      <c r="CAH48" s="674"/>
      <c r="CAI48" s="674"/>
      <c r="CAJ48" s="674"/>
      <c r="CAK48" s="674"/>
      <c r="CAL48" s="674"/>
      <c r="CAM48" s="674"/>
      <c r="CAN48" s="674"/>
      <c r="CAO48" s="674"/>
      <c r="CAP48" s="674"/>
      <c r="CAQ48" s="674"/>
      <c r="CAR48" s="674"/>
      <c r="CAS48" s="674"/>
      <c r="CAT48" s="674"/>
      <c r="CAU48" s="674"/>
      <c r="CAV48" s="674"/>
      <c r="CAW48" s="674"/>
      <c r="CAX48" s="674"/>
      <c r="CAY48" s="674"/>
      <c r="CAZ48" s="674"/>
      <c r="CBA48" s="674"/>
      <c r="CBB48" s="674"/>
      <c r="CBC48" s="674"/>
      <c r="CBD48" s="674"/>
      <c r="CBE48" s="674"/>
      <c r="CBF48" s="674"/>
      <c r="CBG48" s="674"/>
      <c r="CBH48" s="674"/>
      <c r="CBI48" s="674"/>
      <c r="CBJ48" s="674"/>
      <c r="CBK48" s="674"/>
      <c r="CBL48" s="674"/>
      <c r="CBM48" s="674"/>
      <c r="CBN48" s="674"/>
      <c r="CBO48" s="674"/>
      <c r="CBP48" s="674"/>
      <c r="CBQ48" s="674"/>
      <c r="CBR48" s="674"/>
      <c r="CBS48" s="674"/>
      <c r="CBT48" s="674"/>
      <c r="CBU48" s="674"/>
      <c r="CBV48" s="674"/>
      <c r="CBW48" s="674"/>
      <c r="CBX48" s="674"/>
      <c r="CBY48" s="674"/>
      <c r="CBZ48" s="674"/>
      <c r="CCA48" s="674"/>
      <c r="CCB48" s="674"/>
      <c r="CCC48" s="674"/>
      <c r="CCD48" s="674"/>
      <c r="CCE48" s="674"/>
      <c r="CCF48" s="674"/>
      <c r="CCG48" s="674"/>
      <c r="CCH48" s="674"/>
      <c r="CCI48" s="674"/>
      <c r="CCJ48" s="674"/>
      <c r="CCK48" s="674"/>
      <c r="CCL48" s="674"/>
      <c r="CCM48" s="674"/>
      <c r="CCN48" s="674"/>
      <c r="CCO48" s="674"/>
      <c r="CCP48" s="674"/>
      <c r="CCQ48" s="674"/>
      <c r="CCR48" s="674"/>
      <c r="CCS48" s="674"/>
      <c r="CCT48" s="674"/>
      <c r="CCU48" s="674"/>
      <c r="CCV48" s="674"/>
      <c r="CCW48" s="674"/>
      <c r="CCX48" s="674"/>
      <c r="CCY48" s="674"/>
      <c r="CCZ48" s="674"/>
      <c r="CDA48" s="674"/>
      <c r="CDB48" s="674"/>
      <c r="CDC48" s="674"/>
      <c r="CDD48" s="674"/>
      <c r="CDE48" s="674"/>
      <c r="CDF48" s="674"/>
      <c r="CDG48" s="674"/>
      <c r="CDH48" s="674"/>
      <c r="CDI48" s="674"/>
      <c r="CDJ48" s="674"/>
      <c r="CDK48" s="674"/>
      <c r="CDL48" s="674"/>
      <c r="CDM48" s="674"/>
      <c r="CDN48" s="674"/>
      <c r="CDO48" s="674"/>
      <c r="CDP48" s="674"/>
      <c r="CDQ48" s="674"/>
      <c r="CDR48" s="674"/>
      <c r="CDS48" s="674"/>
      <c r="CDT48" s="674"/>
      <c r="CDU48" s="674"/>
      <c r="CDV48" s="674"/>
      <c r="CDW48" s="674"/>
      <c r="CDX48" s="674"/>
      <c r="CDY48" s="674"/>
      <c r="CDZ48" s="674"/>
      <c r="CEA48" s="674"/>
      <c r="CEB48" s="674"/>
      <c r="CEC48" s="674"/>
      <c r="CED48" s="674"/>
      <c r="CEE48" s="674"/>
      <c r="CEF48" s="674"/>
      <c r="CEG48" s="674"/>
      <c r="CEH48" s="674"/>
      <c r="CEI48" s="674"/>
      <c r="CEJ48" s="674"/>
      <c r="CEK48" s="674"/>
      <c r="CEL48" s="674"/>
      <c r="CEM48" s="674"/>
      <c r="CEN48" s="674"/>
      <c r="CEO48" s="674"/>
      <c r="CEP48" s="674"/>
      <c r="CEQ48" s="674"/>
      <c r="CER48" s="674"/>
      <c r="CES48" s="674"/>
      <c r="CET48" s="674"/>
      <c r="CEU48" s="674"/>
      <c r="CEV48" s="674"/>
      <c r="CEW48" s="674"/>
      <c r="CEX48" s="674"/>
      <c r="CEY48" s="674"/>
      <c r="CEZ48" s="674"/>
      <c r="CFA48" s="674"/>
      <c r="CFB48" s="674"/>
      <c r="CFC48" s="674"/>
      <c r="CFD48" s="674"/>
      <c r="CFE48" s="674"/>
      <c r="CFF48" s="674"/>
      <c r="CFG48" s="674"/>
      <c r="CFH48" s="674"/>
      <c r="CFI48" s="674"/>
      <c r="CFJ48" s="674"/>
      <c r="CFK48" s="674"/>
      <c r="CFL48" s="674"/>
      <c r="CFM48" s="674"/>
      <c r="CFN48" s="674"/>
      <c r="CFO48" s="674"/>
      <c r="CFP48" s="674"/>
      <c r="CFQ48" s="674"/>
      <c r="CFR48" s="674"/>
      <c r="CFS48" s="674"/>
      <c r="CFT48" s="674"/>
      <c r="CFU48" s="674"/>
      <c r="CFV48" s="674"/>
      <c r="CFW48" s="674"/>
      <c r="CFX48" s="674"/>
      <c r="CFY48" s="674"/>
      <c r="CFZ48" s="674"/>
      <c r="CGA48" s="674"/>
      <c r="CGB48" s="674"/>
      <c r="CGC48" s="674"/>
      <c r="CGD48" s="674"/>
      <c r="CGE48" s="674"/>
      <c r="CGF48" s="674"/>
      <c r="CGG48" s="674"/>
      <c r="CGH48" s="674"/>
      <c r="CGI48" s="674"/>
      <c r="CGJ48" s="674"/>
      <c r="CGK48" s="674"/>
      <c r="CGL48" s="674"/>
      <c r="CGM48" s="674"/>
      <c r="CGN48" s="674"/>
      <c r="CGO48" s="674"/>
      <c r="CGP48" s="674"/>
      <c r="CGQ48" s="674"/>
      <c r="CGR48" s="674"/>
      <c r="CGS48" s="674"/>
      <c r="CGT48" s="674"/>
      <c r="CGU48" s="674"/>
      <c r="CGV48" s="674"/>
      <c r="CGW48" s="674"/>
      <c r="CGX48" s="674"/>
      <c r="CGY48" s="674"/>
      <c r="CGZ48" s="674"/>
      <c r="CHA48" s="674"/>
      <c r="CHB48" s="674"/>
      <c r="CHC48" s="674"/>
      <c r="CHD48" s="674"/>
      <c r="CHE48" s="674"/>
      <c r="CHF48" s="674"/>
      <c r="CHG48" s="674"/>
      <c r="CHH48" s="674"/>
      <c r="CHI48" s="674"/>
      <c r="CHJ48" s="674"/>
      <c r="CHK48" s="674"/>
      <c r="CHL48" s="674"/>
      <c r="CHM48" s="674"/>
      <c r="CHN48" s="674"/>
      <c r="CHO48" s="674"/>
      <c r="CHP48" s="674"/>
      <c r="CHQ48" s="674"/>
      <c r="CHR48" s="674"/>
      <c r="CHS48" s="674"/>
      <c r="CHT48" s="674"/>
      <c r="CHU48" s="674"/>
      <c r="CHV48" s="674"/>
      <c r="CHW48" s="674"/>
      <c r="CHX48" s="674"/>
      <c r="CHY48" s="674"/>
      <c r="CHZ48" s="674"/>
      <c r="CIA48" s="674"/>
      <c r="CIB48" s="674"/>
      <c r="CIC48" s="674"/>
      <c r="CID48" s="674"/>
      <c r="CIE48" s="674"/>
      <c r="CIF48" s="674"/>
      <c r="CIG48" s="674"/>
      <c r="CIH48" s="674"/>
      <c r="CII48" s="674"/>
      <c r="CIJ48" s="674"/>
      <c r="CIK48" s="674"/>
      <c r="CIL48" s="674"/>
      <c r="CIM48" s="674"/>
      <c r="CIN48" s="674"/>
      <c r="CIO48" s="674"/>
      <c r="CIP48" s="674"/>
      <c r="CIQ48" s="674"/>
      <c r="CIR48" s="674"/>
      <c r="CIS48" s="674"/>
      <c r="CIT48" s="674"/>
      <c r="CIU48" s="674"/>
      <c r="CIV48" s="674"/>
      <c r="CIW48" s="674"/>
      <c r="CIX48" s="674"/>
      <c r="CIY48" s="674"/>
      <c r="CIZ48" s="674"/>
      <c r="CJA48" s="674"/>
      <c r="CJB48" s="674"/>
      <c r="CJC48" s="674"/>
      <c r="CJD48" s="674"/>
      <c r="CJE48" s="674"/>
      <c r="CJF48" s="674"/>
      <c r="CJG48" s="674"/>
      <c r="CJH48" s="674"/>
      <c r="CJI48" s="674"/>
      <c r="CJJ48" s="674"/>
      <c r="CJK48" s="674"/>
      <c r="CJL48" s="674"/>
      <c r="CJM48" s="674"/>
      <c r="CJN48" s="674"/>
      <c r="CJO48" s="674"/>
      <c r="CJP48" s="674"/>
      <c r="CJQ48" s="674"/>
      <c r="CJR48" s="674"/>
      <c r="CJS48" s="674"/>
      <c r="CJT48" s="674"/>
      <c r="CJU48" s="674"/>
      <c r="CJV48" s="674"/>
      <c r="CJW48" s="674"/>
      <c r="CJX48" s="674"/>
      <c r="CJY48" s="674"/>
      <c r="CJZ48" s="674"/>
      <c r="CKA48" s="674"/>
      <c r="CKB48" s="674"/>
      <c r="CKC48" s="674"/>
      <c r="CKD48" s="674"/>
      <c r="CKE48" s="674"/>
      <c r="CKF48" s="674"/>
      <c r="CKG48" s="674"/>
      <c r="CKH48" s="674"/>
      <c r="CKI48" s="674"/>
      <c r="CKJ48" s="674"/>
      <c r="CKK48" s="674"/>
      <c r="CKL48" s="674"/>
      <c r="CKM48" s="674"/>
      <c r="CKN48" s="674"/>
      <c r="CKO48" s="674"/>
      <c r="CKP48" s="674"/>
      <c r="CKQ48" s="674"/>
      <c r="CKR48" s="674"/>
      <c r="CKS48" s="674"/>
      <c r="CKT48" s="674"/>
      <c r="CKU48" s="674"/>
      <c r="CKV48" s="674"/>
      <c r="CKW48" s="674"/>
      <c r="CKX48" s="674"/>
      <c r="CKY48" s="674"/>
      <c r="CKZ48" s="674"/>
      <c r="CLA48" s="674"/>
      <c r="CLB48" s="674"/>
      <c r="CLC48" s="674"/>
      <c r="CLD48" s="674"/>
      <c r="CLE48" s="674"/>
      <c r="CLF48" s="674"/>
      <c r="CLG48" s="674"/>
      <c r="CLH48" s="674"/>
      <c r="CLI48" s="674"/>
      <c r="CLJ48" s="674"/>
      <c r="CLK48" s="674"/>
      <c r="CLL48" s="674"/>
      <c r="CLM48" s="674"/>
      <c r="CLN48" s="674"/>
      <c r="CLO48" s="674"/>
      <c r="CLP48" s="674"/>
      <c r="CLQ48" s="674"/>
      <c r="CLR48" s="674"/>
      <c r="CLS48" s="674"/>
      <c r="CLT48" s="674"/>
      <c r="CLU48" s="674"/>
      <c r="CLV48" s="674"/>
      <c r="CLW48" s="674"/>
      <c r="CLX48" s="674"/>
      <c r="CLY48" s="674"/>
      <c r="CLZ48" s="674"/>
      <c r="CMA48" s="674"/>
      <c r="CMB48" s="674"/>
      <c r="CMC48" s="674"/>
      <c r="CMD48" s="674"/>
      <c r="CME48" s="674"/>
      <c r="CMF48" s="674"/>
      <c r="CMG48" s="674"/>
      <c r="CMH48" s="674"/>
      <c r="CMI48" s="674"/>
      <c r="CMJ48" s="674"/>
      <c r="CMK48" s="674"/>
      <c r="CML48" s="674"/>
      <c r="CMM48" s="674"/>
      <c r="CMN48" s="674"/>
      <c r="CMO48" s="674"/>
      <c r="CMP48" s="674"/>
      <c r="CMQ48" s="674"/>
      <c r="CMR48" s="674"/>
      <c r="CMS48" s="674"/>
      <c r="CMT48" s="674"/>
      <c r="CMU48" s="674"/>
      <c r="CMV48" s="674"/>
      <c r="CMW48" s="674"/>
      <c r="CMX48" s="674"/>
      <c r="CMY48" s="674"/>
      <c r="CMZ48" s="674"/>
      <c r="CNA48" s="674"/>
      <c r="CNB48" s="674"/>
      <c r="CNC48" s="674"/>
      <c r="CND48" s="674"/>
      <c r="CNE48" s="674"/>
      <c r="CNF48" s="674"/>
      <c r="CNG48" s="674"/>
      <c r="CNH48" s="674"/>
      <c r="CNI48" s="674"/>
      <c r="CNJ48" s="674"/>
      <c r="CNK48" s="674"/>
      <c r="CNL48" s="674"/>
      <c r="CNM48" s="674"/>
      <c r="CNN48" s="674"/>
      <c r="CNO48" s="674"/>
      <c r="CNP48" s="674"/>
      <c r="CNQ48" s="674"/>
      <c r="CNR48" s="674"/>
      <c r="CNS48" s="674"/>
      <c r="CNT48" s="674"/>
      <c r="CNU48" s="674"/>
      <c r="CNV48" s="674"/>
      <c r="CNW48" s="674"/>
      <c r="CNX48" s="674"/>
      <c r="CNY48" s="674"/>
      <c r="CNZ48" s="674"/>
      <c r="COA48" s="674"/>
      <c r="COB48" s="674"/>
      <c r="COC48" s="674"/>
      <c r="COD48" s="674"/>
      <c r="COE48" s="674"/>
      <c r="COF48" s="674"/>
      <c r="COG48" s="674"/>
      <c r="COH48" s="674"/>
      <c r="COI48" s="674"/>
      <c r="COJ48" s="674"/>
      <c r="COK48" s="674"/>
      <c r="COL48" s="674"/>
      <c r="COM48" s="674"/>
      <c r="CON48" s="674"/>
      <c r="COO48" s="674"/>
      <c r="COP48" s="674"/>
      <c r="COQ48" s="674"/>
      <c r="COR48" s="674"/>
      <c r="COS48" s="674"/>
      <c r="COT48" s="674"/>
      <c r="COU48" s="674"/>
      <c r="COV48" s="674"/>
      <c r="COW48" s="674"/>
      <c r="COX48" s="674"/>
      <c r="COY48" s="674"/>
      <c r="COZ48" s="674"/>
      <c r="CPA48" s="674"/>
      <c r="CPB48" s="674"/>
      <c r="CPC48" s="674"/>
      <c r="CPD48" s="674"/>
      <c r="CPE48" s="674"/>
      <c r="CPF48" s="674"/>
      <c r="CPG48" s="674"/>
      <c r="CPH48" s="674"/>
      <c r="CPI48" s="674"/>
      <c r="CPJ48" s="674"/>
      <c r="CPK48" s="674"/>
      <c r="CPL48" s="674"/>
      <c r="CPM48" s="674"/>
      <c r="CPN48" s="674"/>
      <c r="CPO48" s="674"/>
      <c r="CPP48" s="674"/>
      <c r="CPQ48" s="674"/>
      <c r="CPR48" s="674"/>
      <c r="CPS48" s="674"/>
      <c r="CPT48" s="674"/>
      <c r="CPU48" s="674"/>
      <c r="CPV48" s="674"/>
      <c r="CPW48" s="674"/>
      <c r="CPX48" s="674"/>
      <c r="CPY48" s="674"/>
      <c r="CPZ48" s="674"/>
      <c r="CQA48" s="674"/>
      <c r="CQB48" s="674"/>
      <c r="CQC48" s="674"/>
      <c r="CQD48" s="674"/>
      <c r="CQE48" s="674"/>
      <c r="CQF48" s="674"/>
      <c r="CQG48" s="674"/>
      <c r="CQH48" s="674"/>
      <c r="CQI48" s="674"/>
      <c r="CQJ48" s="674"/>
      <c r="CQK48" s="674"/>
      <c r="CQL48" s="674"/>
      <c r="CQM48" s="674"/>
      <c r="CQN48" s="674"/>
      <c r="CQO48" s="674"/>
      <c r="CQP48" s="674"/>
      <c r="CQQ48" s="674"/>
      <c r="CQR48" s="674"/>
      <c r="CQS48" s="674"/>
      <c r="CQT48" s="674"/>
      <c r="CQU48" s="674"/>
      <c r="CQV48" s="674"/>
      <c r="CQW48" s="674"/>
      <c r="CQX48" s="674"/>
      <c r="CQY48" s="674"/>
      <c r="CQZ48" s="674"/>
      <c r="CRA48" s="674"/>
      <c r="CRB48" s="674"/>
      <c r="CRC48" s="674"/>
      <c r="CRD48" s="674"/>
      <c r="CRE48" s="674"/>
      <c r="CRF48" s="674"/>
      <c r="CRG48" s="674"/>
      <c r="CRH48" s="674"/>
      <c r="CRI48" s="674"/>
      <c r="CRJ48" s="674"/>
      <c r="CRK48" s="674"/>
      <c r="CRL48" s="674"/>
      <c r="CRM48" s="674"/>
      <c r="CRN48" s="674"/>
      <c r="CRO48" s="674"/>
      <c r="CRP48" s="674"/>
      <c r="CRQ48" s="674"/>
      <c r="CRR48" s="674"/>
      <c r="CRS48" s="674"/>
      <c r="CRT48" s="674"/>
      <c r="CRU48" s="674"/>
      <c r="CRV48" s="674"/>
      <c r="CRW48" s="674"/>
      <c r="CRX48" s="674"/>
      <c r="CRY48" s="674"/>
      <c r="CRZ48" s="674"/>
      <c r="CSA48" s="674"/>
      <c r="CSB48" s="674"/>
      <c r="CSC48" s="674"/>
      <c r="CSD48" s="674"/>
      <c r="CSE48" s="674"/>
      <c r="CSF48" s="674"/>
      <c r="CSG48" s="674"/>
      <c r="CSH48" s="674"/>
      <c r="CSI48" s="674"/>
      <c r="CSJ48" s="674"/>
      <c r="CSK48" s="674"/>
      <c r="CSL48" s="674"/>
      <c r="CSM48" s="674"/>
      <c r="CSN48" s="674"/>
      <c r="CSO48" s="674"/>
      <c r="CSP48" s="674"/>
      <c r="CSQ48" s="674"/>
      <c r="CSR48" s="674"/>
      <c r="CSS48" s="674"/>
      <c r="CST48" s="674"/>
      <c r="CSU48" s="674"/>
      <c r="CSV48" s="674"/>
      <c r="CSW48" s="674"/>
      <c r="CSX48" s="674"/>
      <c r="CSY48" s="674"/>
      <c r="CSZ48" s="674"/>
      <c r="CTA48" s="674"/>
      <c r="CTB48" s="674"/>
      <c r="CTC48" s="674"/>
      <c r="CTD48" s="674"/>
      <c r="CTE48" s="674"/>
      <c r="CTF48" s="674"/>
      <c r="CTG48" s="674"/>
      <c r="CTH48" s="674"/>
      <c r="CTI48" s="674"/>
      <c r="CTJ48" s="674"/>
      <c r="CTK48" s="674"/>
      <c r="CTL48" s="674"/>
      <c r="CTM48" s="674"/>
      <c r="CTN48" s="674"/>
      <c r="CTO48" s="674"/>
      <c r="CTP48" s="674"/>
      <c r="CTQ48" s="674"/>
      <c r="CTR48" s="674"/>
      <c r="CTS48" s="674"/>
      <c r="CTT48" s="674"/>
      <c r="CTU48" s="674"/>
      <c r="CTV48" s="674"/>
      <c r="CTW48" s="674"/>
      <c r="CTX48" s="674"/>
      <c r="CTY48" s="674"/>
      <c r="CTZ48" s="674"/>
      <c r="CUA48" s="674"/>
      <c r="CUB48" s="674"/>
      <c r="CUC48" s="674"/>
      <c r="CUD48" s="674"/>
      <c r="CUE48" s="674"/>
      <c r="CUF48" s="674"/>
      <c r="CUG48" s="674"/>
      <c r="CUH48" s="674"/>
      <c r="CUI48" s="674"/>
      <c r="CUJ48" s="674"/>
      <c r="CUK48" s="674"/>
      <c r="CUL48" s="674"/>
      <c r="CUM48" s="674"/>
      <c r="CUN48" s="674"/>
      <c r="CUO48" s="674"/>
      <c r="CUP48" s="674"/>
      <c r="CUQ48" s="674"/>
      <c r="CUR48" s="674"/>
      <c r="CUS48" s="674"/>
      <c r="CUT48" s="674"/>
      <c r="CUU48" s="674"/>
      <c r="CUV48" s="674"/>
      <c r="CUW48" s="674"/>
      <c r="CUX48" s="674"/>
      <c r="CUY48" s="674"/>
      <c r="CUZ48" s="674"/>
      <c r="CVA48" s="674"/>
      <c r="CVB48" s="674"/>
      <c r="CVC48" s="674"/>
      <c r="CVD48" s="674"/>
      <c r="CVE48" s="674"/>
      <c r="CVF48" s="674"/>
      <c r="CVG48" s="674"/>
      <c r="CVH48" s="674"/>
      <c r="CVI48" s="674"/>
      <c r="CVJ48" s="674"/>
      <c r="CVK48" s="674"/>
      <c r="CVL48" s="674"/>
      <c r="CVM48" s="674"/>
      <c r="CVN48" s="674"/>
      <c r="CVO48" s="674"/>
      <c r="CVP48" s="674"/>
      <c r="CVQ48" s="674"/>
      <c r="CVR48" s="674"/>
      <c r="CVS48" s="674"/>
      <c r="CVT48" s="674"/>
      <c r="CVU48" s="674"/>
      <c r="CVV48" s="674"/>
      <c r="CVW48" s="674"/>
      <c r="CVX48" s="674"/>
      <c r="CVY48" s="674"/>
      <c r="CVZ48" s="674"/>
      <c r="CWA48" s="674"/>
      <c r="CWB48" s="674"/>
      <c r="CWC48" s="674"/>
      <c r="CWD48" s="674"/>
      <c r="CWE48" s="674"/>
      <c r="CWF48" s="674"/>
      <c r="CWG48" s="674"/>
      <c r="CWH48" s="674"/>
      <c r="CWI48" s="674"/>
      <c r="CWJ48" s="674"/>
      <c r="CWK48" s="674"/>
      <c r="CWL48" s="674"/>
      <c r="CWM48" s="674"/>
      <c r="CWN48" s="674"/>
      <c r="CWO48" s="674"/>
      <c r="CWP48" s="674"/>
      <c r="CWQ48" s="674"/>
      <c r="CWR48" s="674"/>
      <c r="CWS48" s="674"/>
      <c r="CWT48" s="674"/>
      <c r="CWU48" s="674"/>
      <c r="CWV48" s="674"/>
      <c r="CWW48" s="674"/>
      <c r="CWX48" s="674"/>
      <c r="CWY48" s="674"/>
      <c r="CWZ48" s="674"/>
      <c r="CXA48" s="674"/>
      <c r="CXB48" s="674"/>
      <c r="CXC48" s="674"/>
      <c r="CXD48" s="674"/>
      <c r="CXE48" s="674"/>
      <c r="CXF48" s="674"/>
      <c r="CXG48" s="674"/>
      <c r="CXH48" s="674"/>
      <c r="CXI48" s="674"/>
      <c r="CXJ48" s="674"/>
      <c r="CXK48" s="674"/>
      <c r="CXL48" s="674"/>
      <c r="CXM48" s="674"/>
      <c r="CXN48" s="674"/>
      <c r="CXO48" s="674"/>
      <c r="CXP48" s="674"/>
      <c r="CXQ48" s="674"/>
      <c r="CXR48" s="674"/>
      <c r="CXS48" s="674"/>
      <c r="CXT48" s="674"/>
      <c r="CXU48" s="674"/>
      <c r="CXV48" s="674"/>
      <c r="CXW48" s="674"/>
      <c r="CXX48" s="674"/>
      <c r="CXY48" s="674"/>
      <c r="CXZ48" s="674"/>
      <c r="CYA48" s="674"/>
      <c r="CYB48" s="674"/>
      <c r="CYC48" s="674"/>
      <c r="CYD48" s="674"/>
      <c r="CYE48" s="674"/>
      <c r="CYF48" s="674"/>
      <c r="CYG48" s="674"/>
      <c r="CYH48" s="674"/>
      <c r="CYI48" s="674"/>
      <c r="CYJ48" s="674"/>
      <c r="CYK48" s="674"/>
      <c r="CYL48" s="674"/>
      <c r="CYM48" s="674"/>
      <c r="CYN48" s="674"/>
      <c r="CYO48" s="674"/>
      <c r="CYP48" s="674"/>
      <c r="CYQ48" s="674"/>
      <c r="CYR48" s="674"/>
      <c r="CYS48" s="674"/>
      <c r="CYT48" s="674"/>
      <c r="CYU48" s="674"/>
      <c r="CYV48" s="674"/>
      <c r="CYW48" s="674"/>
      <c r="CYX48" s="674"/>
      <c r="CYY48" s="674"/>
      <c r="CYZ48" s="674"/>
      <c r="CZA48" s="674"/>
      <c r="CZB48" s="674"/>
      <c r="CZC48" s="674"/>
      <c r="CZD48" s="674"/>
      <c r="CZE48" s="674"/>
      <c r="CZF48" s="674"/>
      <c r="CZG48" s="674"/>
      <c r="CZH48" s="674"/>
      <c r="CZI48" s="674"/>
      <c r="CZJ48" s="674"/>
      <c r="CZK48" s="674"/>
      <c r="CZL48" s="674"/>
      <c r="CZM48" s="674"/>
      <c r="CZN48" s="674"/>
      <c r="CZO48" s="674"/>
      <c r="CZP48" s="674"/>
      <c r="CZQ48" s="674"/>
      <c r="CZR48" s="674"/>
      <c r="CZS48" s="674"/>
      <c r="CZT48" s="674"/>
      <c r="CZU48" s="674"/>
      <c r="CZV48" s="674"/>
      <c r="CZW48" s="674"/>
      <c r="CZX48" s="674"/>
      <c r="CZY48" s="674"/>
      <c r="CZZ48" s="674"/>
      <c r="DAA48" s="674"/>
      <c r="DAB48" s="674"/>
      <c r="DAC48" s="674"/>
      <c r="DAD48" s="674"/>
      <c r="DAE48" s="674"/>
      <c r="DAF48" s="674"/>
      <c r="DAG48" s="674"/>
      <c r="DAH48" s="674"/>
      <c r="DAI48" s="674"/>
      <c r="DAJ48" s="674"/>
      <c r="DAK48" s="674"/>
      <c r="DAL48" s="674"/>
      <c r="DAM48" s="674"/>
      <c r="DAN48" s="674"/>
      <c r="DAO48" s="674"/>
      <c r="DAP48" s="674"/>
      <c r="DAQ48" s="674"/>
      <c r="DAR48" s="674"/>
      <c r="DAS48" s="674"/>
      <c r="DAT48" s="674"/>
      <c r="DAU48" s="674"/>
      <c r="DAV48" s="674"/>
      <c r="DAW48" s="674"/>
      <c r="DAX48" s="674"/>
      <c r="DAY48" s="674"/>
      <c r="DAZ48" s="674"/>
      <c r="DBA48" s="674"/>
      <c r="DBB48" s="674"/>
      <c r="DBC48" s="674"/>
      <c r="DBD48" s="674"/>
      <c r="DBE48" s="674"/>
      <c r="DBF48" s="674"/>
      <c r="DBG48" s="674"/>
      <c r="DBH48" s="674"/>
      <c r="DBI48" s="674"/>
      <c r="DBJ48" s="674"/>
      <c r="DBK48" s="674"/>
      <c r="DBL48" s="674"/>
      <c r="DBM48" s="674"/>
      <c r="DBN48" s="674"/>
      <c r="DBO48" s="674"/>
      <c r="DBP48" s="674"/>
      <c r="DBQ48" s="674"/>
      <c r="DBR48" s="674"/>
      <c r="DBS48" s="674"/>
      <c r="DBT48" s="674"/>
      <c r="DBU48" s="674"/>
      <c r="DBV48" s="674"/>
      <c r="DBW48" s="674"/>
      <c r="DBX48" s="674"/>
      <c r="DBY48" s="674"/>
      <c r="DBZ48" s="674"/>
      <c r="DCA48" s="674"/>
      <c r="DCB48" s="674"/>
      <c r="DCC48" s="674"/>
      <c r="DCD48" s="674"/>
      <c r="DCE48" s="674"/>
      <c r="DCF48" s="674"/>
      <c r="DCG48" s="674"/>
      <c r="DCH48" s="674"/>
      <c r="DCI48" s="674"/>
      <c r="DCJ48" s="674"/>
      <c r="DCK48" s="674"/>
      <c r="DCL48" s="674"/>
      <c r="DCM48" s="674"/>
      <c r="DCN48" s="674"/>
      <c r="DCO48" s="674"/>
      <c r="DCP48" s="674"/>
      <c r="DCQ48" s="674"/>
      <c r="DCR48" s="674"/>
      <c r="DCS48" s="674"/>
      <c r="DCT48" s="674"/>
      <c r="DCU48" s="674"/>
      <c r="DCV48" s="674"/>
      <c r="DCW48" s="674"/>
      <c r="DCX48" s="674"/>
      <c r="DCY48" s="674"/>
      <c r="DCZ48" s="674"/>
      <c r="DDA48" s="674"/>
      <c r="DDB48" s="674"/>
      <c r="DDC48" s="674"/>
      <c r="DDD48" s="674"/>
      <c r="DDE48" s="674"/>
      <c r="DDF48" s="674"/>
      <c r="DDG48" s="674"/>
      <c r="DDH48" s="674"/>
      <c r="DDI48" s="674"/>
      <c r="DDJ48" s="674"/>
      <c r="DDK48" s="674"/>
      <c r="DDL48" s="674"/>
      <c r="DDM48" s="674"/>
      <c r="DDN48" s="674"/>
      <c r="DDO48" s="674"/>
      <c r="DDP48" s="674"/>
      <c r="DDQ48" s="674"/>
      <c r="DDR48" s="674"/>
      <c r="DDS48" s="674"/>
      <c r="DDT48" s="674"/>
      <c r="DDU48" s="674"/>
      <c r="DDV48" s="674"/>
      <c r="DDW48" s="674"/>
      <c r="DDX48" s="674"/>
      <c r="DDY48" s="674"/>
      <c r="DDZ48" s="674"/>
      <c r="DEA48" s="674"/>
      <c r="DEB48" s="674"/>
      <c r="DEC48" s="674"/>
      <c r="DED48" s="674"/>
      <c r="DEE48" s="674"/>
      <c r="DEF48" s="674"/>
      <c r="DEG48" s="674"/>
      <c r="DEH48" s="674"/>
      <c r="DEI48" s="674"/>
      <c r="DEJ48" s="674"/>
      <c r="DEK48" s="674"/>
      <c r="DEL48" s="674"/>
      <c r="DEM48" s="674"/>
      <c r="DEN48" s="674"/>
      <c r="DEO48" s="674"/>
      <c r="DEP48" s="674"/>
      <c r="DEQ48" s="674"/>
      <c r="DER48" s="674"/>
      <c r="DES48" s="674"/>
      <c r="DET48" s="674"/>
      <c r="DEU48" s="674"/>
      <c r="DEV48" s="674"/>
      <c r="DEW48" s="674"/>
      <c r="DEX48" s="674"/>
      <c r="DEY48" s="674"/>
      <c r="DEZ48" s="674"/>
      <c r="DFA48" s="674"/>
      <c r="DFB48" s="674"/>
      <c r="DFC48" s="674"/>
      <c r="DFD48" s="674"/>
      <c r="DFE48" s="674"/>
      <c r="DFF48" s="674"/>
      <c r="DFG48" s="674"/>
      <c r="DFH48" s="674"/>
      <c r="DFI48" s="674"/>
      <c r="DFJ48" s="674"/>
      <c r="DFK48" s="674"/>
      <c r="DFL48" s="674"/>
      <c r="DFM48" s="674"/>
      <c r="DFN48" s="674"/>
      <c r="DFO48" s="674"/>
      <c r="DFP48" s="674"/>
      <c r="DFQ48" s="674"/>
      <c r="DFR48" s="674"/>
      <c r="DFS48" s="674"/>
      <c r="DFT48" s="674"/>
      <c r="DFU48" s="674"/>
      <c r="DFV48" s="674"/>
      <c r="DFW48" s="674"/>
      <c r="DFX48" s="674"/>
      <c r="DFY48" s="674"/>
      <c r="DFZ48" s="674"/>
      <c r="DGA48" s="674"/>
      <c r="DGB48" s="674"/>
      <c r="DGC48" s="674"/>
      <c r="DGD48" s="674"/>
      <c r="DGE48" s="674"/>
      <c r="DGF48" s="674"/>
      <c r="DGG48" s="674"/>
      <c r="DGH48" s="674"/>
      <c r="DGI48" s="674"/>
      <c r="DGJ48" s="674"/>
      <c r="DGK48" s="674"/>
      <c r="DGL48" s="674"/>
      <c r="DGM48" s="674"/>
      <c r="DGN48" s="674"/>
      <c r="DGO48" s="674"/>
      <c r="DGP48" s="674"/>
      <c r="DGQ48" s="674"/>
      <c r="DGR48" s="674"/>
      <c r="DGS48" s="674"/>
      <c r="DGT48" s="674"/>
      <c r="DGU48" s="674"/>
      <c r="DGV48" s="674"/>
      <c r="DGW48" s="674"/>
      <c r="DGX48" s="674"/>
      <c r="DGY48" s="674"/>
      <c r="DGZ48" s="674"/>
      <c r="DHA48" s="674"/>
      <c r="DHB48" s="674"/>
      <c r="DHC48" s="674"/>
      <c r="DHD48" s="674"/>
      <c r="DHE48" s="674"/>
      <c r="DHF48" s="674"/>
      <c r="DHG48" s="674"/>
      <c r="DHH48" s="674"/>
      <c r="DHI48" s="674"/>
      <c r="DHJ48" s="674"/>
      <c r="DHK48" s="674"/>
      <c r="DHL48" s="674"/>
      <c r="DHM48" s="674"/>
      <c r="DHN48" s="674"/>
      <c r="DHO48" s="674"/>
      <c r="DHP48" s="674"/>
      <c r="DHQ48" s="674"/>
      <c r="DHR48" s="674"/>
      <c r="DHS48" s="674"/>
      <c r="DHT48" s="674"/>
      <c r="DHU48" s="674"/>
      <c r="DHV48" s="674"/>
      <c r="DHW48" s="674"/>
      <c r="DHX48" s="674"/>
      <c r="DHY48" s="674"/>
      <c r="DHZ48" s="674"/>
      <c r="DIA48" s="674"/>
      <c r="DIB48" s="674"/>
      <c r="DIC48" s="674"/>
      <c r="DID48" s="674"/>
      <c r="DIE48" s="674"/>
      <c r="DIF48" s="674"/>
      <c r="DIG48" s="674"/>
      <c r="DIH48" s="674"/>
      <c r="DII48" s="674"/>
      <c r="DIJ48" s="674"/>
      <c r="DIK48" s="674"/>
      <c r="DIL48" s="674"/>
      <c r="DIM48" s="674"/>
      <c r="DIN48" s="674"/>
      <c r="DIO48" s="674"/>
      <c r="DIP48" s="674"/>
      <c r="DIQ48" s="674"/>
      <c r="DIR48" s="674"/>
      <c r="DIS48" s="674"/>
      <c r="DIT48" s="674"/>
      <c r="DIU48" s="674"/>
      <c r="DIV48" s="674"/>
      <c r="DIW48" s="674"/>
      <c r="DIX48" s="674"/>
      <c r="DIY48" s="674"/>
      <c r="DIZ48" s="674"/>
      <c r="DJA48" s="674"/>
      <c r="DJB48" s="674"/>
      <c r="DJC48" s="674"/>
      <c r="DJD48" s="674"/>
      <c r="DJE48" s="674"/>
      <c r="DJF48" s="674"/>
      <c r="DJG48" s="674"/>
      <c r="DJH48" s="674"/>
      <c r="DJI48" s="674"/>
      <c r="DJJ48" s="674"/>
      <c r="DJK48" s="674"/>
      <c r="DJL48" s="674"/>
      <c r="DJM48" s="674"/>
      <c r="DJN48" s="674"/>
      <c r="DJO48" s="674"/>
      <c r="DJP48" s="674"/>
      <c r="DJQ48" s="674"/>
      <c r="DJR48" s="674"/>
      <c r="DJS48" s="674"/>
      <c r="DJT48" s="674"/>
      <c r="DJU48" s="674"/>
      <c r="DJV48" s="674"/>
      <c r="DJW48" s="674"/>
      <c r="DJX48" s="674"/>
      <c r="DJY48" s="674"/>
      <c r="DJZ48" s="674"/>
      <c r="DKA48" s="674"/>
      <c r="DKB48" s="674"/>
      <c r="DKC48" s="674"/>
      <c r="DKD48" s="674"/>
      <c r="DKE48" s="674"/>
      <c r="DKF48" s="674"/>
      <c r="DKG48" s="674"/>
      <c r="DKH48" s="674"/>
      <c r="DKI48" s="674"/>
      <c r="DKJ48" s="674"/>
      <c r="DKK48" s="674"/>
      <c r="DKL48" s="674"/>
      <c r="DKM48" s="674"/>
      <c r="DKN48" s="674"/>
      <c r="DKO48" s="674"/>
      <c r="DKP48" s="674"/>
      <c r="DKQ48" s="674"/>
      <c r="DKR48" s="674"/>
      <c r="DKS48" s="674"/>
      <c r="DKT48" s="674"/>
      <c r="DKU48" s="674"/>
      <c r="DKV48" s="674"/>
      <c r="DKW48" s="674"/>
      <c r="DKX48" s="674"/>
      <c r="DKY48" s="674"/>
      <c r="DKZ48" s="674"/>
      <c r="DLA48" s="674"/>
      <c r="DLB48" s="674"/>
      <c r="DLC48" s="674"/>
      <c r="DLD48" s="674"/>
      <c r="DLE48" s="674"/>
      <c r="DLF48" s="674"/>
      <c r="DLG48" s="674"/>
      <c r="DLH48" s="674"/>
      <c r="DLI48" s="674"/>
      <c r="DLJ48" s="674"/>
      <c r="DLK48" s="674"/>
      <c r="DLL48" s="674"/>
      <c r="DLM48" s="674"/>
      <c r="DLN48" s="674"/>
      <c r="DLO48" s="674"/>
      <c r="DLP48" s="674"/>
      <c r="DLQ48" s="674"/>
      <c r="DLR48" s="674"/>
      <c r="DLS48" s="674"/>
      <c r="DLT48" s="674"/>
      <c r="DLU48" s="674"/>
      <c r="DLV48" s="674"/>
      <c r="DLW48" s="674"/>
      <c r="DLX48" s="674"/>
      <c r="DLY48" s="674"/>
      <c r="DLZ48" s="674"/>
      <c r="DMA48" s="674"/>
      <c r="DMB48" s="674"/>
      <c r="DMC48" s="674"/>
      <c r="DMD48" s="674"/>
      <c r="DME48" s="674"/>
      <c r="DMF48" s="674"/>
      <c r="DMG48" s="674"/>
      <c r="DMH48" s="674"/>
      <c r="DMI48" s="674"/>
      <c r="DMJ48" s="674"/>
      <c r="DMK48" s="674"/>
      <c r="DML48" s="674"/>
      <c r="DMM48" s="674"/>
      <c r="DMN48" s="674"/>
      <c r="DMO48" s="674"/>
      <c r="DMP48" s="674"/>
      <c r="DMQ48" s="674"/>
      <c r="DMR48" s="674"/>
      <c r="DMS48" s="674"/>
      <c r="DMT48" s="674"/>
      <c r="DMU48" s="674"/>
      <c r="DMV48" s="674"/>
      <c r="DMW48" s="674"/>
      <c r="DMX48" s="674"/>
      <c r="DMY48" s="674"/>
      <c r="DMZ48" s="674"/>
      <c r="DNA48" s="674"/>
      <c r="DNB48" s="674"/>
      <c r="DNC48" s="674"/>
      <c r="DND48" s="674"/>
      <c r="DNE48" s="674"/>
      <c r="DNF48" s="674"/>
      <c r="DNG48" s="674"/>
      <c r="DNH48" s="674"/>
      <c r="DNI48" s="674"/>
      <c r="DNJ48" s="674"/>
      <c r="DNK48" s="674"/>
      <c r="DNL48" s="674"/>
      <c r="DNM48" s="674"/>
      <c r="DNN48" s="674"/>
      <c r="DNO48" s="674"/>
      <c r="DNP48" s="674"/>
      <c r="DNQ48" s="674"/>
      <c r="DNR48" s="674"/>
      <c r="DNS48" s="674"/>
      <c r="DNT48" s="674"/>
      <c r="DNU48" s="674"/>
      <c r="DNV48" s="674"/>
      <c r="DNW48" s="674"/>
      <c r="DNX48" s="674"/>
      <c r="DNY48" s="674"/>
      <c r="DNZ48" s="674"/>
      <c r="DOA48" s="674"/>
      <c r="DOB48" s="674"/>
      <c r="DOC48" s="674"/>
      <c r="DOD48" s="674"/>
      <c r="DOE48" s="674"/>
      <c r="DOF48" s="674"/>
      <c r="DOG48" s="674"/>
      <c r="DOH48" s="674"/>
      <c r="DOI48" s="674"/>
      <c r="DOJ48" s="674"/>
      <c r="DOK48" s="674"/>
      <c r="DOL48" s="674"/>
      <c r="DOM48" s="674"/>
      <c r="DON48" s="674"/>
      <c r="DOO48" s="674"/>
      <c r="DOP48" s="674"/>
      <c r="DOQ48" s="674"/>
      <c r="DOR48" s="674"/>
      <c r="DOS48" s="674"/>
      <c r="DOT48" s="674"/>
      <c r="DOU48" s="674"/>
      <c r="DOV48" s="674"/>
      <c r="DOW48" s="674"/>
      <c r="DOX48" s="674"/>
      <c r="DOY48" s="674"/>
      <c r="DOZ48" s="674"/>
      <c r="DPA48" s="674"/>
      <c r="DPB48" s="674"/>
      <c r="DPC48" s="674"/>
      <c r="DPD48" s="674"/>
      <c r="DPE48" s="674"/>
      <c r="DPF48" s="674"/>
      <c r="DPG48" s="674"/>
      <c r="DPH48" s="674"/>
      <c r="DPI48" s="674"/>
      <c r="DPJ48" s="674"/>
      <c r="DPK48" s="674"/>
      <c r="DPL48" s="674"/>
      <c r="DPM48" s="674"/>
      <c r="DPN48" s="674"/>
      <c r="DPO48" s="674"/>
      <c r="DPP48" s="674"/>
      <c r="DPQ48" s="674"/>
      <c r="DPR48" s="674"/>
      <c r="DPS48" s="674"/>
      <c r="DPT48" s="674"/>
      <c r="DPU48" s="674"/>
      <c r="DPV48" s="674"/>
      <c r="DPW48" s="674"/>
      <c r="DPX48" s="674"/>
      <c r="DPY48" s="674"/>
      <c r="DPZ48" s="674"/>
      <c r="DQA48" s="674"/>
      <c r="DQB48" s="674"/>
      <c r="DQC48" s="674"/>
      <c r="DQD48" s="674"/>
      <c r="DQE48" s="674"/>
      <c r="DQF48" s="674"/>
      <c r="DQG48" s="674"/>
      <c r="DQH48" s="674"/>
      <c r="DQI48" s="674"/>
      <c r="DQJ48" s="674"/>
      <c r="DQK48" s="674"/>
      <c r="DQL48" s="674"/>
      <c r="DQM48" s="674"/>
      <c r="DQN48" s="674"/>
      <c r="DQO48" s="674"/>
      <c r="DQP48" s="674"/>
      <c r="DQQ48" s="674"/>
      <c r="DQR48" s="674"/>
      <c r="DQS48" s="674"/>
      <c r="DQT48" s="674"/>
      <c r="DQU48" s="674"/>
      <c r="DQV48" s="674"/>
      <c r="DQW48" s="674"/>
      <c r="DQX48" s="674"/>
      <c r="DQY48" s="674"/>
      <c r="DQZ48" s="674"/>
      <c r="DRA48" s="674"/>
      <c r="DRB48" s="674"/>
      <c r="DRC48" s="674"/>
      <c r="DRD48" s="674"/>
      <c r="DRE48" s="674"/>
      <c r="DRF48" s="674"/>
      <c r="DRG48" s="674"/>
      <c r="DRH48" s="674"/>
      <c r="DRI48" s="674"/>
      <c r="DRJ48" s="674"/>
      <c r="DRK48" s="674"/>
      <c r="DRL48" s="674"/>
      <c r="DRM48" s="674"/>
      <c r="DRN48" s="674"/>
      <c r="DRO48" s="674"/>
      <c r="DRP48" s="674"/>
      <c r="DRQ48" s="674"/>
      <c r="DRR48" s="674"/>
      <c r="DRS48" s="674"/>
      <c r="DRT48" s="674"/>
      <c r="DRU48" s="674"/>
      <c r="DRV48" s="674"/>
      <c r="DRW48" s="674"/>
      <c r="DRX48" s="674"/>
      <c r="DRY48" s="674"/>
      <c r="DRZ48" s="674"/>
      <c r="DSA48" s="674"/>
      <c r="DSB48" s="674"/>
      <c r="DSC48" s="674"/>
      <c r="DSD48" s="674"/>
      <c r="DSE48" s="674"/>
      <c r="DSF48" s="674"/>
      <c r="DSG48" s="674"/>
      <c r="DSH48" s="674"/>
      <c r="DSI48" s="674"/>
      <c r="DSJ48" s="674"/>
      <c r="DSK48" s="674"/>
      <c r="DSL48" s="674"/>
      <c r="DSM48" s="674"/>
      <c r="DSN48" s="674"/>
      <c r="DSO48" s="674"/>
      <c r="DSP48" s="674"/>
      <c r="DSQ48" s="674"/>
      <c r="DSR48" s="674"/>
      <c r="DSS48" s="674"/>
      <c r="DST48" s="674"/>
      <c r="DSU48" s="674"/>
      <c r="DSV48" s="674"/>
      <c r="DSW48" s="674"/>
      <c r="DSX48" s="674"/>
      <c r="DSY48" s="674"/>
      <c r="DSZ48" s="674"/>
      <c r="DTA48" s="674"/>
      <c r="DTB48" s="674"/>
      <c r="DTC48" s="674"/>
      <c r="DTD48" s="674"/>
      <c r="DTE48" s="674"/>
      <c r="DTF48" s="674"/>
      <c r="DTG48" s="674"/>
      <c r="DTH48" s="674"/>
      <c r="DTI48" s="674"/>
      <c r="DTJ48" s="674"/>
      <c r="DTK48" s="674"/>
      <c r="DTL48" s="674"/>
      <c r="DTM48" s="674"/>
      <c r="DTN48" s="674"/>
      <c r="DTO48" s="674"/>
      <c r="DTP48" s="674"/>
      <c r="DTQ48" s="674"/>
      <c r="DTR48" s="674"/>
      <c r="DTS48" s="674"/>
      <c r="DTT48" s="674"/>
      <c r="DTU48" s="674"/>
      <c r="DTV48" s="674"/>
      <c r="DTW48" s="674"/>
      <c r="DTX48" s="674"/>
      <c r="DTY48" s="674"/>
      <c r="DTZ48" s="674"/>
      <c r="DUA48" s="674"/>
      <c r="DUB48" s="674"/>
      <c r="DUC48" s="674"/>
      <c r="DUD48" s="674"/>
      <c r="DUE48" s="674"/>
      <c r="DUF48" s="674"/>
      <c r="DUG48" s="674"/>
      <c r="DUH48" s="674"/>
      <c r="DUI48" s="674"/>
      <c r="DUJ48" s="674"/>
      <c r="DUK48" s="674"/>
      <c r="DUL48" s="674"/>
      <c r="DUM48" s="674"/>
      <c r="DUN48" s="674"/>
      <c r="DUO48" s="674"/>
      <c r="DUP48" s="674"/>
      <c r="DUQ48" s="674"/>
      <c r="DUR48" s="674"/>
      <c r="DUS48" s="674"/>
      <c r="DUT48" s="674"/>
      <c r="DUU48" s="674"/>
      <c r="DUV48" s="674"/>
      <c r="DUW48" s="674"/>
      <c r="DUX48" s="674"/>
      <c r="DUY48" s="674"/>
      <c r="DUZ48" s="674"/>
      <c r="DVA48" s="674"/>
      <c r="DVB48" s="674"/>
      <c r="DVC48" s="674"/>
      <c r="DVD48" s="674"/>
      <c r="DVE48" s="674"/>
      <c r="DVF48" s="674"/>
      <c r="DVG48" s="674"/>
      <c r="DVH48" s="674"/>
      <c r="DVI48" s="674"/>
      <c r="DVJ48" s="674"/>
      <c r="DVK48" s="674"/>
      <c r="DVL48" s="674"/>
      <c r="DVM48" s="674"/>
      <c r="DVN48" s="674"/>
      <c r="DVO48" s="674"/>
      <c r="DVP48" s="674"/>
      <c r="DVQ48" s="674"/>
      <c r="DVR48" s="674"/>
      <c r="DVS48" s="674"/>
      <c r="DVT48" s="674"/>
      <c r="DVU48" s="674"/>
      <c r="DVV48" s="674"/>
      <c r="DVW48" s="674"/>
      <c r="DVX48" s="674"/>
      <c r="DVY48" s="674"/>
      <c r="DVZ48" s="674"/>
      <c r="DWA48" s="674"/>
      <c r="DWB48" s="674"/>
      <c r="DWC48" s="674"/>
      <c r="DWD48" s="674"/>
      <c r="DWE48" s="674"/>
      <c r="DWF48" s="674"/>
      <c r="DWG48" s="674"/>
      <c r="DWH48" s="674"/>
      <c r="DWI48" s="674"/>
      <c r="DWJ48" s="674"/>
      <c r="DWK48" s="674"/>
      <c r="DWL48" s="674"/>
      <c r="DWM48" s="674"/>
      <c r="DWN48" s="674"/>
      <c r="DWO48" s="674"/>
      <c r="DWP48" s="674"/>
      <c r="DWQ48" s="674"/>
      <c r="DWR48" s="674"/>
      <c r="DWS48" s="674"/>
      <c r="DWT48" s="674"/>
      <c r="DWU48" s="674"/>
      <c r="DWV48" s="674"/>
      <c r="DWW48" s="674"/>
      <c r="DWX48" s="674"/>
      <c r="DWY48" s="674"/>
      <c r="DWZ48" s="674"/>
      <c r="DXA48" s="674"/>
      <c r="DXB48" s="674"/>
      <c r="DXC48" s="674"/>
      <c r="DXD48" s="674"/>
      <c r="DXE48" s="674"/>
      <c r="DXF48" s="674"/>
      <c r="DXG48" s="674"/>
      <c r="DXH48" s="674"/>
      <c r="DXI48" s="674"/>
      <c r="DXJ48" s="674"/>
      <c r="DXK48" s="674"/>
      <c r="DXL48" s="674"/>
      <c r="DXM48" s="674"/>
      <c r="DXN48" s="674"/>
      <c r="DXO48" s="674"/>
      <c r="DXP48" s="674"/>
      <c r="DXQ48" s="674"/>
      <c r="DXR48" s="674"/>
      <c r="DXS48" s="674"/>
      <c r="DXT48" s="674"/>
      <c r="DXU48" s="674"/>
      <c r="DXV48" s="674"/>
      <c r="DXW48" s="674"/>
      <c r="DXX48" s="674"/>
      <c r="DXY48" s="674"/>
      <c r="DXZ48" s="674"/>
      <c r="DYA48" s="674"/>
      <c r="DYB48" s="674"/>
      <c r="DYC48" s="674"/>
      <c r="DYD48" s="674"/>
      <c r="DYE48" s="674"/>
      <c r="DYF48" s="674"/>
      <c r="DYG48" s="674"/>
      <c r="DYH48" s="674"/>
      <c r="DYI48" s="674"/>
      <c r="DYJ48" s="674"/>
      <c r="DYK48" s="674"/>
      <c r="DYL48" s="674"/>
      <c r="DYM48" s="674"/>
      <c r="DYN48" s="674"/>
      <c r="DYO48" s="674"/>
      <c r="DYP48" s="674"/>
      <c r="DYQ48" s="674"/>
      <c r="DYR48" s="674"/>
      <c r="DYS48" s="674"/>
      <c r="DYT48" s="674"/>
      <c r="DYU48" s="674"/>
      <c r="DYV48" s="674"/>
      <c r="DYW48" s="674"/>
      <c r="DYX48" s="674"/>
      <c r="DYY48" s="674"/>
      <c r="DYZ48" s="674"/>
      <c r="DZA48" s="674"/>
      <c r="DZB48" s="674"/>
      <c r="DZC48" s="674"/>
      <c r="DZD48" s="674"/>
      <c r="DZE48" s="674"/>
      <c r="DZF48" s="674"/>
      <c r="DZG48" s="674"/>
      <c r="DZH48" s="674"/>
      <c r="DZI48" s="674"/>
      <c r="DZJ48" s="674"/>
      <c r="DZK48" s="674"/>
      <c r="DZL48" s="674"/>
      <c r="DZM48" s="674"/>
      <c r="DZN48" s="674"/>
      <c r="DZO48" s="674"/>
      <c r="DZP48" s="674"/>
      <c r="DZQ48" s="674"/>
      <c r="DZR48" s="674"/>
      <c r="DZS48" s="674"/>
      <c r="DZT48" s="674"/>
      <c r="DZU48" s="674"/>
      <c r="DZV48" s="674"/>
      <c r="DZW48" s="674"/>
      <c r="DZX48" s="674"/>
      <c r="DZY48" s="674"/>
      <c r="DZZ48" s="674"/>
      <c r="EAA48" s="674"/>
      <c r="EAB48" s="674"/>
      <c r="EAC48" s="674"/>
      <c r="EAD48" s="674"/>
      <c r="EAE48" s="674"/>
      <c r="EAF48" s="674"/>
      <c r="EAG48" s="674"/>
      <c r="EAH48" s="674"/>
      <c r="EAI48" s="674"/>
      <c r="EAJ48" s="674"/>
      <c r="EAK48" s="674"/>
      <c r="EAL48" s="674"/>
      <c r="EAM48" s="674"/>
      <c r="EAN48" s="674"/>
      <c r="EAO48" s="674"/>
      <c r="EAP48" s="674"/>
      <c r="EAQ48" s="674"/>
      <c r="EAR48" s="674"/>
      <c r="EAS48" s="674"/>
      <c r="EAT48" s="674"/>
      <c r="EAU48" s="674"/>
      <c r="EAV48" s="674"/>
      <c r="EAW48" s="674"/>
      <c r="EAX48" s="674"/>
      <c r="EAY48" s="674"/>
      <c r="EAZ48" s="674"/>
      <c r="EBA48" s="674"/>
      <c r="EBB48" s="674"/>
      <c r="EBC48" s="674"/>
      <c r="EBD48" s="674"/>
      <c r="EBE48" s="674"/>
      <c r="EBF48" s="674"/>
      <c r="EBG48" s="674"/>
      <c r="EBH48" s="674"/>
      <c r="EBI48" s="674"/>
      <c r="EBJ48" s="674"/>
      <c r="EBK48" s="674"/>
      <c r="EBL48" s="674"/>
      <c r="EBM48" s="674"/>
      <c r="EBN48" s="674"/>
      <c r="EBO48" s="674"/>
      <c r="EBP48" s="674"/>
      <c r="EBQ48" s="674"/>
      <c r="EBR48" s="674"/>
      <c r="EBS48" s="674"/>
      <c r="EBT48" s="674"/>
      <c r="EBU48" s="674"/>
      <c r="EBV48" s="674"/>
      <c r="EBW48" s="674"/>
      <c r="EBX48" s="674"/>
      <c r="EBY48" s="674"/>
      <c r="EBZ48" s="674"/>
      <c r="ECA48" s="674"/>
      <c r="ECB48" s="674"/>
      <c r="ECC48" s="674"/>
      <c r="ECD48" s="674"/>
      <c r="ECE48" s="674"/>
      <c r="ECF48" s="674"/>
      <c r="ECG48" s="674"/>
      <c r="ECH48" s="674"/>
      <c r="ECI48" s="674"/>
      <c r="ECJ48" s="674"/>
      <c r="ECK48" s="674"/>
      <c r="ECL48" s="674"/>
      <c r="ECM48" s="674"/>
      <c r="ECN48" s="674"/>
      <c r="ECO48" s="674"/>
      <c r="ECP48" s="674"/>
      <c r="ECQ48" s="674"/>
      <c r="ECR48" s="674"/>
      <c r="ECS48" s="674"/>
      <c r="ECT48" s="674"/>
      <c r="ECU48" s="674"/>
      <c r="ECV48" s="674"/>
      <c r="ECW48" s="674"/>
      <c r="ECX48" s="674"/>
      <c r="ECY48" s="674"/>
      <c r="ECZ48" s="674"/>
      <c r="EDA48" s="674"/>
      <c r="EDB48" s="674"/>
      <c r="EDC48" s="674"/>
      <c r="EDD48" s="674"/>
      <c r="EDE48" s="674"/>
      <c r="EDF48" s="674"/>
      <c r="EDG48" s="674"/>
      <c r="EDH48" s="674"/>
      <c r="EDI48" s="674"/>
      <c r="EDJ48" s="674"/>
      <c r="EDK48" s="674"/>
      <c r="EDL48" s="674"/>
      <c r="EDM48" s="674"/>
      <c r="EDN48" s="674"/>
      <c r="EDO48" s="674"/>
      <c r="EDP48" s="674"/>
      <c r="EDQ48" s="674"/>
      <c r="EDR48" s="674"/>
      <c r="EDS48" s="674"/>
      <c r="EDT48" s="674"/>
      <c r="EDU48" s="674"/>
      <c r="EDV48" s="674"/>
      <c r="EDW48" s="674"/>
      <c r="EDX48" s="674"/>
      <c r="EDY48" s="674"/>
      <c r="EDZ48" s="674"/>
      <c r="EEA48" s="674"/>
      <c r="EEB48" s="674"/>
      <c r="EEC48" s="674"/>
      <c r="EED48" s="674"/>
      <c r="EEE48" s="674"/>
      <c r="EEF48" s="674"/>
      <c r="EEG48" s="674"/>
      <c r="EEH48" s="674"/>
      <c r="EEI48" s="674"/>
      <c r="EEJ48" s="674"/>
      <c r="EEK48" s="674"/>
      <c r="EEL48" s="674"/>
      <c r="EEM48" s="674"/>
      <c r="EEN48" s="674"/>
      <c r="EEO48" s="674"/>
      <c r="EEP48" s="674"/>
      <c r="EEQ48" s="674"/>
      <c r="EER48" s="674"/>
      <c r="EES48" s="674"/>
      <c r="EET48" s="674"/>
      <c r="EEU48" s="674"/>
      <c r="EEV48" s="674"/>
      <c r="EEW48" s="674"/>
      <c r="EEX48" s="674"/>
      <c r="EEY48" s="674"/>
      <c r="EEZ48" s="674"/>
      <c r="EFA48" s="674"/>
      <c r="EFB48" s="674"/>
      <c r="EFC48" s="674"/>
      <c r="EFD48" s="674"/>
      <c r="EFE48" s="674"/>
      <c r="EFF48" s="674"/>
      <c r="EFG48" s="674"/>
      <c r="EFH48" s="674"/>
      <c r="EFI48" s="674"/>
      <c r="EFJ48" s="674"/>
      <c r="EFK48" s="674"/>
      <c r="EFL48" s="674"/>
      <c r="EFM48" s="674"/>
      <c r="EFN48" s="674"/>
      <c r="EFO48" s="674"/>
      <c r="EFP48" s="674"/>
      <c r="EFQ48" s="674"/>
      <c r="EFR48" s="674"/>
      <c r="EFS48" s="674"/>
      <c r="EFT48" s="674"/>
      <c r="EFU48" s="674"/>
      <c r="EFV48" s="674"/>
      <c r="EFW48" s="674"/>
      <c r="EFX48" s="674"/>
      <c r="EFY48" s="674"/>
      <c r="EFZ48" s="674"/>
      <c r="EGA48" s="674"/>
      <c r="EGB48" s="674"/>
      <c r="EGC48" s="674"/>
      <c r="EGD48" s="674"/>
      <c r="EGE48" s="674"/>
      <c r="EGF48" s="674"/>
      <c r="EGG48" s="674"/>
      <c r="EGH48" s="674"/>
      <c r="EGI48" s="674"/>
      <c r="EGJ48" s="674"/>
      <c r="EGK48" s="674"/>
      <c r="EGL48" s="674"/>
      <c r="EGM48" s="674"/>
      <c r="EGN48" s="674"/>
      <c r="EGO48" s="674"/>
      <c r="EGP48" s="674"/>
      <c r="EGQ48" s="674"/>
      <c r="EGR48" s="674"/>
      <c r="EGS48" s="674"/>
      <c r="EGT48" s="674"/>
      <c r="EGU48" s="674"/>
      <c r="EGV48" s="674"/>
      <c r="EGW48" s="674"/>
      <c r="EGX48" s="674"/>
      <c r="EGY48" s="674"/>
      <c r="EGZ48" s="674"/>
      <c r="EHA48" s="674"/>
      <c r="EHB48" s="674"/>
      <c r="EHC48" s="674"/>
      <c r="EHD48" s="674"/>
      <c r="EHE48" s="674"/>
      <c r="EHF48" s="674"/>
      <c r="EHG48" s="674"/>
      <c r="EHH48" s="674"/>
      <c r="EHI48" s="674"/>
      <c r="EHJ48" s="674"/>
      <c r="EHK48" s="674"/>
      <c r="EHL48" s="674"/>
      <c r="EHM48" s="674"/>
      <c r="EHN48" s="674"/>
      <c r="EHO48" s="674"/>
      <c r="EHP48" s="674"/>
      <c r="EHQ48" s="674"/>
      <c r="EHR48" s="674"/>
      <c r="EHS48" s="674"/>
      <c r="EHT48" s="674"/>
      <c r="EHU48" s="674"/>
      <c r="EHV48" s="674"/>
      <c r="EHW48" s="674"/>
      <c r="EHX48" s="674"/>
      <c r="EHY48" s="674"/>
      <c r="EHZ48" s="674"/>
      <c r="EIA48" s="674"/>
      <c r="EIB48" s="674"/>
      <c r="EIC48" s="674"/>
      <c r="EID48" s="674"/>
      <c r="EIE48" s="674"/>
      <c r="EIF48" s="674"/>
      <c r="EIG48" s="674"/>
      <c r="EIH48" s="674"/>
      <c r="EII48" s="674"/>
      <c r="EIJ48" s="674"/>
      <c r="EIK48" s="674"/>
      <c r="EIL48" s="674"/>
      <c r="EIM48" s="674"/>
      <c r="EIN48" s="674"/>
      <c r="EIO48" s="674"/>
      <c r="EIP48" s="674"/>
      <c r="EIQ48" s="674"/>
      <c r="EIR48" s="674"/>
      <c r="EIS48" s="674"/>
      <c r="EIT48" s="674"/>
      <c r="EIU48" s="674"/>
      <c r="EIV48" s="674"/>
      <c r="EIW48" s="674"/>
      <c r="EIX48" s="674"/>
      <c r="EIY48" s="674"/>
      <c r="EIZ48" s="674"/>
      <c r="EJA48" s="674"/>
      <c r="EJB48" s="674"/>
      <c r="EJC48" s="674"/>
      <c r="EJD48" s="674"/>
      <c r="EJE48" s="674"/>
      <c r="EJF48" s="674"/>
      <c r="EJG48" s="674"/>
      <c r="EJH48" s="674"/>
      <c r="EJI48" s="674"/>
      <c r="EJJ48" s="674"/>
      <c r="EJK48" s="674"/>
      <c r="EJL48" s="674"/>
      <c r="EJM48" s="674"/>
      <c r="EJN48" s="674"/>
      <c r="EJO48" s="674"/>
      <c r="EJP48" s="674"/>
      <c r="EJQ48" s="674"/>
      <c r="EJR48" s="674"/>
      <c r="EJS48" s="674"/>
      <c r="EJT48" s="674"/>
      <c r="EJU48" s="674"/>
      <c r="EJV48" s="674"/>
      <c r="EJW48" s="674"/>
      <c r="EJX48" s="674"/>
      <c r="EJY48" s="674"/>
      <c r="EJZ48" s="674"/>
      <c r="EKA48" s="674"/>
      <c r="EKB48" s="674"/>
      <c r="EKC48" s="674"/>
      <c r="EKD48" s="674"/>
      <c r="EKE48" s="674"/>
      <c r="EKF48" s="674"/>
      <c r="EKG48" s="674"/>
      <c r="EKH48" s="674"/>
      <c r="EKI48" s="674"/>
      <c r="EKJ48" s="674"/>
      <c r="EKK48" s="674"/>
      <c r="EKL48" s="674"/>
      <c r="EKM48" s="674"/>
      <c r="EKN48" s="674"/>
      <c r="EKO48" s="674"/>
      <c r="EKP48" s="674"/>
      <c r="EKQ48" s="674"/>
      <c r="EKR48" s="674"/>
      <c r="EKS48" s="674"/>
      <c r="EKT48" s="674"/>
      <c r="EKU48" s="674"/>
      <c r="EKV48" s="674"/>
      <c r="EKW48" s="674"/>
      <c r="EKX48" s="674"/>
      <c r="EKY48" s="674"/>
      <c r="EKZ48" s="674"/>
      <c r="ELA48" s="674"/>
      <c r="ELB48" s="674"/>
      <c r="ELC48" s="674"/>
      <c r="ELD48" s="674"/>
      <c r="ELE48" s="674"/>
      <c r="ELF48" s="674"/>
      <c r="ELG48" s="674"/>
      <c r="ELH48" s="674"/>
      <c r="ELI48" s="674"/>
      <c r="ELJ48" s="674"/>
      <c r="ELK48" s="674"/>
      <c r="ELL48" s="674"/>
      <c r="ELM48" s="674"/>
      <c r="ELN48" s="674"/>
      <c r="ELO48" s="674"/>
      <c r="ELP48" s="674"/>
      <c r="ELQ48" s="674"/>
      <c r="ELR48" s="674"/>
      <c r="ELS48" s="674"/>
      <c r="ELT48" s="674"/>
      <c r="ELU48" s="674"/>
      <c r="ELV48" s="674"/>
      <c r="ELW48" s="674"/>
      <c r="ELX48" s="674"/>
      <c r="ELY48" s="674"/>
      <c r="ELZ48" s="674"/>
      <c r="EMA48" s="674"/>
      <c r="EMB48" s="674"/>
      <c r="EMC48" s="674"/>
      <c r="EMD48" s="674"/>
      <c r="EME48" s="674"/>
      <c r="EMF48" s="674"/>
      <c r="EMG48" s="674"/>
      <c r="EMH48" s="674"/>
      <c r="EMI48" s="674"/>
      <c r="EMJ48" s="674"/>
      <c r="EMK48" s="674"/>
      <c r="EML48" s="674"/>
      <c r="EMM48" s="674"/>
      <c r="EMN48" s="674"/>
      <c r="EMO48" s="674"/>
      <c r="EMP48" s="674"/>
      <c r="EMQ48" s="674"/>
      <c r="EMR48" s="674"/>
      <c r="EMS48" s="674"/>
      <c r="EMT48" s="674"/>
      <c r="EMU48" s="674"/>
      <c r="EMV48" s="674"/>
      <c r="EMW48" s="674"/>
      <c r="EMX48" s="674"/>
      <c r="EMY48" s="674"/>
      <c r="EMZ48" s="674"/>
      <c r="ENA48" s="674"/>
      <c r="ENB48" s="674"/>
      <c r="ENC48" s="674"/>
      <c r="END48" s="674"/>
      <c r="ENE48" s="674"/>
      <c r="ENF48" s="674"/>
      <c r="ENG48" s="674"/>
      <c r="ENH48" s="674"/>
      <c r="ENI48" s="674"/>
      <c r="ENJ48" s="674"/>
      <c r="ENK48" s="674"/>
      <c r="ENL48" s="674"/>
      <c r="ENM48" s="674"/>
      <c r="ENN48" s="674"/>
      <c r="ENO48" s="674"/>
      <c r="ENP48" s="674"/>
      <c r="ENQ48" s="674"/>
      <c r="ENR48" s="674"/>
      <c r="ENS48" s="674"/>
      <c r="ENT48" s="674"/>
      <c r="ENU48" s="674"/>
      <c r="ENV48" s="674"/>
      <c r="ENW48" s="674"/>
      <c r="ENX48" s="674"/>
      <c r="ENY48" s="674"/>
      <c r="ENZ48" s="674"/>
      <c r="EOA48" s="674"/>
      <c r="EOB48" s="674"/>
      <c r="EOC48" s="674"/>
      <c r="EOD48" s="674"/>
      <c r="EOE48" s="674"/>
      <c r="EOF48" s="674"/>
      <c r="EOG48" s="674"/>
      <c r="EOH48" s="674"/>
      <c r="EOI48" s="674"/>
      <c r="EOJ48" s="674"/>
      <c r="EOK48" s="674"/>
      <c r="EOL48" s="674"/>
      <c r="EOM48" s="674"/>
      <c r="EON48" s="674"/>
      <c r="EOO48" s="674"/>
      <c r="EOP48" s="674"/>
      <c r="EOQ48" s="674"/>
      <c r="EOR48" s="674"/>
      <c r="EOS48" s="674"/>
      <c r="EOT48" s="674"/>
      <c r="EOU48" s="674"/>
      <c r="EOV48" s="674"/>
      <c r="EOW48" s="674"/>
      <c r="EOX48" s="674"/>
      <c r="EOY48" s="674"/>
      <c r="EOZ48" s="674"/>
      <c r="EPA48" s="674"/>
      <c r="EPB48" s="674"/>
      <c r="EPC48" s="674"/>
      <c r="EPD48" s="674"/>
      <c r="EPE48" s="674"/>
      <c r="EPF48" s="674"/>
      <c r="EPG48" s="674"/>
      <c r="EPH48" s="674"/>
      <c r="EPI48" s="674"/>
      <c r="EPJ48" s="674"/>
      <c r="EPK48" s="674"/>
      <c r="EPL48" s="674"/>
      <c r="EPM48" s="674"/>
      <c r="EPN48" s="674"/>
      <c r="EPO48" s="674"/>
      <c r="EPP48" s="674"/>
      <c r="EPQ48" s="674"/>
      <c r="EPR48" s="674"/>
      <c r="EPS48" s="674"/>
      <c r="EPT48" s="674"/>
      <c r="EPU48" s="674"/>
      <c r="EPV48" s="674"/>
      <c r="EPW48" s="674"/>
      <c r="EPX48" s="674"/>
      <c r="EPY48" s="674"/>
      <c r="EPZ48" s="674"/>
      <c r="EQA48" s="674"/>
      <c r="EQB48" s="674"/>
      <c r="EQC48" s="674"/>
      <c r="EQD48" s="674"/>
      <c r="EQE48" s="674"/>
      <c r="EQF48" s="674"/>
      <c r="EQG48" s="674"/>
      <c r="EQH48" s="674"/>
      <c r="EQI48" s="674"/>
      <c r="EQJ48" s="674"/>
      <c r="EQK48" s="674"/>
      <c r="EQL48" s="674"/>
      <c r="EQM48" s="674"/>
      <c r="EQN48" s="674"/>
      <c r="EQO48" s="674"/>
      <c r="EQP48" s="674"/>
      <c r="EQQ48" s="674"/>
      <c r="EQR48" s="674"/>
      <c r="EQS48" s="674"/>
      <c r="EQT48" s="674"/>
      <c r="EQU48" s="674"/>
      <c r="EQV48" s="674"/>
      <c r="EQW48" s="674"/>
      <c r="EQX48" s="674"/>
      <c r="EQY48" s="674"/>
      <c r="EQZ48" s="674"/>
      <c r="ERA48" s="674"/>
      <c r="ERB48" s="674"/>
      <c r="ERC48" s="674"/>
      <c r="ERD48" s="674"/>
      <c r="ERE48" s="674"/>
      <c r="ERF48" s="674"/>
      <c r="ERG48" s="674"/>
      <c r="ERH48" s="674"/>
      <c r="ERI48" s="674"/>
      <c r="ERJ48" s="674"/>
      <c r="ERK48" s="674"/>
      <c r="ERL48" s="674"/>
      <c r="ERM48" s="674"/>
      <c r="ERN48" s="674"/>
      <c r="ERO48" s="674"/>
      <c r="ERP48" s="674"/>
      <c r="ERQ48" s="674"/>
      <c r="ERR48" s="674"/>
      <c r="ERS48" s="674"/>
      <c r="ERT48" s="674"/>
      <c r="ERU48" s="674"/>
      <c r="ERV48" s="674"/>
      <c r="ERW48" s="674"/>
      <c r="ERX48" s="674"/>
      <c r="ERY48" s="674"/>
      <c r="ERZ48" s="674"/>
      <c r="ESA48" s="674"/>
      <c r="ESB48" s="674"/>
      <c r="ESC48" s="674"/>
      <c r="ESD48" s="674"/>
      <c r="ESE48" s="674"/>
      <c r="ESF48" s="674"/>
      <c r="ESG48" s="674"/>
      <c r="ESH48" s="674"/>
      <c r="ESI48" s="674"/>
      <c r="ESJ48" s="674"/>
      <c r="ESK48" s="674"/>
      <c r="ESL48" s="674"/>
      <c r="ESM48" s="674"/>
      <c r="ESN48" s="674"/>
      <c r="ESO48" s="674"/>
      <c r="ESP48" s="674"/>
      <c r="ESQ48" s="674"/>
      <c r="ESR48" s="674"/>
      <c r="ESS48" s="674"/>
      <c r="EST48" s="674"/>
      <c r="ESU48" s="674"/>
      <c r="ESV48" s="674"/>
      <c r="ESW48" s="674"/>
      <c r="ESX48" s="674"/>
      <c r="ESY48" s="674"/>
      <c r="ESZ48" s="674"/>
      <c r="ETA48" s="674"/>
      <c r="ETB48" s="674"/>
      <c r="ETC48" s="674"/>
      <c r="ETD48" s="674"/>
      <c r="ETE48" s="674"/>
      <c r="ETF48" s="674"/>
      <c r="ETG48" s="674"/>
      <c r="ETH48" s="674"/>
      <c r="ETI48" s="674"/>
      <c r="ETJ48" s="674"/>
      <c r="ETK48" s="674"/>
      <c r="ETL48" s="674"/>
      <c r="ETM48" s="674"/>
      <c r="ETN48" s="674"/>
      <c r="ETO48" s="674"/>
      <c r="ETP48" s="674"/>
      <c r="ETQ48" s="674"/>
      <c r="ETR48" s="674"/>
      <c r="ETS48" s="674"/>
      <c r="ETT48" s="674"/>
      <c r="ETU48" s="674"/>
      <c r="ETV48" s="674"/>
      <c r="ETW48" s="674"/>
      <c r="ETX48" s="674"/>
      <c r="ETY48" s="674"/>
      <c r="ETZ48" s="674"/>
      <c r="EUA48" s="674"/>
      <c r="EUB48" s="674"/>
      <c r="EUC48" s="674"/>
      <c r="EUD48" s="674"/>
      <c r="EUE48" s="674"/>
      <c r="EUF48" s="674"/>
      <c r="EUG48" s="674"/>
      <c r="EUH48" s="674"/>
      <c r="EUI48" s="674"/>
      <c r="EUJ48" s="674"/>
      <c r="EUK48" s="674"/>
      <c r="EUL48" s="674"/>
      <c r="EUM48" s="674"/>
      <c r="EUN48" s="674"/>
      <c r="EUO48" s="674"/>
      <c r="EUP48" s="674"/>
      <c r="EUQ48" s="674"/>
      <c r="EUR48" s="674"/>
      <c r="EUS48" s="674"/>
      <c r="EUT48" s="674"/>
      <c r="EUU48" s="674"/>
      <c r="EUV48" s="674"/>
      <c r="EUW48" s="674"/>
      <c r="EUX48" s="674"/>
      <c r="EUY48" s="674"/>
      <c r="EUZ48" s="674"/>
      <c r="EVA48" s="674"/>
      <c r="EVB48" s="674"/>
      <c r="EVC48" s="674"/>
      <c r="EVD48" s="674"/>
      <c r="EVE48" s="674"/>
      <c r="EVF48" s="674"/>
      <c r="EVG48" s="674"/>
      <c r="EVH48" s="674"/>
      <c r="EVI48" s="674"/>
      <c r="EVJ48" s="674"/>
      <c r="EVK48" s="674"/>
      <c r="EVL48" s="674"/>
      <c r="EVM48" s="674"/>
      <c r="EVN48" s="674"/>
      <c r="EVO48" s="674"/>
      <c r="EVP48" s="674"/>
      <c r="EVQ48" s="674"/>
      <c r="EVR48" s="674"/>
      <c r="EVS48" s="674"/>
      <c r="EVT48" s="674"/>
      <c r="EVU48" s="674"/>
      <c r="EVV48" s="674"/>
      <c r="EVW48" s="674"/>
      <c r="EVX48" s="674"/>
      <c r="EVY48" s="674"/>
      <c r="EVZ48" s="674"/>
      <c r="EWA48" s="674"/>
      <c r="EWB48" s="674"/>
      <c r="EWC48" s="674"/>
      <c r="EWD48" s="674"/>
      <c r="EWE48" s="674"/>
      <c r="EWF48" s="674"/>
      <c r="EWG48" s="674"/>
      <c r="EWH48" s="674"/>
      <c r="EWI48" s="674"/>
      <c r="EWJ48" s="674"/>
      <c r="EWK48" s="674"/>
      <c r="EWL48" s="674"/>
      <c r="EWM48" s="674"/>
      <c r="EWN48" s="674"/>
      <c r="EWO48" s="674"/>
      <c r="EWP48" s="674"/>
      <c r="EWQ48" s="674"/>
      <c r="EWR48" s="674"/>
      <c r="EWS48" s="674"/>
      <c r="EWT48" s="674"/>
      <c r="EWU48" s="674"/>
      <c r="EWV48" s="674"/>
      <c r="EWW48" s="674"/>
      <c r="EWX48" s="674"/>
      <c r="EWY48" s="674"/>
      <c r="EWZ48" s="674"/>
      <c r="EXA48" s="674"/>
      <c r="EXB48" s="674"/>
      <c r="EXC48" s="674"/>
      <c r="EXD48" s="674"/>
      <c r="EXE48" s="674"/>
      <c r="EXF48" s="674"/>
      <c r="EXG48" s="674"/>
      <c r="EXH48" s="674"/>
      <c r="EXI48" s="674"/>
      <c r="EXJ48" s="674"/>
      <c r="EXK48" s="674"/>
      <c r="EXL48" s="674"/>
      <c r="EXM48" s="674"/>
      <c r="EXN48" s="674"/>
      <c r="EXO48" s="674"/>
      <c r="EXP48" s="674"/>
      <c r="EXQ48" s="674"/>
      <c r="EXR48" s="674"/>
      <c r="EXS48" s="674"/>
      <c r="EXT48" s="674"/>
      <c r="EXU48" s="674"/>
      <c r="EXV48" s="674"/>
      <c r="EXW48" s="674"/>
      <c r="EXX48" s="674"/>
      <c r="EXY48" s="674"/>
      <c r="EXZ48" s="674"/>
      <c r="EYA48" s="674"/>
      <c r="EYB48" s="674"/>
      <c r="EYC48" s="674"/>
      <c r="EYD48" s="674"/>
      <c r="EYE48" s="674"/>
      <c r="EYF48" s="674"/>
      <c r="EYG48" s="674"/>
      <c r="EYH48" s="674"/>
      <c r="EYI48" s="674"/>
      <c r="EYJ48" s="674"/>
      <c r="EYK48" s="674"/>
      <c r="EYL48" s="674"/>
      <c r="EYM48" s="674"/>
      <c r="EYN48" s="674"/>
      <c r="EYO48" s="674"/>
      <c r="EYP48" s="674"/>
      <c r="EYQ48" s="674"/>
      <c r="EYR48" s="674"/>
      <c r="EYS48" s="674"/>
      <c r="EYT48" s="674"/>
      <c r="EYU48" s="674"/>
      <c r="EYV48" s="674"/>
      <c r="EYW48" s="674"/>
      <c r="EYX48" s="674"/>
      <c r="EYY48" s="674"/>
      <c r="EYZ48" s="674"/>
      <c r="EZA48" s="674"/>
      <c r="EZB48" s="674"/>
      <c r="EZC48" s="674"/>
      <c r="EZD48" s="674"/>
      <c r="EZE48" s="674"/>
      <c r="EZF48" s="674"/>
      <c r="EZG48" s="674"/>
      <c r="EZH48" s="674"/>
      <c r="EZI48" s="674"/>
      <c r="EZJ48" s="674"/>
      <c r="EZK48" s="674"/>
      <c r="EZL48" s="674"/>
      <c r="EZM48" s="674"/>
      <c r="EZN48" s="674"/>
      <c r="EZO48" s="674"/>
      <c r="EZP48" s="674"/>
      <c r="EZQ48" s="674"/>
      <c r="EZR48" s="674"/>
      <c r="EZS48" s="674"/>
      <c r="EZT48" s="674"/>
      <c r="EZU48" s="674"/>
      <c r="EZV48" s="674"/>
      <c r="EZW48" s="674"/>
      <c r="EZX48" s="674"/>
      <c r="EZY48" s="674"/>
      <c r="EZZ48" s="674"/>
      <c r="FAA48" s="674"/>
      <c r="FAB48" s="674"/>
      <c r="FAC48" s="674"/>
      <c r="FAD48" s="674"/>
      <c r="FAE48" s="674"/>
      <c r="FAF48" s="674"/>
      <c r="FAG48" s="674"/>
      <c r="FAH48" s="674"/>
      <c r="FAI48" s="674"/>
      <c r="FAJ48" s="674"/>
      <c r="FAK48" s="674"/>
      <c r="FAL48" s="674"/>
      <c r="FAM48" s="674"/>
      <c r="FAN48" s="674"/>
      <c r="FAO48" s="674"/>
      <c r="FAP48" s="674"/>
      <c r="FAQ48" s="674"/>
      <c r="FAR48" s="674"/>
      <c r="FAS48" s="674"/>
      <c r="FAT48" s="674"/>
      <c r="FAU48" s="674"/>
      <c r="FAV48" s="674"/>
      <c r="FAW48" s="674"/>
      <c r="FAX48" s="674"/>
      <c r="FAY48" s="674"/>
      <c r="FAZ48" s="674"/>
      <c r="FBA48" s="674"/>
      <c r="FBB48" s="674"/>
      <c r="FBC48" s="674"/>
      <c r="FBD48" s="674"/>
      <c r="FBE48" s="674"/>
      <c r="FBF48" s="674"/>
      <c r="FBG48" s="674"/>
      <c r="FBH48" s="674"/>
      <c r="FBI48" s="674"/>
      <c r="FBJ48" s="674"/>
      <c r="FBK48" s="674"/>
      <c r="FBL48" s="674"/>
      <c r="FBM48" s="674"/>
      <c r="FBN48" s="674"/>
      <c r="FBO48" s="674"/>
      <c r="FBP48" s="674"/>
      <c r="FBQ48" s="674"/>
      <c r="FBR48" s="674"/>
      <c r="FBS48" s="674"/>
      <c r="FBT48" s="674"/>
      <c r="FBU48" s="674"/>
      <c r="FBV48" s="674"/>
      <c r="FBW48" s="674"/>
      <c r="FBX48" s="674"/>
      <c r="FBY48" s="674"/>
      <c r="FBZ48" s="674"/>
      <c r="FCA48" s="674"/>
      <c r="FCB48" s="674"/>
      <c r="FCC48" s="674"/>
      <c r="FCD48" s="674"/>
      <c r="FCE48" s="674"/>
      <c r="FCF48" s="674"/>
      <c r="FCG48" s="674"/>
      <c r="FCH48" s="674"/>
      <c r="FCI48" s="674"/>
      <c r="FCJ48" s="674"/>
      <c r="FCK48" s="674"/>
      <c r="FCL48" s="674"/>
      <c r="FCM48" s="674"/>
      <c r="FCN48" s="674"/>
      <c r="FCO48" s="674"/>
      <c r="FCP48" s="674"/>
      <c r="FCQ48" s="674"/>
      <c r="FCR48" s="674"/>
      <c r="FCS48" s="674"/>
      <c r="FCT48" s="674"/>
      <c r="FCU48" s="674"/>
      <c r="FCV48" s="674"/>
      <c r="FCW48" s="674"/>
      <c r="FCX48" s="674"/>
      <c r="FCY48" s="674"/>
      <c r="FCZ48" s="674"/>
      <c r="FDA48" s="674"/>
      <c r="FDB48" s="674"/>
      <c r="FDC48" s="674"/>
      <c r="FDD48" s="674"/>
      <c r="FDE48" s="674"/>
      <c r="FDF48" s="674"/>
      <c r="FDG48" s="674"/>
      <c r="FDH48" s="674"/>
      <c r="FDI48" s="674"/>
      <c r="FDJ48" s="674"/>
      <c r="FDK48" s="674"/>
      <c r="FDL48" s="674"/>
      <c r="FDM48" s="674"/>
      <c r="FDN48" s="674"/>
      <c r="FDO48" s="674"/>
      <c r="FDP48" s="674"/>
      <c r="FDQ48" s="674"/>
      <c r="FDR48" s="674"/>
      <c r="FDS48" s="674"/>
      <c r="FDT48" s="674"/>
      <c r="FDU48" s="674"/>
      <c r="FDV48" s="674"/>
      <c r="FDW48" s="674"/>
      <c r="FDX48" s="674"/>
      <c r="FDY48" s="674"/>
      <c r="FDZ48" s="674"/>
      <c r="FEA48" s="674"/>
      <c r="FEB48" s="674"/>
      <c r="FEC48" s="674"/>
      <c r="FED48" s="674"/>
      <c r="FEE48" s="674"/>
      <c r="FEF48" s="674"/>
      <c r="FEG48" s="674"/>
      <c r="FEH48" s="674"/>
      <c r="FEI48" s="674"/>
      <c r="FEJ48" s="674"/>
      <c r="FEK48" s="674"/>
      <c r="FEL48" s="674"/>
      <c r="FEM48" s="674"/>
      <c r="FEN48" s="674"/>
      <c r="FEO48" s="674"/>
      <c r="FEP48" s="674"/>
      <c r="FEQ48" s="674"/>
      <c r="FER48" s="674"/>
      <c r="FES48" s="674"/>
      <c r="FET48" s="674"/>
      <c r="FEU48" s="674"/>
      <c r="FEV48" s="674"/>
      <c r="FEW48" s="674"/>
      <c r="FEX48" s="674"/>
      <c r="FEY48" s="674"/>
      <c r="FEZ48" s="674"/>
      <c r="FFA48" s="674"/>
      <c r="FFB48" s="674"/>
      <c r="FFC48" s="674"/>
      <c r="FFD48" s="674"/>
      <c r="FFE48" s="674"/>
      <c r="FFF48" s="674"/>
      <c r="FFG48" s="674"/>
      <c r="FFH48" s="674"/>
      <c r="FFI48" s="674"/>
      <c r="FFJ48" s="674"/>
      <c r="FFK48" s="674"/>
      <c r="FFL48" s="674"/>
      <c r="FFM48" s="674"/>
      <c r="FFN48" s="674"/>
      <c r="FFO48" s="674"/>
      <c r="FFP48" s="674"/>
      <c r="FFQ48" s="674"/>
      <c r="FFR48" s="674"/>
      <c r="FFS48" s="674"/>
      <c r="FFT48" s="674"/>
      <c r="FFU48" s="674"/>
      <c r="FFV48" s="674"/>
      <c r="FFW48" s="674"/>
      <c r="FFX48" s="674"/>
      <c r="FFY48" s="674"/>
      <c r="FFZ48" s="674"/>
      <c r="FGA48" s="674"/>
      <c r="FGB48" s="674"/>
      <c r="FGC48" s="674"/>
      <c r="FGD48" s="674"/>
      <c r="FGE48" s="674"/>
      <c r="FGF48" s="674"/>
      <c r="FGG48" s="674"/>
      <c r="FGH48" s="674"/>
      <c r="FGI48" s="674"/>
      <c r="FGJ48" s="674"/>
      <c r="FGK48" s="674"/>
      <c r="FGL48" s="674"/>
      <c r="FGM48" s="674"/>
      <c r="FGN48" s="674"/>
      <c r="FGO48" s="674"/>
      <c r="FGP48" s="674"/>
      <c r="FGQ48" s="674"/>
      <c r="FGR48" s="674"/>
      <c r="FGS48" s="674"/>
      <c r="FGT48" s="674"/>
      <c r="FGU48" s="674"/>
      <c r="FGV48" s="674"/>
      <c r="FGW48" s="674"/>
      <c r="FGX48" s="674"/>
      <c r="FGY48" s="674"/>
      <c r="FGZ48" s="674"/>
      <c r="FHA48" s="674"/>
      <c r="FHB48" s="674"/>
      <c r="FHC48" s="674"/>
      <c r="FHD48" s="674"/>
      <c r="FHE48" s="674"/>
      <c r="FHF48" s="674"/>
      <c r="FHG48" s="674"/>
      <c r="FHH48" s="674"/>
      <c r="FHI48" s="674"/>
      <c r="FHJ48" s="674"/>
      <c r="FHK48" s="674"/>
      <c r="FHL48" s="674"/>
      <c r="FHM48" s="674"/>
      <c r="FHN48" s="674"/>
      <c r="FHO48" s="674"/>
      <c r="FHP48" s="674"/>
      <c r="FHQ48" s="674"/>
      <c r="FHR48" s="674"/>
      <c r="FHS48" s="674"/>
      <c r="FHT48" s="674"/>
      <c r="FHU48" s="674"/>
      <c r="FHV48" s="674"/>
      <c r="FHW48" s="674"/>
      <c r="FHX48" s="674"/>
      <c r="FHY48" s="674"/>
      <c r="FHZ48" s="674"/>
      <c r="FIA48" s="674"/>
      <c r="FIB48" s="674"/>
      <c r="FIC48" s="674"/>
      <c r="FID48" s="674"/>
      <c r="FIE48" s="674"/>
      <c r="FIF48" s="674"/>
      <c r="FIG48" s="674"/>
      <c r="FIH48" s="674"/>
      <c r="FII48" s="674"/>
      <c r="FIJ48" s="674"/>
      <c r="FIK48" s="674"/>
      <c r="FIL48" s="674"/>
      <c r="FIM48" s="674"/>
      <c r="FIN48" s="674"/>
      <c r="FIO48" s="674"/>
      <c r="FIP48" s="674"/>
      <c r="FIQ48" s="674"/>
      <c r="FIR48" s="674"/>
      <c r="FIS48" s="674"/>
      <c r="FIT48" s="674"/>
      <c r="FIU48" s="674"/>
      <c r="FIV48" s="674"/>
      <c r="FIW48" s="674"/>
      <c r="FIX48" s="674"/>
      <c r="FIY48" s="674"/>
      <c r="FIZ48" s="674"/>
      <c r="FJA48" s="674"/>
      <c r="FJB48" s="674"/>
      <c r="FJC48" s="674"/>
      <c r="FJD48" s="674"/>
      <c r="FJE48" s="674"/>
      <c r="FJF48" s="674"/>
      <c r="FJG48" s="674"/>
      <c r="FJH48" s="674"/>
      <c r="FJI48" s="674"/>
      <c r="FJJ48" s="674"/>
      <c r="FJK48" s="674"/>
      <c r="FJL48" s="674"/>
      <c r="FJM48" s="674"/>
      <c r="FJN48" s="674"/>
      <c r="FJO48" s="674"/>
      <c r="FJP48" s="674"/>
      <c r="FJQ48" s="674"/>
      <c r="FJR48" s="674"/>
      <c r="FJS48" s="674"/>
      <c r="FJT48" s="674"/>
      <c r="FJU48" s="674"/>
      <c r="FJV48" s="674"/>
      <c r="FJW48" s="674"/>
      <c r="FJX48" s="674"/>
      <c r="FJY48" s="674"/>
      <c r="FJZ48" s="674"/>
      <c r="FKA48" s="674"/>
      <c r="FKB48" s="674"/>
      <c r="FKC48" s="674"/>
      <c r="FKD48" s="674"/>
      <c r="FKE48" s="674"/>
      <c r="FKF48" s="674"/>
      <c r="FKG48" s="674"/>
      <c r="FKH48" s="674"/>
      <c r="FKI48" s="674"/>
      <c r="FKJ48" s="674"/>
      <c r="FKK48" s="674"/>
      <c r="FKL48" s="674"/>
      <c r="FKM48" s="674"/>
      <c r="FKN48" s="674"/>
      <c r="FKO48" s="674"/>
      <c r="FKP48" s="674"/>
      <c r="FKQ48" s="674"/>
      <c r="FKR48" s="674"/>
      <c r="FKS48" s="674"/>
      <c r="FKT48" s="674"/>
      <c r="FKU48" s="674"/>
      <c r="FKV48" s="674"/>
      <c r="FKW48" s="674"/>
      <c r="FKX48" s="674"/>
      <c r="FKY48" s="674"/>
      <c r="FKZ48" s="674"/>
      <c r="FLA48" s="674"/>
      <c r="FLB48" s="674"/>
      <c r="FLC48" s="674"/>
      <c r="FLD48" s="674"/>
      <c r="FLE48" s="674"/>
      <c r="FLF48" s="674"/>
      <c r="FLG48" s="674"/>
      <c r="FLH48" s="674"/>
      <c r="FLI48" s="674"/>
      <c r="FLJ48" s="674"/>
      <c r="FLK48" s="674"/>
      <c r="FLL48" s="674"/>
      <c r="FLM48" s="674"/>
      <c r="FLN48" s="674"/>
      <c r="FLO48" s="674"/>
      <c r="FLP48" s="674"/>
      <c r="FLQ48" s="674"/>
      <c r="FLR48" s="674"/>
      <c r="FLS48" s="674"/>
      <c r="FLT48" s="674"/>
      <c r="FLU48" s="674"/>
      <c r="FLV48" s="674"/>
      <c r="FLW48" s="674"/>
      <c r="FLX48" s="674"/>
      <c r="FLY48" s="674"/>
      <c r="FLZ48" s="674"/>
      <c r="FMA48" s="674"/>
      <c r="FMB48" s="674"/>
      <c r="FMC48" s="674"/>
      <c r="FMD48" s="674"/>
      <c r="FME48" s="674"/>
      <c r="FMF48" s="674"/>
      <c r="FMG48" s="674"/>
      <c r="FMH48" s="674"/>
      <c r="FMI48" s="674"/>
      <c r="FMJ48" s="674"/>
      <c r="FMK48" s="674"/>
      <c r="FML48" s="674"/>
      <c r="FMM48" s="674"/>
      <c r="FMN48" s="674"/>
      <c r="FMO48" s="674"/>
      <c r="FMP48" s="674"/>
      <c r="FMQ48" s="674"/>
      <c r="FMR48" s="674"/>
      <c r="FMS48" s="674"/>
      <c r="FMT48" s="674"/>
      <c r="FMU48" s="674"/>
      <c r="FMV48" s="674"/>
      <c r="FMW48" s="674"/>
      <c r="FMX48" s="674"/>
      <c r="FMY48" s="674"/>
      <c r="FMZ48" s="674"/>
      <c r="FNA48" s="674"/>
      <c r="FNB48" s="674"/>
      <c r="FNC48" s="674"/>
      <c r="FND48" s="674"/>
      <c r="FNE48" s="674"/>
      <c r="FNF48" s="674"/>
      <c r="FNG48" s="674"/>
      <c r="FNH48" s="674"/>
      <c r="FNI48" s="674"/>
      <c r="FNJ48" s="674"/>
      <c r="FNK48" s="674"/>
      <c r="FNL48" s="674"/>
      <c r="FNM48" s="674"/>
      <c r="FNN48" s="674"/>
      <c r="FNO48" s="674"/>
      <c r="FNP48" s="674"/>
      <c r="FNQ48" s="674"/>
      <c r="FNR48" s="674"/>
      <c r="FNS48" s="674"/>
      <c r="FNT48" s="674"/>
      <c r="FNU48" s="674"/>
      <c r="FNV48" s="674"/>
      <c r="FNW48" s="674"/>
      <c r="FNX48" s="674"/>
      <c r="FNY48" s="674"/>
      <c r="FNZ48" s="674"/>
      <c r="FOA48" s="674"/>
      <c r="FOB48" s="674"/>
      <c r="FOC48" s="674"/>
      <c r="FOD48" s="674"/>
      <c r="FOE48" s="674"/>
      <c r="FOF48" s="674"/>
      <c r="FOG48" s="674"/>
      <c r="FOH48" s="674"/>
      <c r="FOI48" s="674"/>
      <c r="FOJ48" s="674"/>
      <c r="FOK48" s="674"/>
      <c r="FOL48" s="674"/>
      <c r="FOM48" s="674"/>
      <c r="FON48" s="674"/>
      <c r="FOO48" s="674"/>
      <c r="FOP48" s="674"/>
      <c r="FOQ48" s="674"/>
      <c r="FOR48" s="674"/>
      <c r="FOS48" s="674"/>
      <c r="FOT48" s="674"/>
      <c r="FOU48" s="674"/>
      <c r="FOV48" s="674"/>
      <c r="FOW48" s="674"/>
      <c r="FOX48" s="674"/>
      <c r="FOY48" s="674"/>
      <c r="FOZ48" s="674"/>
      <c r="FPA48" s="674"/>
      <c r="FPB48" s="674"/>
      <c r="FPC48" s="674"/>
      <c r="FPD48" s="674"/>
      <c r="FPE48" s="674"/>
      <c r="FPF48" s="674"/>
      <c r="FPG48" s="674"/>
      <c r="FPH48" s="674"/>
      <c r="FPI48" s="674"/>
      <c r="FPJ48" s="674"/>
      <c r="FPK48" s="674"/>
      <c r="FPL48" s="674"/>
      <c r="FPM48" s="674"/>
      <c r="FPN48" s="674"/>
      <c r="FPO48" s="674"/>
      <c r="FPP48" s="674"/>
      <c r="FPQ48" s="674"/>
      <c r="FPR48" s="674"/>
      <c r="FPS48" s="674"/>
      <c r="FPT48" s="674"/>
      <c r="FPU48" s="674"/>
      <c r="FPV48" s="674"/>
      <c r="FPW48" s="674"/>
      <c r="FPX48" s="674"/>
      <c r="FPY48" s="674"/>
      <c r="FPZ48" s="674"/>
      <c r="FQA48" s="674"/>
      <c r="FQB48" s="674"/>
      <c r="FQC48" s="674"/>
      <c r="FQD48" s="674"/>
      <c r="FQE48" s="674"/>
      <c r="FQF48" s="674"/>
      <c r="FQG48" s="674"/>
      <c r="FQH48" s="674"/>
      <c r="FQI48" s="674"/>
      <c r="FQJ48" s="674"/>
      <c r="FQK48" s="674"/>
      <c r="FQL48" s="674"/>
      <c r="FQM48" s="674"/>
      <c r="FQN48" s="674"/>
      <c r="FQO48" s="674"/>
      <c r="FQP48" s="674"/>
      <c r="FQQ48" s="674"/>
      <c r="FQR48" s="674"/>
      <c r="FQS48" s="674"/>
      <c r="FQT48" s="674"/>
      <c r="FQU48" s="674"/>
      <c r="FQV48" s="674"/>
      <c r="FQW48" s="674"/>
      <c r="FQX48" s="674"/>
      <c r="FQY48" s="674"/>
      <c r="FQZ48" s="674"/>
      <c r="FRA48" s="674"/>
      <c r="FRB48" s="674"/>
      <c r="FRC48" s="674"/>
      <c r="FRD48" s="674"/>
      <c r="FRE48" s="674"/>
      <c r="FRF48" s="674"/>
      <c r="FRG48" s="674"/>
      <c r="FRH48" s="674"/>
      <c r="FRI48" s="674"/>
      <c r="FRJ48" s="674"/>
      <c r="FRK48" s="674"/>
      <c r="FRL48" s="674"/>
      <c r="FRM48" s="674"/>
      <c r="FRN48" s="674"/>
      <c r="FRO48" s="674"/>
      <c r="FRP48" s="674"/>
      <c r="FRQ48" s="674"/>
      <c r="FRR48" s="674"/>
      <c r="FRS48" s="674"/>
      <c r="FRT48" s="674"/>
      <c r="FRU48" s="674"/>
      <c r="FRV48" s="674"/>
      <c r="FRW48" s="674"/>
      <c r="FRX48" s="674"/>
      <c r="FRY48" s="674"/>
      <c r="FRZ48" s="674"/>
      <c r="FSA48" s="674"/>
      <c r="FSB48" s="674"/>
      <c r="FSC48" s="674"/>
      <c r="FSD48" s="674"/>
      <c r="FSE48" s="674"/>
      <c r="FSF48" s="674"/>
      <c r="FSG48" s="674"/>
      <c r="FSH48" s="674"/>
      <c r="FSI48" s="674"/>
      <c r="FSJ48" s="674"/>
      <c r="FSK48" s="674"/>
      <c r="FSL48" s="674"/>
      <c r="FSM48" s="674"/>
      <c r="FSN48" s="674"/>
      <c r="FSO48" s="674"/>
      <c r="FSP48" s="674"/>
      <c r="FSQ48" s="674"/>
      <c r="FSR48" s="674"/>
      <c r="FSS48" s="674"/>
      <c r="FST48" s="674"/>
      <c r="FSU48" s="674"/>
      <c r="FSV48" s="674"/>
      <c r="FSW48" s="674"/>
      <c r="FSX48" s="674"/>
      <c r="FSY48" s="674"/>
      <c r="FSZ48" s="674"/>
      <c r="FTA48" s="674"/>
      <c r="FTB48" s="674"/>
      <c r="FTC48" s="674"/>
      <c r="FTD48" s="674"/>
      <c r="FTE48" s="674"/>
      <c r="FTF48" s="674"/>
      <c r="FTG48" s="674"/>
      <c r="FTH48" s="674"/>
      <c r="FTI48" s="674"/>
      <c r="FTJ48" s="674"/>
      <c r="FTK48" s="674"/>
      <c r="FTL48" s="674"/>
      <c r="FTM48" s="674"/>
      <c r="FTN48" s="674"/>
      <c r="FTO48" s="674"/>
      <c r="FTP48" s="674"/>
      <c r="FTQ48" s="674"/>
      <c r="FTR48" s="674"/>
      <c r="FTS48" s="674"/>
      <c r="FTT48" s="674"/>
      <c r="FTU48" s="674"/>
      <c r="FTV48" s="674"/>
      <c r="FTW48" s="674"/>
      <c r="FTX48" s="674"/>
      <c r="FTY48" s="674"/>
      <c r="FTZ48" s="674"/>
      <c r="FUA48" s="674"/>
      <c r="FUB48" s="674"/>
      <c r="FUC48" s="674"/>
      <c r="FUD48" s="674"/>
      <c r="FUE48" s="674"/>
      <c r="FUF48" s="674"/>
      <c r="FUG48" s="674"/>
      <c r="FUH48" s="674"/>
      <c r="FUI48" s="674"/>
      <c r="FUJ48" s="674"/>
      <c r="FUK48" s="674"/>
      <c r="FUL48" s="674"/>
      <c r="FUM48" s="674"/>
      <c r="FUN48" s="674"/>
      <c r="FUO48" s="674"/>
      <c r="FUP48" s="674"/>
      <c r="FUQ48" s="674"/>
      <c r="FUR48" s="674"/>
      <c r="FUS48" s="674"/>
      <c r="FUT48" s="674"/>
      <c r="FUU48" s="674"/>
      <c r="FUV48" s="674"/>
      <c r="FUW48" s="674"/>
      <c r="FUX48" s="674"/>
      <c r="FUY48" s="674"/>
      <c r="FUZ48" s="674"/>
      <c r="FVA48" s="674"/>
      <c r="FVB48" s="674"/>
      <c r="FVC48" s="674"/>
      <c r="FVD48" s="674"/>
      <c r="FVE48" s="674"/>
      <c r="FVF48" s="674"/>
      <c r="FVG48" s="674"/>
      <c r="FVH48" s="674"/>
      <c r="FVI48" s="674"/>
      <c r="FVJ48" s="674"/>
      <c r="FVK48" s="674"/>
      <c r="FVL48" s="674"/>
      <c r="FVM48" s="674"/>
      <c r="FVN48" s="674"/>
      <c r="FVO48" s="674"/>
      <c r="FVP48" s="674"/>
      <c r="FVQ48" s="674"/>
      <c r="FVR48" s="674"/>
      <c r="FVS48" s="674"/>
      <c r="FVT48" s="674"/>
      <c r="FVU48" s="674"/>
      <c r="FVV48" s="674"/>
      <c r="FVW48" s="674"/>
      <c r="FVX48" s="674"/>
      <c r="FVY48" s="674"/>
      <c r="FVZ48" s="674"/>
      <c r="FWA48" s="674"/>
      <c r="FWB48" s="674"/>
      <c r="FWC48" s="674"/>
      <c r="FWD48" s="674"/>
      <c r="FWE48" s="674"/>
      <c r="FWF48" s="674"/>
      <c r="FWG48" s="674"/>
      <c r="FWH48" s="674"/>
      <c r="FWI48" s="674"/>
      <c r="FWJ48" s="674"/>
      <c r="FWK48" s="674"/>
      <c r="FWL48" s="674"/>
      <c r="FWM48" s="674"/>
      <c r="FWN48" s="674"/>
      <c r="FWO48" s="674"/>
      <c r="FWP48" s="674"/>
      <c r="FWQ48" s="674"/>
      <c r="FWR48" s="674"/>
      <c r="FWS48" s="674"/>
      <c r="FWT48" s="674"/>
      <c r="FWU48" s="674"/>
      <c r="FWV48" s="674"/>
      <c r="FWW48" s="674"/>
      <c r="FWX48" s="674"/>
      <c r="FWY48" s="674"/>
      <c r="FWZ48" s="674"/>
      <c r="FXA48" s="674"/>
      <c r="FXB48" s="674"/>
      <c r="FXC48" s="674"/>
      <c r="FXD48" s="674"/>
      <c r="FXE48" s="674"/>
      <c r="FXF48" s="674"/>
      <c r="FXG48" s="674"/>
      <c r="FXH48" s="674"/>
      <c r="FXI48" s="674"/>
      <c r="FXJ48" s="674"/>
      <c r="FXK48" s="674"/>
      <c r="FXL48" s="674"/>
      <c r="FXM48" s="674"/>
      <c r="FXN48" s="674"/>
      <c r="FXO48" s="674"/>
      <c r="FXP48" s="674"/>
      <c r="FXQ48" s="674"/>
      <c r="FXR48" s="674"/>
      <c r="FXS48" s="674"/>
      <c r="FXT48" s="674"/>
      <c r="FXU48" s="674"/>
      <c r="FXV48" s="674"/>
      <c r="FXW48" s="674"/>
      <c r="FXX48" s="674"/>
      <c r="FXY48" s="674"/>
      <c r="FXZ48" s="674"/>
      <c r="FYA48" s="674"/>
      <c r="FYB48" s="674"/>
      <c r="FYC48" s="674"/>
      <c r="FYD48" s="674"/>
      <c r="FYE48" s="674"/>
      <c r="FYF48" s="674"/>
      <c r="FYG48" s="674"/>
      <c r="FYH48" s="674"/>
      <c r="FYI48" s="674"/>
      <c r="FYJ48" s="674"/>
      <c r="FYK48" s="674"/>
      <c r="FYL48" s="674"/>
      <c r="FYM48" s="674"/>
      <c r="FYN48" s="674"/>
      <c r="FYO48" s="674"/>
      <c r="FYP48" s="674"/>
      <c r="FYQ48" s="674"/>
      <c r="FYR48" s="674"/>
      <c r="FYS48" s="674"/>
      <c r="FYT48" s="674"/>
      <c r="FYU48" s="674"/>
      <c r="FYV48" s="674"/>
      <c r="FYW48" s="674"/>
      <c r="FYX48" s="674"/>
      <c r="FYY48" s="674"/>
      <c r="FYZ48" s="674"/>
      <c r="FZA48" s="674"/>
      <c r="FZB48" s="674"/>
      <c r="FZC48" s="674"/>
      <c r="FZD48" s="674"/>
      <c r="FZE48" s="674"/>
      <c r="FZF48" s="674"/>
      <c r="FZG48" s="674"/>
      <c r="FZH48" s="674"/>
      <c r="FZI48" s="674"/>
      <c r="FZJ48" s="674"/>
      <c r="FZK48" s="674"/>
      <c r="FZL48" s="674"/>
      <c r="FZM48" s="674"/>
      <c r="FZN48" s="674"/>
      <c r="FZO48" s="674"/>
      <c r="FZP48" s="674"/>
      <c r="FZQ48" s="674"/>
      <c r="FZR48" s="674"/>
      <c r="FZS48" s="674"/>
      <c r="FZT48" s="674"/>
      <c r="FZU48" s="674"/>
      <c r="FZV48" s="674"/>
      <c r="FZW48" s="674"/>
      <c r="FZX48" s="674"/>
      <c r="FZY48" s="674"/>
      <c r="FZZ48" s="674"/>
      <c r="GAA48" s="674"/>
      <c r="GAB48" s="674"/>
      <c r="GAC48" s="674"/>
      <c r="GAD48" s="674"/>
      <c r="GAE48" s="674"/>
      <c r="GAF48" s="674"/>
      <c r="GAG48" s="674"/>
      <c r="GAH48" s="674"/>
      <c r="GAI48" s="674"/>
      <c r="GAJ48" s="674"/>
      <c r="GAK48" s="674"/>
      <c r="GAL48" s="674"/>
      <c r="GAM48" s="674"/>
      <c r="GAN48" s="674"/>
      <c r="GAO48" s="674"/>
      <c r="GAP48" s="674"/>
      <c r="GAQ48" s="674"/>
      <c r="GAR48" s="674"/>
      <c r="GAS48" s="674"/>
      <c r="GAT48" s="674"/>
      <c r="GAU48" s="674"/>
      <c r="GAV48" s="674"/>
      <c r="GAW48" s="674"/>
      <c r="GAX48" s="674"/>
      <c r="GAY48" s="674"/>
      <c r="GAZ48" s="674"/>
      <c r="GBA48" s="674"/>
      <c r="GBB48" s="674"/>
      <c r="GBC48" s="674"/>
      <c r="GBD48" s="674"/>
      <c r="GBE48" s="674"/>
      <c r="GBF48" s="674"/>
      <c r="GBG48" s="674"/>
      <c r="GBH48" s="674"/>
      <c r="GBI48" s="674"/>
      <c r="GBJ48" s="674"/>
      <c r="GBK48" s="674"/>
      <c r="GBL48" s="674"/>
      <c r="GBM48" s="674"/>
      <c r="GBN48" s="674"/>
      <c r="GBO48" s="674"/>
      <c r="GBP48" s="674"/>
      <c r="GBQ48" s="674"/>
      <c r="GBR48" s="674"/>
      <c r="GBS48" s="674"/>
      <c r="GBT48" s="674"/>
      <c r="GBU48" s="674"/>
      <c r="GBV48" s="674"/>
      <c r="GBW48" s="674"/>
      <c r="GBX48" s="674"/>
      <c r="GBY48" s="674"/>
      <c r="GBZ48" s="674"/>
      <c r="GCA48" s="674"/>
      <c r="GCB48" s="674"/>
      <c r="GCC48" s="674"/>
      <c r="GCD48" s="674"/>
      <c r="GCE48" s="674"/>
      <c r="GCF48" s="674"/>
      <c r="GCG48" s="674"/>
      <c r="GCH48" s="674"/>
      <c r="GCI48" s="674"/>
      <c r="GCJ48" s="674"/>
      <c r="GCK48" s="674"/>
      <c r="GCL48" s="674"/>
      <c r="GCM48" s="674"/>
      <c r="GCN48" s="674"/>
      <c r="GCO48" s="674"/>
      <c r="GCP48" s="674"/>
      <c r="GCQ48" s="674"/>
      <c r="GCR48" s="674"/>
      <c r="GCS48" s="674"/>
      <c r="GCT48" s="674"/>
      <c r="GCU48" s="674"/>
      <c r="GCV48" s="674"/>
      <c r="GCW48" s="674"/>
      <c r="GCX48" s="674"/>
      <c r="GCY48" s="674"/>
      <c r="GCZ48" s="674"/>
      <c r="GDA48" s="674"/>
      <c r="GDB48" s="674"/>
      <c r="GDC48" s="674"/>
      <c r="GDD48" s="674"/>
      <c r="GDE48" s="674"/>
      <c r="GDF48" s="674"/>
      <c r="GDG48" s="674"/>
      <c r="GDH48" s="674"/>
      <c r="GDI48" s="674"/>
      <c r="GDJ48" s="674"/>
      <c r="GDK48" s="674"/>
      <c r="GDL48" s="674"/>
      <c r="GDM48" s="674"/>
      <c r="GDN48" s="674"/>
      <c r="GDO48" s="674"/>
      <c r="GDP48" s="674"/>
      <c r="GDQ48" s="674"/>
      <c r="GDR48" s="674"/>
      <c r="GDS48" s="674"/>
      <c r="GDT48" s="674"/>
      <c r="GDU48" s="674"/>
      <c r="GDV48" s="674"/>
      <c r="GDW48" s="674"/>
      <c r="GDX48" s="674"/>
      <c r="GDY48" s="674"/>
      <c r="GDZ48" s="674"/>
      <c r="GEA48" s="674"/>
      <c r="GEB48" s="674"/>
      <c r="GEC48" s="674"/>
      <c r="GED48" s="674"/>
      <c r="GEE48" s="674"/>
      <c r="GEF48" s="674"/>
      <c r="GEG48" s="674"/>
      <c r="GEH48" s="674"/>
      <c r="GEI48" s="674"/>
      <c r="GEJ48" s="674"/>
      <c r="GEK48" s="674"/>
      <c r="GEL48" s="674"/>
      <c r="GEM48" s="674"/>
      <c r="GEN48" s="674"/>
      <c r="GEO48" s="674"/>
      <c r="GEP48" s="674"/>
      <c r="GEQ48" s="674"/>
      <c r="GER48" s="674"/>
      <c r="GES48" s="674"/>
      <c r="GET48" s="674"/>
      <c r="GEU48" s="674"/>
      <c r="GEV48" s="674"/>
      <c r="GEW48" s="674"/>
      <c r="GEX48" s="674"/>
      <c r="GEY48" s="674"/>
      <c r="GEZ48" s="674"/>
      <c r="GFA48" s="674"/>
      <c r="GFB48" s="674"/>
      <c r="GFC48" s="674"/>
      <c r="GFD48" s="674"/>
      <c r="GFE48" s="674"/>
      <c r="GFF48" s="674"/>
      <c r="GFG48" s="674"/>
      <c r="GFH48" s="674"/>
      <c r="GFI48" s="674"/>
      <c r="GFJ48" s="674"/>
      <c r="GFK48" s="674"/>
      <c r="GFL48" s="674"/>
      <c r="GFM48" s="674"/>
      <c r="GFN48" s="674"/>
      <c r="GFO48" s="674"/>
      <c r="GFP48" s="674"/>
      <c r="GFQ48" s="674"/>
      <c r="GFR48" s="674"/>
      <c r="GFS48" s="674"/>
      <c r="GFT48" s="674"/>
      <c r="GFU48" s="674"/>
      <c r="GFV48" s="674"/>
      <c r="GFW48" s="674"/>
      <c r="GFX48" s="674"/>
      <c r="GFY48" s="674"/>
      <c r="GFZ48" s="674"/>
      <c r="GGA48" s="674"/>
      <c r="GGB48" s="674"/>
      <c r="GGC48" s="674"/>
      <c r="GGD48" s="674"/>
      <c r="GGE48" s="674"/>
      <c r="GGF48" s="674"/>
      <c r="GGG48" s="674"/>
      <c r="GGH48" s="674"/>
      <c r="GGI48" s="674"/>
      <c r="GGJ48" s="674"/>
      <c r="GGK48" s="674"/>
      <c r="GGL48" s="674"/>
      <c r="GGM48" s="674"/>
      <c r="GGN48" s="674"/>
      <c r="GGO48" s="674"/>
      <c r="GGP48" s="674"/>
      <c r="GGQ48" s="674"/>
      <c r="GGR48" s="674"/>
      <c r="GGS48" s="674"/>
      <c r="GGT48" s="674"/>
      <c r="GGU48" s="674"/>
      <c r="GGV48" s="674"/>
      <c r="GGW48" s="674"/>
      <c r="GGX48" s="674"/>
      <c r="GGY48" s="674"/>
      <c r="GGZ48" s="674"/>
      <c r="GHA48" s="674"/>
      <c r="GHB48" s="674"/>
      <c r="GHC48" s="674"/>
      <c r="GHD48" s="674"/>
      <c r="GHE48" s="674"/>
      <c r="GHF48" s="674"/>
      <c r="GHG48" s="674"/>
      <c r="GHH48" s="674"/>
      <c r="GHI48" s="674"/>
      <c r="GHJ48" s="674"/>
      <c r="GHK48" s="674"/>
      <c r="GHL48" s="674"/>
      <c r="GHM48" s="674"/>
      <c r="GHN48" s="674"/>
      <c r="GHO48" s="674"/>
      <c r="GHP48" s="674"/>
      <c r="GHQ48" s="674"/>
      <c r="GHR48" s="674"/>
      <c r="GHS48" s="674"/>
      <c r="GHT48" s="674"/>
      <c r="GHU48" s="674"/>
      <c r="GHV48" s="674"/>
      <c r="GHW48" s="674"/>
      <c r="GHX48" s="674"/>
      <c r="GHY48" s="674"/>
      <c r="GHZ48" s="674"/>
      <c r="GIA48" s="674"/>
      <c r="GIB48" s="674"/>
      <c r="GIC48" s="674"/>
      <c r="GID48" s="674"/>
      <c r="GIE48" s="674"/>
      <c r="GIF48" s="674"/>
      <c r="GIG48" s="674"/>
      <c r="GIH48" s="674"/>
      <c r="GII48" s="674"/>
      <c r="GIJ48" s="674"/>
      <c r="GIK48" s="674"/>
      <c r="GIL48" s="674"/>
      <c r="GIM48" s="674"/>
      <c r="GIN48" s="674"/>
      <c r="GIO48" s="674"/>
      <c r="GIP48" s="674"/>
      <c r="GIQ48" s="674"/>
      <c r="GIR48" s="674"/>
      <c r="GIS48" s="674"/>
      <c r="GIT48" s="674"/>
      <c r="GIU48" s="674"/>
      <c r="GIV48" s="674"/>
      <c r="GIW48" s="674"/>
      <c r="GIX48" s="674"/>
      <c r="GIY48" s="674"/>
      <c r="GIZ48" s="674"/>
      <c r="GJA48" s="674"/>
      <c r="GJB48" s="674"/>
      <c r="GJC48" s="674"/>
      <c r="GJD48" s="674"/>
      <c r="GJE48" s="674"/>
      <c r="GJF48" s="674"/>
      <c r="GJG48" s="674"/>
      <c r="GJH48" s="674"/>
      <c r="GJI48" s="674"/>
      <c r="GJJ48" s="674"/>
      <c r="GJK48" s="674"/>
      <c r="GJL48" s="674"/>
      <c r="GJM48" s="674"/>
      <c r="GJN48" s="674"/>
      <c r="GJO48" s="674"/>
      <c r="GJP48" s="674"/>
      <c r="GJQ48" s="674"/>
      <c r="GJR48" s="674"/>
      <c r="GJS48" s="674"/>
      <c r="GJT48" s="674"/>
      <c r="GJU48" s="674"/>
      <c r="GJV48" s="674"/>
      <c r="GJW48" s="674"/>
      <c r="GJX48" s="674"/>
      <c r="GJY48" s="674"/>
      <c r="GJZ48" s="674"/>
      <c r="GKA48" s="674"/>
      <c r="GKB48" s="674"/>
      <c r="GKC48" s="674"/>
      <c r="GKD48" s="674"/>
      <c r="GKE48" s="674"/>
      <c r="GKF48" s="674"/>
      <c r="GKG48" s="674"/>
      <c r="GKH48" s="674"/>
      <c r="GKI48" s="674"/>
      <c r="GKJ48" s="674"/>
      <c r="GKK48" s="674"/>
      <c r="GKL48" s="674"/>
      <c r="GKM48" s="674"/>
      <c r="GKN48" s="674"/>
      <c r="GKO48" s="674"/>
      <c r="GKP48" s="674"/>
      <c r="GKQ48" s="674"/>
      <c r="GKR48" s="674"/>
      <c r="GKS48" s="674"/>
      <c r="GKT48" s="674"/>
      <c r="GKU48" s="674"/>
      <c r="GKV48" s="674"/>
      <c r="GKW48" s="674"/>
      <c r="GKX48" s="674"/>
      <c r="GKY48" s="674"/>
      <c r="GKZ48" s="674"/>
      <c r="GLA48" s="674"/>
      <c r="GLB48" s="674"/>
      <c r="GLC48" s="674"/>
      <c r="GLD48" s="674"/>
      <c r="GLE48" s="674"/>
      <c r="GLF48" s="674"/>
      <c r="GLG48" s="674"/>
      <c r="GLH48" s="674"/>
      <c r="GLI48" s="674"/>
      <c r="GLJ48" s="674"/>
      <c r="GLK48" s="674"/>
      <c r="GLL48" s="674"/>
      <c r="GLM48" s="674"/>
      <c r="GLN48" s="674"/>
      <c r="GLO48" s="674"/>
      <c r="GLP48" s="674"/>
      <c r="GLQ48" s="674"/>
      <c r="GLR48" s="674"/>
      <c r="GLS48" s="674"/>
      <c r="GLT48" s="674"/>
      <c r="GLU48" s="674"/>
      <c r="GLV48" s="674"/>
      <c r="GLW48" s="674"/>
      <c r="GLX48" s="674"/>
      <c r="GLY48" s="674"/>
      <c r="GLZ48" s="674"/>
      <c r="GMA48" s="674"/>
      <c r="GMB48" s="674"/>
      <c r="GMC48" s="674"/>
      <c r="GMD48" s="674"/>
      <c r="GME48" s="674"/>
      <c r="GMF48" s="674"/>
      <c r="GMG48" s="674"/>
      <c r="GMH48" s="674"/>
      <c r="GMI48" s="674"/>
      <c r="GMJ48" s="674"/>
      <c r="GMK48" s="674"/>
      <c r="GML48" s="674"/>
      <c r="GMM48" s="674"/>
      <c r="GMN48" s="674"/>
      <c r="GMO48" s="674"/>
      <c r="GMP48" s="674"/>
      <c r="GMQ48" s="674"/>
      <c r="GMR48" s="674"/>
      <c r="GMS48" s="674"/>
      <c r="GMT48" s="674"/>
      <c r="GMU48" s="674"/>
      <c r="GMV48" s="674"/>
      <c r="GMW48" s="674"/>
      <c r="GMX48" s="674"/>
      <c r="GMY48" s="674"/>
      <c r="GMZ48" s="674"/>
      <c r="GNA48" s="674"/>
      <c r="GNB48" s="674"/>
      <c r="GNC48" s="674"/>
      <c r="GND48" s="674"/>
      <c r="GNE48" s="674"/>
      <c r="GNF48" s="674"/>
      <c r="GNG48" s="674"/>
      <c r="GNH48" s="674"/>
      <c r="GNI48" s="674"/>
      <c r="GNJ48" s="674"/>
      <c r="GNK48" s="674"/>
      <c r="GNL48" s="674"/>
      <c r="GNM48" s="674"/>
      <c r="GNN48" s="674"/>
      <c r="GNO48" s="674"/>
      <c r="GNP48" s="674"/>
      <c r="GNQ48" s="674"/>
      <c r="GNR48" s="674"/>
      <c r="GNS48" s="674"/>
      <c r="GNT48" s="674"/>
      <c r="GNU48" s="674"/>
      <c r="GNV48" s="674"/>
      <c r="GNW48" s="674"/>
      <c r="GNX48" s="674"/>
      <c r="GNY48" s="674"/>
      <c r="GNZ48" s="674"/>
      <c r="GOA48" s="674"/>
      <c r="GOB48" s="674"/>
      <c r="GOC48" s="674"/>
      <c r="GOD48" s="674"/>
      <c r="GOE48" s="674"/>
      <c r="GOF48" s="674"/>
      <c r="GOG48" s="674"/>
      <c r="GOH48" s="674"/>
      <c r="GOI48" s="674"/>
      <c r="GOJ48" s="674"/>
      <c r="GOK48" s="674"/>
      <c r="GOL48" s="674"/>
      <c r="GOM48" s="674"/>
      <c r="GON48" s="674"/>
      <c r="GOO48" s="674"/>
      <c r="GOP48" s="674"/>
      <c r="GOQ48" s="674"/>
      <c r="GOR48" s="674"/>
      <c r="GOS48" s="674"/>
      <c r="GOT48" s="674"/>
      <c r="GOU48" s="674"/>
      <c r="GOV48" s="674"/>
      <c r="GOW48" s="674"/>
      <c r="GOX48" s="674"/>
      <c r="GOY48" s="674"/>
      <c r="GOZ48" s="674"/>
      <c r="GPA48" s="674"/>
      <c r="GPB48" s="674"/>
      <c r="GPC48" s="674"/>
      <c r="GPD48" s="674"/>
      <c r="GPE48" s="674"/>
      <c r="GPF48" s="674"/>
      <c r="GPG48" s="674"/>
      <c r="GPH48" s="674"/>
      <c r="GPI48" s="674"/>
      <c r="GPJ48" s="674"/>
      <c r="GPK48" s="674"/>
      <c r="GPL48" s="674"/>
      <c r="GPM48" s="674"/>
      <c r="GPN48" s="674"/>
      <c r="GPO48" s="674"/>
      <c r="GPP48" s="674"/>
      <c r="GPQ48" s="674"/>
      <c r="GPR48" s="674"/>
      <c r="GPS48" s="674"/>
      <c r="GPT48" s="674"/>
      <c r="GPU48" s="674"/>
      <c r="GPV48" s="674"/>
      <c r="GPW48" s="674"/>
      <c r="GPX48" s="674"/>
      <c r="GPY48" s="674"/>
      <c r="GPZ48" s="674"/>
      <c r="GQA48" s="674"/>
      <c r="GQB48" s="674"/>
      <c r="GQC48" s="674"/>
      <c r="GQD48" s="674"/>
      <c r="GQE48" s="674"/>
      <c r="GQF48" s="674"/>
      <c r="GQG48" s="674"/>
      <c r="GQH48" s="674"/>
      <c r="GQI48" s="674"/>
      <c r="GQJ48" s="674"/>
      <c r="GQK48" s="674"/>
      <c r="GQL48" s="674"/>
      <c r="GQM48" s="674"/>
      <c r="GQN48" s="674"/>
      <c r="GQO48" s="674"/>
      <c r="GQP48" s="674"/>
      <c r="GQQ48" s="674"/>
      <c r="GQR48" s="674"/>
      <c r="GQS48" s="674"/>
      <c r="GQT48" s="674"/>
      <c r="GQU48" s="674"/>
      <c r="GQV48" s="674"/>
      <c r="GQW48" s="674"/>
      <c r="GQX48" s="674"/>
      <c r="GQY48" s="674"/>
      <c r="GQZ48" s="674"/>
      <c r="GRA48" s="674"/>
      <c r="GRB48" s="674"/>
      <c r="GRC48" s="674"/>
      <c r="GRD48" s="674"/>
      <c r="GRE48" s="674"/>
      <c r="GRF48" s="674"/>
      <c r="GRG48" s="674"/>
      <c r="GRH48" s="674"/>
      <c r="GRI48" s="674"/>
      <c r="GRJ48" s="674"/>
      <c r="GRK48" s="674"/>
      <c r="GRL48" s="674"/>
      <c r="GRM48" s="674"/>
      <c r="GRN48" s="674"/>
      <c r="GRO48" s="674"/>
      <c r="GRP48" s="674"/>
      <c r="GRQ48" s="674"/>
      <c r="GRR48" s="674"/>
      <c r="GRS48" s="674"/>
      <c r="GRT48" s="674"/>
      <c r="GRU48" s="674"/>
      <c r="GRV48" s="674"/>
      <c r="GRW48" s="674"/>
      <c r="GRX48" s="674"/>
      <c r="GRY48" s="674"/>
      <c r="GRZ48" s="674"/>
      <c r="GSA48" s="674"/>
      <c r="GSB48" s="674"/>
      <c r="GSC48" s="674"/>
      <c r="GSD48" s="674"/>
      <c r="GSE48" s="674"/>
      <c r="GSF48" s="674"/>
      <c r="GSG48" s="674"/>
      <c r="GSH48" s="674"/>
      <c r="GSI48" s="674"/>
      <c r="GSJ48" s="674"/>
      <c r="GSK48" s="674"/>
      <c r="GSL48" s="674"/>
      <c r="GSM48" s="674"/>
      <c r="GSN48" s="674"/>
      <c r="GSO48" s="674"/>
      <c r="GSP48" s="674"/>
      <c r="GSQ48" s="674"/>
      <c r="GSR48" s="674"/>
      <c r="GSS48" s="674"/>
      <c r="GST48" s="674"/>
      <c r="GSU48" s="674"/>
      <c r="GSV48" s="674"/>
      <c r="GSW48" s="674"/>
      <c r="GSX48" s="674"/>
      <c r="GSY48" s="674"/>
      <c r="GSZ48" s="674"/>
      <c r="GTA48" s="674"/>
      <c r="GTB48" s="674"/>
      <c r="GTC48" s="674"/>
      <c r="GTD48" s="674"/>
      <c r="GTE48" s="674"/>
      <c r="GTF48" s="674"/>
      <c r="GTG48" s="674"/>
      <c r="GTH48" s="674"/>
      <c r="GTI48" s="674"/>
      <c r="GTJ48" s="674"/>
      <c r="GTK48" s="674"/>
      <c r="GTL48" s="674"/>
      <c r="GTM48" s="674"/>
      <c r="GTN48" s="674"/>
      <c r="GTO48" s="674"/>
      <c r="GTP48" s="674"/>
      <c r="GTQ48" s="674"/>
      <c r="GTR48" s="674"/>
      <c r="GTS48" s="674"/>
      <c r="GTT48" s="674"/>
      <c r="GTU48" s="674"/>
      <c r="GTV48" s="674"/>
      <c r="GTW48" s="674"/>
      <c r="GTX48" s="674"/>
      <c r="GTY48" s="674"/>
      <c r="GTZ48" s="674"/>
      <c r="GUA48" s="674"/>
      <c r="GUB48" s="674"/>
      <c r="GUC48" s="674"/>
      <c r="GUD48" s="674"/>
      <c r="GUE48" s="674"/>
      <c r="GUF48" s="674"/>
      <c r="GUG48" s="674"/>
      <c r="GUH48" s="674"/>
      <c r="GUI48" s="674"/>
      <c r="GUJ48" s="674"/>
      <c r="GUK48" s="674"/>
      <c r="GUL48" s="674"/>
      <c r="GUM48" s="674"/>
      <c r="GUN48" s="674"/>
      <c r="GUO48" s="674"/>
      <c r="GUP48" s="674"/>
      <c r="GUQ48" s="674"/>
      <c r="GUR48" s="674"/>
      <c r="GUS48" s="674"/>
      <c r="GUT48" s="674"/>
      <c r="GUU48" s="674"/>
      <c r="GUV48" s="674"/>
      <c r="GUW48" s="674"/>
      <c r="GUX48" s="674"/>
      <c r="GUY48" s="674"/>
      <c r="GUZ48" s="674"/>
      <c r="GVA48" s="674"/>
      <c r="GVB48" s="674"/>
      <c r="GVC48" s="674"/>
      <c r="GVD48" s="674"/>
      <c r="GVE48" s="674"/>
      <c r="GVF48" s="674"/>
      <c r="GVG48" s="674"/>
      <c r="GVH48" s="674"/>
      <c r="GVI48" s="674"/>
      <c r="GVJ48" s="674"/>
      <c r="GVK48" s="674"/>
      <c r="GVL48" s="674"/>
      <c r="GVM48" s="674"/>
      <c r="GVN48" s="674"/>
      <c r="GVO48" s="674"/>
      <c r="GVP48" s="674"/>
      <c r="GVQ48" s="674"/>
      <c r="GVR48" s="674"/>
      <c r="GVS48" s="674"/>
      <c r="GVT48" s="674"/>
      <c r="GVU48" s="674"/>
      <c r="GVV48" s="674"/>
      <c r="GVW48" s="674"/>
      <c r="GVX48" s="674"/>
      <c r="GVY48" s="674"/>
      <c r="GVZ48" s="674"/>
      <c r="GWA48" s="674"/>
      <c r="GWB48" s="674"/>
      <c r="GWC48" s="674"/>
      <c r="GWD48" s="674"/>
      <c r="GWE48" s="674"/>
      <c r="GWF48" s="674"/>
      <c r="GWG48" s="674"/>
      <c r="GWH48" s="674"/>
      <c r="GWI48" s="674"/>
      <c r="GWJ48" s="674"/>
      <c r="GWK48" s="674"/>
      <c r="GWL48" s="674"/>
      <c r="GWM48" s="674"/>
      <c r="GWN48" s="674"/>
      <c r="GWO48" s="674"/>
      <c r="GWP48" s="674"/>
      <c r="GWQ48" s="674"/>
      <c r="GWR48" s="674"/>
      <c r="GWS48" s="674"/>
      <c r="GWT48" s="674"/>
      <c r="GWU48" s="674"/>
      <c r="GWV48" s="674"/>
      <c r="GWW48" s="674"/>
      <c r="GWX48" s="674"/>
      <c r="GWY48" s="674"/>
      <c r="GWZ48" s="674"/>
      <c r="GXA48" s="674"/>
      <c r="GXB48" s="674"/>
      <c r="GXC48" s="674"/>
      <c r="GXD48" s="674"/>
      <c r="GXE48" s="674"/>
      <c r="GXF48" s="674"/>
      <c r="GXG48" s="674"/>
      <c r="GXH48" s="674"/>
      <c r="GXI48" s="674"/>
      <c r="GXJ48" s="674"/>
      <c r="GXK48" s="674"/>
      <c r="GXL48" s="674"/>
      <c r="GXM48" s="674"/>
      <c r="GXN48" s="674"/>
      <c r="GXO48" s="674"/>
      <c r="GXP48" s="674"/>
      <c r="GXQ48" s="674"/>
      <c r="GXR48" s="674"/>
      <c r="GXS48" s="674"/>
      <c r="GXT48" s="674"/>
      <c r="GXU48" s="674"/>
      <c r="GXV48" s="674"/>
      <c r="GXW48" s="674"/>
      <c r="GXX48" s="674"/>
      <c r="GXY48" s="674"/>
      <c r="GXZ48" s="674"/>
      <c r="GYA48" s="674"/>
      <c r="GYB48" s="674"/>
      <c r="GYC48" s="674"/>
      <c r="GYD48" s="674"/>
      <c r="GYE48" s="674"/>
      <c r="GYF48" s="674"/>
      <c r="GYG48" s="674"/>
      <c r="GYH48" s="674"/>
      <c r="GYI48" s="674"/>
      <c r="GYJ48" s="674"/>
      <c r="GYK48" s="674"/>
      <c r="GYL48" s="674"/>
      <c r="GYM48" s="674"/>
      <c r="GYN48" s="674"/>
      <c r="GYO48" s="674"/>
      <c r="GYP48" s="674"/>
      <c r="GYQ48" s="674"/>
      <c r="GYR48" s="674"/>
      <c r="GYS48" s="674"/>
      <c r="GYT48" s="674"/>
      <c r="GYU48" s="674"/>
      <c r="GYV48" s="674"/>
      <c r="GYW48" s="674"/>
      <c r="GYX48" s="674"/>
      <c r="GYY48" s="674"/>
      <c r="GYZ48" s="674"/>
      <c r="GZA48" s="674"/>
      <c r="GZB48" s="674"/>
      <c r="GZC48" s="674"/>
      <c r="GZD48" s="674"/>
      <c r="GZE48" s="674"/>
      <c r="GZF48" s="674"/>
      <c r="GZG48" s="674"/>
      <c r="GZH48" s="674"/>
      <c r="GZI48" s="674"/>
      <c r="GZJ48" s="674"/>
      <c r="GZK48" s="674"/>
      <c r="GZL48" s="674"/>
      <c r="GZM48" s="674"/>
      <c r="GZN48" s="674"/>
      <c r="GZO48" s="674"/>
      <c r="GZP48" s="674"/>
      <c r="GZQ48" s="674"/>
      <c r="GZR48" s="674"/>
      <c r="GZS48" s="674"/>
      <c r="GZT48" s="674"/>
      <c r="GZU48" s="674"/>
      <c r="GZV48" s="674"/>
      <c r="GZW48" s="674"/>
      <c r="GZX48" s="674"/>
      <c r="GZY48" s="674"/>
      <c r="GZZ48" s="674"/>
      <c r="HAA48" s="674"/>
      <c r="HAB48" s="674"/>
      <c r="HAC48" s="674"/>
      <c r="HAD48" s="674"/>
      <c r="HAE48" s="674"/>
      <c r="HAF48" s="674"/>
      <c r="HAG48" s="674"/>
      <c r="HAH48" s="674"/>
      <c r="HAI48" s="674"/>
      <c r="HAJ48" s="674"/>
      <c r="HAK48" s="674"/>
      <c r="HAL48" s="674"/>
      <c r="HAM48" s="674"/>
      <c r="HAN48" s="674"/>
      <c r="HAO48" s="674"/>
      <c r="HAP48" s="674"/>
      <c r="HAQ48" s="674"/>
      <c r="HAR48" s="674"/>
      <c r="HAS48" s="674"/>
      <c r="HAT48" s="674"/>
      <c r="HAU48" s="674"/>
      <c r="HAV48" s="674"/>
      <c r="HAW48" s="674"/>
      <c r="HAX48" s="674"/>
      <c r="HAY48" s="674"/>
      <c r="HAZ48" s="674"/>
      <c r="HBA48" s="674"/>
      <c r="HBB48" s="674"/>
      <c r="HBC48" s="674"/>
      <c r="HBD48" s="674"/>
      <c r="HBE48" s="674"/>
      <c r="HBF48" s="674"/>
      <c r="HBG48" s="674"/>
      <c r="HBH48" s="674"/>
      <c r="HBI48" s="674"/>
      <c r="HBJ48" s="674"/>
      <c r="HBK48" s="674"/>
      <c r="HBL48" s="674"/>
      <c r="HBM48" s="674"/>
      <c r="HBN48" s="674"/>
      <c r="HBO48" s="674"/>
      <c r="HBP48" s="674"/>
      <c r="HBQ48" s="674"/>
      <c r="HBR48" s="674"/>
      <c r="HBS48" s="674"/>
      <c r="HBT48" s="674"/>
      <c r="HBU48" s="674"/>
      <c r="HBV48" s="674"/>
      <c r="HBW48" s="674"/>
      <c r="HBX48" s="674"/>
      <c r="HBY48" s="674"/>
      <c r="HBZ48" s="674"/>
      <c r="HCA48" s="674"/>
      <c r="HCB48" s="674"/>
      <c r="HCC48" s="674"/>
      <c r="HCD48" s="674"/>
      <c r="HCE48" s="674"/>
      <c r="HCF48" s="674"/>
      <c r="HCG48" s="674"/>
      <c r="HCH48" s="674"/>
      <c r="HCI48" s="674"/>
      <c r="HCJ48" s="674"/>
      <c r="HCK48" s="674"/>
      <c r="HCL48" s="674"/>
      <c r="HCM48" s="674"/>
      <c r="HCN48" s="674"/>
      <c r="HCO48" s="674"/>
      <c r="HCP48" s="674"/>
      <c r="HCQ48" s="674"/>
      <c r="HCR48" s="674"/>
      <c r="HCS48" s="674"/>
      <c r="HCT48" s="674"/>
      <c r="HCU48" s="674"/>
      <c r="HCV48" s="674"/>
      <c r="HCW48" s="674"/>
      <c r="HCX48" s="674"/>
      <c r="HCY48" s="674"/>
      <c r="HCZ48" s="674"/>
      <c r="HDA48" s="674"/>
      <c r="HDB48" s="674"/>
      <c r="HDC48" s="674"/>
      <c r="HDD48" s="674"/>
      <c r="HDE48" s="674"/>
      <c r="HDF48" s="674"/>
      <c r="HDG48" s="674"/>
      <c r="HDH48" s="674"/>
      <c r="HDI48" s="674"/>
      <c r="HDJ48" s="674"/>
      <c r="HDK48" s="674"/>
      <c r="HDL48" s="674"/>
      <c r="HDM48" s="674"/>
      <c r="HDN48" s="674"/>
      <c r="HDO48" s="674"/>
      <c r="HDP48" s="674"/>
      <c r="HDQ48" s="674"/>
      <c r="HDR48" s="674"/>
      <c r="HDS48" s="674"/>
      <c r="HDT48" s="674"/>
      <c r="HDU48" s="674"/>
      <c r="HDV48" s="674"/>
      <c r="HDW48" s="674"/>
      <c r="HDX48" s="674"/>
      <c r="HDY48" s="674"/>
      <c r="HDZ48" s="674"/>
      <c r="HEA48" s="674"/>
      <c r="HEB48" s="674"/>
      <c r="HEC48" s="674"/>
      <c r="HED48" s="674"/>
      <c r="HEE48" s="674"/>
      <c r="HEF48" s="674"/>
      <c r="HEG48" s="674"/>
      <c r="HEH48" s="674"/>
      <c r="HEI48" s="674"/>
      <c r="HEJ48" s="674"/>
      <c r="HEK48" s="674"/>
      <c r="HEL48" s="674"/>
      <c r="HEM48" s="674"/>
      <c r="HEN48" s="674"/>
      <c r="HEO48" s="674"/>
      <c r="HEP48" s="674"/>
      <c r="HEQ48" s="674"/>
      <c r="HER48" s="674"/>
      <c r="HES48" s="674"/>
      <c r="HET48" s="674"/>
      <c r="HEU48" s="674"/>
      <c r="HEV48" s="674"/>
      <c r="HEW48" s="674"/>
      <c r="HEX48" s="674"/>
      <c r="HEY48" s="674"/>
      <c r="HEZ48" s="674"/>
      <c r="HFA48" s="674"/>
      <c r="HFB48" s="674"/>
      <c r="HFC48" s="674"/>
      <c r="HFD48" s="674"/>
      <c r="HFE48" s="674"/>
      <c r="HFF48" s="674"/>
      <c r="HFG48" s="674"/>
      <c r="HFH48" s="674"/>
      <c r="HFI48" s="674"/>
      <c r="HFJ48" s="674"/>
      <c r="HFK48" s="674"/>
      <c r="HFL48" s="674"/>
      <c r="HFM48" s="674"/>
      <c r="HFN48" s="674"/>
      <c r="HFO48" s="674"/>
      <c r="HFP48" s="674"/>
      <c r="HFQ48" s="674"/>
      <c r="HFR48" s="674"/>
      <c r="HFS48" s="674"/>
      <c r="HFT48" s="674"/>
      <c r="HFU48" s="674"/>
      <c r="HFV48" s="674"/>
      <c r="HFW48" s="674"/>
      <c r="HFX48" s="674"/>
      <c r="HFY48" s="674"/>
      <c r="HFZ48" s="674"/>
      <c r="HGA48" s="674"/>
      <c r="HGB48" s="674"/>
      <c r="HGC48" s="674"/>
      <c r="HGD48" s="674"/>
      <c r="HGE48" s="674"/>
      <c r="HGF48" s="674"/>
      <c r="HGG48" s="674"/>
      <c r="HGH48" s="674"/>
      <c r="HGI48" s="674"/>
      <c r="HGJ48" s="674"/>
      <c r="HGK48" s="674"/>
      <c r="HGL48" s="674"/>
      <c r="HGM48" s="674"/>
      <c r="HGN48" s="674"/>
      <c r="HGO48" s="674"/>
      <c r="HGP48" s="674"/>
      <c r="HGQ48" s="674"/>
      <c r="HGR48" s="674"/>
      <c r="HGS48" s="674"/>
      <c r="HGT48" s="674"/>
      <c r="HGU48" s="674"/>
      <c r="HGV48" s="674"/>
      <c r="HGW48" s="674"/>
      <c r="HGX48" s="674"/>
      <c r="HGY48" s="674"/>
      <c r="HGZ48" s="674"/>
      <c r="HHA48" s="674"/>
      <c r="HHB48" s="674"/>
      <c r="HHC48" s="674"/>
      <c r="HHD48" s="674"/>
      <c r="HHE48" s="674"/>
      <c r="HHF48" s="674"/>
      <c r="HHG48" s="674"/>
      <c r="HHH48" s="674"/>
      <c r="HHI48" s="674"/>
      <c r="HHJ48" s="674"/>
      <c r="HHK48" s="674"/>
      <c r="HHL48" s="674"/>
      <c r="HHM48" s="674"/>
      <c r="HHN48" s="674"/>
      <c r="HHO48" s="674"/>
      <c r="HHP48" s="674"/>
      <c r="HHQ48" s="674"/>
      <c r="HHR48" s="674"/>
      <c r="HHS48" s="674"/>
      <c r="HHT48" s="674"/>
      <c r="HHU48" s="674"/>
      <c r="HHV48" s="674"/>
      <c r="HHW48" s="674"/>
      <c r="HHX48" s="674"/>
      <c r="HHY48" s="674"/>
      <c r="HHZ48" s="674"/>
      <c r="HIA48" s="674"/>
      <c r="HIB48" s="674"/>
      <c r="HIC48" s="674"/>
      <c r="HID48" s="674"/>
      <c r="HIE48" s="674"/>
      <c r="HIF48" s="674"/>
      <c r="HIG48" s="674"/>
      <c r="HIH48" s="674"/>
      <c r="HII48" s="674"/>
      <c r="HIJ48" s="674"/>
      <c r="HIK48" s="674"/>
      <c r="HIL48" s="674"/>
      <c r="HIM48" s="674"/>
      <c r="HIN48" s="674"/>
      <c r="HIO48" s="674"/>
      <c r="HIP48" s="674"/>
      <c r="HIQ48" s="674"/>
      <c r="HIR48" s="674"/>
      <c r="HIS48" s="674"/>
      <c r="HIT48" s="674"/>
      <c r="HIU48" s="674"/>
      <c r="HIV48" s="674"/>
      <c r="HIW48" s="674"/>
      <c r="HIX48" s="674"/>
      <c r="HIY48" s="674"/>
      <c r="HIZ48" s="674"/>
      <c r="HJA48" s="674"/>
      <c r="HJB48" s="674"/>
      <c r="HJC48" s="674"/>
      <c r="HJD48" s="674"/>
      <c r="HJE48" s="674"/>
      <c r="HJF48" s="674"/>
      <c r="HJG48" s="674"/>
      <c r="HJH48" s="674"/>
      <c r="HJI48" s="674"/>
      <c r="HJJ48" s="674"/>
      <c r="HJK48" s="674"/>
      <c r="HJL48" s="674"/>
      <c r="HJM48" s="674"/>
      <c r="HJN48" s="674"/>
      <c r="HJO48" s="674"/>
      <c r="HJP48" s="674"/>
      <c r="HJQ48" s="674"/>
      <c r="HJR48" s="674"/>
      <c r="HJS48" s="674"/>
      <c r="HJT48" s="674"/>
      <c r="HJU48" s="674"/>
      <c r="HJV48" s="674"/>
      <c r="HJW48" s="674"/>
      <c r="HJX48" s="674"/>
      <c r="HJY48" s="674"/>
      <c r="HJZ48" s="674"/>
      <c r="HKA48" s="674"/>
      <c r="HKB48" s="674"/>
      <c r="HKC48" s="674"/>
      <c r="HKD48" s="674"/>
      <c r="HKE48" s="674"/>
      <c r="HKF48" s="674"/>
      <c r="HKG48" s="674"/>
      <c r="HKH48" s="674"/>
      <c r="HKI48" s="674"/>
      <c r="HKJ48" s="674"/>
      <c r="HKK48" s="674"/>
      <c r="HKL48" s="674"/>
      <c r="HKM48" s="674"/>
      <c r="HKN48" s="674"/>
      <c r="HKO48" s="674"/>
      <c r="HKP48" s="674"/>
      <c r="HKQ48" s="674"/>
      <c r="HKR48" s="674"/>
      <c r="HKS48" s="674"/>
      <c r="HKT48" s="674"/>
      <c r="HKU48" s="674"/>
      <c r="HKV48" s="674"/>
      <c r="HKW48" s="674"/>
      <c r="HKX48" s="674"/>
      <c r="HKY48" s="674"/>
      <c r="HKZ48" s="674"/>
      <c r="HLA48" s="674"/>
      <c r="HLB48" s="674"/>
      <c r="HLC48" s="674"/>
      <c r="HLD48" s="674"/>
      <c r="HLE48" s="674"/>
      <c r="HLF48" s="674"/>
      <c r="HLG48" s="674"/>
      <c r="HLH48" s="674"/>
      <c r="HLI48" s="674"/>
      <c r="HLJ48" s="674"/>
      <c r="HLK48" s="674"/>
      <c r="HLL48" s="674"/>
      <c r="HLM48" s="674"/>
      <c r="HLN48" s="674"/>
      <c r="HLO48" s="674"/>
      <c r="HLP48" s="674"/>
      <c r="HLQ48" s="674"/>
      <c r="HLR48" s="674"/>
      <c r="HLS48" s="674"/>
      <c r="HLT48" s="674"/>
      <c r="HLU48" s="674"/>
      <c r="HLV48" s="674"/>
      <c r="HLW48" s="674"/>
      <c r="HLX48" s="674"/>
      <c r="HLY48" s="674"/>
      <c r="HLZ48" s="674"/>
      <c r="HMA48" s="674"/>
      <c r="HMB48" s="674"/>
      <c r="HMC48" s="674"/>
      <c r="HMD48" s="674"/>
      <c r="HME48" s="674"/>
      <c r="HMF48" s="674"/>
      <c r="HMG48" s="674"/>
      <c r="HMH48" s="674"/>
      <c r="HMI48" s="674"/>
      <c r="HMJ48" s="674"/>
      <c r="HMK48" s="674"/>
      <c r="HML48" s="674"/>
      <c r="HMM48" s="674"/>
      <c r="HMN48" s="674"/>
      <c r="HMO48" s="674"/>
      <c r="HMP48" s="674"/>
      <c r="HMQ48" s="674"/>
      <c r="HMR48" s="674"/>
      <c r="HMS48" s="674"/>
      <c r="HMT48" s="674"/>
      <c r="HMU48" s="674"/>
      <c r="HMV48" s="674"/>
      <c r="HMW48" s="674"/>
      <c r="HMX48" s="674"/>
      <c r="HMY48" s="674"/>
      <c r="HMZ48" s="674"/>
      <c r="HNA48" s="674"/>
      <c r="HNB48" s="674"/>
      <c r="HNC48" s="674"/>
      <c r="HND48" s="674"/>
      <c r="HNE48" s="674"/>
      <c r="HNF48" s="674"/>
      <c r="HNG48" s="674"/>
      <c r="HNH48" s="674"/>
      <c r="HNI48" s="674"/>
      <c r="HNJ48" s="674"/>
      <c r="HNK48" s="674"/>
      <c r="HNL48" s="674"/>
      <c r="HNM48" s="674"/>
      <c r="HNN48" s="674"/>
      <c r="HNO48" s="674"/>
      <c r="HNP48" s="674"/>
      <c r="HNQ48" s="674"/>
      <c r="HNR48" s="674"/>
      <c r="HNS48" s="674"/>
      <c r="HNT48" s="674"/>
      <c r="HNU48" s="674"/>
      <c r="HNV48" s="674"/>
      <c r="HNW48" s="674"/>
      <c r="HNX48" s="674"/>
      <c r="HNY48" s="674"/>
      <c r="HNZ48" s="674"/>
      <c r="HOA48" s="674"/>
      <c r="HOB48" s="674"/>
      <c r="HOC48" s="674"/>
      <c r="HOD48" s="674"/>
      <c r="HOE48" s="674"/>
      <c r="HOF48" s="674"/>
      <c r="HOG48" s="674"/>
      <c r="HOH48" s="674"/>
      <c r="HOI48" s="674"/>
      <c r="HOJ48" s="674"/>
      <c r="HOK48" s="674"/>
      <c r="HOL48" s="674"/>
      <c r="HOM48" s="674"/>
      <c r="HON48" s="674"/>
      <c r="HOO48" s="674"/>
      <c r="HOP48" s="674"/>
      <c r="HOQ48" s="674"/>
      <c r="HOR48" s="674"/>
      <c r="HOS48" s="674"/>
      <c r="HOT48" s="674"/>
      <c r="HOU48" s="674"/>
      <c r="HOV48" s="674"/>
      <c r="HOW48" s="674"/>
      <c r="HOX48" s="674"/>
      <c r="HOY48" s="674"/>
      <c r="HOZ48" s="674"/>
      <c r="HPA48" s="674"/>
      <c r="HPB48" s="674"/>
      <c r="HPC48" s="674"/>
      <c r="HPD48" s="674"/>
      <c r="HPE48" s="674"/>
      <c r="HPF48" s="674"/>
      <c r="HPG48" s="674"/>
      <c r="HPH48" s="674"/>
      <c r="HPI48" s="674"/>
      <c r="HPJ48" s="674"/>
      <c r="HPK48" s="674"/>
      <c r="HPL48" s="674"/>
      <c r="HPM48" s="674"/>
      <c r="HPN48" s="674"/>
      <c r="HPO48" s="674"/>
      <c r="HPP48" s="674"/>
      <c r="HPQ48" s="674"/>
      <c r="HPR48" s="674"/>
      <c r="HPS48" s="674"/>
      <c r="HPT48" s="674"/>
      <c r="HPU48" s="674"/>
      <c r="HPV48" s="674"/>
      <c r="HPW48" s="674"/>
      <c r="HPX48" s="674"/>
      <c r="HPY48" s="674"/>
      <c r="HPZ48" s="674"/>
      <c r="HQA48" s="674"/>
      <c r="HQB48" s="674"/>
      <c r="HQC48" s="674"/>
      <c r="HQD48" s="674"/>
      <c r="HQE48" s="674"/>
      <c r="HQF48" s="674"/>
      <c r="HQG48" s="674"/>
      <c r="HQH48" s="674"/>
      <c r="HQI48" s="674"/>
      <c r="HQJ48" s="674"/>
      <c r="HQK48" s="674"/>
      <c r="HQL48" s="674"/>
      <c r="HQM48" s="674"/>
      <c r="HQN48" s="674"/>
      <c r="HQO48" s="674"/>
      <c r="HQP48" s="674"/>
      <c r="HQQ48" s="674"/>
      <c r="HQR48" s="674"/>
      <c r="HQS48" s="674"/>
      <c r="HQT48" s="674"/>
      <c r="HQU48" s="674"/>
      <c r="HQV48" s="674"/>
      <c r="HQW48" s="674"/>
      <c r="HQX48" s="674"/>
      <c r="HQY48" s="674"/>
      <c r="HQZ48" s="674"/>
      <c r="HRA48" s="674"/>
      <c r="HRB48" s="674"/>
      <c r="HRC48" s="674"/>
      <c r="HRD48" s="674"/>
      <c r="HRE48" s="674"/>
      <c r="HRF48" s="674"/>
      <c r="HRG48" s="674"/>
      <c r="HRH48" s="674"/>
      <c r="HRI48" s="674"/>
      <c r="HRJ48" s="674"/>
      <c r="HRK48" s="674"/>
      <c r="HRL48" s="674"/>
      <c r="HRM48" s="674"/>
      <c r="HRN48" s="674"/>
      <c r="HRO48" s="674"/>
      <c r="HRP48" s="674"/>
      <c r="HRQ48" s="674"/>
      <c r="HRR48" s="674"/>
      <c r="HRS48" s="674"/>
      <c r="HRT48" s="674"/>
      <c r="HRU48" s="674"/>
      <c r="HRV48" s="674"/>
      <c r="HRW48" s="674"/>
      <c r="HRX48" s="674"/>
      <c r="HRY48" s="674"/>
      <c r="HRZ48" s="674"/>
      <c r="HSA48" s="674"/>
      <c r="HSB48" s="674"/>
      <c r="HSC48" s="674"/>
      <c r="HSD48" s="674"/>
      <c r="HSE48" s="674"/>
      <c r="HSF48" s="674"/>
      <c r="HSG48" s="674"/>
      <c r="HSH48" s="674"/>
      <c r="HSI48" s="674"/>
      <c r="HSJ48" s="674"/>
      <c r="HSK48" s="674"/>
      <c r="HSL48" s="674"/>
      <c r="HSM48" s="674"/>
      <c r="HSN48" s="674"/>
      <c r="HSO48" s="674"/>
      <c r="HSP48" s="674"/>
      <c r="HSQ48" s="674"/>
      <c r="HSR48" s="674"/>
      <c r="HSS48" s="674"/>
      <c r="HST48" s="674"/>
      <c r="HSU48" s="674"/>
      <c r="HSV48" s="674"/>
      <c r="HSW48" s="674"/>
      <c r="HSX48" s="674"/>
      <c r="HSY48" s="674"/>
      <c r="HSZ48" s="674"/>
      <c r="HTA48" s="674"/>
      <c r="HTB48" s="674"/>
      <c r="HTC48" s="674"/>
      <c r="HTD48" s="674"/>
      <c r="HTE48" s="674"/>
      <c r="HTF48" s="674"/>
      <c r="HTG48" s="674"/>
      <c r="HTH48" s="674"/>
      <c r="HTI48" s="674"/>
      <c r="HTJ48" s="674"/>
      <c r="HTK48" s="674"/>
      <c r="HTL48" s="674"/>
      <c r="HTM48" s="674"/>
      <c r="HTN48" s="674"/>
      <c r="HTO48" s="674"/>
      <c r="HTP48" s="674"/>
      <c r="HTQ48" s="674"/>
      <c r="HTR48" s="674"/>
      <c r="HTS48" s="674"/>
      <c r="HTT48" s="674"/>
      <c r="HTU48" s="674"/>
      <c r="HTV48" s="674"/>
      <c r="HTW48" s="674"/>
      <c r="HTX48" s="674"/>
      <c r="HTY48" s="674"/>
      <c r="HTZ48" s="674"/>
      <c r="HUA48" s="674"/>
      <c r="HUB48" s="674"/>
      <c r="HUC48" s="674"/>
      <c r="HUD48" s="674"/>
      <c r="HUE48" s="674"/>
      <c r="HUF48" s="674"/>
      <c r="HUG48" s="674"/>
      <c r="HUH48" s="674"/>
      <c r="HUI48" s="674"/>
      <c r="HUJ48" s="674"/>
      <c r="HUK48" s="674"/>
      <c r="HUL48" s="674"/>
      <c r="HUM48" s="674"/>
      <c r="HUN48" s="674"/>
      <c r="HUO48" s="674"/>
      <c r="HUP48" s="674"/>
      <c r="HUQ48" s="674"/>
      <c r="HUR48" s="674"/>
      <c r="HUS48" s="674"/>
      <c r="HUT48" s="674"/>
      <c r="HUU48" s="674"/>
      <c r="HUV48" s="674"/>
      <c r="HUW48" s="674"/>
      <c r="HUX48" s="674"/>
      <c r="HUY48" s="674"/>
      <c r="HUZ48" s="674"/>
      <c r="HVA48" s="674"/>
      <c r="HVB48" s="674"/>
      <c r="HVC48" s="674"/>
      <c r="HVD48" s="674"/>
      <c r="HVE48" s="674"/>
      <c r="HVF48" s="674"/>
      <c r="HVG48" s="674"/>
      <c r="HVH48" s="674"/>
      <c r="HVI48" s="674"/>
      <c r="HVJ48" s="674"/>
      <c r="HVK48" s="674"/>
      <c r="HVL48" s="674"/>
      <c r="HVM48" s="674"/>
      <c r="HVN48" s="674"/>
      <c r="HVO48" s="674"/>
      <c r="HVP48" s="674"/>
      <c r="HVQ48" s="674"/>
      <c r="HVR48" s="674"/>
      <c r="HVS48" s="674"/>
      <c r="HVT48" s="674"/>
      <c r="HVU48" s="674"/>
      <c r="HVV48" s="674"/>
      <c r="HVW48" s="674"/>
      <c r="HVX48" s="674"/>
      <c r="HVY48" s="674"/>
      <c r="HVZ48" s="674"/>
      <c r="HWA48" s="674"/>
      <c r="HWB48" s="674"/>
      <c r="HWC48" s="674"/>
      <c r="HWD48" s="674"/>
      <c r="HWE48" s="674"/>
      <c r="HWF48" s="674"/>
      <c r="HWG48" s="674"/>
      <c r="HWH48" s="674"/>
      <c r="HWI48" s="674"/>
      <c r="HWJ48" s="674"/>
      <c r="HWK48" s="674"/>
      <c r="HWL48" s="674"/>
      <c r="HWM48" s="674"/>
      <c r="HWN48" s="674"/>
      <c r="HWO48" s="674"/>
      <c r="HWP48" s="674"/>
      <c r="HWQ48" s="674"/>
      <c r="HWR48" s="674"/>
      <c r="HWS48" s="674"/>
      <c r="HWT48" s="674"/>
      <c r="HWU48" s="674"/>
      <c r="HWV48" s="674"/>
      <c r="HWW48" s="674"/>
      <c r="HWX48" s="674"/>
      <c r="HWY48" s="674"/>
      <c r="HWZ48" s="674"/>
      <c r="HXA48" s="674"/>
      <c r="HXB48" s="674"/>
      <c r="HXC48" s="674"/>
      <c r="HXD48" s="674"/>
      <c r="HXE48" s="674"/>
      <c r="HXF48" s="674"/>
      <c r="HXG48" s="674"/>
      <c r="HXH48" s="674"/>
      <c r="HXI48" s="674"/>
      <c r="HXJ48" s="674"/>
      <c r="HXK48" s="674"/>
      <c r="HXL48" s="674"/>
      <c r="HXM48" s="674"/>
      <c r="HXN48" s="674"/>
      <c r="HXO48" s="674"/>
      <c r="HXP48" s="674"/>
      <c r="HXQ48" s="674"/>
      <c r="HXR48" s="674"/>
      <c r="HXS48" s="674"/>
      <c r="HXT48" s="674"/>
      <c r="HXU48" s="674"/>
      <c r="HXV48" s="674"/>
      <c r="HXW48" s="674"/>
      <c r="HXX48" s="674"/>
      <c r="HXY48" s="674"/>
      <c r="HXZ48" s="674"/>
      <c r="HYA48" s="674"/>
      <c r="HYB48" s="674"/>
      <c r="HYC48" s="674"/>
      <c r="HYD48" s="674"/>
      <c r="HYE48" s="674"/>
      <c r="HYF48" s="674"/>
      <c r="HYG48" s="674"/>
      <c r="HYH48" s="674"/>
      <c r="HYI48" s="674"/>
      <c r="HYJ48" s="674"/>
      <c r="HYK48" s="674"/>
      <c r="HYL48" s="674"/>
      <c r="HYM48" s="674"/>
      <c r="HYN48" s="674"/>
      <c r="HYO48" s="674"/>
      <c r="HYP48" s="674"/>
      <c r="HYQ48" s="674"/>
      <c r="HYR48" s="674"/>
      <c r="HYS48" s="674"/>
      <c r="HYT48" s="674"/>
      <c r="HYU48" s="674"/>
      <c r="HYV48" s="674"/>
      <c r="HYW48" s="674"/>
      <c r="HYX48" s="674"/>
      <c r="HYY48" s="674"/>
      <c r="HYZ48" s="674"/>
      <c r="HZA48" s="674"/>
      <c r="HZB48" s="674"/>
      <c r="HZC48" s="674"/>
      <c r="HZD48" s="674"/>
      <c r="HZE48" s="674"/>
      <c r="HZF48" s="674"/>
      <c r="HZG48" s="674"/>
      <c r="HZH48" s="674"/>
      <c r="HZI48" s="674"/>
      <c r="HZJ48" s="674"/>
      <c r="HZK48" s="674"/>
      <c r="HZL48" s="674"/>
      <c r="HZM48" s="674"/>
      <c r="HZN48" s="674"/>
      <c r="HZO48" s="674"/>
      <c r="HZP48" s="674"/>
      <c r="HZQ48" s="674"/>
      <c r="HZR48" s="674"/>
      <c r="HZS48" s="674"/>
      <c r="HZT48" s="674"/>
      <c r="HZU48" s="674"/>
      <c r="HZV48" s="674"/>
      <c r="HZW48" s="674"/>
      <c r="HZX48" s="674"/>
      <c r="HZY48" s="674"/>
      <c r="HZZ48" s="674"/>
      <c r="IAA48" s="674"/>
      <c r="IAB48" s="674"/>
      <c r="IAC48" s="674"/>
      <c r="IAD48" s="674"/>
      <c r="IAE48" s="674"/>
      <c r="IAF48" s="674"/>
      <c r="IAG48" s="674"/>
      <c r="IAH48" s="674"/>
      <c r="IAI48" s="674"/>
      <c r="IAJ48" s="674"/>
      <c r="IAK48" s="674"/>
      <c r="IAL48" s="674"/>
      <c r="IAM48" s="674"/>
      <c r="IAN48" s="674"/>
      <c r="IAO48" s="674"/>
      <c r="IAP48" s="674"/>
      <c r="IAQ48" s="674"/>
      <c r="IAR48" s="674"/>
      <c r="IAS48" s="674"/>
      <c r="IAT48" s="674"/>
      <c r="IAU48" s="674"/>
      <c r="IAV48" s="674"/>
      <c r="IAW48" s="674"/>
      <c r="IAX48" s="674"/>
      <c r="IAY48" s="674"/>
      <c r="IAZ48" s="674"/>
      <c r="IBA48" s="674"/>
      <c r="IBB48" s="674"/>
      <c r="IBC48" s="674"/>
      <c r="IBD48" s="674"/>
      <c r="IBE48" s="674"/>
      <c r="IBF48" s="674"/>
      <c r="IBG48" s="674"/>
      <c r="IBH48" s="674"/>
      <c r="IBI48" s="674"/>
      <c r="IBJ48" s="674"/>
      <c r="IBK48" s="674"/>
      <c r="IBL48" s="674"/>
      <c r="IBM48" s="674"/>
      <c r="IBN48" s="674"/>
      <c r="IBO48" s="674"/>
      <c r="IBP48" s="674"/>
      <c r="IBQ48" s="674"/>
      <c r="IBR48" s="674"/>
      <c r="IBS48" s="674"/>
      <c r="IBT48" s="674"/>
      <c r="IBU48" s="674"/>
      <c r="IBV48" s="674"/>
      <c r="IBW48" s="674"/>
      <c r="IBX48" s="674"/>
      <c r="IBY48" s="674"/>
      <c r="IBZ48" s="674"/>
      <c r="ICA48" s="674"/>
      <c r="ICB48" s="674"/>
      <c r="ICC48" s="674"/>
      <c r="ICD48" s="674"/>
      <c r="ICE48" s="674"/>
      <c r="ICF48" s="674"/>
      <c r="ICG48" s="674"/>
      <c r="ICH48" s="674"/>
      <c r="ICI48" s="674"/>
      <c r="ICJ48" s="674"/>
      <c r="ICK48" s="674"/>
      <c r="ICL48" s="674"/>
      <c r="ICM48" s="674"/>
      <c r="ICN48" s="674"/>
      <c r="ICO48" s="674"/>
      <c r="ICP48" s="674"/>
      <c r="ICQ48" s="674"/>
      <c r="ICR48" s="674"/>
      <c r="ICS48" s="674"/>
      <c r="ICT48" s="674"/>
      <c r="ICU48" s="674"/>
      <c r="ICV48" s="674"/>
      <c r="ICW48" s="674"/>
      <c r="ICX48" s="674"/>
      <c r="ICY48" s="674"/>
      <c r="ICZ48" s="674"/>
      <c r="IDA48" s="674"/>
      <c r="IDB48" s="674"/>
      <c r="IDC48" s="674"/>
      <c r="IDD48" s="674"/>
      <c r="IDE48" s="674"/>
      <c r="IDF48" s="674"/>
      <c r="IDG48" s="674"/>
      <c r="IDH48" s="674"/>
      <c r="IDI48" s="674"/>
      <c r="IDJ48" s="674"/>
      <c r="IDK48" s="674"/>
      <c r="IDL48" s="674"/>
      <c r="IDM48" s="674"/>
      <c r="IDN48" s="674"/>
      <c r="IDO48" s="674"/>
      <c r="IDP48" s="674"/>
      <c r="IDQ48" s="674"/>
      <c r="IDR48" s="674"/>
      <c r="IDS48" s="674"/>
      <c r="IDT48" s="674"/>
      <c r="IDU48" s="674"/>
      <c r="IDV48" s="674"/>
      <c r="IDW48" s="674"/>
      <c r="IDX48" s="674"/>
      <c r="IDY48" s="674"/>
      <c r="IDZ48" s="674"/>
      <c r="IEA48" s="674"/>
      <c r="IEB48" s="674"/>
      <c r="IEC48" s="674"/>
      <c r="IED48" s="674"/>
      <c r="IEE48" s="674"/>
      <c r="IEF48" s="674"/>
      <c r="IEG48" s="674"/>
      <c r="IEH48" s="674"/>
      <c r="IEI48" s="674"/>
      <c r="IEJ48" s="674"/>
      <c r="IEK48" s="674"/>
      <c r="IEL48" s="674"/>
      <c r="IEM48" s="674"/>
      <c r="IEN48" s="674"/>
      <c r="IEO48" s="674"/>
      <c r="IEP48" s="674"/>
      <c r="IEQ48" s="674"/>
      <c r="IER48" s="674"/>
      <c r="IES48" s="674"/>
      <c r="IET48" s="674"/>
      <c r="IEU48" s="674"/>
      <c r="IEV48" s="674"/>
      <c r="IEW48" s="674"/>
      <c r="IEX48" s="674"/>
      <c r="IEY48" s="674"/>
      <c r="IEZ48" s="674"/>
      <c r="IFA48" s="674"/>
      <c r="IFB48" s="674"/>
      <c r="IFC48" s="674"/>
      <c r="IFD48" s="674"/>
      <c r="IFE48" s="674"/>
      <c r="IFF48" s="674"/>
      <c r="IFG48" s="674"/>
      <c r="IFH48" s="674"/>
      <c r="IFI48" s="674"/>
      <c r="IFJ48" s="674"/>
      <c r="IFK48" s="674"/>
      <c r="IFL48" s="674"/>
      <c r="IFM48" s="674"/>
      <c r="IFN48" s="674"/>
      <c r="IFO48" s="674"/>
      <c r="IFP48" s="674"/>
      <c r="IFQ48" s="674"/>
      <c r="IFR48" s="674"/>
      <c r="IFS48" s="674"/>
      <c r="IFT48" s="674"/>
      <c r="IFU48" s="674"/>
      <c r="IFV48" s="674"/>
      <c r="IFW48" s="674"/>
      <c r="IFX48" s="674"/>
      <c r="IFY48" s="674"/>
      <c r="IFZ48" s="674"/>
      <c r="IGA48" s="674"/>
      <c r="IGB48" s="674"/>
      <c r="IGC48" s="674"/>
      <c r="IGD48" s="674"/>
      <c r="IGE48" s="674"/>
      <c r="IGF48" s="674"/>
      <c r="IGG48" s="674"/>
      <c r="IGH48" s="674"/>
      <c r="IGI48" s="674"/>
      <c r="IGJ48" s="674"/>
      <c r="IGK48" s="674"/>
      <c r="IGL48" s="674"/>
      <c r="IGM48" s="674"/>
      <c r="IGN48" s="674"/>
      <c r="IGO48" s="674"/>
      <c r="IGP48" s="674"/>
      <c r="IGQ48" s="674"/>
      <c r="IGR48" s="674"/>
      <c r="IGS48" s="674"/>
      <c r="IGT48" s="674"/>
      <c r="IGU48" s="674"/>
      <c r="IGV48" s="674"/>
      <c r="IGW48" s="674"/>
      <c r="IGX48" s="674"/>
      <c r="IGY48" s="674"/>
      <c r="IGZ48" s="674"/>
      <c r="IHA48" s="674"/>
      <c r="IHB48" s="674"/>
      <c r="IHC48" s="674"/>
      <c r="IHD48" s="674"/>
      <c r="IHE48" s="674"/>
      <c r="IHF48" s="674"/>
      <c r="IHG48" s="674"/>
      <c r="IHH48" s="674"/>
      <c r="IHI48" s="674"/>
      <c r="IHJ48" s="674"/>
      <c r="IHK48" s="674"/>
      <c r="IHL48" s="674"/>
      <c r="IHM48" s="674"/>
      <c r="IHN48" s="674"/>
      <c r="IHO48" s="674"/>
      <c r="IHP48" s="674"/>
      <c r="IHQ48" s="674"/>
      <c r="IHR48" s="674"/>
      <c r="IHS48" s="674"/>
      <c r="IHT48" s="674"/>
      <c r="IHU48" s="674"/>
      <c r="IHV48" s="674"/>
      <c r="IHW48" s="674"/>
      <c r="IHX48" s="674"/>
      <c r="IHY48" s="674"/>
      <c r="IHZ48" s="674"/>
      <c r="IIA48" s="674"/>
      <c r="IIB48" s="674"/>
      <c r="IIC48" s="674"/>
      <c r="IID48" s="674"/>
      <c r="IIE48" s="674"/>
      <c r="IIF48" s="674"/>
      <c r="IIG48" s="674"/>
      <c r="IIH48" s="674"/>
      <c r="III48" s="674"/>
      <c r="IIJ48" s="674"/>
      <c r="IIK48" s="674"/>
      <c r="IIL48" s="674"/>
      <c r="IIM48" s="674"/>
      <c r="IIN48" s="674"/>
      <c r="IIO48" s="674"/>
      <c r="IIP48" s="674"/>
      <c r="IIQ48" s="674"/>
      <c r="IIR48" s="674"/>
      <c r="IIS48" s="674"/>
      <c r="IIT48" s="674"/>
      <c r="IIU48" s="674"/>
      <c r="IIV48" s="674"/>
      <c r="IIW48" s="674"/>
      <c r="IIX48" s="674"/>
      <c r="IIY48" s="674"/>
      <c r="IIZ48" s="674"/>
      <c r="IJA48" s="674"/>
      <c r="IJB48" s="674"/>
      <c r="IJC48" s="674"/>
      <c r="IJD48" s="674"/>
      <c r="IJE48" s="674"/>
      <c r="IJF48" s="674"/>
      <c r="IJG48" s="674"/>
      <c r="IJH48" s="674"/>
      <c r="IJI48" s="674"/>
      <c r="IJJ48" s="674"/>
      <c r="IJK48" s="674"/>
      <c r="IJL48" s="674"/>
      <c r="IJM48" s="674"/>
      <c r="IJN48" s="674"/>
      <c r="IJO48" s="674"/>
      <c r="IJP48" s="674"/>
      <c r="IJQ48" s="674"/>
      <c r="IJR48" s="674"/>
      <c r="IJS48" s="674"/>
      <c r="IJT48" s="674"/>
      <c r="IJU48" s="674"/>
      <c r="IJV48" s="674"/>
      <c r="IJW48" s="674"/>
      <c r="IJX48" s="674"/>
      <c r="IJY48" s="674"/>
      <c r="IJZ48" s="674"/>
      <c r="IKA48" s="674"/>
      <c r="IKB48" s="674"/>
      <c r="IKC48" s="674"/>
      <c r="IKD48" s="674"/>
      <c r="IKE48" s="674"/>
      <c r="IKF48" s="674"/>
      <c r="IKG48" s="674"/>
      <c r="IKH48" s="674"/>
      <c r="IKI48" s="674"/>
      <c r="IKJ48" s="674"/>
      <c r="IKK48" s="674"/>
      <c r="IKL48" s="674"/>
      <c r="IKM48" s="674"/>
      <c r="IKN48" s="674"/>
      <c r="IKO48" s="674"/>
      <c r="IKP48" s="674"/>
      <c r="IKQ48" s="674"/>
      <c r="IKR48" s="674"/>
      <c r="IKS48" s="674"/>
      <c r="IKT48" s="674"/>
      <c r="IKU48" s="674"/>
      <c r="IKV48" s="674"/>
      <c r="IKW48" s="674"/>
      <c r="IKX48" s="674"/>
      <c r="IKY48" s="674"/>
      <c r="IKZ48" s="674"/>
      <c r="ILA48" s="674"/>
      <c r="ILB48" s="674"/>
      <c r="ILC48" s="674"/>
      <c r="ILD48" s="674"/>
      <c r="ILE48" s="674"/>
      <c r="ILF48" s="674"/>
      <c r="ILG48" s="674"/>
      <c r="ILH48" s="674"/>
      <c r="ILI48" s="674"/>
      <c r="ILJ48" s="674"/>
      <c r="ILK48" s="674"/>
      <c r="ILL48" s="674"/>
      <c r="ILM48" s="674"/>
      <c r="ILN48" s="674"/>
      <c r="ILO48" s="674"/>
      <c r="ILP48" s="674"/>
      <c r="ILQ48" s="674"/>
      <c r="ILR48" s="674"/>
      <c r="ILS48" s="674"/>
      <c r="ILT48" s="674"/>
      <c r="ILU48" s="674"/>
      <c r="ILV48" s="674"/>
      <c r="ILW48" s="674"/>
      <c r="ILX48" s="674"/>
      <c r="ILY48" s="674"/>
      <c r="ILZ48" s="674"/>
      <c r="IMA48" s="674"/>
      <c r="IMB48" s="674"/>
      <c r="IMC48" s="674"/>
      <c r="IMD48" s="674"/>
      <c r="IME48" s="674"/>
      <c r="IMF48" s="674"/>
      <c r="IMG48" s="674"/>
      <c r="IMH48" s="674"/>
      <c r="IMI48" s="674"/>
      <c r="IMJ48" s="674"/>
      <c r="IMK48" s="674"/>
      <c r="IML48" s="674"/>
      <c r="IMM48" s="674"/>
      <c r="IMN48" s="674"/>
      <c r="IMO48" s="674"/>
      <c r="IMP48" s="674"/>
      <c r="IMQ48" s="674"/>
      <c r="IMR48" s="674"/>
      <c r="IMS48" s="674"/>
      <c r="IMT48" s="674"/>
      <c r="IMU48" s="674"/>
      <c r="IMV48" s="674"/>
      <c r="IMW48" s="674"/>
      <c r="IMX48" s="674"/>
      <c r="IMY48" s="674"/>
      <c r="IMZ48" s="674"/>
      <c r="INA48" s="674"/>
      <c r="INB48" s="674"/>
      <c r="INC48" s="674"/>
      <c r="IND48" s="674"/>
      <c r="INE48" s="674"/>
      <c r="INF48" s="674"/>
      <c r="ING48" s="674"/>
      <c r="INH48" s="674"/>
      <c r="INI48" s="674"/>
      <c r="INJ48" s="674"/>
      <c r="INK48" s="674"/>
      <c r="INL48" s="674"/>
      <c r="INM48" s="674"/>
      <c r="INN48" s="674"/>
      <c r="INO48" s="674"/>
      <c r="INP48" s="674"/>
      <c r="INQ48" s="674"/>
      <c r="INR48" s="674"/>
      <c r="INS48" s="674"/>
      <c r="INT48" s="674"/>
      <c r="INU48" s="674"/>
      <c r="INV48" s="674"/>
      <c r="INW48" s="674"/>
      <c r="INX48" s="674"/>
      <c r="INY48" s="674"/>
      <c r="INZ48" s="674"/>
      <c r="IOA48" s="674"/>
      <c r="IOB48" s="674"/>
      <c r="IOC48" s="674"/>
      <c r="IOD48" s="674"/>
      <c r="IOE48" s="674"/>
      <c r="IOF48" s="674"/>
      <c r="IOG48" s="674"/>
      <c r="IOH48" s="674"/>
      <c r="IOI48" s="674"/>
      <c r="IOJ48" s="674"/>
      <c r="IOK48" s="674"/>
      <c r="IOL48" s="674"/>
      <c r="IOM48" s="674"/>
      <c r="ION48" s="674"/>
      <c r="IOO48" s="674"/>
      <c r="IOP48" s="674"/>
      <c r="IOQ48" s="674"/>
      <c r="IOR48" s="674"/>
      <c r="IOS48" s="674"/>
      <c r="IOT48" s="674"/>
      <c r="IOU48" s="674"/>
      <c r="IOV48" s="674"/>
      <c r="IOW48" s="674"/>
      <c r="IOX48" s="674"/>
      <c r="IOY48" s="674"/>
      <c r="IOZ48" s="674"/>
      <c r="IPA48" s="674"/>
      <c r="IPB48" s="674"/>
      <c r="IPC48" s="674"/>
      <c r="IPD48" s="674"/>
      <c r="IPE48" s="674"/>
      <c r="IPF48" s="674"/>
      <c r="IPG48" s="674"/>
      <c r="IPH48" s="674"/>
      <c r="IPI48" s="674"/>
      <c r="IPJ48" s="674"/>
      <c r="IPK48" s="674"/>
      <c r="IPL48" s="674"/>
      <c r="IPM48" s="674"/>
      <c r="IPN48" s="674"/>
      <c r="IPO48" s="674"/>
      <c r="IPP48" s="674"/>
      <c r="IPQ48" s="674"/>
      <c r="IPR48" s="674"/>
      <c r="IPS48" s="674"/>
      <c r="IPT48" s="674"/>
      <c r="IPU48" s="674"/>
      <c r="IPV48" s="674"/>
      <c r="IPW48" s="674"/>
      <c r="IPX48" s="674"/>
      <c r="IPY48" s="674"/>
      <c r="IPZ48" s="674"/>
      <c r="IQA48" s="674"/>
      <c r="IQB48" s="674"/>
      <c r="IQC48" s="674"/>
      <c r="IQD48" s="674"/>
      <c r="IQE48" s="674"/>
      <c r="IQF48" s="674"/>
      <c r="IQG48" s="674"/>
      <c r="IQH48" s="674"/>
      <c r="IQI48" s="674"/>
      <c r="IQJ48" s="674"/>
      <c r="IQK48" s="674"/>
      <c r="IQL48" s="674"/>
      <c r="IQM48" s="674"/>
      <c r="IQN48" s="674"/>
      <c r="IQO48" s="674"/>
      <c r="IQP48" s="674"/>
      <c r="IQQ48" s="674"/>
      <c r="IQR48" s="674"/>
      <c r="IQS48" s="674"/>
      <c r="IQT48" s="674"/>
      <c r="IQU48" s="674"/>
      <c r="IQV48" s="674"/>
      <c r="IQW48" s="674"/>
      <c r="IQX48" s="674"/>
      <c r="IQY48" s="674"/>
      <c r="IQZ48" s="674"/>
      <c r="IRA48" s="674"/>
      <c r="IRB48" s="674"/>
      <c r="IRC48" s="674"/>
      <c r="IRD48" s="674"/>
      <c r="IRE48" s="674"/>
      <c r="IRF48" s="674"/>
      <c r="IRG48" s="674"/>
      <c r="IRH48" s="674"/>
      <c r="IRI48" s="674"/>
      <c r="IRJ48" s="674"/>
      <c r="IRK48" s="674"/>
      <c r="IRL48" s="674"/>
      <c r="IRM48" s="674"/>
      <c r="IRN48" s="674"/>
      <c r="IRO48" s="674"/>
      <c r="IRP48" s="674"/>
      <c r="IRQ48" s="674"/>
      <c r="IRR48" s="674"/>
      <c r="IRS48" s="674"/>
      <c r="IRT48" s="674"/>
      <c r="IRU48" s="674"/>
      <c r="IRV48" s="674"/>
      <c r="IRW48" s="674"/>
      <c r="IRX48" s="674"/>
      <c r="IRY48" s="674"/>
      <c r="IRZ48" s="674"/>
      <c r="ISA48" s="674"/>
      <c r="ISB48" s="674"/>
      <c r="ISC48" s="674"/>
      <c r="ISD48" s="674"/>
      <c r="ISE48" s="674"/>
      <c r="ISF48" s="674"/>
      <c r="ISG48" s="674"/>
      <c r="ISH48" s="674"/>
      <c r="ISI48" s="674"/>
      <c r="ISJ48" s="674"/>
      <c r="ISK48" s="674"/>
      <c r="ISL48" s="674"/>
      <c r="ISM48" s="674"/>
      <c r="ISN48" s="674"/>
      <c r="ISO48" s="674"/>
      <c r="ISP48" s="674"/>
      <c r="ISQ48" s="674"/>
      <c r="ISR48" s="674"/>
      <c r="ISS48" s="674"/>
      <c r="IST48" s="674"/>
      <c r="ISU48" s="674"/>
      <c r="ISV48" s="674"/>
      <c r="ISW48" s="674"/>
      <c r="ISX48" s="674"/>
      <c r="ISY48" s="674"/>
      <c r="ISZ48" s="674"/>
      <c r="ITA48" s="674"/>
      <c r="ITB48" s="674"/>
      <c r="ITC48" s="674"/>
      <c r="ITD48" s="674"/>
      <c r="ITE48" s="674"/>
      <c r="ITF48" s="674"/>
      <c r="ITG48" s="674"/>
      <c r="ITH48" s="674"/>
      <c r="ITI48" s="674"/>
      <c r="ITJ48" s="674"/>
      <c r="ITK48" s="674"/>
      <c r="ITL48" s="674"/>
      <c r="ITM48" s="674"/>
      <c r="ITN48" s="674"/>
      <c r="ITO48" s="674"/>
      <c r="ITP48" s="674"/>
      <c r="ITQ48" s="674"/>
      <c r="ITR48" s="674"/>
      <c r="ITS48" s="674"/>
      <c r="ITT48" s="674"/>
      <c r="ITU48" s="674"/>
      <c r="ITV48" s="674"/>
      <c r="ITW48" s="674"/>
      <c r="ITX48" s="674"/>
      <c r="ITY48" s="674"/>
      <c r="ITZ48" s="674"/>
      <c r="IUA48" s="674"/>
      <c r="IUB48" s="674"/>
      <c r="IUC48" s="674"/>
      <c r="IUD48" s="674"/>
      <c r="IUE48" s="674"/>
      <c r="IUF48" s="674"/>
      <c r="IUG48" s="674"/>
      <c r="IUH48" s="674"/>
      <c r="IUI48" s="674"/>
      <c r="IUJ48" s="674"/>
      <c r="IUK48" s="674"/>
      <c r="IUL48" s="674"/>
      <c r="IUM48" s="674"/>
      <c r="IUN48" s="674"/>
      <c r="IUO48" s="674"/>
      <c r="IUP48" s="674"/>
      <c r="IUQ48" s="674"/>
      <c r="IUR48" s="674"/>
      <c r="IUS48" s="674"/>
      <c r="IUT48" s="674"/>
      <c r="IUU48" s="674"/>
      <c r="IUV48" s="674"/>
      <c r="IUW48" s="674"/>
      <c r="IUX48" s="674"/>
      <c r="IUY48" s="674"/>
      <c r="IUZ48" s="674"/>
      <c r="IVA48" s="674"/>
      <c r="IVB48" s="674"/>
      <c r="IVC48" s="674"/>
      <c r="IVD48" s="674"/>
      <c r="IVE48" s="674"/>
      <c r="IVF48" s="674"/>
      <c r="IVG48" s="674"/>
      <c r="IVH48" s="674"/>
      <c r="IVI48" s="674"/>
      <c r="IVJ48" s="674"/>
      <c r="IVK48" s="674"/>
      <c r="IVL48" s="674"/>
      <c r="IVM48" s="674"/>
      <c r="IVN48" s="674"/>
      <c r="IVO48" s="674"/>
      <c r="IVP48" s="674"/>
      <c r="IVQ48" s="674"/>
      <c r="IVR48" s="674"/>
      <c r="IVS48" s="674"/>
      <c r="IVT48" s="674"/>
      <c r="IVU48" s="674"/>
      <c r="IVV48" s="674"/>
      <c r="IVW48" s="674"/>
      <c r="IVX48" s="674"/>
      <c r="IVY48" s="674"/>
      <c r="IVZ48" s="674"/>
      <c r="IWA48" s="674"/>
      <c r="IWB48" s="674"/>
      <c r="IWC48" s="674"/>
      <c r="IWD48" s="674"/>
      <c r="IWE48" s="674"/>
      <c r="IWF48" s="674"/>
      <c r="IWG48" s="674"/>
      <c r="IWH48" s="674"/>
      <c r="IWI48" s="674"/>
      <c r="IWJ48" s="674"/>
      <c r="IWK48" s="674"/>
      <c r="IWL48" s="674"/>
      <c r="IWM48" s="674"/>
      <c r="IWN48" s="674"/>
      <c r="IWO48" s="674"/>
      <c r="IWP48" s="674"/>
      <c r="IWQ48" s="674"/>
      <c r="IWR48" s="674"/>
      <c r="IWS48" s="674"/>
      <c r="IWT48" s="674"/>
      <c r="IWU48" s="674"/>
      <c r="IWV48" s="674"/>
      <c r="IWW48" s="674"/>
      <c r="IWX48" s="674"/>
      <c r="IWY48" s="674"/>
      <c r="IWZ48" s="674"/>
      <c r="IXA48" s="674"/>
      <c r="IXB48" s="674"/>
      <c r="IXC48" s="674"/>
      <c r="IXD48" s="674"/>
      <c r="IXE48" s="674"/>
      <c r="IXF48" s="674"/>
      <c r="IXG48" s="674"/>
      <c r="IXH48" s="674"/>
      <c r="IXI48" s="674"/>
      <c r="IXJ48" s="674"/>
      <c r="IXK48" s="674"/>
      <c r="IXL48" s="674"/>
      <c r="IXM48" s="674"/>
      <c r="IXN48" s="674"/>
      <c r="IXO48" s="674"/>
      <c r="IXP48" s="674"/>
      <c r="IXQ48" s="674"/>
      <c r="IXR48" s="674"/>
      <c r="IXS48" s="674"/>
      <c r="IXT48" s="674"/>
      <c r="IXU48" s="674"/>
      <c r="IXV48" s="674"/>
      <c r="IXW48" s="674"/>
      <c r="IXX48" s="674"/>
      <c r="IXY48" s="674"/>
      <c r="IXZ48" s="674"/>
      <c r="IYA48" s="674"/>
      <c r="IYB48" s="674"/>
      <c r="IYC48" s="674"/>
      <c r="IYD48" s="674"/>
      <c r="IYE48" s="674"/>
      <c r="IYF48" s="674"/>
      <c r="IYG48" s="674"/>
      <c r="IYH48" s="674"/>
      <c r="IYI48" s="674"/>
      <c r="IYJ48" s="674"/>
      <c r="IYK48" s="674"/>
      <c r="IYL48" s="674"/>
      <c r="IYM48" s="674"/>
      <c r="IYN48" s="674"/>
      <c r="IYO48" s="674"/>
      <c r="IYP48" s="674"/>
      <c r="IYQ48" s="674"/>
      <c r="IYR48" s="674"/>
      <c r="IYS48" s="674"/>
      <c r="IYT48" s="674"/>
      <c r="IYU48" s="674"/>
      <c r="IYV48" s="674"/>
      <c r="IYW48" s="674"/>
      <c r="IYX48" s="674"/>
      <c r="IYY48" s="674"/>
      <c r="IYZ48" s="674"/>
      <c r="IZA48" s="674"/>
      <c r="IZB48" s="674"/>
      <c r="IZC48" s="674"/>
      <c r="IZD48" s="674"/>
      <c r="IZE48" s="674"/>
      <c r="IZF48" s="674"/>
      <c r="IZG48" s="674"/>
      <c r="IZH48" s="674"/>
      <c r="IZI48" s="674"/>
      <c r="IZJ48" s="674"/>
      <c r="IZK48" s="674"/>
      <c r="IZL48" s="674"/>
      <c r="IZM48" s="674"/>
      <c r="IZN48" s="674"/>
      <c r="IZO48" s="674"/>
      <c r="IZP48" s="674"/>
      <c r="IZQ48" s="674"/>
      <c r="IZR48" s="674"/>
      <c r="IZS48" s="674"/>
      <c r="IZT48" s="674"/>
      <c r="IZU48" s="674"/>
      <c r="IZV48" s="674"/>
      <c r="IZW48" s="674"/>
      <c r="IZX48" s="674"/>
      <c r="IZY48" s="674"/>
      <c r="IZZ48" s="674"/>
      <c r="JAA48" s="674"/>
      <c r="JAB48" s="674"/>
      <c r="JAC48" s="674"/>
      <c r="JAD48" s="674"/>
      <c r="JAE48" s="674"/>
      <c r="JAF48" s="674"/>
      <c r="JAG48" s="674"/>
      <c r="JAH48" s="674"/>
      <c r="JAI48" s="674"/>
      <c r="JAJ48" s="674"/>
      <c r="JAK48" s="674"/>
      <c r="JAL48" s="674"/>
      <c r="JAM48" s="674"/>
      <c r="JAN48" s="674"/>
      <c r="JAO48" s="674"/>
      <c r="JAP48" s="674"/>
      <c r="JAQ48" s="674"/>
      <c r="JAR48" s="674"/>
      <c r="JAS48" s="674"/>
      <c r="JAT48" s="674"/>
      <c r="JAU48" s="674"/>
      <c r="JAV48" s="674"/>
      <c r="JAW48" s="674"/>
      <c r="JAX48" s="674"/>
      <c r="JAY48" s="674"/>
      <c r="JAZ48" s="674"/>
      <c r="JBA48" s="674"/>
      <c r="JBB48" s="674"/>
      <c r="JBC48" s="674"/>
      <c r="JBD48" s="674"/>
      <c r="JBE48" s="674"/>
      <c r="JBF48" s="674"/>
      <c r="JBG48" s="674"/>
      <c r="JBH48" s="674"/>
      <c r="JBI48" s="674"/>
      <c r="JBJ48" s="674"/>
      <c r="JBK48" s="674"/>
      <c r="JBL48" s="674"/>
      <c r="JBM48" s="674"/>
      <c r="JBN48" s="674"/>
      <c r="JBO48" s="674"/>
      <c r="JBP48" s="674"/>
      <c r="JBQ48" s="674"/>
      <c r="JBR48" s="674"/>
      <c r="JBS48" s="674"/>
      <c r="JBT48" s="674"/>
      <c r="JBU48" s="674"/>
      <c r="JBV48" s="674"/>
      <c r="JBW48" s="674"/>
      <c r="JBX48" s="674"/>
      <c r="JBY48" s="674"/>
      <c r="JBZ48" s="674"/>
      <c r="JCA48" s="674"/>
      <c r="JCB48" s="674"/>
      <c r="JCC48" s="674"/>
      <c r="JCD48" s="674"/>
      <c r="JCE48" s="674"/>
      <c r="JCF48" s="674"/>
      <c r="JCG48" s="674"/>
      <c r="JCH48" s="674"/>
      <c r="JCI48" s="674"/>
      <c r="JCJ48" s="674"/>
      <c r="JCK48" s="674"/>
      <c r="JCL48" s="674"/>
      <c r="JCM48" s="674"/>
      <c r="JCN48" s="674"/>
      <c r="JCO48" s="674"/>
      <c r="JCP48" s="674"/>
      <c r="JCQ48" s="674"/>
      <c r="JCR48" s="674"/>
      <c r="JCS48" s="674"/>
      <c r="JCT48" s="674"/>
      <c r="JCU48" s="674"/>
      <c r="JCV48" s="674"/>
      <c r="JCW48" s="674"/>
      <c r="JCX48" s="674"/>
      <c r="JCY48" s="674"/>
      <c r="JCZ48" s="674"/>
      <c r="JDA48" s="674"/>
      <c r="JDB48" s="674"/>
      <c r="JDC48" s="674"/>
      <c r="JDD48" s="674"/>
      <c r="JDE48" s="674"/>
      <c r="JDF48" s="674"/>
      <c r="JDG48" s="674"/>
      <c r="JDH48" s="674"/>
      <c r="JDI48" s="674"/>
      <c r="JDJ48" s="674"/>
      <c r="JDK48" s="674"/>
      <c r="JDL48" s="674"/>
      <c r="JDM48" s="674"/>
      <c r="JDN48" s="674"/>
      <c r="JDO48" s="674"/>
      <c r="JDP48" s="674"/>
      <c r="JDQ48" s="674"/>
      <c r="JDR48" s="674"/>
      <c r="JDS48" s="674"/>
      <c r="JDT48" s="674"/>
      <c r="JDU48" s="674"/>
      <c r="JDV48" s="674"/>
      <c r="JDW48" s="674"/>
      <c r="JDX48" s="674"/>
      <c r="JDY48" s="674"/>
      <c r="JDZ48" s="674"/>
      <c r="JEA48" s="674"/>
      <c r="JEB48" s="674"/>
      <c r="JEC48" s="674"/>
      <c r="JED48" s="674"/>
      <c r="JEE48" s="674"/>
      <c r="JEF48" s="674"/>
      <c r="JEG48" s="674"/>
      <c r="JEH48" s="674"/>
      <c r="JEI48" s="674"/>
      <c r="JEJ48" s="674"/>
      <c r="JEK48" s="674"/>
      <c r="JEL48" s="674"/>
      <c r="JEM48" s="674"/>
      <c r="JEN48" s="674"/>
      <c r="JEO48" s="674"/>
      <c r="JEP48" s="674"/>
      <c r="JEQ48" s="674"/>
      <c r="JER48" s="674"/>
      <c r="JES48" s="674"/>
      <c r="JET48" s="674"/>
      <c r="JEU48" s="674"/>
      <c r="JEV48" s="674"/>
      <c r="JEW48" s="674"/>
      <c r="JEX48" s="674"/>
      <c r="JEY48" s="674"/>
      <c r="JEZ48" s="674"/>
      <c r="JFA48" s="674"/>
      <c r="JFB48" s="674"/>
      <c r="JFC48" s="674"/>
      <c r="JFD48" s="674"/>
      <c r="JFE48" s="674"/>
      <c r="JFF48" s="674"/>
      <c r="JFG48" s="674"/>
      <c r="JFH48" s="674"/>
      <c r="JFI48" s="674"/>
      <c r="JFJ48" s="674"/>
      <c r="JFK48" s="674"/>
      <c r="JFL48" s="674"/>
      <c r="JFM48" s="674"/>
      <c r="JFN48" s="674"/>
      <c r="JFO48" s="674"/>
      <c r="JFP48" s="674"/>
      <c r="JFQ48" s="674"/>
      <c r="JFR48" s="674"/>
      <c r="JFS48" s="674"/>
      <c r="JFT48" s="674"/>
      <c r="JFU48" s="674"/>
      <c r="JFV48" s="674"/>
      <c r="JFW48" s="674"/>
      <c r="JFX48" s="674"/>
      <c r="JFY48" s="674"/>
      <c r="JFZ48" s="674"/>
      <c r="JGA48" s="674"/>
      <c r="JGB48" s="674"/>
      <c r="JGC48" s="674"/>
      <c r="JGD48" s="674"/>
      <c r="JGE48" s="674"/>
      <c r="JGF48" s="674"/>
      <c r="JGG48" s="674"/>
      <c r="JGH48" s="674"/>
      <c r="JGI48" s="674"/>
      <c r="JGJ48" s="674"/>
      <c r="JGK48" s="674"/>
      <c r="JGL48" s="674"/>
      <c r="JGM48" s="674"/>
      <c r="JGN48" s="674"/>
      <c r="JGO48" s="674"/>
      <c r="JGP48" s="674"/>
      <c r="JGQ48" s="674"/>
      <c r="JGR48" s="674"/>
      <c r="JGS48" s="674"/>
      <c r="JGT48" s="674"/>
      <c r="JGU48" s="674"/>
      <c r="JGV48" s="674"/>
      <c r="JGW48" s="674"/>
      <c r="JGX48" s="674"/>
      <c r="JGY48" s="674"/>
      <c r="JGZ48" s="674"/>
      <c r="JHA48" s="674"/>
      <c r="JHB48" s="674"/>
      <c r="JHC48" s="674"/>
      <c r="JHD48" s="674"/>
      <c r="JHE48" s="674"/>
      <c r="JHF48" s="674"/>
      <c r="JHG48" s="674"/>
      <c r="JHH48" s="674"/>
      <c r="JHI48" s="674"/>
      <c r="JHJ48" s="674"/>
      <c r="JHK48" s="674"/>
      <c r="JHL48" s="674"/>
      <c r="JHM48" s="674"/>
      <c r="JHN48" s="674"/>
      <c r="JHO48" s="674"/>
      <c r="JHP48" s="674"/>
      <c r="JHQ48" s="674"/>
      <c r="JHR48" s="674"/>
      <c r="JHS48" s="674"/>
      <c r="JHT48" s="674"/>
      <c r="JHU48" s="674"/>
      <c r="JHV48" s="674"/>
      <c r="JHW48" s="674"/>
      <c r="JHX48" s="674"/>
      <c r="JHY48" s="674"/>
      <c r="JHZ48" s="674"/>
      <c r="JIA48" s="674"/>
      <c r="JIB48" s="674"/>
      <c r="JIC48" s="674"/>
      <c r="JID48" s="674"/>
      <c r="JIE48" s="674"/>
      <c r="JIF48" s="674"/>
      <c r="JIG48" s="674"/>
      <c r="JIH48" s="674"/>
      <c r="JII48" s="674"/>
      <c r="JIJ48" s="674"/>
      <c r="JIK48" s="674"/>
      <c r="JIL48" s="674"/>
      <c r="JIM48" s="674"/>
      <c r="JIN48" s="674"/>
      <c r="JIO48" s="674"/>
      <c r="JIP48" s="674"/>
      <c r="JIQ48" s="674"/>
      <c r="JIR48" s="674"/>
      <c r="JIS48" s="674"/>
      <c r="JIT48" s="674"/>
      <c r="JIU48" s="674"/>
      <c r="JIV48" s="674"/>
      <c r="JIW48" s="674"/>
      <c r="JIX48" s="674"/>
      <c r="JIY48" s="674"/>
      <c r="JIZ48" s="674"/>
      <c r="JJA48" s="674"/>
      <c r="JJB48" s="674"/>
      <c r="JJC48" s="674"/>
      <c r="JJD48" s="674"/>
      <c r="JJE48" s="674"/>
      <c r="JJF48" s="674"/>
      <c r="JJG48" s="674"/>
      <c r="JJH48" s="674"/>
      <c r="JJI48" s="674"/>
      <c r="JJJ48" s="674"/>
      <c r="JJK48" s="674"/>
      <c r="JJL48" s="674"/>
      <c r="JJM48" s="674"/>
      <c r="JJN48" s="674"/>
      <c r="JJO48" s="674"/>
      <c r="JJP48" s="674"/>
      <c r="JJQ48" s="674"/>
      <c r="JJR48" s="674"/>
      <c r="JJS48" s="674"/>
      <c r="JJT48" s="674"/>
      <c r="JJU48" s="674"/>
      <c r="JJV48" s="674"/>
      <c r="JJW48" s="674"/>
      <c r="JJX48" s="674"/>
      <c r="JJY48" s="674"/>
      <c r="JJZ48" s="674"/>
      <c r="JKA48" s="674"/>
      <c r="JKB48" s="674"/>
      <c r="JKC48" s="674"/>
      <c r="JKD48" s="674"/>
      <c r="JKE48" s="674"/>
      <c r="JKF48" s="674"/>
      <c r="JKG48" s="674"/>
      <c r="JKH48" s="674"/>
      <c r="JKI48" s="674"/>
      <c r="JKJ48" s="674"/>
      <c r="JKK48" s="674"/>
      <c r="JKL48" s="674"/>
      <c r="JKM48" s="674"/>
      <c r="JKN48" s="674"/>
      <c r="JKO48" s="674"/>
      <c r="JKP48" s="674"/>
      <c r="JKQ48" s="674"/>
      <c r="JKR48" s="674"/>
      <c r="JKS48" s="674"/>
      <c r="JKT48" s="674"/>
      <c r="JKU48" s="674"/>
      <c r="JKV48" s="674"/>
      <c r="JKW48" s="674"/>
      <c r="JKX48" s="674"/>
      <c r="JKY48" s="674"/>
      <c r="JKZ48" s="674"/>
      <c r="JLA48" s="674"/>
      <c r="JLB48" s="674"/>
      <c r="JLC48" s="674"/>
      <c r="JLD48" s="674"/>
      <c r="JLE48" s="674"/>
      <c r="JLF48" s="674"/>
      <c r="JLG48" s="674"/>
      <c r="JLH48" s="674"/>
      <c r="JLI48" s="674"/>
      <c r="JLJ48" s="674"/>
      <c r="JLK48" s="674"/>
      <c r="JLL48" s="674"/>
      <c r="JLM48" s="674"/>
      <c r="JLN48" s="674"/>
      <c r="JLO48" s="674"/>
      <c r="JLP48" s="674"/>
      <c r="JLQ48" s="674"/>
      <c r="JLR48" s="674"/>
      <c r="JLS48" s="674"/>
      <c r="JLT48" s="674"/>
      <c r="JLU48" s="674"/>
      <c r="JLV48" s="674"/>
      <c r="JLW48" s="674"/>
      <c r="JLX48" s="674"/>
      <c r="JLY48" s="674"/>
      <c r="JLZ48" s="674"/>
      <c r="JMA48" s="674"/>
      <c r="JMB48" s="674"/>
      <c r="JMC48" s="674"/>
      <c r="JMD48" s="674"/>
      <c r="JME48" s="674"/>
      <c r="JMF48" s="674"/>
      <c r="JMG48" s="674"/>
      <c r="JMH48" s="674"/>
      <c r="JMI48" s="674"/>
      <c r="JMJ48" s="674"/>
      <c r="JMK48" s="674"/>
      <c r="JML48" s="674"/>
      <c r="JMM48" s="674"/>
      <c r="JMN48" s="674"/>
      <c r="JMO48" s="674"/>
      <c r="JMP48" s="674"/>
      <c r="JMQ48" s="674"/>
      <c r="JMR48" s="674"/>
      <c r="JMS48" s="674"/>
      <c r="JMT48" s="674"/>
      <c r="JMU48" s="674"/>
      <c r="JMV48" s="674"/>
      <c r="JMW48" s="674"/>
      <c r="JMX48" s="674"/>
      <c r="JMY48" s="674"/>
      <c r="JMZ48" s="674"/>
      <c r="JNA48" s="674"/>
      <c r="JNB48" s="674"/>
      <c r="JNC48" s="674"/>
      <c r="JND48" s="674"/>
      <c r="JNE48" s="674"/>
      <c r="JNF48" s="674"/>
      <c r="JNG48" s="674"/>
      <c r="JNH48" s="674"/>
      <c r="JNI48" s="674"/>
      <c r="JNJ48" s="674"/>
      <c r="JNK48" s="674"/>
      <c r="JNL48" s="674"/>
      <c r="JNM48" s="674"/>
      <c r="JNN48" s="674"/>
      <c r="JNO48" s="674"/>
      <c r="JNP48" s="674"/>
      <c r="JNQ48" s="674"/>
      <c r="JNR48" s="674"/>
      <c r="JNS48" s="674"/>
      <c r="JNT48" s="674"/>
      <c r="JNU48" s="674"/>
      <c r="JNV48" s="674"/>
      <c r="JNW48" s="674"/>
      <c r="JNX48" s="674"/>
      <c r="JNY48" s="674"/>
      <c r="JNZ48" s="674"/>
      <c r="JOA48" s="674"/>
      <c r="JOB48" s="674"/>
      <c r="JOC48" s="674"/>
      <c r="JOD48" s="674"/>
      <c r="JOE48" s="674"/>
      <c r="JOF48" s="674"/>
      <c r="JOG48" s="674"/>
      <c r="JOH48" s="674"/>
      <c r="JOI48" s="674"/>
      <c r="JOJ48" s="674"/>
      <c r="JOK48" s="674"/>
      <c r="JOL48" s="674"/>
      <c r="JOM48" s="674"/>
      <c r="JON48" s="674"/>
      <c r="JOO48" s="674"/>
      <c r="JOP48" s="674"/>
      <c r="JOQ48" s="674"/>
      <c r="JOR48" s="674"/>
      <c r="JOS48" s="674"/>
      <c r="JOT48" s="674"/>
      <c r="JOU48" s="674"/>
      <c r="JOV48" s="674"/>
      <c r="JOW48" s="674"/>
      <c r="JOX48" s="674"/>
      <c r="JOY48" s="674"/>
      <c r="JOZ48" s="674"/>
      <c r="JPA48" s="674"/>
      <c r="JPB48" s="674"/>
      <c r="JPC48" s="674"/>
      <c r="JPD48" s="674"/>
      <c r="JPE48" s="674"/>
      <c r="JPF48" s="674"/>
      <c r="JPG48" s="674"/>
      <c r="JPH48" s="674"/>
      <c r="JPI48" s="674"/>
      <c r="JPJ48" s="674"/>
      <c r="JPK48" s="674"/>
      <c r="JPL48" s="674"/>
      <c r="JPM48" s="674"/>
      <c r="JPN48" s="674"/>
      <c r="JPO48" s="674"/>
      <c r="JPP48" s="674"/>
      <c r="JPQ48" s="674"/>
      <c r="JPR48" s="674"/>
      <c r="JPS48" s="674"/>
      <c r="JPT48" s="674"/>
      <c r="JPU48" s="674"/>
      <c r="JPV48" s="674"/>
      <c r="JPW48" s="674"/>
      <c r="JPX48" s="674"/>
      <c r="JPY48" s="674"/>
      <c r="JPZ48" s="674"/>
      <c r="JQA48" s="674"/>
      <c r="JQB48" s="674"/>
      <c r="JQC48" s="674"/>
      <c r="JQD48" s="674"/>
      <c r="JQE48" s="674"/>
      <c r="JQF48" s="674"/>
      <c r="JQG48" s="674"/>
      <c r="JQH48" s="674"/>
      <c r="JQI48" s="674"/>
      <c r="JQJ48" s="674"/>
      <c r="JQK48" s="674"/>
      <c r="JQL48" s="674"/>
      <c r="JQM48" s="674"/>
      <c r="JQN48" s="674"/>
      <c r="JQO48" s="674"/>
      <c r="JQP48" s="674"/>
      <c r="JQQ48" s="674"/>
      <c r="JQR48" s="674"/>
      <c r="JQS48" s="674"/>
      <c r="JQT48" s="674"/>
      <c r="JQU48" s="674"/>
      <c r="JQV48" s="674"/>
      <c r="JQW48" s="674"/>
      <c r="JQX48" s="674"/>
      <c r="JQY48" s="674"/>
      <c r="JQZ48" s="674"/>
      <c r="JRA48" s="674"/>
      <c r="JRB48" s="674"/>
      <c r="JRC48" s="674"/>
      <c r="JRD48" s="674"/>
      <c r="JRE48" s="674"/>
      <c r="JRF48" s="674"/>
      <c r="JRG48" s="674"/>
      <c r="JRH48" s="674"/>
      <c r="JRI48" s="674"/>
      <c r="JRJ48" s="674"/>
      <c r="JRK48" s="674"/>
      <c r="JRL48" s="674"/>
      <c r="JRM48" s="674"/>
      <c r="JRN48" s="674"/>
      <c r="JRO48" s="674"/>
      <c r="JRP48" s="674"/>
      <c r="JRQ48" s="674"/>
      <c r="JRR48" s="674"/>
      <c r="JRS48" s="674"/>
      <c r="JRT48" s="674"/>
      <c r="JRU48" s="674"/>
      <c r="JRV48" s="674"/>
      <c r="JRW48" s="674"/>
      <c r="JRX48" s="674"/>
      <c r="JRY48" s="674"/>
      <c r="JRZ48" s="674"/>
      <c r="JSA48" s="674"/>
      <c r="JSB48" s="674"/>
      <c r="JSC48" s="674"/>
      <c r="JSD48" s="674"/>
      <c r="JSE48" s="674"/>
      <c r="JSF48" s="674"/>
      <c r="JSG48" s="674"/>
      <c r="JSH48" s="674"/>
      <c r="JSI48" s="674"/>
      <c r="JSJ48" s="674"/>
      <c r="JSK48" s="674"/>
      <c r="JSL48" s="674"/>
      <c r="JSM48" s="674"/>
      <c r="JSN48" s="674"/>
      <c r="JSO48" s="674"/>
      <c r="JSP48" s="674"/>
      <c r="JSQ48" s="674"/>
      <c r="JSR48" s="674"/>
      <c r="JSS48" s="674"/>
      <c r="JST48" s="674"/>
      <c r="JSU48" s="674"/>
      <c r="JSV48" s="674"/>
      <c r="JSW48" s="674"/>
      <c r="JSX48" s="674"/>
      <c r="JSY48" s="674"/>
      <c r="JSZ48" s="674"/>
      <c r="JTA48" s="674"/>
      <c r="JTB48" s="674"/>
      <c r="JTC48" s="674"/>
      <c r="JTD48" s="674"/>
      <c r="JTE48" s="674"/>
      <c r="JTF48" s="674"/>
      <c r="JTG48" s="674"/>
      <c r="JTH48" s="674"/>
      <c r="JTI48" s="674"/>
      <c r="JTJ48" s="674"/>
      <c r="JTK48" s="674"/>
      <c r="JTL48" s="674"/>
      <c r="JTM48" s="674"/>
      <c r="JTN48" s="674"/>
      <c r="JTO48" s="674"/>
      <c r="JTP48" s="674"/>
      <c r="JTQ48" s="674"/>
      <c r="JTR48" s="674"/>
      <c r="JTS48" s="674"/>
      <c r="JTT48" s="674"/>
      <c r="JTU48" s="674"/>
      <c r="JTV48" s="674"/>
      <c r="JTW48" s="674"/>
      <c r="JTX48" s="674"/>
      <c r="JTY48" s="674"/>
      <c r="JTZ48" s="674"/>
      <c r="JUA48" s="674"/>
      <c r="JUB48" s="674"/>
      <c r="JUC48" s="674"/>
      <c r="JUD48" s="674"/>
      <c r="JUE48" s="674"/>
      <c r="JUF48" s="674"/>
      <c r="JUG48" s="674"/>
      <c r="JUH48" s="674"/>
      <c r="JUI48" s="674"/>
      <c r="JUJ48" s="674"/>
      <c r="JUK48" s="674"/>
      <c r="JUL48" s="674"/>
      <c r="JUM48" s="674"/>
      <c r="JUN48" s="674"/>
      <c r="JUO48" s="674"/>
      <c r="JUP48" s="674"/>
      <c r="JUQ48" s="674"/>
      <c r="JUR48" s="674"/>
      <c r="JUS48" s="674"/>
      <c r="JUT48" s="674"/>
      <c r="JUU48" s="674"/>
      <c r="JUV48" s="674"/>
      <c r="JUW48" s="674"/>
      <c r="JUX48" s="674"/>
      <c r="JUY48" s="674"/>
      <c r="JUZ48" s="674"/>
      <c r="JVA48" s="674"/>
      <c r="JVB48" s="674"/>
      <c r="JVC48" s="674"/>
      <c r="JVD48" s="674"/>
      <c r="JVE48" s="674"/>
      <c r="JVF48" s="674"/>
      <c r="JVG48" s="674"/>
      <c r="JVH48" s="674"/>
      <c r="JVI48" s="674"/>
      <c r="JVJ48" s="674"/>
      <c r="JVK48" s="674"/>
      <c r="JVL48" s="674"/>
      <c r="JVM48" s="674"/>
      <c r="JVN48" s="674"/>
      <c r="JVO48" s="674"/>
      <c r="JVP48" s="674"/>
      <c r="JVQ48" s="674"/>
      <c r="JVR48" s="674"/>
      <c r="JVS48" s="674"/>
      <c r="JVT48" s="674"/>
      <c r="JVU48" s="674"/>
      <c r="JVV48" s="674"/>
      <c r="JVW48" s="674"/>
      <c r="JVX48" s="674"/>
      <c r="JVY48" s="674"/>
      <c r="JVZ48" s="674"/>
      <c r="JWA48" s="674"/>
      <c r="JWB48" s="674"/>
      <c r="JWC48" s="674"/>
      <c r="JWD48" s="674"/>
      <c r="JWE48" s="674"/>
      <c r="JWF48" s="674"/>
      <c r="JWG48" s="674"/>
      <c r="JWH48" s="674"/>
      <c r="JWI48" s="674"/>
      <c r="JWJ48" s="674"/>
      <c r="JWK48" s="674"/>
      <c r="JWL48" s="674"/>
      <c r="JWM48" s="674"/>
      <c r="JWN48" s="674"/>
      <c r="JWO48" s="674"/>
      <c r="JWP48" s="674"/>
      <c r="JWQ48" s="674"/>
      <c r="JWR48" s="674"/>
      <c r="JWS48" s="674"/>
      <c r="JWT48" s="674"/>
      <c r="JWU48" s="674"/>
      <c r="JWV48" s="674"/>
      <c r="JWW48" s="674"/>
      <c r="JWX48" s="674"/>
      <c r="JWY48" s="674"/>
      <c r="JWZ48" s="674"/>
      <c r="JXA48" s="674"/>
      <c r="JXB48" s="674"/>
      <c r="JXC48" s="674"/>
      <c r="JXD48" s="674"/>
      <c r="JXE48" s="674"/>
      <c r="JXF48" s="674"/>
      <c r="JXG48" s="674"/>
      <c r="JXH48" s="674"/>
      <c r="JXI48" s="674"/>
      <c r="JXJ48" s="674"/>
      <c r="JXK48" s="674"/>
      <c r="JXL48" s="674"/>
      <c r="JXM48" s="674"/>
      <c r="JXN48" s="674"/>
      <c r="JXO48" s="674"/>
      <c r="JXP48" s="674"/>
      <c r="JXQ48" s="674"/>
      <c r="JXR48" s="674"/>
      <c r="JXS48" s="674"/>
      <c r="JXT48" s="674"/>
      <c r="JXU48" s="674"/>
      <c r="JXV48" s="674"/>
      <c r="JXW48" s="674"/>
      <c r="JXX48" s="674"/>
      <c r="JXY48" s="674"/>
      <c r="JXZ48" s="674"/>
      <c r="JYA48" s="674"/>
      <c r="JYB48" s="674"/>
      <c r="JYC48" s="674"/>
      <c r="JYD48" s="674"/>
      <c r="JYE48" s="674"/>
      <c r="JYF48" s="674"/>
      <c r="JYG48" s="674"/>
      <c r="JYH48" s="674"/>
      <c r="JYI48" s="674"/>
      <c r="JYJ48" s="674"/>
      <c r="JYK48" s="674"/>
      <c r="JYL48" s="674"/>
      <c r="JYM48" s="674"/>
      <c r="JYN48" s="674"/>
      <c r="JYO48" s="674"/>
      <c r="JYP48" s="674"/>
      <c r="JYQ48" s="674"/>
      <c r="JYR48" s="674"/>
      <c r="JYS48" s="674"/>
      <c r="JYT48" s="674"/>
      <c r="JYU48" s="674"/>
      <c r="JYV48" s="674"/>
      <c r="JYW48" s="674"/>
      <c r="JYX48" s="674"/>
      <c r="JYY48" s="674"/>
      <c r="JYZ48" s="674"/>
      <c r="JZA48" s="674"/>
      <c r="JZB48" s="674"/>
      <c r="JZC48" s="674"/>
      <c r="JZD48" s="674"/>
      <c r="JZE48" s="674"/>
      <c r="JZF48" s="674"/>
      <c r="JZG48" s="674"/>
      <c r="JZH48" s="674"/>
      <c r="JZI48" s="674"/>
      <c r="JZJ48" s="674"/>
      <c r="JZK48" s="674"/>
      <c r="JZL48" s="674"/>
      <c r="JZM48" s="674"/>
      <c r="JZN48" s="674"/>
      <c r="JZO48" s="674"/>
      <c r="JZP48" s="674"/>
      <c r="JZQ48" s="674"/>
      <c r="JZR48" s="674"/>
      <c r="JZS48" s="674"/>
      <c r="JZT48" s="674"/>
      <c r="JZU48" s="674"/>
      <c r="JZV48" s="674"/>
      <c r="JZW48" s="674"/>
      <c r="JZX48" s="674"/>
      <c r="JZY48" s="674"/>
      <c r="JZZ48" s="674"/>
      <c r="KAA48" s="674"/>
      <c r="KAB48" s="674"/>
      <c r="KAC48" s="674"/>
      <c r="KAD48" s="674"/>
      <c r="KAE48" s="674"/>
      <c r="KAF48" s="674"/>
      <c r="KAG48" s="674"/>
      <c r="KAH48" s="674"/>
      <c r="KAI48" s="674"/>
      <c r="KAJ48" s="674"/>
      <c r="KAK48" s="674"/>
      <c r="KAL48" s="674"/>
      <c r="KAM48" s="674"/>
      <c r="KAN48" s="674"/>
      <c r="KAO48" s="674"/>
      <c r="KAP48" s="674"/>
      <c r="KAQ48" s="674"/>
      <c r="KAR48" s="674"/>
      <c r="KAS48" s="674"/>
      <c r="KAT48" s="674"/>
      <c r="KAU48" s="674"/>
      <c r="KAV48" s="674"/>
      <c r="KAW48" s="674"/>
      <c r="KAX48" s="674"/>
      <c r="KAY48" s="674"/>
      <c r="KAZ48" s="674"/>
      <c r="KBA48" s="674"/>
      <c r="KBB48" s="674"/>
      <c r="KBC48" s="674"/>
      <c r="KBD48" s="674"/>
      <c r="KBE48" s="674"/>
      <c r="KBF48" s="674"/>
      <c r="KBG48" s="674"/>
      <c r="KBH48" s="674"/>
      <c r="KBI48" s="674"/>
      <c r="KBJ48" s="674"/>
      <c r="KBK48" s="674"/>
      <c r="KBL48" s="674"/>
      <c r="KBM48" s="674"/>
      <c r="KBN48" s="674"/>
      <c r="KBO48" s="674"/>
      <c r="KBP48" s="674"/>
      <c r="KBQ48" s="674"/>
      <c r="KBR48" s="674"/>
      <c r="KBS48" s="674"/>
      <c r="KBT48" s="674"/>
      <c r="KBU48" s="674"/>
      <c r="KBV48" s="674"/>
      <c r="KBW48" s="674"/>
      <c r="KBX48" s="674"/>
      <c r="KBY48" s="674"/>
      <c r="KBZ48" s="674"/>
      <c r="KCA48" s="674"/>
      <c r="KCB48" s="674"/>
      <c r="KCC48" s="674"/>
      <c r="KCD48" s="674"/>
      <c r="KCE48" s="674"/>
      <c r="KCF48" s="674"/>
      <c r="KCG48" s="674"/>
      <c r="KCH48" s="674"/>
      <c r="KCI48" s="674"/>
      <c r="KCJ48" s="674"/>
      <c r="KCK48" s="674"/>
      <c r="KCL48" s="674"/>
      <c r="KCM48" s="674"/>
      <c r="KCN48" s="674"/>
      <c r="KCO48" s="674"/>
      <c r="KCP48" s="674"/>
      <c r="KCQ48" s="674"/>
      <c r="KCR48" s="674"/>
      <c r="KCS48" s="674"/>
      <c r="KCT48" s="674"/>
      <c r="KCU48" s="674"/>
      <c r="KCV48" s="674"/>
      <c r="KCW48" s="674"/>
      <c r="KCX48" s="674"/>
      <c r="KCY48" s="674"/>
      <c r="KCZ48" s="674"/>
      <c r="KDA48" s="674"/>
      <c r="KDB48" s="674"/>
      <c r="KDC48" s="674"/>
      <c r="KDD48" s="674"/>
      <c r="KDE48" s="674"/>
      <c r="KDF48" s="674"/>
      <c r="KDG48" s="674"/>
      <c r="KDH48" s="674"/>
      <c r="KDI48" s="674"/>
      <c r="KDJ48" s="674"/>
      <c r="KDK48" s="674"/>
      <c r="KDL48" s="674"/>
      <c r="KDM48" s="674"/>
      <c r="KDN48" s="674"/>
      <c r="KDO48" s="674"/>
      <c r="KDP48" s="674"/>
      <c r="KDQ48" s="674"/>
      <c r="KDR48" s="674"/>
      <c r="KDS48" s="674"/>
      <c r="KDT48" s="674"/>
      <c r="KDU48" s="674"/>
      <c r="KDV48" s="674"/>
      <c r="KDW48" s="674"/>
      <c r="KDX48" s="674"/>
      <c r="KDY48" s="674"/>
      <c r="KDZ48" s="674"/>
      <c r="KEA48" s="674"/>
      <c r="KEB48" s="674"/>
      <c r="KEC48" s="674"/>
      <c r="KED48" s="674"/>
      <c r="KEE48" s="674"/>
      <c r="KEF48" s="674"/>
      <c r="KEG48" s="674"/>
      <c r="KEH48" s="674"/>
      <c r="KEI48" s="674"/>
      <c r="KEJ48" s="674"/>
      <c r="KEK48" s="674"/>
      <c r="KEL48" s="674"/>
      <c r="KEM48" s="674"/>
      <c r="KEN48" s="674"/>
      <c r="KEO48" s="674"/>
      <c r="KEP48" s="674"/>
      <c r="KEQ48" s="674"/>
      <c r="KER48" s="674"/>
      <c r="KES48" s="674"/>
      <c r="KET48" s="674"/>
      <c r="KEU48" s="674"/>
      <c r="KEV48" s="674"/>
      <c r="KEW48" s="674"/>
      <c r="KEX48" s="674"/>
      <c r="KEY48" s="674"/>
      <c r="KEZ48" s="674"/>
      <c r="KFA48" s="674"/>
      <c r="KFB48" s="674"/>
      <c r="KFC48" s="674"/>
      <c r="KFD48" s="674"/>
      <c r="KFE48" s="674"/>
      <c r="KFF48" s="674"/>
      <c r="KFG48" s="674"/>
      <c r="KFH48" s="674"/>
      <c r="KFI48" s="674"/>
      <c r="KFJ48" s="674"/>
      <c r="KFK48" s="674"/>
      <c r="KFL48" s="674"/>
      <c r="KFM48" s="674"/>
      <c r="KFN48" s="674"/>
      <c r="KFO48" s="674"/>
      <c r="KFP48" s="674"/>
      <c r="KFQ48" s="674"/>
      <c r="KFR48" s="674"/>
      <c r="KFS48" s="674"/>
      <c r="KFT48" s="674"/>
      <c r="KFU48" s="674"/>
      <c r="KFV48" s="674"/>
      <c r="KFW48" s="674"/>
      <c r="KFX48" s="674"/>
      <c r="KFY48" s="674"/>
      <c r="KFZ48" s="674"/>
      <c r="KGA48" s="674"/>
      <c r="KGB48" s="674"/>
      <c r="KGC48" s="674"/>
      <c r="KGD48" s="674"/>
      <c r="KGE48" s="674"/>
      <c r="KGF48" s="674"/>
      <c r="KGG48" s="674"/>
      <c r="KGH48" s="674"/>
      <c r="KGI48" s="674"/>
      <c r="KGJ48" s="674"/>
      <c r="KGK48" s="674"/>
      <c r="KGL48" s="674"/>
      <c r="KGM48" s="674"/>
      <c r="KGN48" s="674"/>
      <c r="KGO48" s="674"/>
      <c r="KGP48" s="674"/>
      <c r="KGQ48" s="674"/>
      <c r="KGR48" s="674"/>
      <c r="KGS48" s="674"/>
      <c r="KGT48" s="674"/>
      <c r="KGU48" s="674"/>
      <c r="KGV48" s="674"/>
      <c r="KGW48" s="674"/>
      <c r="KGX48" s="674"/>
      <c r="KGY48" s="674"/>
      <c r="KGZ48" s="674"/>
      <c r="KHA48" s="674"/>
      <c r="KHB48" s="674"/>
      <c r="KHC48" s="674"/>
      <c r="KHD48" s="674"/>
      <c r="KHE48" s="674"/>
      <c r="KHF48" s="674"/>
      <c r="KHG48" s="674"/>
      <c r="KHH48" s="674"/>
      <c r="KHI48" s="674"/>
      <c r="KHJ48" s="674"/>
      <c r="KHK48" s="674"/>
      <c r="KHL48" s="674"/>
      <c r="KHM48" s="674"/>
      <c r="KHN48" s="674"/>
      <c r="KHO48" s="674"/>
      <c r="KHP48" s="674"/>
      <c r="KHQ48" s="674"/>
      <c r="KHR48" s="674"/>
      <c r="KHS48" s="674"/>
      <c r="KHT48" s="674"/>
      <c r="KHU48" s="674"/>
      <c r="KHV48" s="674"/>
      <c r="KHW48" s="674"/>
      <c r="KHX48" s="674"/>
      <c r="KHY48" s="674"/>
      <c r="KHZ48" s="674"/>
      <c r="KIA48" s="674"/>
      <c r="KIB48" s="674"/>
      <c r="KIC48" s="674"/>
      <c r="KID48" s="674"/>
      <c r="KIE48" s="674"/>
      <c r="KIF48" s="674"/>
      <c r="KIG48" s="674"/>
      <c r="KIH48" s="674"/>
      <c r="KII48" s="674"/>
      <c r="KIJ48" s="674"/>
      <c r="KIK48" s="674"/>
      <c r="KIL48" s="674"/>
      <c r="KIM48" s="674"/>
      <c r="KIN48" s="674"/>
      <c r="KIO48" s="674"/>
      <c r="KIP48" s="674"/>
      <c r="KIQ48" s="674"/>
      <c r="KIR48" s="674"/>
      <c r="KIS48" s="674"/>
      <c r="KIT48" s="674"/>
      <c r="KIU48" s="674"/>
      <c r="KIV48" s="674"/>
      <c r="KIW48" s="674"/>
      <c r="KIX48" s="674"/>
      <c r="KIY48" s="674"/>
      <c r="KIZ48" s="674"/>
      <c r="KJA48" s="674"/>
      <c r="KJB48" s="674"/>
      <c r="KJC48" s="674"/>
      <c r="KJD48" s="674"/>
      <c r="KJE48" s="674"/>
      <c r="KJF48" s="674"/>
      <c r="KJG48" s="674"/>
      <c r="KJH48" s="674"/>
      <c r="KJI48" s="674"/>
      <c r="KJJ48" s="674"/>
      <c r="KJK48" s="674"/>
      <c r="KJL48" s="674"/>
      <c r="KJM48" s="674"/>
      <c r="KJN48" s="674"/>
      <c r="KJO48" s="674"/>
      <c r="KJP48" s="674"/>
      <c r="KJQ48" s="674"/>
      <c r="KJR48" s="674"/>
      <c r="KJS48" s="674"/>
      <c r="KJT48" s="674"/>
      <c r="KJU48" s="674"/>
      <c r="KJV48" s="674"/>
      <c r="KJW48" s="674"/>
      <c r="KJX48" s="674"/>
      <c r="KJY48" s="674"/>
      <c r="KJZ48" s="674"/>
      <c r="KKA48" s="674"/>
      <c r="KKB48" s="674"/>
      <c r="KKC48" s="674"/>
      <c r="KKD48" s="674"/>
      <c r="KKE48" s="674"/>
      <c r="KKF48" s="674"/>
      <c r="KKG48" s="674"/>
      <c r="KKH48" s="674"/>
      <c r="KKI48" s="674"/>
      <c r="KKJ48" s="674"/>
      <c r="KKK48" s="674"/>
      <c r="KKL48" s="674"/>
      <c r="KKM48" s="674"/>
      <c r="KKN48" s="674"/>
      <c r="KKO48" s="674"/>
      <c r="KKP48" s="674"/>
      <c r="KKQ48" s="674"/>
      <c r="KKR48" s="674"/>
      <c r="KKS48" s="674"/>
      <c r="KKT48" s="674"/>
      <c r="KKU48" s="674"/>
      <c r="KKV48" s="674"/>
      <c r="KKW48" s="674"/>
      <c r="KKX48" s="674"/>
      <c r="KKY48" s="674"/>
      <c r="KKZ48" s="674"/>
      <c r="KLA48" s="674"/>
      <c r="KLB48" s="674"/>
      <c r="KLC48" s="674"/>
      <c r="KLD48" s="674"/>
      <c r="KLE48" s="674"/>
      <c r="KLF48" s="674"/>
      <c r="KLG48" s="674"/>
      <c r="KLH48" s="674"/>
      <c r="KLI48" s="674"/>
      <c r="KLJ48" s="674"/>
      <c r="KLK48" s="674"/>
      <c r="KLL48" s="674"/>
      <c r="KLM48" s="674"/>
      <c r="KLN48" s="674"/>
      <c r="KLO48" s="674"/>
      <c r="KLP48" s="674"/>
      <c r="KLQ48" s="674"/>
      <c r="KLR48" s="674"/>
      <c r="KLS48" s="674"/>
      <c r="KLT48" s="674"/>
      <c r="KLU48" s="674"/>
      <c r="KLV48" s="674"/>
      <c r="KLW48" s="674"/>
      <c r="KLX48" s="674"/>
      <c r="KLY48" s="674"/>
      <c r="KLZ48" s="674"/>
      <c r="KMA48" s="674"/>
      <c r="KMB48" s="674"/>
      <c r="KMC48" s="674"/>
      <c r="KMD48" s="674"/>
      <c r="KME48" s="674"/>
      <c r="KMF48" s="674"/>
      <c r="KMG48" s="674"/>
      <c r="KMH48" s="674"/>
      <c r="KMI48" s="674"/>
      <c r="KMJ48" s="674"/>
      <c r="KMK48" s="674"/>
      <c r="KML48" s="674"/>
      <c r="KMM48" s="674"/>
      <c r="KMN48" s="674"/>
      <c r="KMO48" s="674"/>
      <c r="KMP48" s="674"/>
      <c r="KMQ48" s="674"/>
      <c r="KMR48" s="674"/>
      <c r="KMS48" s="674"/>
      <c r="KMT48" s="674"/>
      <c r="KMU48" s="674"/>
      <c r="KMV48" s="674"/>
      <c r="KMW48" s="674"/>
      <c r="KMX48" s="674"/>
      <c r="KMY48" s="674"/>
      <c r="KMZ48" s="674"/>
      <c r="KNA48" s="674"/>
      <c r="KNB48" s="674"/>
      <c r="KNC48" s="674"/>
      <c r="KND48" s="674"/>
      <c r="KNE48" s="674"/>
      <c r="KNF48" s="674"/>
      <c r="KNG48" s="674"/>
      <c r="KNH48" s="674"/>
      <c r="KNI48" s="674"/>
      <c r="KNJ48" s="674"/>
      <c r="KNK48" s="674"/>
      <c r="KNL48" s="674"/>
      <c r="KNM48" s="674"/>
      <c r="KNN48" s="674"/>
      <c r="KNO48" s="674"/>
      <c r="KNP48" s="674"/>
      <c r="KNQ48" s="674"/>
      <c r="KNR48" s="674"/>
      <c r="KNS48" s="674"/>
      <c r="KNT48" s="674"/>
      <c r="KNU48" s="674"/>
      <c r="KNV48" s="674"/>
      <c r="KNW48" s="674"/>
      <c r="KNX48" s="674"/>
      <c r="KNY48" s="674"/>
      <c r="KNZ48" s="674"/>
      <c r="KOA48" s="674"/>
      <c r="KOB48" s="674"/>
      <c r="KOC48" s="674"/>
      <c r="KOD48" s="674"/>
      <c r="KOE48" s="674"/>
      <c r="KOF48" s="674"/>
      <c r="KOG48" s="674"/>
      <c r="KOH48" s="674"/>
      <c r="KOI48" s="674"/>
      <c r="KOJ48" s="674"/>
      <c r="KOK48" s="674"/>
      <c r="KOL48" s="674"/>
      <c r="KOM48" s="674"/>
      <c r="KON48" s="674"/>
      <c r="KOO48" s="674"/>
      <c r="KOP48" s="674"/>
      <c r="KOQ48" s="674"/>
      <c r="KOR48" s="674"/>
      <c r="KOS48" s="674"/>
      <c r="KOT48" s="674"/>
      <c r="KOU48" s="674"/>
      <c r="KOV48" s="674"/>
      <c r="KOW48" s="674"/>
      <c r="KOX48" s="674"/>
      <c r="KOY48" s="674"/>
      <c r="KOZ48" s="674"/>
      <c r="KPA48" s="674"/>
      <c r="KPB48" s="674"/>
      <c r="KPC48" s="674"/>
      <c r="KPD48" s="674"/>
      <c r="KPE48" s="674"/>
      <c r="KPF48" s="674"/>
      <c r="KPG48" s="674"/>
      <c r="KPH48" s="674"/>
      <c r="KPI48" s="674"/>
      <c r="KPJ48" s="674"/>
      <c r="KPK48" s="674"/>
      <c r="KPL48" s="674"/>
      <c r="KPM48" s="674"/>
      <c r="KPN48" s="674"/>
      <c r="KPO48" s="674"/>
      <c r="KPP48" s="674"/>
      <c r="KPQ48" s="674"/>
      <c r="KPR48" s="674"/>
      <c r="KPS48" s="674"/>
      <c r="KPT48" s="674"/>
      <c r="KPU48" s="674"/>
      <c r="KPV48" s="674"/>
      <c r="KPW48" s="674"/>
      <c r="KPX48" s="674"/>
      <c r="KPY48" s="674"/>
      <c r="KPZ48" s="674"/>
      <c r="KQA48" s="674"/>
      <c r="KQB48" s="674"/>
      <c r="KQC48" s="674"/>
      <c r="KQD48" s="674"/>
      <c r="KQE48" s="674"/>
      <c r="KQF48" s="674"/>
      <c r="KQG48" s="674"/>
      <c r="KQH48" s="674"/>
      <c r="KQI48" s="674"/>
      <c r="KQJ48" s="674"/>
      <c r="KQK48" s="674"/>
      <c r="KQL48" s="674"/>
      <c r="KQM48" s="674"/>
      <c r="KQN48" s="674"/>
      <c r="KQO48" s="674"/>
      <c r="KQP48" s="674"/>
      <c r="KQQ48" s="674"/>
      <c r="KQR48" s="674"/>
      <c r="KQS48" s="674"/>
      <c r="KQT48" s="674"/>
      <c r="KQU48" s="674"/>
      <c r="KQV48" s="674"/>
      <c r="KQW48" s="674"/>
      <c r="KQX48" s="674"/>
      <c r="KQY48" s="674"/>
      <c r="KQZ48" s="674"/>
      <c r="KRA48" s="674"/>
      <c r="KRB48" s="674"/>
      <c r="KRC48" s="674"/>
      <c r="KRD48" s="674"/>
      <c r="KRE48" s="674"/>
      <c r="KRF48" s="674"/>
      <c r="KRG48" s="674"/>
      <c r="KRH48" s="674"/>
      <c r="KRI48" s="674"/>
      <c r="KRJ48" s="674"/>
      <c r="KRK48" s="674"/>
      <c r="KRL48" s="674"/>
      <c r="KRM48" s="674"/>
      <c r="KRN48" s="674"/>
      <c r="KRO48" s="674"/>
      <c r="KRP48" s="674"/>
      <c r="KRQ48" s="674"/>
      <c r="KRR48" s="674"/>
      <c r="KRS48" s="674"/>
      <c r="KRT48" s="674"/>
      <c r="KRU48" s="674"/>
      <c r="KRV48" s="674"/>
      <c r="KRW48" s="674"/>
      <c r="KRX48" s="674"/>
      <c r="KRY48" s="674"/>
      <c r="KRZ48" s="674"/>
      <c r="KSA48" s="674"/>
      <c r="KSB48" s="674"/>
      <c r="KSC48" s="674"/>
      <c r="KSD48" s="674"/>
      <c r="KSE48" s="674"/>
      <c r="KSF48" s="674"/>
      <c r="KSG48" s="674"/>
      <c r="KSH48" s="674"/>
      <c r="KSI48" s="674"/>
      <c r="KSJ48" s="674"/>
      <c r="KSK48" s="674"/>
      <c r="KSL48" s="674"/>
      <c r="KSM48" s="674"/>
      <c r="KSN48" s="674"/>
      <c r="KSO48" s="674"/>
      <c r="KSP48" s="674"/>
      <c r="KSQ48" s="674"/>
      <c r="KSR48" s="674"/>
      <c r="KSS48" s="674"/>
      <c r="KST48" s="674"/>
      <c r="KSU48" s="674"/>
      <c r="KSV48" s="674"/>
      <c r="KSW48" s="674"/>
      <c r="KSX48" s="674"/>
      <c r="KSY48" s="674"/>
      <c r="KSZ48" s="674"/>
      <c r="KTA48" s="674"/>
      <c r="KTB48" s="674"/>
      <c r="KTC48" s="674"/>
      <c r="KTD48" s="674"/>
      <c r="KTE48" s="674"/>
      <c r="KTF48" s="674"/>
      <c r="KTG48" s="674"/>
      <c r="KTH48" s="674"/>
      <c r="KTI48" s="674"/>
      <c r="KTJ48" s="674"/>
      <c r="KTK48" s="674"/>
      <c r="KTL48" s="674"/>
      <c r="KTM48" s="674"/>
      <c r="KTN48" s="674"/>
      <c r="KTO48" s="674"/>
      <c r="KTP48" s="674"/>
      <c r="KTQ48" s="674"/>
      <c r="KTR48" s="674"/>
      <c r="KTS48" s="674"/>
      <c r="KTT48" s="674"/>
      <c r="KTU48" s="674"/>
      <c r="KTV48" s="674"/>
      <c r="KTW48" s="674"/>
      <c r="KTX48" s="674"/>
      <c r="KTY48" s="674"/>
      <c r="KTZ48" s="674"/>
      <c r="KUA48" s="674"/>
      <c r="KUB48" s="674"/>
      <c r="KUC48" s="674"/>
      <c r="KUD48" s="674"/>
      <c r="KUE48" s="674"/>
      <c r="KUF48" s="674"/>
      <c r="KUG48" s="674"/>
      <c r="KUH48" s="674"/>
      <c r="KUI48" s="674"/>
      <c r="KUJ48" s="674"/>
      <c r="KUK48" s="674"/>
      <c r="KUL48" s="674"/>
      <c r="KUM48" s="674"/>
      <c r="KUN48" s="674"/>
      <c r="KUO48" s="674"/>
      <c r="KUP48" s="674"/>
      <c r="KUQ48" s="674"/>
      <c r="KUR48" s="674"/>
      <c r="KUS48" s="674"/>
      <c r="KUT48" s="674"/>
      <c r="KUU48" s="674"/>
      <c r="KUV48" s="674"/>
      <c r="KUW48" s="674"/>
      <c r="KUX48" s="674"/>
      <c r="KUY48" s="674"/>
      <c r="KUZ48" s="674"/>
      <c r="KVA48" s="674"/>
      <c r="KVB48" s="674"/>
      <c r="KVC48" s="674"/>
      <c r="KVD48" s="674"/>
      <c r="KVE48" s="674"/>
      <c r="KVF48" s="674"/>
      <c r="KVG48" s="674"/>
      <c r="KVH48" s="674"/>
      <c r="KVI48" s="674"/>
      <c r="KVJ48" s="674"/>
      <c r="KVK48" s="674"/>
      <c r="KVL48" s="674"/>
      <c r="KVM48" s="674"/>
      <c r="KVN48" s="674"/>
      <c r="KVO48" s="674"/>
      <c r="KVP48" s="674"/>
      <c r="KVQ48" s="674"/>
      <c r="KVR48" s="674"/>
      <c r="KVS48" s="674"/>
      <c r="KVT48" s="674"/>
      <c r="KVU48" s="674"/>
      <c r="KVV48" s="674"/>
      <c r="KVW48" s="674"/>
      <c r="KVX48" s="674"/>
      <c r="KVY48" s="674"/>
      <c r="KVZ48" s="674"/>
      <c r="KWA48" s="674"/>
      <c r="KWB48" s="674"/>
      <c r="KWC48" s="674"/>
      <c r="KWD48" s="674"/>
      <c r="KWE48" s="674"/>
      <c r="KWF48" s="674"/>
      <c r="KWG48" s="674"/>
      <c r="KWH48" s="674"/>
      <c r="KWI48" s="674"/>
      <c r="KWJ48" s="674"/>
      <c r="KWK48" s="674"/>
      <c r="KWL48" s="674"/>
      <c r="KWM48" s="674"/>
      <c r="KWN48" s="674"/>
      <c r="KWO48" s="674"/>
      <c r="KWP48" s="674"/>
      <c r="KWQ48" s="674"/>
      <c r="KWR48" s="674"/>
      <c r="KWS48" s="674"/>
      <c r="KWT48" s="674"/>
      <c r="KWU48" s="674"/>
      <c r="KWV48" s="674"/>
      <c r="KWW48" s="674"/>
      <c r="KWX48" s="674"/>
      <c r="KWY48" s="674"/>
      <c r="KWZ48" s="674"/>
      <c r="KXA48" s="674"/>
      <c r="KXB48" s="674"/>
      <c r="KXC48" s="674"/>
      <c r="KXD48" s="674"/>
      <c r="KXE48" s="674"/>
      <c r="KXF48" s="674"/>
      <c r="KXG48" s="674"/>
      <c r="KXH48" s="674"/>
      <c r="KXI48" s="674"/>
      <c r="KXJ48" s="674"/>
      <c r="KXK48" s="674"/>
      <c r="KXL48" s="674"/>
      <c r="KXM48" s="674"/>
      <c r="KXN48" s="674"/>
      <c r="KXO48" s="674"/>
      <c r="KXP48" s="674"/>
      <c r="KXQ48" s="674"/>
      <c r="KXR48" s="674"/>
      <c r="KXS48" s="674"/>
      <c r="KXT48" s="674"/>
      <c r="KXU48" s="674"/>
      <c r="KXV48" s="674"/>
      <c r="KXW48" s="674"/>
      <c r="KXX48" s="674"/>
      <c r="KXY48" s="674"/>
      <c r="KXZ48" s="674"/>
      <c r="KYA48" s="674"/>
      <c r="KYB48" s="674"/>
      <c r="KYC48" s="674"/>
      <c r="KYD48" s="674"/>
      <c r="KYE48" s="674"/>
      <c r="KYF48" s="674"/>
      <c r="KYG48" s="674"/>
      <c r="KYH48" s="674"/>
      <c r="KYI48" s="674"/>
      <c r="KYJ48" s="674"/>
      <c r="KYK48" s="674"/>
      <c r="KYL48" s="674"/>
      <c r="KYM48" s="674"/>
      <c r="KYN48" s="674"/>
      <c r="KYO48" s="674"/>
      <c r="KYP48" s="674"/>
      <c r="KYQ48" s="674"/>
      <c r="KYR48" s="674"/>
      <c r="KYS48" s="674"/>
      <c r="KYT48" s="674"/>
      <c r="KYU48" s="674"/>
      <c r="KYV48" s="674"/>
      <c r="KYW48" s="674"/>
      <c r="KYX48" s="674"/>
      <c r="KYY48" s="674"/>
      <c r="KYZ48" s="674"/>
      <c r="KZA48" s="674"/>
      <c r="KZB48" s="674"/>
      <c r="KZC48" s="674"/>
      <c r="KZD48" s="674"/>
      <c r="KZE48" s="674"/>
      <c r="KZF48" s="674"/>
      <c r="KZG48" s="674"/>
      <c r="KZH48" s="674"/>
      <c r="KZI48" s="674"/>
      <c r="KZJ48" s="674"/>
      <c r="KZK48" s="674"/>
      <c r="KZL48" s="674"/>
      <c r="KZM48" s="674"/>
      <c r="KZN48" s="674"/>
      <c r="KZO48" s="674"/>
      <c r="KZP48" s="674"/>
      <c r="KZQ48" s="674"/>
      <c r="KZR48" s="674"/>
      <c r="KZS48" s="674"/>
      <c r="KZT48" s="674"/>
      <c r="KZU48" s="674"/>
      <c r="KZV48" s="674"/>
      <c r="KZW48" s="674"/>
      <c r="KZX48" s="674"/>
      <c r="KZY48" s="674"/>
      <c r="KZZ48" s="674"/>
      <c r="LAA48" s="674"/>
      <c r="LAB48" s="674"/>
      <c r="LAC48" s="674"/>
      <c r="LAD48" s="674"/>
      <c r="LAE48" s="674"/>
      <c r="LAF48" s="674"/>
      <c r="LAG48" s="674"/>
      <c r="LAH48" s="674"/>
      <c r="LAI48" s="674"/>
      <c r="LAJ48" s="674"/>
      <c r="LAK48" s="674"/>
      <c r="LAL48" s="674"/>
      <c r="LAM48" s="674"/>
      <c r="LAN48" s="674"/>
      <c r="LAO48" s="674"/>
      <c r="LAP48" s="674"/>
      <c r="LAQ48" s="674"/>
      <c r="LAR48" s="674"/>
      <c r="LAS48" s="674"/>
      <c r="LAT48" s="674"/>
      <c r="LAU48" s="674"/>
      <c r="LAV48" s="674"/>
      <c r="LAW48" s="674"/>
      <c r="LAX48" s="674"/>
      <c r="LAY48" s="674"/>
      <c r="LAZ48" s="674"/>
      <c r="LBA48" s="674"/>
      <c r="LBB48" s="674"/>
      <c r="LBC48" s="674"/>
      <c r="LBD48" s="674"/>
      <c r="LBE48" s="674"/>
      <c r="LBF48" s="674"/>
      <c r="LBG48" s="674"/>
      <c r="LBH48" s="674"/>
      <c r="LBI48" s="674"/>
      <c r="LBJ48" s="674"/>
      <c r="LBK48" s="674"/>
      <c r="LBL48" s="674"/>
      <c r="LBM48" s="674"/>
      <c r="LBN48" s="674"/>
      <c r="LBO48" s="674"/>
      <c r="LBP48" s="674"/>
      <c r="LBQ48" s="674"/>
      <c r="LBR48" s="674"/>
      <c r="LBS48" s="674"/>
      <c r="LBT48" s="674"/>
      <c r="LBU48" s="674"/>
      <c r="LBV48" s="674"/>
      <c r="LBW48" s="674"/>
      <c r="LBX48" s="674"/>
      <c r="LBY48" s="674"/>
      <c r="LBZ48" s="674"/>
      <c r="LCA48" s="674"/>
      <c r="LCB48" s="674"/>
      <c r="LCC48" s="674"/>
      <c r="LCD48" s="674"/>
      <c r="LCE48" s="674"/>
      <c r="LCF48" s="674"/>
      <c r="LCG48" s="674"/>
      <c r="LCH48" s="674"/>
      <c r="LCI48" s="674"/>
      <c r="LCJ48" s="674"/>
      <c r="LCK48" s="674"/>
      <c r="LCL48" s="674"/>
      <c r="LCM48" s="674"/>
      <c r="LCN48" s="674"/>
      <c r="LCO48" s="674"/>
      <c r="LCP48" s="674"/>
      <c r="LCQ48" s="674"/>
      <c r="LCR48" s="674"/>
      <c r="LCS48" s="674"/>
      <c r="LCT48" s="674"/>
      <c r="LCU48" s="674"/>
      <c r="LCV48" s="674"/>
      <c r="LCW48" s="674"/>
      <c r="LCX48" s="674"/>
      <c r="LCY48" s="674"/>
      <c r="LCZ48" s="674"/>
      <c r="LDA48" s="674"/>
      <c r="LDB48" s="674"/>
      <c r="LDC48" s="674"/>
      <c r="LDD48" s="674"/>
      <c r="LDE48" s="674"/>
      <c r="LDF48" s="674"/>
      <c r="LDG48" s="674"/>
      <c r="LDH48" s="674"/>
      <c r="LDI48" s="674"/>
      <c r="LDJ48" s="674"/>
      <c r="LDK48" s="674"/>
      <c r="LDL48" s="674"/>
      <c r="LDM48" s="674"/>
      <c r="LDN48" s="674"/>
      <c r="LDO48" s="674"/>
      <c r="LDP48" s="674"/>
      <c r="LDQ48" s="674"/>
      <c r="LDR48" s="674"/>
      <c r="LDS48" s="674"/>
      <c r="LDT48" s="674"/>
      <c r="LDU48" s="674"/>
      <c r="LDV48" s="674"/>
      <c r="LDW48" s="674"/>
      <c r="LDX48" s="674"/>
      <c r="LDY48" s="674"/>
      <c r="LDZ48" s="674"/>
      <c r="LEA48" s="674"/>
      <c r="LEB48" s="674"/>
      <c r="LEC48" s="674"/>
      <c r="LED48" s="674"/>
      <c r="LEE48" s="674"/>
      <c r="LEF48" s="674"/>
      <c r="LEG48" s="674"/>
      <c r="LEH48" s="674"/>
      <c r="LEI48" s="674"/>
      <c r="LEJ48" s="674"/>
      <c r="LEK48" s="674"/>
      <c r="LEL48" s="674"/>
      <c r="LEM48" s="674"/>
      <c r="LEN48" s="674"/>
      <c r="LEO48" s="674"/>
      <c r="LEP48" s="674"/>
      <c r="LEQ48" s="674"/>
      <c r="LER48" s="674"/>
      <c r="LES48" s="674"/>
      <c r="LET48" s="674"/>
      <c r="LEU48" s="674"/>
      <c r="LEV48" s="674"/>
      <c r="LEW48" s="674"/>
      <c r="LEX48" s="674"/>
      <c r="LEY48" s="674"/>
      <c r="LEZ48" s="674"/>
      <c r="LFA48" s="674"/>
      <c r="LFB48" s="674"/>
      <c r="LFC48" s="674"/>
      <c r="LFD48" s="674"/>
      <c r="LFE48" s="674"/>
      <c r="LFF48" s="674"/>
      <c r="LFG48" s="674"/>
      <c r="LFH48" s="674"/>
      <c r="LFI48" s="674"/>
      <c r="LFJ48" s="674"/>
      <c r="LFK48" s="674"/>
      <c r="LFL48" s="674"/>
      <c r="LFM48" s="674"/>
      <c r="LFN48" s="674"/>
      <c r="LFO48" s="674"/>
      <c r="LFP48" s="674"/>
      <c r="LFQ48" s="674"/>
      <c r="LFR48" s="674"/>
      <c r="LFS48" s="674"/>
      <c r="LFT48" s="674"/>
      <c r="LFU48" s="674"/>
      <c r="LFV48" s="674"/>
      <c r="LFW48" s="674"/>
      <c r="LFX48" s="674"/>
      <c r="LFY48" s="674"/>
      <c r="LFZ48" s="674"/>
      <c r="LGA48" s="674"/>
      <c r="LGB48" s="674"/>
      <c r="LGC48" s="674"/>
      <c r="LGD48" s="674"/>
      <c r="LGE48" s="674"/>
      <c r="LGF48" s="674"/>
      <c r="LGG48" s="674"/>
      <c r="LGH48" s="674"/>
      <c r="LGI48" s="674"/>
      <c r="LGJ48" s="674"/>
      <c r="LGK48" s="674"/>
      <c r="LGL48" s="674"/>
      <c r="LGM48" s="674"/>
      <c r="LGN48" s="674"/>
      <c r="LGO48" s="674"/>
      <c r="LGP48" s="674"/>
      <c r="LGQ48" s="674"/>
      <c r="LGR48" s="674"/>
      <c r="LGS48" s="674"/>
      <c r="LGT48" s="674"/>
      <c r="LGU48" s="674"/>
      <c r="LGV48" s="674"/>
      <c r="LGW48" s="674"/>
      <c r="LGX48" s="674"/>
      <c r="LGY48" s="674"/>
      <c r="LGZ48" s="674"/>
      <c r="LHA48" s="674"/>
      <c r="LHB48" s="674"/>
      <c r="LHC48" s="674"/>
      <c r="LHD48" s="674"/>
      <c r="LHE48" s="674"/>
      <c r="LHF48" s="674"/>
      <c r="LHG48" s="674"/>
      <c r="LHH48" s="674"/>
      <c r="LHI48" s="674"/>
      <c r="LHJ48" s="674"/>
      <c r="LHK48" s="674"/>
      <c r="LHL48" s="674"/>
      <c r="LHM48" s="674"/>
      <c r="LHN48" s="674"/>
      <c r="LHO48" s="674"/>
      <c r="LHP48" s="674"/>
      <c r="LHQ48" s="674"/>
      <c r="LHR48" s="674"/>
      <c r="LHS48" s="674"/>
      <c r="LHT48" s="674"/>
      <c r="LHU48" s="674"/>
      <c r="LHV48" s="674"/>
      <c r="LHW48" s="674"/>
      <c r="LHX48" s="674"/>
      <c r="LHY48" s="674"/>
      <c r="LHZ48" s="674"/>
      <c r="LIA48" s="674"/>
      <c r="LIB48" s="674"/>
      <c r="LIC48" s="674"/>
      <c r="LID48" s="674"/>
      <c r="LIE48" s="674"/>
      <c r="LIF48" s="674"/>
      <c r="LIG48" s="674"/>
      <c r="LIH48" s="674"/>
      <c r="LII48" s="674"/>
      <c r="LIJ48" s="674"/>
      <c r="LIK48" s="674"/>
      <c r="LIL48" s="674"/>
      <c r="LIM48" s="674"/>
      <c r="LIN48" s="674"/>
      <c r="LIO48" s="674"/>
      <c r="LIP48" s="674"/>
      <c r="LIQ48" s="674"/>
      <c r="LIR48" s="674"/>
      <c r="LIS48" s="674"/>
      <c r="LIT48" s="674"/>
      <c r="LIU48" s="674"/>
      <c r="LIV48" s="674"/>
      <c r="LIW48" s="674"/>
      <c r="LIX48" s="674"/>
      <c r="LIY48" s="674"/>
      <c r="LIZ48" s="674"/>
      <c r="LJA48" s="674"/>
      <c r="LJB48" s="674"/>
      <c r="LJC48" s="674"/>
      <c r="LJD48" s="674"/>
      <c r="LJE48" s="674"/>
      <c r="LJF48" s="674"/>
      <c r="LJG48" s="674"/>
      <c r="LJH48" s="674"/>
      <c r="LJI48" s="674"/>
      <c r="LJJ48" s="674"/>
      <c r="LJK48" s="674"/>
      <c r="LJL48" s="674"/>
      <c r="LJM48" s="674"/>
      <c r="LJN48" s="674"/>
      <c r="LJO48" s="674"/>
      <c r="LJP48" s="674"/>
      <c r="LJQ48" s="674"/>
      <c r="LJR48" s="674"/>
      <c r="LJS48" s="674"/>
      <c r="LJT48" s="674"/>
      <c r="LJU48" s="674"/>
      <c r="LJV48" s="674"/>
      <c r="LJW48" s="674"/>
      <c r="LJX48" s="674"/>
      <c r="LJY48" s="674"/>
      <c r="LJZ48" s="674"/>
      <c r="LKA48" s="674"/>
      <c r="LKB48" s="674"/>
      <c r="LKC48" s="674"/>
      <c r="LKD48" s="674"/>
      <c r="LKE48" s="674"/>
      <c r="LKF48" s="674"/>
      <c r="LKG48" s="674"/>
      <c r="LKH48" s="674"/>
      <c r="LKI48" s="674"/>
      <c r="LKJ48" s="674"/>
      <c r="LKK48" s="674"/>
      <c r="LKL48" s="674"/>
      <c r="LKM48" s="674"/>
      <c r="LKN48" s="674"/>
      <c r="LKO48" s="674"/>
      <c r="LKP48" s="674"/>
      <c r="LKQ48" s="674"/>
      <c r="LKR48" s="674"/>
      <c r="LKS48" s="674"/>
      <c r="LKT48" s="674"/>
      <c r="LKU48" s="674"/>
      <c r="LKV48" s="674"/>
      <c r="LKW48" s="674"/>
      <c r="LKX48" s="674"/>
      <c r="LKY48" s="674"/>
      <c r="LKZ48" s="674"/>
      <c r="LLA48" s="674"/>
      <c r="LLB48" s="674"/>
      <c r="LLC48" s="674"/>
      <c r="LLD48" s="674"/>
      <c r="LLE48" s="674"/>
      <c r="LLF48" s="674"/>
      <c r="LLG48" s="674"/>
      <c r="LLH48" s="674"/>
      <c r="LLI48" s="674"/>
      <c r="LLJ48" s="674"/>
      <c r="LLK48" s="674"/>
      <c r="LLL48" s="674"/>
      <c r="LLM48" s="674"/>
      <c r="LLN48" s="674"/>
      <c r="LLO48" s="674"/>
      <c r="LLP48" s="674"/>
      <c r="LLQ48" s="674"/>
      <c r="LLR48" s="674"/>
      <c r="LLS48" s="674"/>
      <c r="LLT48" s="674"/>
      <c r="LLU48" s="674"/>
      <c r="LLV48" s="674"/>
      <c r="LLW48" s="674"/>
      <c r="LLX48" s="674"/>
      <c r="LLY48" s="674"/>
      <c r="LLZ48" s="674"/>
      <c r="LMA48" s="674"/>
      <c r="LMB48" s="674"/>
      <c r="LMC48" s="674"/>
      <c r="LMD48" s="674"/>
      <c r="LME48" s="674"/>
      <c r="LMF48" s="674"/>
      <c r="LMG48" s="674"/>
      <c r="LMH48" s="674"/>
      <c r="LMI48" s="674"/>
      <c r="LMJ48" s="674"/>
      <c r="LMK48" s="674"/>
      <c r="LML48" s="674"/>
      <c r="LMM48" s="674"/>
      <c r="LMN48" s="674"/>
      <c r="LMO48" s="674"/>
      <c r="LMP48" s="674"/>
      <c r="LMQ48" s="674"/>
      <c r="LMR48" s="674"/>
      <c r="LMS48" s="674"/>
      <c r="LMT48" s="674"/>
      <c r="LMU48" s="674"/>
      <c r="LMV48" s="674"/>
      <c r="LMW48" s="674"/>
      <c r="LMX48" s="674"/>
      <c r="LMY48" s="674"/>
      <c r="LMZ48" s="674"/>
      <c r="LNA48" s="674"/>
      <c r="LNB48" s="674"/>
      <c r="LNC48" s="674"/>
      <c r="LND48" s="674"/>
      <c r="LNE48" s="674"/>
      <c r="LNF48" s="674"/>
      <c r="LNG48" s="674"/>
      <c r="LNH48" s="674"/>
      <c r="LNI48" s="674"/>
      <c r="LNJ48" s="674"/>
      <c r="LNK48" s="674"/>
      <c r="LNL48" s="674"/>
      <c r="LNM48" s="674"/>
      <c r="LNN48" s="674"/>
      <c r="LNO48" s="674"/>
      <c r="LNP48" s="674"/>
      <c r="LNQ48" s="674"/>
      <c r="LNR48" s="674"/>
      <c r="LNS48" s="674"/>
      <c r="LNT48" s="674"/>
      <c r="LNU48" s="674"/>
      <c r="LNV48" s="674"/>
      <c r="LNW48" s="674"/>
      <c r="LNX48" s="674"/>
      <c r="LNY48" s="674"/>
      <c r="LNZ48" s="674"/>
      <c r="LOA48" s="674"/>
      <c r="LOB48" s="674"/>
      <c r="LOC48" s="674"/>
      <c r="LOD48" s="674"/>
      <c r="LOE48" s="674"/>
      <c r="LOF48" s="674"/>
      <c r="LOG48" s="674"/>
      <c r="LOH48" s="674"/>
      <c r="LOI48" s="674"/>
      <c r="LOJ48" s="674"/>
      <c r="LOK48" s="674"/>
      <c r="LOL48" s="674"/>
      <c r="LOM48" s="674"/>
      <c r="LON48" s="674"/>
      <c r="LOO48" s="674"/>
      <c r="LOP48" s="674"/>
      <c r="LOQ48" s="674"/>
      <c r="LOR48" s="674"/>
      <c r="LOS48" s="674"/>
      <c r="LOT48" s="674"/>
      <c r="LOU48" s="674"/>
      <c r="LOV48" s="674"/>
      <c r="LOW48" s="674"/>
      <c r="LOX48" s="674"/>
      <c r="LOY48" s="674"/>
      <c r="LOZ48" s="674"/>
      <c r="LPA48" s="674"/>
      <c r="LPB48" s="674"/>
      <c r="LPC48" s="674"/>
      <c r="LPD48" s="674"/>
      <c r="LPE48" s="674"/>
      <c r="LPF48" s="674"/>
      <c r="LPG48" s="674"/>
      <c r="LPH48" s="674"/>
      <c r="LPI48" s="674"/>
      <c r="LPJ48" s="674"/>
      <c r="LPK48" s="674"/>
      <c r="LPL48" s="674"/>
      <c r="LPM48" s="674"/>
      <c r="LPN48" s="674"/>
      <c r="LPO48" s="674"/>
      <c r="LPP48" s="674"/>
      <c r="LPQ48" s="674"/>
      <c r="LPR48" s="674"/>
      <c r="LPS48" s="674"/>
      <c r="LPT48" s="674"/>
      <c r="LPU48" s="674"/>
      <c r="LPV48" s="674"/>
      <c r="LPW48" s="674"/>
      <c r="LPX48" s="674"/>
      <c r="LPY48" s="674"/>
      <c r="LPZ48" s="674"/>
      <c r="LQA48" s="674"/>
      <c r="LQB48" s="674"/>
      <c r="LQC48" s="674"/>
      <c r="LQD48" s="674"/>
      <c r="LQE48" s="674"/>
      <c r="LQF48" s="674"/>
      <c r="LQG48" s="674"/>
      <c r="LQH48" s="674"/>
      <c r="LQI48" s="674"/>
      <c r="LQJ48" s="674"/>
      <c r="LQK48" s="674"/>
      <c r="LQL48" s="674"/>
      <c r="LQM48" s="674"/>
      <c r="LQN48" s="674"/>
      <c r="LQO48" s="674"/>
      <c r="LQP48" s="674"/>
      <c r="LQQ48" s="674"/>
      <c r="LQR48" s="674"/>
      <c r="LQS48" s="674"/>
      <c r="LQT48" s="674"/>
      <c r="LQU48" s="674"/>
      <c r="LQV48" s="674"/>
      <c r="LQW48" s="674"/>
      <c r="LQX48" s="674"/>
      <c r="LQY48" s="674"/>
      <c r="LQZ48" s="674"/>
      <c r="LRA48" s="674"/>
      <c r="LRB48" s="674"/>
      <c r="LRC48" s="674"/>
      <c r="LRD48" s="674"/>
      <c r="LRE48" s="674"/>
      <c r="LRF48" s="674"/>
      <c r="LRG48" s="674"/>
      <c r="LRH48" s="674"/>
      <c r="LRI48" s="674"/>
      <c r="LRJ48" s="674"/>
      <c r="LRK48" s="674"/>
      <c r="LRL48" s="674"/>
      <c r="LRM48" s="674"/>
      <c r="LRN48" s="674"/>
      <c r="LRO48" s="674"/>
      <c r="LRP48" s="674"/>
      <c r="LRQ48" s="674"/>
      <c r="LRR48" s="674"/>
      <c r="LRS48" s="674"/>
      <c r="LRT48" s="674"/>
      <c r="LRU48" s="674"/>
      <c r="LRV48" s="674"/>
      <c r="LRW48" s="674"/>
      <c r="LRX48" s="674"/>
      <c r="LRY48" s="674"/>
      <c r="LRZ48" s="674"/>
      <c r="LSA48" s="674"/>
      <c r="LSB48" s="674"/>
      <c r="LSC48" s="674"/>
      <c r="LSD48" s="674"/>
      <c r="LSE48" s="674"/>
      <c r="LSF48" s="674"/>
      <c r="LSG48" s="674"/>
      <c r="LSH48" s="674"/>
      <c r="LSI48" s="674"/>
      <c r="LSJ48" s="674"/>
      <c r="LSK48" s="674"/>
      <c r="LSL48" s="674"/>
      <c r="LSM48" s="674"/>
      <c r="LSN48" s="674"/>
      <c r="LSO48" s="674"/>
      <c r="LSP48" s="674"/>
      <c r="LSQ48" s="674"/>
      <c r="LSR48" s="674"/>
      <c r="LSS48" s="674"/>
      <c r="LST48" s="674"/>
      <c r="LSU48" s="674"/>
      <c r="LSV48" s="674"/>
      <c r="LSW48" s="674"/>
      <c r="LSX48" s="674"/>
      <c r="LSY48" s="674"/>
      <c r="LSZ48" s="674"/>
      <c r="LTA48" s="674"/>
      <c r="LTB48" s="674"/>
      <c r="LTC48" s="674"/>
      <c r="LTD48" s="674"/>
      <c r="LTE48" s="674"/>
      <c r="LTF48" s="674"/>
      <c r="LTG48" s="674"/>
      <c r="LTH48" s="674"/>
      <c r="LTI48" s="674"/>
      <c r="LTJ48" s="674"/>
      <c r="LTK48" s="674"/>
      <c r="LTL48" s="674"/>
      <c r="LTM48" s="674"/>
      <c r="LTN48" s="674"/>
      <c r="LTO48" s="674"/>
      <c r="LTP48" s="674"/>
      <c r="LTQ48" s="674"/>
      <c r="LTR48" s="674"/>
      <c r="LTS48" s="674"/>
      <c r="LTT48" s="674"/>
      <c r="LTU48" s="674"/>
      <c r="LTV48" s="674"/>
      <c r="LTW48" s="674"/>
      <c r="LTX48" s="674"/>
      <c r="LTY48" s="674"/>
      <c r="LTZ48" s="674"/>
      <c r="LUA48" s="674"/>
      <c r="LUB48" s="674"/>
      <c r="LUC48" s="674"/>
      <c r="LUD48" s="674"/>
      <c r="LUE48" s="674"/>
      <c r="LUF48" s="674"/>
      <c r="LUG48" s="674"/>
      <c r="LUH48" s="674"/>
      <c r="LUI48" s="674"/>
      <c r="LUJ48" s="674"/>
      <c r="LUK48" s="674"/>
      <c r="LUL48" s="674"/>
      <c r="LUM48" s="674"/>
      <c r="LUN48" s="674"/>
      <c r="LUO48" s="674"/>
      <c r="LUP48" s="674"/>
      <c r="LUQ48" s="674"/>
      <c r="LUR48" s="674"/>
      <c r="LUS48" s="674"/>
      <c r="LUT48" s="674"/>
      <c r="LUU48" s="674"/>
      <c r="LUV48" s="674"/>
      <c r="LUW48" s="674"/>
      <c r="LUX48" s="674"/>
      <c r="LUY48" s="674"/>
      <c r="LUZ48" s="674"/>
      <c r="LVA48" s="674"/>
      <c r="LVB48" s="674"/>
      <c r="LVC48" s="674"/>
      <c r="LVD48" s="674"/>
      <c r="LVE48" s="674"/>
      <c r="LVF48" s="674"/>
      <c r="LVG48" s="674"/>
      <c r="LVH48" s="674"/>
      <c r="LVI48" s="674"/>
      <c r="LVJ48" s="674"/>
      <c r="LVK48" s="674"/>
      <c r="LVL48" s="674"/>
      <c r="LVM48" s="674"/>
      <c r="LVN48" s="674"/>
      <c r="LVO48" s="674"/>
      <c r="LVP48" s="674"/>
      <c r="LVQ48" s="674"/>
      <c r="LVR48" s="674"/>
      <c r="LVS48" s="674"/>
      <c r="LVT48" s="674"/>
      <c r="LVU48" s="674"/>
      <c r="LVV48" s="674"/>
      <c r="LVW48" s="674"/>
      <c r="LVX48" s="674"/>
      <c r="LVY48" s="674"/>
      <c r="LVZ48" s="674"/>
      <c r="LWA48" s="674"/>
      <c r="LWB48" s="674"/>
      <c r="LWC48" s="674"/>
      <c r="LWD48" s="674"/>
      <c r="LWE48" s="674"/>
      <c r="LWF48" s="674"/>
      <c r="LWG48" s="674"/>
      <c r="LWH48" s="674"/>
      <c r="LWI48" s="674"/>
      <c r="LWJ48" s="674"/>
      <c r="LWK48" s="674"/>
      <c r="LWL48" s="674"/>
      <c r="LWM48" s="674"/>
      <c r="LWN48" s="674"/>
      <c r="LWO48" s="674"/>
      <c r="LWP48" s="674"/>
      <c r="LWQ48" s="674"/>
      <c r="LWR48" s="674"/>
      <c r="LWS48" s="674"/>
      <c r="LWT48" s="674"/>
      <c r="LWU48" s="674"/>
      <c r="LWV48" s="674"/>
      <c r="LWW48" s="674"/>
      <c r="LWX48" s="674"/>
      <c r="LWY48" s="674"/>
      <c r="LWZ48" s="674"/>
      <c r="LXA48" s="674"/>
      <c r="LXB48" s="674"/>
      <c r="LXC48" s="674"/>
      <c r="LXD48" s="674"/>
      <c r="LXE48" s="674"/>
      <c r="LXF48" s="674"/>
      <c r="LXG48" s="674"/>
      <c r="LXH48" s="674"/>
      <c r="LXI48" s="674"/>
      <c r="LXJ48" s="674"/>
      <c r="LXK48" s="674"/>
      <c r="LXL48" s="674"/>
      <c r="LXM48" s="674"/>
      <c r="LXN48" s="674"/>
      <c r="LXO48" s="674"/>
      <c r="LXP48" s="674"/>
      <c r="LXQ48" s="674"/>
      <c r="LXR48" s="674"/>
      <c r="LXS48" s="674"/>
      <c r="LXT48" s="674"/>
      <c r="LXU48" s="674"/>
      <c r="LXV48" s="674"/>
      <c r="LXW48" s="674"/>
      <c r="LXX48" s="674"/>
      <c r="LXY48" s="674"/>
      <c r="LXZ48" s="674"/>
      <c r="LYA48" s="674"/>
      <c r="LYB48" s="674"/>
      <c r="LYC48" s="674"/>
      <c r="LYD48" s="674"/>
      <c r="LYE48" s="674"/>
      <c r="LYF48" s="674"/>
      <c r="LYG48" s="674"/>
      <c r="LYH48" s="674"/>
      <c r="LYI48" s="674"/>
      <c r="LYJ48" s="674"/>
      <c r="LYK48" s="674"/>
      <c r="LYL48" s="674"/>
      <c r="LYM48" s="674"/>
      <c r="LYN48" s="674"/>
      <c r="LYO48" s="674"/>
      <c r="LYP48" s="674"/>
      <c r="LYQ48" s="674"/>
      <c r="LYR48" s="674"/>
      <c r="LYS48" s="674"/>
      <c r="LYT48" s="674"/>
      <c r="LYU48" s="674"/>
      <c r="LYV48" s="674"/>
      <c r="LYW48" s="674"/>
      <c r="LYX48" s="674"/>
      <c r="LYY48" s="674"/>
      <c r="LYZ48" s="674"/>
      <c r="LZA48" s="674"/>
      <c r="LZB48" s="674"/>
      <c r="LZC48" s="674"/>
      <c r="LZD48" s="674"/>
      <c r="LZE48" s="674"/>
      <c r="LZF48" s="674"/>
      <c r="LZG48" s="674"/>
      <c r="LZH48" s="674"/>
      <c r="LZI48" s="674"/>
      <c r="LZJ48" s="674"/>
      <c r="LZK48" s="674"/>
      <c r="LZL48" s="674"/>
      <c r="LZM48" s="674"/>
      <c r="LZN48" s="674"/>
      <c r="LZO48" s="674"/>
      <c r="LZP48" s="674"/>
      <c r="LZQ48" s="674"/>
      <c r="LZR48" s="674"/>
      <c r="LZS48" s="674"/>
      <c r="LZT48" s="674"/>
      <c r="LZU48" s="674"/>
      <c r="LZV48" s="674"/>
      <c r="LZW48" s="674"/>
      <c r="LZX48" s="674"/>
      <c r="LZY48" s="674"/>
      <c r="LZZ48" s="674"/>
      <c r="MAA48" s="674"/>
      <c r="MAB48" s="674"/>
      <c r="MAC48" s="674"/>
      <c r="MAD48" s="674"/>
      <c r="MAE48" s="674"/>
      <c r="MAF48" s="674"/>
      <c r="MAG48" s="674"/>
      <c r="MAH48" s="674"/>
      <c r="MAI48" s="674"/>
      <c r="MAJ48" s="674"/>
      <c r="MAK48" s="674"/>
      <c r="MAL48" s="674"/>
      <c r="MAM48" s="674"/>
      <c r="MAN48" s="674"/>
      <c r="MAO48" s="674"/>
      <c r="MAP48" s="674"/>
      <c r="MAQ48" s="674"/>
      <c r="MAR48" s="674"/>
      <c r="MAS48" s="674"/>
      <c r="MAT48" s="674"/>
      <c r="MAU48" s="674"/>
      <c r="MAV48" s="674"/>
      <c r="MAW48" s="674"/>
      <c r="MAX48" s="674"/>
      <c r="MAY48" s="674"/>
      <c r="MAZ48" s="674"/>
      <c r="MBA48" s="674"/>
      <c r="MBB48" s="674"/>
      <c r="MBC48" s="674"/>
      <c r="MBD48" s="674"/>
      <c r="MBE48" s="674"/>
      <c r="MBF48" s="674"/>
      <c r="MBG48" s="674"/>
      <c r="MBH48" s="674"/>
      <c r="MBI48" s="674"/>
      <c r="MBJ48" s="674"/>
      <c r="MBK48" s="674"/>
      <c r="MBL48" s="674"/>
      <c r="MBM48" s="674"/>
      <c r="MBN48" s="674"/>
      <c r="MBO48" s="674"/>
      <c r="MBP48" s="674"/>
      <c r="MBQ48" s="674"/>
      <c r="MBR48" s="674"/>
      <c r="MBS48" s="674"/>
      <c r="MBT48" s="674"/>
      <c r="MBU48" s="674"/>
      <c r="MBV48" s="674"/>
      <c r="MBW48" s="674"/>
      <c r="MBX48" s="674"/>
      <c r="MBY48" s="674"/>
      <c r="MBZ48" s="674"/>
      <c r="MCA48" s="674"/>
      <c r="MCB48" s="674"/>
      <c r="MCC48" s="674"/>
      <c r="MCD48" s="674"/>
      <c r="MCE48" s="674"/>
      <c r="MCF48" s="674"/>
      <c r="MCG48" s="674"/>
      <c r="MCH48" s="674"/>
      <c r="MCI48" s="674"/>
      <c r="MCJ48" s="674"/>
      <c r="MCK48" s="674"/>
      <c r="MCL48" s="674"/>
      <c r="MCM48" s="674"/>
      <c r="MCN48" s="674"/>
      <c r="MCO48" s="674"/>
      <c r="MCP48" s="674"/>
      <c r="MCQ48" s="674"/>
      <c r="MCR48" s="674"/>
      <c r="MCS48" s="674"/>
      <c r="MCT48" s="674"/>
      <c r="MCU48" s="674"/>
      <c r="MCV48" s="674"/>
      <c r="MCW48" s="674"/>
      <c r="MCX48" s="674"/>
      <c r="MCY48" s="674"/>
      <c r="MCZ48" s="674"/>
      <c r="MDA48" s="674"/>
      <c r="MDB48" s="674"/>
      <c r="MDC48" s="674"/>
      <c r="MDD48" s="674"/>
      <c r="MDE48" s="674"/>
      <c r="MDF48" s="674"/>
      <c r="MDG48" s="674"/>
      <c r="MDH48" s="674"/>
      <c r="MDI48" s="674"/>
      <c r="MDJ48" s="674"/>
      <c r="MDK48" s="674"/>
      <c r="MDL48" s="674"/>
      <c r="MDM48" s="674"/>
      <c r="MDN48" s="674"/>
      <c r="MDO48" s="674"/>
      <c r="MDP48" s="674"/>
      <c r="MDQ48" s="674"/>
      <c r="MDR48" s="674"/>
      <c r="MDS48" s="674"/>
      <c r="MDT48" s="674"/>
      <c r="MDU48" s="674"/>
      <c r="MDV48" s="674"/>
      <c r="MDW48" s="674"/>
      <c r="MDX48" s="674"/>
      <c r="MDY48" s="674"/>
      <c r="MDZ48" s="674"/>
      <c r="MEA48" s="674"/>
      <c r="MEB48" s="674"/>
      <c r="MEC48" s="674"/>
      <c r="MED48" s="674"/>
      <c r="MEE48" s="674"/>
      <c r="MEF48" s="674"/>
      <c r="MEG48" s="674"/>
      <c r="MEH48" s="674"/>
      <c r="MEI48" s="674"/>
      <c r="MEJ48" s="674"/>
      <c r="MEK48" s="674"/>
      <c r="MEL48" s="674"/>
      <c r="MEM48" s="674"/>
      <c r="MEN48" s="674"/>
      <c r="MEO48" s="674"/>
      <c r="MEP48" s="674"/>
      <c r="MEQ48" s="674"/>
      <c r="MER48" s="674"/>
      <c r="MES48" s="674"/>
      <c r="MET48" s="674"/>
      <c r="MEU48" s="674"/>
      <c r="MEV48" s="674"/>
      <c r="MEW48" s="674"/>
      <c r="MEX48" s="674"/>
      <c r="MEY48" s="674"/>
      <c r="MEZ48" s="674"/>
      <c r="MFA48" s="674"/>
      <c r="MFB48" s="674"/>
      <c r="MFC48" s="674"/>
      <c r="MFD48" s="674"/>
      <c r="MFE48" s="674"/>
      <c r="MFF48" s="674"/>
      <c r="MFG48" s="674"/>
      <c r="MFH48" s="674"/>
      <c r="MFI48" s="674"/>
      <c r="MFJ48" s="674"/>
      <c r="MFK48" s="674"/>
      <c r="MFL48" s="674"/>
      <c r="MFM48" s="674"/>
      <c r="MFN48" s="674"/>
      <c r="MFO48" s="674"/>
      <c r="MFP48" s="674"/>
      <c r="MFQ48" s="674"/>
      <c r="MFR48" s="674"/>
      <c r="MFS48" s="674"/>
      <c r="MFT48" s="674"/>
      <c r="MFU48" s="674"/>
      <c r="MFV48" s="674"/>
      <c r="MFW48" s="674"/>
      <c r="MFX48" s="674"/>
      <c r="MFY48" s="674"/>
      <c r="MFZ48" s="674"/>
      <c r="MGA48" s="674"/>
      <c r="MGB48" s="674"/>
      <c r="MGC48" s="674"/>
      <c r="MGD48" s="674"/>
      <c r="MGE48" s="674"/>
      <c r="MGF48" s="674"/>
      <c r="MGG48" s="674"/>
      <c r="MGH48" s="674"/>
      <c r="MGI48" s="674"/>
      <c r="MGJ48" s="674"/>
      <c r="MGK48" s="674"/>
      <c r="MGL48" s="674"/>
      <c r="MGM48" s="674"/>
      <c r="MGN48" s="674"/>
      <c r="MGO48" s="674"/>
      <c r="MGP48" s="674"/>
      <c r="MGQ48" s="674"/>
      <c r="MGR48" s="674"/>
      <c r="MGS48" s="674"/>
      <c r="MGT48" s="674"/>
      <c r="MGU48" s="674"/>
      <c r="MGV48" s="674"/>
      <c r="MGW48" s="674"/>
      <c r="MGX48" s="674"/>
      <c r="MGY48" s="674"/>
      <c r="MGZ48" s="674"/>
      <c r="MHA48" s="674"/>
      <c r="MHB48" s="674"/>
      <c r="MHC48" s="674"/>
      <c r="MHD48" s="674"/>
      <c r="MHE48" s="674"/>
      <c r="MHF48" s="674"/>
      <c r="MHG48" s="674"/>
      <c r="MHH48" s="674"/>
      <c r="MHI48" s="674"/>
      <c r="MHJ48" s="674"/>
      <c r="MHK48" s="674"/>
      <c r="MHL48" s="674"/>
      <c r="MHM48" s="674"/>
      <c r="MHN48" s="674"/>
      <c r="MHO48" s="674"/>
      <c r="MHP48" s="674"/>
      <c r="MHQ48" s="674"/>
      <c r="MHR48" s="674"/>
      <c r="MHS48" s="674"/>
      <c r="MHT48" s="674"/>
      <c r="MHU48" s="674"/>
      <c r="MHV48" s="674"/>
      <c r="MHW48" s="674"/>
      <c r="MHX48" s="674"/>
      <c r="MHY48" s="674"/>
      <c r="MHZ48" s="674"/>
      <c r="MIA48" s="674"/>
      <c r="MIB48" s="674"/>
      <c r="MIC48" s="674"/>
      <c r="MID48" s="674"/>
      <c r="MIE48" s="674"/>
      <c r="MIF48" s="674"/>
      <c r="MIG48" s="674"/>
      <c r="MIH48" s="674"/>
      <c r="MII48" s="674"/>
      <c r="MIJ48" s="674"/>
      <c r="MIK48" s="674"/>
      <c r="MIL48" s="674"/>
      <c r="MIM48" s="674"/>
      <c r="MIN48" s="674"/>
      <c r="MIO48" s="674"/>
      <c r="MIP48" s="674"/>
      <c r="MIQ48" s="674"/>
      <c r="MIR48" s="674"/>
      <c r="MIS48" s="674"/>
      <c r="MIT48" s="674"/>
      <c r="MIU48" s="674"/>
      <c r="MIV48" s="674"/>
      <c r="MIW48" s="674"/>
      <c r="MIX48" s="674"/>
      <c r="MIY48" s="674"/>
      <c r="MIZ48" s="674"/>
      <c r="MJA48" s="674"/>
      <c r="MJB48" s="674"/>
      <c r="MJC48" s="674"/>
      <c r="MJD48" s="674"/>
      <c r="MJE48" s="674"/>
      <c r="MJF48" s="674"/>
      <c r="MJG48" s="674"/>
      <c r="MJH48" s="674"/>
      <c r="MJI48" s="674"/>
      <c r="MJJ48" s="674"/>
      <c r="MJK48" s="674"/>
      <c r="MJL48" s="674"/>
      <c r="MJM48" s="674"/>
      <c r="MJN48" s="674"/>
      <c r="MJO48" s="674"/>
      <c r="MJP48" s="674"/>
      <c r="MJQ48" s="674"/>
      <c r="MJR48" s="674"/>
      <c r="MJS48" s="674"/>
      <c r="MJT48" s="674"/>
      <c r="MJU48" s="674"/>
      <c r="MJV48" s="674"/>
      <c r="MJW48" s="674"/>
      <c r="MJX48" s="674"/>
      <c r="MJY48" s="674"/>
      <c r="MJZ48" s="674"/>
      <c r="MKA48" s="674"/>
      <c r="MKB48" s="674"/>
      <c r="MKC48" s="674"/>
      <c r="MKD48" s="674"/>
      <c r="MKE48" s="674"/>
      <c r="MKF48" s="674"/>
      <c r="MKG48" s="674"/>
      <c r="MKH48" s="674"/>
      <c r="MKI48" s="674"/>
      <c r="MKJ48" s="674"/>
      <c r="MKK48" s="674"/>
      <c r="MKL48" s="674"/>
      <c r="MKM48" s="674"/>
      <c r="MKN48" s="674"/>
      <c r="MKO48" s="674"/>
      <c r="MKP48" s="674"/>
      <c r="MKQ48" s="674"/>
      <c r="MKR48" s="674"/>
      <c r="MKS48" s="674"/>
      <c r="MKT48" s="674"/>
      <c r="MKU48" s="674"/>
      <c r="MKV48" s="674"/>
      <c r="MKW48" s="674"/>
      <c r="MKX48" s="674"/>
      <c r="MKY48" s="674"/>
      <c r="MKZ48" s="674"/>
      <c r="MLA48" s="674"/>
      <c r="MLB48" s="674"/>
      <c r="MLC48" s="674"/>
      <c r="MLD48" s="674"/>
      <c r="MLE48" s="674"/>
      <c r="MLF48" s="674"/>
      <c r="MLG48" s="674"/>
      <c r="MLH48" s="674"/>
      <c r="MLI48" s="674"/>
      <c r="MLJ48" s="674"/>
      <c r="MLK48" s="674"/>
      <c r="MLL48" s="674"/>
      <c r="MLM48" s="674"/>
      <c r="MLN48" s="674"/>
      <c r="MLO48" s="674"/>
      <c r="MLP48" s="674"/>
      <c r="MLQ48" s="674"/>
      <c r="MLR48" s="674"/>
      <c r="MLS48" s="674"/>
      <c r="MLT48" s="674"/>
      <c r="MLU48" s="674"/>
      <c r="MLV48" s="674"/>
      <c r="MLW48" s="674"/>
      <c r="MLX48" s="674"/>
      <c r="MLY48" s="674"/>
      <c r="MLZ48" s="674"/>
      <c r="MMA48" s="674"/>
      <c r="MMB48" s="674"/>
      <c r="MMC48" s="674"/>
      <c r="MMD48" s="674"/>
      <c r="MME48" s="674"/>
      <c r="MMF48" s="674"/>
      <c r="MMG48" s="674"/>
      <c r="MMH48" s="674"/>
      <c r="MMI48" s="674"/>
      <c r="MMJ48" s="674"/>
      <c r="MMK48" s="674"/>
      <c r="MML48" s="674"/>
      <c r="MMM48" s="674"/>
      <c r="MMN48" s="674"/>
      <c r="MMO48" s="674"/>
      <c r="MMP48" s="674"/>
      <c r="MMQ48" s="674"/>
      <c r="MMR48" s="674"/>
      <c r="MMS48" s="674"/>
      <c r="MMT48" s="674"/>
      <c r="MMU48" s="674"/>
      <c r="MMV48" s="674"/>
      <c r="MMW48" s="674"/>
      <c r="MMX48" s="674"/>
      <c r="MMY48" s="674"/>
      <c r="MMZ48" s="674"/>
      <c r="MNA48" s="674"/>
      <c r="MNB48" s="674"/>
      <c r="MNC48" s="674"/>
      <c r="MND48" s="674"/>
      <c r="MNE48" s="674"/>
      <c r="MNF48" s="674"/>
      <c r="MNG48" s="674"/>
      <c r="MNH48" s="674"/>
      <c r="MNI48" s="674"/>
      <c r="MNJ48" s="674"/>
      <c r="MNK48" s="674"/>
      <c r="MNL48" s="674"/>
      <c r="MNM48" s="674"/>
      <c r="MNN48" s="674"/>
      <c r="MNO48" s="674"/>
      <c r="MNP48" s="674"/>
      <c r="MNQ48" s="674"/>
      <c r="MNR48" s="674"/>
      <c r="MNS48" s="674"/>
      <c r="MNT48" s="674"/>
      <c r="MNU48" s="674"/>
      <c r="MNV48" s="674"/>
      <c r="MNW48" s="674"/>
      <c r="MNX48" s="674"/>
      <c r="MNY48" s="674"/>
      <c r="MNZ48" s="674"/>
      <c r="MOA48" s="674"/>
      <c r="MOB48" s="674"/>
      <c r="MOC48" s="674"/>
      <c r="MOD48" s="674"/>
      <c r="MOE48" s="674"/>
      <c r="MOF48" s="674"/>
      <c r="MOG48" s="674"/>
      <c r="MOH48" s="674"/>
      <c r="MOI48" s="674"/>
      <c r="MOJ48" s="674"/>
      <c r="MOK48" s="674"/>
      <c r="MOL48" s="674"/>
      <c r="MOM48" s="674"/>
      <c r="MON48" s="674"/>
      <c r="MOO48" s="674"/>
      <c r="MOP48" s="674"/>
      <c r="MOQ48" s="674"/>
      <c r="MOR48" s="674"/>
      <c r="MOS48" s="674"/>
      <c r="MOT48" s="674"/>
      <c r="MOU48" s="674"/>
      <c r="MOV48" s="674"/>
      <c r="MOW48" s="674"/>
      <c r="MOX48" s="674"/>
      <c r="MOY48" s="674"/>
      <c r="MOZ48" s="674"/>
      <c r="MPA48" s="674"/>
      <c r="MPB48" s="674"/>
      <c r="MPC48" s="674"/>
      <c r="MPD48" s="674"/>
      <c r="MPE48" s="674"/>
      <c r="MPF48" s="674"/>
      <c r="MPG48" s="674"/>
      <c r="MPH48" s="674"/>
      <c r="MPI48" s="674"/>
      <c r="MPJ48" s="674"/>
      <c r="MPK48" s="674"/>
      <c r="MPL48" s="674"/>
      <c r="MPM48" s="674"/>
      <c r="MPN48" s="674"/>
      <c r="MPO48" s="674"/>
      <c r="MPP48" s="674"/>
      <c r="MPQ48" s="674"/>
      <c r="MPR48" s="674"/>
      <c r="MPS48" s="674"/>
      <c r="MPT48" s="674"/>
      <c r="MPU48" s="674"/>
      <c r="MPV48" s="674"/>
      <c r="MPW48" s="674"/>
      <c r="MPX48" s="674"/>
      <c r="MPY48" s="674"/>
      <c r="MPZ48" s="674"/>
      <c r="MQA48" s="674"/>
      <c r="MQB48" s="674"/>
      <c r="MQC48" s="674"/>
      <c r="MQD48" s="674"/>
      <c r="MQE48" s="674"/>
      <c r="MQF48" s="674"/>
      <c r="MQG48" s="674"/>
      <c r="MQH48" s="674"/>
      <c r="MQI48" s="674"/>
      <c r="MQJ48" s="674"/>
      <c r="MQK48" s="674"/>
      <c r="MQL48" s="674"/>
      <c r="MQM48" s="674"/>
      <c r="MQN48" s="674"/>
      <c r="MQO48" s="674"/>
      <c r="MQP48" s="674"/>
      <c r="MQQ48" s="674"/>
      <c r="MQR48" s="674"/>
      <c r="MQS48" s="674"/>
      <c r="MQT48" s="674"/>
      <c r="MQU48" s="674"/>
      <c r="MQV48" s="674"/>
      <c r="MQW48" s="674"/>
      <c r="MQX48" s="674"/>
      <c r="MQY48" s="674"/>
      <c r="MQZ48" s="674"/>
      <c r="MRA48" s="674"/>
      <c r="MRB48" s="674"/>
      <c r="MRC48" s="674"/>
      <c r="MRD48" s="674"/>
      <c r="MRE48" s="674"/>
      <c r="MRF48" s="674"/>
      <c r="MRG48" s="674"/>
      <c r="MRH48" s="674"/>
      <c r="MRI48" s="674"/>
      <c r="MRJ48" s="674"/>
      <c r="MRK48" s="674"/>
      <c r="MRL48" s="674"/>
      <c r="MRM48" s="674"/>
      <c r="MRN48" s="674"/>
      <c r="MRO48" s="674"/>
      <c r="MRP48" s="674"/>
      <c r="MRQ48" s="674"/>
      <c r="MRR48" s="674"/>
      <c r="MRS48" s="674"/>
      <c r="MRT48" s="674"/>
      <c r="MRU48" s="674"/>
      <c r="MRV48" s="674"/>
      <c r="MRW48" s="674"/>
      <c r="MRX48" s="674"/>
      <c r="MRY48" s="674"/>
      <c r="MRZ48" s="674"/>
      <c r="MSA48" s="674"/>
      <c r="MSB48" s="674"/>
      <c r="MSC48" s="674"/>
      <c r="MSD48" s="674"/>
      <c r="MSE48" s="674"/>
      <c r="MSF48" s="674"/>
      <c r="MSG48" s="674"/>
      <c r="MSH48" s="674"/>
      <c r="MSI48" s="674"/>
      <c r="MSJ48" s="674"/>
      <c r="MSK48" s="674"/>
      <c r="MSL48" s="674"/>
      <c r="MSM48" s="674"/>
      <c r="MSN48" s="674"/>
      <c r="MSO48" s="674"/>
      <c r="MSP48" s="674"/>
      <c r="MSQ48" s="674"/>
      <c r="MSR48" s="674"/>
      <c r="MSS48" s="674"/>
      <c r="MST48" s="674"/>
      <c r="MSU48" s="674"/>
      <c r="MSV48" s="674"/>
      <c r="MSW48" s="674"/>
      <c r="MSX48" s="674"/>
      <c r="MSY48" s="674"/>
      <c r="MSZ48" s="674"/>
      <c r="MTA48" s="674"/>
      <c r="MTB48" s="674"/>
      <c r="MTC48" s="674"/>
      <c r="MTD48" s="674"/>
      <c r="MTE48" s="674"/>
      <c r="MTF48" s="674"/>
      <c r="MTG48" s="674"/>
      <c r="MTH48" s="674"/>
      <c r="MTI48" s="674"/>
      <c r="MTJ48" s="674"/>
      <c r="MTK48" s="674"/>
      <c r="MTL48" s="674"/>
      <c r="MTM48" s="674"/>
      <c r="MTN48" s="674"/>
      <c r="MTO48" s="674"/>
      <c r="MTP48" s="674"/>
      <c r="MTQ48" s="674"/>
      <c r="MTR48" s="674"/>
      <c r="MTS48" s="674"/>
      <c r="MTT48" s="674"/>
      <c r="MTU48" s="674"/>
      <c r="MTV48" s="674"/>
      <c r="MTW48" s="674"/>
      <c r="MTX48" s="674"/>
      <c r="MTY48" s="674"/>
      <c r="MTZ48" s="674"/>
      <c r="MUA48" s="674"/>
      <c r="MUB48" s="674"/>
      <c r="MUC48" s="674"/>
      <c r="MUD48" s="674"/>
      <c r="MUE48" s="674"/>
      <c r="MUF48" s="674"/>
      <c r="MUG48" s="674"/>
      <c r="MUH48" s="674"/>
      <c r="MUI48" s="674"/>
      <c r="MUJ48" s="674"/>
      <c r="MUK48" s="674"/>
      <c r="MUL48" s="674"/>
      <c r="MUM48" s="674"/>
      <c r="MUN48" s="674"/>
      <c r="MUO48" s="674"/>
      <c r="MUP48" s="674"/>
      <c r="MUQ48" s="674"/>
      <c r="MUR48" s="674"/>
      <c r="MUS48" s="674"/>
      <c r="MUT48" s="674"/>
      <c r="MUU48" s="674"/>
      <c r="MUV48" s="674"/>
      <c r="MUW48" s="674"/>
      <c r="MUX48" s="674"/>
      <c r="MUY48" s="674"/>
      <c r="MUZ48" s="674"/>
      <c r="MVA48" s="674"/>
      <c r="MVB48" s="674"/>
      <c r="MVC48" s="674"/>
      <c r="MVD48" s="674"/>
      <c r="MVE48" s="674"/>
      <c r="MVF48" s="674"/>
      <c r="MVG48" s="674"/>
      <c r="MVH48" s="674"/>
      <c r="MVI48" s="674"/>
      <c r="MVJ48" s="674"/>
      <c r="MVK48" s="674"/>
      <c r="MVL48" s="674"/>
      <c r="MVM48" s="674"/>
      <c r="MVN48" s="674"/>
      <c r="MVO48" s="674"/>
      <c r="MVP48" s="674"/>
      <c r="MVQ48" s="674"/>
      <c r="MVR48" s="674"/>
      <c r="MVS48" s="674"/>
      <c r="MVT48" s="674"/>
      <c r="MVU48" s="674"/>
      <c r="MVV48" s="674"/>
      <c r="MVW48" s="674"/>
      <c r="MVX48" s="674"/>
      <c r="MVY48" s="674"/>
      <c r="MVZ48" s="674"/>
      <c r="MWA48" s="674"/>
      <c r="MWB48" s="674"/>
      <c r="MWC48" s="674"/>
      <c r="MWD48" s="674"/>
      <c r="MWE48" s="674"/>
      <c r="MWF48" s="674"/>
      <c r="MWG48" s="674"/>
      <c r="MWH48" s="674"/>
      <c r="MWI48" s="674"/>
      <c r="MWJ48" s="674"/>
      <c r="MWK48" s="674"/>
      <c r="MWL48" s="674"/>
      <c r="MWM48" s="674"/>
      <c r="MWN48" s="674"/>
      <c r="MWO48" s="674"/>
      <c r="MWP48" s="674"/>
      <c r="MWQ48" s="674"/>
      <c r="MWR48" s="674"/>
      <c r="MWS48" s="674"/>
      <c r="MWT48" s="674"/>
      <c r="MWU48" s="674"/>
      <c r="MWV48" s="674"/>
      <c r="MWW48" s="674"/>
      <c r="MWX48" s="674"/>
      <c r="MWY48" s="674"/>
      <c r="MWZ48" s="674"/>
      <c r="MXA48" s="674"/>
      <c r="MXB48" s="674"/>
      <c r="MXC48" s="674"/>
      <c r="MXD48" s="674"/>
      <c r="MXE48" s="674"/>
      <c r="MXF48" s="674"/>
      <c r="MXG48" s="674"/>
      <c r="MXH48" s="674"/>
      <c r="MXI48" s="674"/>
      <c r="MXJ48" s="674"/>
      <c r="MXK48" s="674"/>
      <c r="MXL48" s="674"/>
      <c r="MXM48" s="674"/>
      <c r="MXN48" s="674"/>
      <c r="MXO48" s="674"/>
      <c r="MXP48" s="674"/>
      <c r="MXQ48" s="674"/>
      <c r="MXR48" s="674"/>
      <c r="MXS48" s="674"/>
      <c r="MXT48" s="674"/>
      <c r="MXU48" s="674"/>
      <c r="MXV48" s="674"/>
      <c r="MXW48" s="674"/>
      <c r="MXX48" s="674"/>
      <c r="MXY48" s="674"/>
      <c r="MXZ48" s="674"/>
      <c r="MYA48" s="674"/>
      <c r="MYB48" s="674"/>
      <c r="MYC48" s="674"/>
      <c r="MYD48" s="674"/>
      <c r="MYE48" s="674"/>
      <c r="MYF48" s="674"/>
      <c r="MYG48" s="674"/>
      <c r="MYH48" s="674"/>
      <c r="MYI48" s="674"/>
      <c r="MYJ48" s="674"/>
      <c r="MYK48" s="674"/>
      <c r="MYL48" s="674"/>
      <c r="MYM48" s="674"/>
      <c r="MYN48" s="674"/>
      <c r="MYO48" s="674"/>
      <c r="MYP48" s="674"/>
      <c r="MYQ48" s="674"/>
      <c r="MYR48" s="674"/>
      <c r="MYS48" s="674"/>
      <c r="MYT48" s="674"/>
      <c r="MYU48" s="674"/>
      <c r="MYV48" s="674"/>
      <c r="MYW48" s="674"/>
      <c r="MYX48" s="674"/>
      <c r="MYY48" s="674"/>
      <c r="MYZ48" s="674"/>
      <c r="MZA48" s="674"/>
      <c r="MZB48" s="674"/>
      <c r="MZC48" s="674"/>
      <c r="MZD48" s="674"/>
      <c r="MZE48" s="674"/>
      <c r="MZF48" s="674"/>
      <c r="MZG48" s="674"/>
      <c r="MZH48" s="674"/>
      <c r="MZI48" s="674"/>
      <c r="MZJ48" s="674"/>
      <c r="MZK48" s="674"/>
      <c r="MZL48" s="674"/>
      <c r="MZM48" s="674"/>
      <c r="MZN48" s="674"/>
      <c r="MZO48" s="674"/>
      <c r="MZP48" s="674"/>
      <c r="MZQ48" s="674"/>
      <c r="MZR48" s="674"/>
      <c r="MZS48" s="674"/>
      <c r="MZT48" s="674"/>
      <c r="MZU48" s="674"/>
      <c r="MZV48" s="674"/>
      <c r="MZW48" s="674"/>
      <c r="MZX48" s="674"/>
      <c r="MZY48" s="674"/>
      <c r="MZZ48" s="674"/>
      <c r="NAA48" s="674"/>
      <c r="NAB48" s="674"/>
      <c r="NAC48" s="674"/>
      <c r="NAD48" s="674"/>
      <c r="NAE48" s="674"/>
      <c r="NAF48" s="674"/>
      <c r="NAG48" s="674"/>
      <c r="NAH48" s="674"/>
      <c r="NAI48" s="674"/>
      <c r="NAJ48" s="674"/>
      <c r="NAK48" s="674"/>
      <c r="NAL48" s="674"/>
      <c r="NAM48" s="674"/>
      <c r="NAN48" s="674"/>
      <c r="NAO48" s="674"/>
      <c r="NAP48" s="674"/>
      <c r="NAQ48" s="674"/>
      <c r="NAR48" s="674"/>
      <c r="NAS48" s="674"/>
      <c r="NAT48" s="674"/>
      <c r="NAU48" s="674"/>
      <c r="NAV48" s="674"/>
      <c r="NAW48" s="674"/>
      <c r="NAX48" s="674"/>
      <c r="NAY48" s="674"/>
      <c r="NAZ48" s="674"/>
      <c r="NBA48" s="674"/>
      <c r="NBB48" s="674"/>
      <c r="NBC48" s="674"/>
      <c r="NBD48" s="674"/>
      <c r="NBE48" s="674"/>
      <c r="NBF48" s="674"/>
      <c r="NBG48" s="674"/>
      <c r="NBH48" s="674"/>
      <c r="NBI48" s="674"/>
      <c r="NBJ48" s="674"/>
      <c r="NBK48" s="674"/>
      <c r="NBL48" s="674"/>
      <c r="NBM48" s="674"/>
      <c r="NBN48" s="674"/>
      <c r="NBO48" s="674"/>
      <c r="NBP48" s="674"/>
      <c r="NBQ48" s="674"/>
      <c r="NBR48" s="674"/>
      <c r="NBS48" s="674"/>
      <c r="NBT48" s="674"/>
      <c r="NBU48" s="674"/>
      <c r="NBV48" s="674"/>
      <c r="NBW48" s="674"/>
      <c r="NBX48" s="674"/>
      <c r="NBY48" s="674"/>
      <c r="NBZ48" s="674"/>
      <c r="NCA48" s="674"/>
      <c r="NCB48" s="674"/>
      <c r="NCC48" s="674"/>
      <c r="NCD48" s="674"/>
      <c r="NCE48" s="674"/>
      <c r="NCF48" s="674"/>
      <c r="NCG48" s="674"/>
      <c r="NCH48" s="674"/>
      <c r="NCI48" s="674"/>
      <c r="NCJ48" s="674"/>
      <c r="NCK48" s="674"/>
      <c r="NCL48" s="674"/>
      <c r="NCM48" s="674"/>
      <c r="NCN48" s="674"/>
      <c r="NCO48" s="674"/>
      <c r="NCP48" s="674"/>
      <c r="NCQ48" s="674"/>
      <c r="NCR48" s="674"/>
      <c r="NCS48" s="674"/>
      <c r="NCT48" s="674"/>
      <c r="NCU48" s="674"/>
      <c r="NCV48" s="674"/>
      <c r="NCW48" s="674"/>
      <c r="NCX48" s="674"/>
      <c r="NCY48" s="674"/>
      <c r="NCZ48" s="674"/>
      <c r="NDA48" s="674"/>
      <c r="NDB48" s="674"/>
      <c r="NDC48" s="674"/>
      <c r="NDD48" s="674"/>
      <c r="NDE48" s="674"/>
      <c r="NDF48" s="674"/>
      <c r="NDG48" s="674"/>
      <c r="NDH48" s="674"/>
      <c r="NDI48" s="674"/>
      <c r="NDJ48" s="674"/>
      <c r="NDK48" s="674"/>
      <c r="NDL48" s="674"/>
      <c r="NDM48" s="674"/>
      <c r="NDN48" s="674"/>
      <c r="NDO48" s="674"/>
      <c r="NDP48" s="674"/>
      <c r="NDQ48" s="674"/>
      <c r="NDR48" s="674"/>
      <c r="NDS48" s="674"/>
      <c r="NDT48" s="674"/>
      <c r="NDU48" s="674"/>
      <c r="NDV48" s="674"/>
      <c r="NDW48" s="674"/>
      <c r="NDX48" s="674"/>
      <c r="NDY48" s="674"/>
      <c r="NDZ48" s="674"/>
      <c r="NEA48" s="674"/>
      <c r="NEB48" s="674"/>
      <c r="NEC48" s="674"/>
      <c r="NED48" s="674"/>
      <c r="NEE48" s="674"/>
      <c r="NEF48" s="674"/>
      <c r="NEG48" s="674"/>
      <c r="NEH48" s="674"/>
      <c r="NEI48" s="674"/>
      <c r="NEJ48" s="674"/>
      <c r="NEK48" s="674"/>
      <c r="NEL48" s="674"/>
      <c r="NEM48" s="674"/>
      <c r="NEN48" s="674"/>
      <c r="NEO48" s="674"/>
      <c r="NEP48" s="674"/>
      <c r="NEQ48" s="674"/>
      <c r="NER48" s="674"/>
      <c r="NES48" s="674"/>
      <c r="NET48" s="674"/>
      <c r="NEU48" s="674"/>
      <c r="NEV48" s="674"/>
      <c r="NEW48" s="674"/>
      <c r="NEX48" s="674"/>
      <c r="NEY48" s="674"/>
      <c r="NEZ48" s="674"/>
      <c r="NFA48" s="674"/>
      <c r="NFB48" s="674"/>
      <c r="NFC48" s="674"/>
      <c r="NFD48" s="674"/>
      <c r="NFE48" s="674"/>
      <c r="NFF48" s="674"/>
      <c r="NFG48" s="674"/>
      <c r="NFH48" s="674"/>
      <c r="NFI48" s="674"/>
      <c r="NFJ48" s="674"/>
      <c r="NFK48" s="674"/>
      <c r="NFL48" s="674"/>
      <c r="NFM48" s="674"/>
      <c r="NFN48" s="674"/>
      <c r="NFO48" s="674"/>
      <c r="NFP48" s="674"/>
      <c r="NFQ48" s="674"/>
      <c r="NFR48" s="674"/>
      <c r="NFS48" s="674"/>
      <c r="NFT48" s="674"/>
      <c r="NFU48" s="674"/>
      <c r="NFV48" s="674"/>
      <c r="NFW48" s="674"/>
      <c r="NFX48" s="674"/>
      <c r="NFY48" s="674"/>
      <c r="NFZ48" s="674"/>
      <c r="NGA48" s="674"/>
      <c r="NGB48" s="674"/>
      <c r="NGC48" s="674"/>
      <c r="NGD48" s="674"/>
      <c r="NGE48" s="674"/>
      <c r="NGF48" s="674"/>
      <c r="NGG48" s="674"/>
      <c r="NGH48" s="674"/>
      <c r="NGI48" s="674"/>
      <c r="NGJ48" s="674"/>
      <c r="NGK48" s="674"/>
      <c r="NGL48" s="674"/>
      <c r="NGM48" s="674"/>
      <c r="NGN48" s="674"/>
      <c r="NGO48" s="674"/>
      <c r="NGP48" s="674"/>
      <c r="NGQ48" s="674"/>
      <c r="NGR48" s="674"/>
      <c r="NGS48" s="674"/>
      <c r="NGT48" s="674"/>
      <c r="NGU48" s="674"/>
      <c r="NGV48" s="674"/>
      <c r="NGW48" s="674"/>
      <c r="NGX48" s="674"/>
      <c r="NGY48" s="674"/>
      <c r="NGZ48" s="674"/>
      <c r="NHA48" s="674"/>
      <c r="NHB48" s="674"/>
      <c r="NHC48" s="674"/>
      <c r="NHD48" s="674"/>
      <c r="NHE48" s="674"/>
      <c r="NHF48" s="674"/>
      <c r="NHG48" s="674"/>
      <c r="NHH48" s="674"/>
      <c r="NHI48" s="674"/>
      <c r="NHJ48" s="674"/>
      <c r="NHK48" s="674"/>
      <c r="NHL48" s="674"/>
      <c r="NHM48" s="674"/>
      <c r="NHN48" s="674"/>
      <c r="NHO48" s="674"/>
      <c r="NHP48" s="674"/>
      <c r="NHQ48" s="674"/>
      <c r="NHR48" s="674"/>
      <c r="NHS48" s="674"/>
      <c r="NHT48" s="674"/>
      <c r="NHU48" s="674"/>
      <c r="NHV48" s="674"/>
      <c r="NHW48" s="674"/>
      <c r="NHX48" s="674"/>
      <c r="NHY48" s="674"/>
      <c r="NHZ48" s="674"/>
      <c r="NIA48" s="674"/>
      <c r="NIB48" s="674"/>
      <c r="NIC48" s="674"/>
      <c r="NID48" s="674"/>
      <c r="NIE48" s="674"/>
      <c r="NIF48" s="674"/>
      <c r="NIG48" s="674"/>
      <c r="NIH48" s="674"/>
      <c r="NII48" s="674"/>
      <c r="NIJ48" s="674"/>
      <c r="NIK48" s="674"/>
      <c r="NIL48" s="674"/>
      <c r="NIM48" s="674"/>
      <c r="NIN48" s="674"/>
      <c r="NIO48" s="674"/>
      <c r="NIP48" s="674"/>
      <c r="NIQ48" s="674"/>
      <c r="NIR48" s="674"/>
      <c r="NIS48" s="674"/>
      <c r="NIT48" s="674"/>
      <c r="NIU48" s="674"/>
      <c r="NIV48" s="674"/>
      <c r="NIW48" s="674"/>
      <c r="NIX48" s="674"/>
      <c r="NIY48" s="674"/>
      <c r="NIZ48" s="674"/>
      <c r="NJA48" s="674"/>
      <c r="NJB48" s="674"/>
      <c r="NJC48" s="674"/>
      <c r="NJD48" s="674"/>
      <c r="NJE48" s="674"/>
      <c r="NJF48" s="674"/>
      <c r="NJG48" s="674"/>
      <c r="NJH48" s="674"/>
      <c r="NJI48" s="674"/>
      <c r="NJJ48" s="674"/>
      <c r="NJK48" s="674"/>
      <c r="NJL48" s="674"/>
      <c r="NJM48" s="674"/>
      <c r="NJN48" s="674"/>
      <c r="NJO48" s="674"/>
      <c r="NJP48" s="674"/>
      <c r="NJQ48" s="674"/>
      <c r="NJR48" s="674"/>
      <c r="NJS48" s="674"/>
      <c r="NJT48" s="674"/>
      <c r="NJU48" s="674"/>
      <c r="NJV48" s="674"/>
      <c r="NJW48" s="674"/>
      <c r="NJX48" s="674"/>
      <c r="NJY48" s="674"/>
      <c r="NJZ48" s="674"/>
      <c r="NKA48" s="674"/>
      <c r="NKB48" s="674"/>
      <c r="NKC48" s="674"/>
      <c r="NKD48" s="674"/>
      <c r="NKE48" s="674"/>
      <c r="NKF48" s="674"/>
      <c r="NKG48" s="674"/>
      <c r="NKH48" s="674"/>
      <c r="NKI48" s="674"/>
      <c r="NKJ48" s="674"/>
      <c r="NKK48" s="674"/>
      <c r="NKL48" s="674"/>
      <c r="NKM48" s="674"/>
      <c r="NKN48" s="674"/>
      <c r="NKO48" s="674"/>
      <c r="NKP48" s="674"/>
      <c r="NKQ48" s="674"/>
      <c r="NKR48" s="674"/>
      <c r="NKS48" s="674"/>
      <c r="NKT48" s="674"/>
      <c r="NKU48" s="674"/>
      <c r="NKV48" s="674"/>
      <c r="NKW48" s="674"/>
      <c r="NKX48" s="674"/>
      <c r="NKY48" s="674"/>
      <c r="NKZ48" s="674"/>
      <c r="NLA48" s="674"/>
      <c r="NLB48" s="674"/>
      <c r="NLC48" s="674"/>
      <c r="NLD48" s="674"/>
      <c r="NLE48" s="674"/>
      <c r="NLF48" s="674"/>
      <c r="NLG48" s="674"/>
      <c r="NLH48" s="674"/>
      <c r="NLI48" s="674"/>
      <c r="NLJ48" s="674"/>
      <c r="NLK48" s="674"/>
      <c r="NLL48" s="674"/>
      <c r="NLM48" s="674"/>
      <c r="NLN48" s="674"/>
      <c r="NLO48" s="674"/>
      <c r="NLP48" s="674"/>
      <c r="NLQ48" s="674"/>
      <c r="NLR48" s="674"/>
      <c r="NLS48" s="674"/>
      <c r="NLT48" s="674"/>
      <c r="NLU48" s="674"/>
      <c r="NLV48" s="674"/>
      <c r="NLW48" s="674"/>
      <c r="NLX48" s="674"/>
      <c r="NLY48" s="674"/>
      <c r="NLZ48" s="674"/>
      <c r="NMA48" s="674"/>
      <c r="NMB48" s="674"/>
      <c r="NMC48" s="674"/>
      <c r="NMD48" s="674"/>
      <c r="NME48" s="674"/>
      <c r="NMF48" s="674"/>
      <c r="NMG48" s="674"/>
      <c r="NMH48" s="674"/>
      <c r="NMI48" s="674"/>
      <c r="NMJ48" s="674"/>
      <c r="NMK48" s="674"/>
      <c r="NML48" s="674"/>
      <c r="NMM48" s="674"/>
      <c r="NMN48" s="674"/>
      <c r="NMO48" s="674"/>
      <c r="NMP48" s="674"/>
      <c r="NMQ48" s="674"/>
      <c r="NMR48" s="674"/>
      <c r="NMS48" s="674"/>
      <c r="NMT48" s="674"/>
      <c r="NMU48" s="674"/>
      <c r="NMV48" s="674"/>
      <c r="NMW48" s="674"/>
      <c r="NMX48" s="674"/>
      <c r="NMY48" s="674"/>
      <c r="NMZ48" s="674"/>
      <c r="NNA48" s="674"/>
      <c r="NNB48" s="674"/>
      <c r="NNC48" s="674"/>
      <c r="NND48" s="674"/>
      <c r="NNE48" s="674"/>
      <c r="NNF48" s="674"/>
      <c r="NNG48" s="674"/>
      <c r="NNH48" s="674"/>
      <c r="NNI48" s="674"/>
      <c r="NNJ48" s="674"/>
      <c r="NNK48" s="674"/>
      <c r="NNL48" s="674"/>
      <c r="NNM48" s="674"/>
      <c r="NNN48" s="674"/>
      <c r="NNO48" s="674"/>
      <c r="NNP48" s="674"/>
      <c r="NNQ48" s="674"/>
      <c r="NNR48" s="674"/>
      <c r="NNS48" s="674"/>
      <c r="NNT48" s="674"/>
      <c r="NNU48" s="674"/>
      <c r="NNV48" s="674"/>
      <c r="NNW48" s="674"/>
      <c r="NNX48" s="674"/>
      <c r="NNY48" s="674"/>
      <c r="NNZ48" s="674"/>
      <c r="NOA48" s="674"/>
      <c r="NOB48" s="674"/>
      <c r="NOC48" s="674"/>
      <c r="NOD48" s="674"/>
      <c r="NOE48" s="674"/>
      <c r="NOF48" s="674"/>
      <c r="NOG48" s="674"/>
      <c r="NOH48" s="674"/>
      <c r="NOI48" s="674"/>
      <c r="NOJ48" s="674"/>
      <c r="NOK48" s="674"/>
      <c r="NOL48" s="674"/>
      <c r="NOM48" s="674"/>
      <c r="NON48" s="674"/>
      <c r="NOO48" s="674"/>
      <c r="NOP48" s="674"/>
      <c r="NOQ48" s="674"/>
      <c r="NOR48" s="674"/>
      <c r="NOS48" s="674"/>
      <c r="NOT48" s="674"/>
      <c r="NOU48" s="674"/>
      <c r="NOV48" s="674"/>
      <c r="NOW48" s="674"/>
      <c r="NOX48" s="674"/>
      <c r="NOY48" s="674"/>
      <c r="NOZ48" s="674"/>
      <c r="NPA48" s="674"/>
      <c r="NPB48" s="674"/>
      <c r="NPC48" s="674"/>
      <c r="NPD48" s="674"/>
      <c r="NPE48" s="674"/>
      <c r="NPF48" s="674"/>
      <c r="NPG48" s="674"/>
      <c r="NPH48" s="674"/>
      <c r="NPI48" s="674"/>
      <c r="NPJ48" s="674"/>
      <c r="NPK48" s="674"/>
      <c r="NPL48" s="674"/>
      <c r="NPM48" s="674"/>
      <c r="NPN48" s="674"/>
      <c r="NPO48" s="674"/>
      <c r="NPP48" s="674"/>
      <c r="NPQ48" s="674"/>
      <c r="NPR48" s="674"/>
      <c r="NPS48" s="674"/>
      <c r="NPT48" s="674"/>
      <c r="NPU48" s="674"/>
      <c r="NPV48" s="674"/>
      <c r="NPW48" s="674"/>
      <c r="NPX48" s="674"/>
      <c r="NPY48" s="674"/>
      <c r="NPZ48" s="674"/>
      <c r="NQA48" s="674"/>
      <c r="NQB48" s="674"/>
      <c r="NQC48" s="674"/>
      <c r="NQD48" s="674"/>
      <c r="NQE48" s="674"/>
      <c r="NQF48" s="674"/>
      <c r="NQG48" s="674"/>
      <c r="NQH48" s="674"/>
      <c r="NQI48" s="674"/>
      <c r="NQJ48" s="674"/>
      <c r="NQK48" s="674"/>
      <c r="NQL48" s="674"/>
      <c r="NQM48" s="674"/>
      <c r="NQN48" s="674"/>
      <c r="NQO48" s="674"/>
      <c r="NQP48" s="674"/>
      <c r="NQQ48" s="674"/>
      <c r="NQR48" s="674"/>
      <c r="NQS48" s="674"/>
      <c r="NQT48" s="674"/>
      <c r="NQU48" s="674"/>
      <c r="NQV48" s="674"/>
      <c r="NQW48" s="674"/>
      <c r="NQX48" s="674"/>
      <c r="NQY48" s="674"/>
      <c r="NQZ48" s="674"/>
      <c r="NRA48" s="674"/>
      <c r="NRB48" s="674"/>
      <c r="NRC48" s="674"/>
      <c r="NRD48" s="674"/>
      <c r="NRE48" s="674"/>
      <c r="NRF48" s="674"/>
      <c r="NRG48" s="674"/>
      <c r="NRH48" s="674"/>
      <c r="NRI48" s="674"/>
      <c r="NRJ48" s="674"/>
      <c r="NRK48" s="674"/>
      <c r="NRL48" s="674"/>
      <c r="NRM48" s="674"/>
      <c r="NRN48" s="674"/>
      <c r="NRO48" s="674"/>
      <c r="NRP48" s="674"/>
      <c r="NRQ48" s="674"/>
      <c r="NRR48" s="674"/>
      <c r="NRS48" s="674"/>
      <c r="NRT48" s="674"/>
      <c r="NRU48" s="674"/>
      <c r="NRV48" s="674"/>
      <c r="NRW48" s="674"/>
      <c r="NRX48" s="674"/>
      <c r="NRY48" s="674"/>
      <c r="NRZ48" s="674"/>
      <c r="NSA48" s="674"/>
      <c r="NSB48" s="674"/>
      <c r="NSC48" s="674"/>
      <c r="NSD48" s="674"/>
      <c r="NSE48" s="674"/>
      <c r="NSF48" s="674"/>
      <c r="NSG48" s="674"/>
      <c r="NSH48" s="674"/>
      <c r="NSI48" s="674"/>
      <c r="NSJ48" s="674"/>
      <c r="NSK48" s="674"/>
      <c r="NSL48" s="674"/>
      <c r="NSM48" s="674"/>
      <c r="NSN48" s="674"/>
      <c r="NSO48" s="674"/>
      <c r="NSP48" s="674"/>
      <c r="NSQ48" s="674"/>
      <c r="NSR48" s="674"/>
      <c r="NSS48" s="674"/>
      <c r="NST48" s="674"/>
      <c r="NSU48" s="674"/>
      <c r="NSV48" s="674"/>
      <c r="NSW48" s="674"/>
      <c r="NSX48" s="674"/>
      <c r="NSY48" s="674"/>
      <c r="NSZ48" s="674"/>
      <c r="NTA48" s="674"/>
      <c r="NTB48" s="674"/>
      <c r="NTC48" s="674"/>
      <c r="NTD48" s="674"/>
      <c r="NTE48" s="674"/>
      <c r="NTF48" s="674"/>
      <c r="NTG48" s="674"/>
      <c r="NTH48" s="674"/>
      <c r="NTI48" s="674"/>
      <c r="NTJ48" s="674"/>
      <c r="NTK48" s="674"/>
      <c r="NTL48" s="674"/>
      <c r="NTM48" s="674"/>
      <c r="NTN48" s="674"/>
      <c r="NTO48" s="674"/>
      <c r="NTP48" s="674"/>
      <c r="NTQ48" s="674"/>
      <c r="NTR48" s="674"/>
      <c r="NTS48" s="674"/>
      <c r="NTT48" s="674"/>
      <c r="NTU48" s="674"/>
      <c r="NTV48" s="674"/>
      <c r="NTW48" s="674"/>
      <c r="NTX48" s="674"/>
      <c r="NTY48" s="674"/>
      <c r="NTZ48" s="674"/>
      <c r="NUA48" s="674"/>
      <c r="NUB48" s="674"/>
      <c r="NUC48" s="674"/>
      <c r="NUD48" s="674"/>
      <c r="NUE48" s="674"/>
      <c r="NUF48" s="674"/>
      <c r="NUG48" s="674"/>
      <c r="NUH48" s="674"/>
      <c r="NUI48" s="674"/>
      <c r="NUJ48" s="674"/>
      <c r="NUK48" s="674"/>
      <c r="NUL48" s="674"/>
      <c r="NUM48" s="674"/>
      <c r="NUN48" s="674"/>
      <c r="NUO48" s="674"/>
      <c r="NUP48" s="674"/>
      <c r="NUQ48" s="674"/>
      <c r="NUR48" s="674"/>
      <c r="NUS48" s="674"/>
      <c r="NUT48" s="674"/>
      <c r="NUU48" s="674"/>
      <c r="NUV48" s="674"/>
      <c r="NUW48" s="674"/>
      <c r="NUX48" s="674"/>
      <c r="NUY48" s="674"/>
      <c r="NUZ48" s="674"/>
      <c r="NVA48" s="674"/>
      <c r="NVB48" s="674"/>
      <c r="NVC48" s="674"/>
      <c r="NVD48" s="674"/>
      <c r="NVE48" s="674"/>
      <c r="NVF48" s="674"/>
      <c r="NVG48" s="674"/>
      <c r="NVH48" s="674"/>
      <c r="NVI48" s="674"/>
      <c r="NVJ48" s="674"/>
      <c r="NVK48" s="674"/>
      <c r="NVL48" s="674"/>
      <c r="NVM48" s="674"/>
      <c r="NVN48" s="674"/>
      <c r="NVO48" s="674"/>
      <c r="NVP48" s="674"/>
      <c r="NVQ48" s="674"/>
      <c r="NVR48" s="674"/>
      <c r="NVS48" s="674"/>
      <c r="NVT48" s="674"/>
      <c r="NVU48" s="674"/>
      <c r="NVV48" s="674"/>
      <c r="NVW48" s="674"/>
      <c r="NVX48" s="674"/>
      <c r="NVY48" s="674"/>
      <c r="NVZ48" s="674"/>
      <c r="NWA48" s="674"/>
      <c r="NWB48" s="674"/>
      <c r="NWC48" s="674"/>
      <c r="NWD48" s="674"/>
      <c r="NWE48" s="674"/>
      <c r="NWF48" s="674"/>
      <c r="NWG48" s="674"/>
      <c r="NWH48" s="674"/>
      <c r="NWI48" s="674"/>
      <c r="NWJ48" s="674"/>
      <c r="NWK48" s="674"/>
      <c r="NWL48" s="674"/>
      <c r="NWM48" s="674"/>
      <c r="NWN48" s="674"/>
      <c r="NWO48" s="674"/>
      <c r="NWP48" s="674"/>
      <c r="NWQ48" s="674"/>
      <c r="NWR48" s="674"/>
      <c r="NWS48" s="674"/>
      <c r="NWT48" s="674"/>
      <c r="NWU48" s="674"/>
      <c r="NWV48" s="674"/>
      <c r="NWW48" s="674"/>
      <c r="NWX48" s="674"/>
      <c r="NWY48" s="674"/>
      <c r="NWZ48" s="674"/>
      <c r="NXA48" s="674"/>
      <c r="NXB48" s="674"/>
      <c r="NXC48" s="674"/>
      <c r="NXD48" s="674"/>
      <c r="NXE48" s="674"/>
      <c r="NXF48" s="674"/>
      <c r="NXG48" s="674"/>
      <c r="NXH48" s="674"/>
      <c r="NXI48" s="674"/>
      <c r="NXJ48" s="674"/>
      <c r="NXK48" s="674"/>
      <c r="NXL48" s="674"/>
      <c r="NXM48" s="674"/>
      <c r="NXN48" s="674"/>
      <c r="NXO48" s="674"/>
      <c r="NXP48" s="674"/>
      <c r="NXQ48" s="674"/>
      <c r="NXR48" s="674"/>
      <c r="NXS48" s="674"/>
      <c r="NXT48" s="674"/>
      <c r="NXU48" s="674"/>
      <c r="NXV48" s="674"/>
      <c r="NXW48" s="674"/>
      <c r="NXX48" s="674"/>
      <c r="NXY48" s="674"/>
      <c r="NXZ48" s="674"/>
      <c r="NYA48" s="674"/>
      <c r="NYB48" s="674"/>
      <c r="NYC48" s="674"/>
      <c r="NYD48" s="674"/>
      <c r="NYE48" s="674"/>
      <c r="NYF48" s="674"/>
      <c r="NYG48" s="674"/>
      <c r="NYH48" s="674"/>
      <c r="NYI48" s="674"/>
      <c r="NYJ48" s="674"/>
      <c r="NYK48" s="674"/>
      <c r="NYL48" s="674"/>
      <c r="NYM48" s="674"/>
      <c r="NYN48" s="674"/>
      <c r="NYO48" s="674"/>
      <c r="NYP48" s="674"/>
      <c r="NYQ48" s="674"/>
      <c r="NYR48" s="674"/>
      <c r="NYS48" s="674"/>
      <c r="NYT48" s="674"/>
      <c r="NYU48" s="674"/>
      <c r="NYV48" s="674"/>
      <c r="NYW48" s="674"/>
      <c r="NYX48" s="674"/>
      <c r="NYY48" s="674"/>
      <c r="NYZ48" s="674"/>
      <c r="NZA48" s="674"/>
      <c r="NZB48" s="674"/>
      <c r="NZC48" s="674"/>
      <c r="NZD48" s="674"/>
      <c r="NZE48" s="674"/>
      <c r="NZF48" s="674"/>
      <c r="NZG48" s="674"/>
      <c r="NZH48" s="674"/>
      <c r="NZI48" s="674"/>
      <c r="NZJ48" s="674"/>
      <c r="NZK48" s="674"/>
      <c r="NZL48" s="674"/>
      <c r="NZM48" s="674"/>
      <c r="NZN48" s="674"/>
      <c r="NZO48" s="674"/>
      <c r="NZP48" s="674"/>
      <c r="NZQ48" s="674"/>
      <c r="NZR48" s="674"/>
      <c r="NZS48" s="674"/>
      <c r="NZT48" s="674"/>
      <c r="NZU48" s="674"/>
      <c r="NZV48" s="674"/>
      <c r="NZW48" s="674"/>
      <c r="NZX48" s="674"/>
      <c r="NZY48" s="674"/>
      <c r="NZZ48" s="674"/>
      <c r="OAA48" s="674"/>
      <c r="OAB48" s="674"/>
      <c r="OAC48" s="674"/>
      <c r="OAD48" s="674"/>
      <c r="OAE48" s="674"/>
      <c r="OAF48" s="674"/>
      <c r="OAG48" s="674"/>
      <c r="OAH48" s="674"/>
      <c r="OAI48" s="674"/>
      <c r="OAJ48" s="674"/>
      <c r="OAK48" s="674"/>
      <c r="OAL48" s="674"/>
      <c r="OAM48" s="674"/>
      <c r="OAN48" s="674"/>
      <c r="OAO48" s="674"/>
      <c r="OAP48" s="674"/>
      <c r="OAQ48" s="674"/>
      <c r="OAR48" s="674"/>
      <c r="OAS48" s="674"/>
      <c r="OAT48" s="674"/>
      <c r="OAU48" s="674"/>
      <c r="OAV48" s="674"/>
      <c r="OAW48" s="674"/>
      <c r="OAX48" s="674"/>
      <c r="OAY48" s="674"/>
      <c r="OAZ48" s="674"/>
      <c r="OBA48" s="674"/>
      <c r="OBB48" s="674"/>
      <c r="OBC48" s="674"/>
      <c r="OBD48" s="674"/>
      <c r="OBE48" s="674"/>
      <c r="OBF48" s="674"/>
      <c r="OBG48" s="674"/>
      <c r="OBH48" s="674"/>
      <c r="OBI48" s="674"/>
      <c r="OBJ48" s="674"/>
      <c r="OBK48" s="674"/>
      <c r="OBL48" s="674"/>
      <c r="OBM48" s="674"/>
      <c r="OBN48" s="674"/>
      <c r="OBO48" s="674"/>
      <c r="OBP48" s="674"/>
      <c r="OBQ48" s="674"/>
      <c r="OBR48" s="674"/>
      <c r="OBS48" s="674"/>
      <c r="OBT48" s="674"/>
      <c r="OBU48" s="674"/>
      <c r="OBV48" s="674"/>
      <c r="OBW48" s="674"/>
      <c r="OBX48" s="674"/>
      <c r="OBY48" s="674"/>
      <c r="OBZ48" s="674"/>
      <c r="OCA48" s="674"/>
      <c r="OCB48" s="674"/>
      <c r="OCC48" s="674"/>
      <c r="OCD48" s="674"/>
      <c r="OCE48" s="674"/>
      <c r="OCF48" s="674"/>
      <c r="OCG48" s="674"/>
      <c r="OCH48" s="674"/>
      <c r="OCI48" s="674"/>
      <c r="OCJ48" s="674"/>
      <c r="OCK48" s="674"/>
      <c r="OCL48" s="674"/>
      <c r="OCM48" s="674"/>
      <c r="OCN48" s="674"/>
      <c r="OCO48" s="674"/>
      <c r="OCP48" s="674"/>
      <c r="OCQ48" s="674"/>
      <c r="OCR48" s="674"/>
      <c r="OCS48" s="674"/>
      <c r="OCT48" s="674"/>
      <c r="OCU48" s="674"/>
      <c r="OCV48" s="674"/>
      <c r="OCW48" s="674"/>
      <c r="OCX48" s="674"/>
      <c r="OCY48" s="674"/>
      <c r="OCZ48" s="674"/>
      <c r="ODA48" s="674"/>
      <c r="ODB48" s="674"/>
      <c r="ODC48" s="674"/>
      <c r="ODD48" s="674"/>
      <c r="ODE48" s="674"/>
      <c r="ODF48" s="674"/>
      <c r="ODG48" s="674"/>
      <c r="ODH48" s="674"/>
      <c r="ODI48" s="674"/>
      <c r="ODJ48" s="674"/>
      <c r="ODK48" s="674"/>
      <c r="ODL48" s="674"/>
      <c r="ODM48" s="674"/>
      <c r="ODN48" s="674"/>
      <c r="ODO48" s="674"/>
      <c r="ODP48" s="674"/>
      <c r="ODQ48" s="674"/>
      <c r="ODR48" s="674"/>
      <c r="ODS48" s="674"/>
      <c r="ODT48" s="674"/>
      <c r="ODU48" s="674"/>
      <c r="ODV48" s="674"/>
      <c r="ODW48" s="674"/>
      <c r="ODX48" s="674"/>
      <c r="ODY48" s="674"/>
      <c r="ODZ48" s="674"/>
      <c r="OEA48" s="674"/>
      <c r="OEB48" s="674"/>
      <c r="OEC48" s="674"/>
      <c r="OED48" s="674"/>
      <c r="OEE48" s="674"/>
      <c r="OEF48" s="674"/>
      <c r="OEG48" s="674"/>
      <c r="OEH48" s="674"/>
      <c r="OEI48" s="674"/>
      <c r="OEJ48" s="674"/>
      <c r="OEK48" s="674"/>
      <c r="OEL48" s="674"/>
      <c r="OEM48" s="674"/>
      <c r="OEN48" s="674"/>
      <c r="OEO48" s="674"/>
      <c r="OEP48" s="674"/>
      <c r="OEQ48" s="674"/>
      <c r="OER48" s="674"/>
      <c r="OES48" s="674"/>
      <c r="OET48" s="674"/>
      <c r="OEU48" s="674"/>
      <c r="OEV48" s="674"/>
      <c r="OEW48" s="674"/>
      <c r="OEX48" s="674"/>
      <c r="OEY48" s="674"/>
      <c r="OEZ48" s="674"/>
      <c r="OFA48" s="674"/>
      <c r="OFB48" s="674"/>
      <c r="OFC48" s="674"/>
      <c r="OFD48" s="674"/>
      <c r="OFE48" s="674"/>
      <c r="OFF48" s="674"/>
      <c r="OFG48" s="674"/>
      <c r="OFH48" s="674"/>
      <c r="OFI48" s="674"/>
      <c r="OFJ48" s="674"/>
      <c r="OFK48" s="674"/>
      <c r="OFL48" s="674"/>
      <c r="OFM48" s="674"/>
      <c r="OFN48" s="674"/>
      <c r="OFO48" s="674"/>
      <c r="OFP48" s="674"/>
      <c r="OFQ48" s="674"/>
      <c r="OFR48" s="674"/>
      <c r="OFS48" s="674"/>
      <c r="OFT48" s="674"/>
      <c r="OFU48" s="674"/>
      <c r="OFV48" s="674"/>
      <c r="OFW48" s="674"/>
      <c r="OFX48" s="674"/>
      <c r="OFY48" s="674"/>
      <c r="OFZ48" s="674"/>
      <c r="OGA48" s="674"/>
      <c r="OGB48" s="674"/>
      <c r="OGC48" s="674"/>
      <c r="OGD48" s="674"/>
      <c r="OGE48" s="674"/>
      <c r="OGF48" s="674"/>
      <c r="OGG48" s="674"/>
      <c r="OGH48" s="674"/>
      <c r="OGI48" s="674"/>
      <c r="OGJ48" s="674"/>
      <c r="OGK48" s="674"/>
      <c r="OGL48" s="674"/>
      <c r="OGM48" s="674"/>
      <c r="OGN48" s="674"/>
      <c r="OGO48" s="674"/>
      <c r="OGP48" s="674"/>
      <c r="OGQ48" s="674"/>
      <c r="OGR48" s="674"/>
      <c r="OGS48" s="674"/>
      <c r="OGT48" s="674"/>
      <c r="OGU48" s="674"/>
      <c r="OGV48" s="674"/>
      <c r="OGW48" s="674"/>
      <c r="OGX48" s="674"/>
      <c r="OGY48" s="674"/>
      <c r="OGZ48" s="674"/>
      <c r="OHA48" s="674"/>
      <c r="OHB48" s="674"/>
      <c r="OHC48" s="674"/>
      <c r="OHD48" s="674"/>
      <c r="OHE48" s="674"/>
      <c r="OHF48" s="674"/>
      <c r="OHG48" s="674"/>
      <c r="OHH48" s="674"/>
      <c r="OHI48" s="674"/>
      <c r="OHJ48" s="674"/>
      <c r="OHK48" s="674"/>
      <c r="OHL48" s="674"/>
      <c r="OHM48" s="674"/>
      <c r="OHN48" s="674"/>
      <c r="OHO48" s="674"/>
      <c r="OHP48" s="674"/>
      <c r="OHQ48" s="674"/>
      <c r="OHR48" s="674"/>
      <c r="OHS48" s="674"/>
      <c r="OHT48" s="674"/>
      <c r="OHU48" s="674"/>
      <c r="OHV48" s="674"/>
      <c r="OHW48" s="674"/>
      <c r="OHX48" s="674"/>
      <c r="OHY48" s="674"/>
      <c r="OHZ48" s="674"/>
      <c r="OIA48" s="674"/>
      <c r="OIB48" s="674"/>
      <c r="OIC48" s="674"/>
      <c r="OID48" s="674"/>
      <c r="OIE48" s="674"/>
      <c r="OIF48" s="674"/>
      <c r="OIG48" s="674"/>
      <c r="OIH48" s="674"/>
      <c r="OII48" s="674"/>
      <c r="OIJ48" s="674"/>
      <c r="OIK48" s="674"/>
      <c r="OIL48" s="674"/>
      <c r="OIM48" s="674"/>
      <c r="OIN48" s="674"/>
      <c r="OIO48" s="674"/>
      <c r="OIP48" s="674"/>
      <c r="OIQ48" s="674"/>
      <c r="OIR48" s="674"/>
      <c r="OIS48" s="674"/>
      <c r="OIT48" s="674"/>
      <c r="OIU48" s="674"/>
      <c r="OIV48" s="674"/>
      <c r="OIW48" s="674"/>
      <c r="OIX48" s="674"/>
      <c r="OIY48" s="674"/>
      <c r="OIZ48" s="674"/>
      <c r="OJA48" s="674"/>
      <c r="OJB48" s="674"/>
      <c r="OJC48" s="674"/>
      <c r="OJD48" s="674"/>
      <c r="OJE48" s="674"/>
      <c r="OJF48" s="674"/>
      <c r="OJG48" s="674"/>
      <c r="OJH48" s="674"/>
      <c r="OJI48" s="674"/>
      <c r="OJJ48" s="674"/>
      <c r="OJK48" s="674"/>
      <c r="OJL48" s="674"/>
      <c r="OJM48" s="674"/>
      <c r="OJN48" s="674"/>
      <c r="OJO48" s="674"/>
      <c r="OJP48" s="674"/>
      <c r="OJQ48" s="674"/>
      <c r="OJR48" s="674"/>
      <c r="OJS48" s="674"/>
      <c r="OJT48" s="674"/>
      <c r="OJU48" s="674"/>
      <c r="OJV48" s="674"/>
      <c r="OJW48" s="674"/>
      <c r="OJX48" s="674"/>
      <c r="OJY48" s="674"/>
      <c r="OJZ48" s="674"/>
      <c r="OKA48" s="674"/>
      <c r="OKB48" s="674"/>
      <c r="OKC48" s="674"/>
      <c r="OKD48" s="674"/>
      <c r="OKE48" s="674"/>
      <c r="OKF48" s="674"/>
      <c r="OKG48" s="674"/>
      <c r="OKH48" s="674"/>
      <c r="OKI48" s="674"/>
      <c r="OKJ48" s="674"/>
      <c r="OKK48" s="674"/>
      <c r="OKL48" s="674"/>
      <c r="OKM48" s="674"/>
      <c r="OKN48" s="674"/>
      <c r="OKO48" s="674"/>
      <c r="OKP48" s="674"/>
      <c r="OKQ48" s="674"/>
      <c r="OKR48" s="674"/>
      <c r="OKS48" s="674"/>
      <c r="OKT48" s="674"/>
      <c r="OKU48" s="674"/>
      <c r="OKV48" s="674"/>
      <c r="OKW48" s="674"/>
      <c r="OKX48" s="674"/>
      <c r="OKY48" s="674"/>
      <c r="OKZ48" s="674"/>
      <c r="OLA48" s="674"/>
      <c r="OLB48" s="674"/>
      <c r="OLC48" s="674"/>
      <c r="OLD48" s="674"/>
      <c r="OLE48" s="674"/>
      <c r="OLF48" s="674"/>
      <c r="OLG48" s="674"/>
      <c r="OLH48" s="674"/>
      <c r="OLI48" s="674"/>
      <c r="OLJ48" s="674"/>
      <c r="OLK48" s="674"/>
      <c r="OLL48" s="674"/>
      <c r="OLM48" s="674"/>
      <c r="OLN48" s="674"/>
      <c r="OLO48" s="674"/>
      <c r="OLP48" s="674"/>
      <c r="OLQ48" s="674"/>
      <c r="OLR48" s="674"/>
      <c r="OLS48" s="674"/>
      <c r="OLT48" s="674"/>
      <c r="OLU48" s="674"/>
      <c r="OLV48" s="674"/>
      <c r="OLW48" s="674"/>
      <c r="OLX48" s="674"/>
      <c r="OLY48" s="674"/>
      <c r="OLZ48" s="674"/>
      <c r="OMA48" s="674"/>
      <c r="OMB48" s="674"/>
      <c r="OMC48" s="674"/>
      <c r="OMD48" s="674"/>
      <c r="OME48" s="674"/>
      <c r="OMF48" s="674"/>
      <c r="OMG48" s="674"/>
      <c r="OMH48" s="674"/>
      <c r="OMI48" s="674"/>
      <c r="OMJ48" s="674"/>
      <c r="OMK48" s="674"/>
      <c r="OML48" s="674"/>
      <c r="OMM48" s="674"/>
      <c r="OMN48" s="674"/>
      <c r="OMO48" s="674"/>
      <c r="OMP48" s="674"/>
      <c r="OMQ48" s="674"/>
      <c r="OMR48" s="674"/>
      <c r="OMS48" s="674"/>
      <c r="OMT48" s="674"/>
      <c r="OMU48" s="674"/>
      <c r="OMV48" s="674"/>
      <c r="OMW48" s="674"/>
      <c r="OMX48" s="674"/>
      <c r="OMY48" s="674"/>
      <c r="OMZ48" s="674"/>
      <c r="ONA48" s="674"/>
      <c r="ONB48" s="674"/>
      <c r="ONC48" s="674"/>
      <c r="OND48" s="674"/>
      <c r="ONE48" s="674"/>
      <c r="ONF48" s="674"/>
      <c r="ONG48" s="674"/>
      <c r="ONH48" s="674"/>
      <c r="ONI48" s="674"/>
      <c r="ONJ48" s="674"/>
      <c r="ONK48" s="674"/>
      <c r="ONL48" s="674"/>
      <c r="ONM48" s="674"/>
      <c r="ONN48" s="674"/>
      <c r="ONO48" s="674"/>
      <c r="ONP48" s="674"/>
      <c r="ONQ48" s="674"/>
      <c r="ONR48" s="674"/>
      <c r="ONS48" s="674"/>
      <c r="ONT48" s="674"/>
      <c r="ONU48" s="674"/>
      <c r="ONV48" s="674"/>
      <c r="ONW48" s="674"/>
      <c r="ONX48" s="674"/>
      <c r="ONY48" s="674"/>
      <c r="ONZ48" s="674"/>
      <c r="OOA48" s="674"/>
      <c r="OOB48" s="674"/>
      <c r="OOC48" s="674"/>
      <c r="OOD48" s="674"/>
      <c r="OOE48" s="674"/>
      <c r="OOF48" s="674"/>
      <c r="OOG48" s="674"/>
      <c r="OOH48" s="674"/>
      <c r="OOI48" s="674"/>
      <c r="OOJ48" s="674"/>
      <c r="OOK48" s="674"/>
      <c r="OOL48" s="674"/>
      <c r="OOM48" s="674"/>
      <c r="OON48" s="674"/>
      <c r="OOO48" s="674"/>
      <c r="OOP48" s="674"/>
      <c r="OOQ48" s="674"/>
      <c r="OOR48" s="674"/>
      <c r="OOS48" s="674"/>
      <c r="OOT48" s="674"/>
      <c r="OOU48" s="674"/>
      <c r="OOV48" s="674"/>
      <c r="OOW48" s="674"/>
      <c r="OOX48" s="674"/>
      <c r="OOY48" s="674"/>
      <c r="OOZ48" s="674"/>
      <c r="OPA48" s="674"/>
      <c r="OPB48" s="674"/>
      <c r="OPC48" s="674"/>
      <c r="OPD48" s="674"/>
      <c r="OPE48" s="674"/>
      <c r="OPF48" s="674"/>
      <c r="OPG48" s="674"/>
      <c r="OPH48" s="674"/>
      <c r="OPI48" s="674"/>
      <c r="OPJ48" s="674"/>
      <c r="OPK48" s="674"/>
      <c r="OPL48" s="674"/>
      <c r="OPM48" s="674"/>
      <c r="OPN48" s="674"/>
      <c r="OPO48" s="674"/>
      <c r="OPP48" s="674"/>
      <c r="OPQ48" s="674"/>
      <c r="OPR48" s="674"/>
      <c r="OPS48" s="674"/>
      <c r="OPT48" s="674"/>
      <c r="OPU48" s="674"/>
      <c r="OPV48" s="674"/>
      <c r="OPW48" s="674"/>
      <c r="OPX48" s="674"/>
      <c r="OPY48" s="674"/>
      <c r="OPZ48" s="674"/>
      <c r="OQA48" s="674"/>
      <c r="OQB48" s="674"/>
      <c r="OQC48" s="674"/>
      <c r="OQD48" s="674"/>
      <c r="OQE48" s="674"/>
      <c r="OQF48" s="674"/>
      <c r="OQG48" s="674"/>
      <c r="OQH48" s="674"/>
      <c r="OQI48" s="674"/>
      <c r="OQJ48" s="674"/>
      <c r="OQK48" s="674"/>
      <c r="OQL48" s="674"/>
      <c r="OQM48" s="674"/>
      <c r="OQN48" s="674"/>
      <c r="OQO48" s="674"/>
      <c r="OQP48" s="674"/>
      <c r="OQQ48" s="674"/>
      <c r="OQR48" s="674"/>
      <c r="OQS48" s="674"/>
      <c r="OQT48" s="674"/>
      <c r="OQU48" s="674"/>
      <c r="OQV48" s="674"/>
      <c r="OQW48" s="674"/>
      <c r="OQX48" s="674"/>
      <c r="OQY48" s="674"/>
      <c r="OQZ48" s="674"/>
      <c r="ORA48" s="674"/>
      <c r="ORB48" s="674"/>
      <c r="ORC48" s="674"/>
      <c r="ORD48" s="674"/>
      <c r="ORE48" s="674"/>
      <c r="ORF48" s="674"/>
      <c r="ORG48" s="674"/>
      <c r="ORH48" s="674"/>
      <c r="ORI48" s="674"/>
      <c r="ORJ48" s="674"/>
      <c r="ORK48" s="674"/>
      <c r="ORL48" s="674"/>
      <c r="ORM48" s="674"/>
      <c r="ORN48" s="674"/>
      <c r="ORO48" s="674"/>
      <c r="ORP48" s="674"/>
      <c r="ORQ48" s="674"/>
      <c r="ORR48" s="674"/>
      <c r="ORS48" s="674"/>
      <c r="ORT48" s="674"/>
      <c r="ORU48" s="674"/>
      <c r="ORV48" s="674"/>
      <c r="ORW48" s="674"/>
      <c r="ORX48" s="674"/>
      <c r="ORY48" s="674"/>
      <c r="ORZ48" s="674"/>
      <c r="OSA48" s="674"/>
      <c r="OSB48" s="674"/>
      <c r="OSC48" s="674"/>
      <c r="OSD48" s="674"/>
      <c r="OSE48" s="674"/>
      <c r="OSF48" s="674"/>
      <c r="OSG48" s="674"/>
      <c r="OSH48" s="674"/>
      <c r="OSI48" s="674"/>
      <c r="OSJ48" s="674"/>
      <c r="OSK48" s="674"/>
      <c r="OSL48" s="674"/>
      <c r="OSM48" s="674"/>
      <c r="OSN48" s="674"/>
      <c r="OSO48" s="674"/>
      <c r="OSP48" s="674"/>
      <c r="OSQ48" s="674"/>
      <c r="OSR48" s="674"/>
      <c r="OSS48" s="674"/>
      <c r="OST48" s="674"/>
      <c r="OSU48" s="674"/>
      <c r="OSV48" s="674"/>
      <c r="OSW48" s="674"/>
      <c r="OSX48" s="674"/>
      <c r="OSY48" s="674"/>
      <c r="OSZ48" s="674"/>
      <c r="OTA48" s="674"/>
      <c r="OTB48" s="674"/>
      <c r="OTC48" s="674"/>
      <c r="OTD48" s="674"/>
      <c r="OTE48" s="674"/>
      <c r="OTF48" s="674"/>
      <c r="OTG48" s="674"/>
      <c r="OTH48" s="674"/>
      <c r="OTI48" s="674"/>
      <c r="OTJ48" s="674"/>
      <c r="OTK48" s="674"/>
      <c r="OTL48" s="674"/>
      <c r="OTM48" s="674"/>
      <c r="OTN48" s="674"/>
      <c r="OTO48" s="674"/>
      <c r="OTP48" s="674"/>
      <c r="OTQ48" s="674"/>
      <c r="OTR48" s="674"/>
      <c r="OTS48" s="674"/>
      <c r="OTT48" s="674"/>
      <c r="OTU48" s="674"/>
      <c r="OTV48" s="674"/>
      <c r="OTW48" s="674"/>
      <c r="OTX48" s="674"/>
      <c r="OTY48" s="674"/>
      <c r="OTZ48" s="674"/>
      <c r="OUA48" s="674"/>
      <c r="OUB48" s="674"/>
      <c r="OUC48" s="674"/>
      <c r="OUD48" s="674"/>
      <c r="OUE48" s="674"/>
      <c r="OUF48" s="674"/>
      <c r="OUG48" s="674"/>
      <c r="OUH48" s="674"/>
      <c r="OUI48" s="674"/>
      <c r="OUJ48" s="674"/>
      <c r="OUK48" s="674"/>
      <c r="OUL48" s="674"/>
      <c r="OUM48" s="674"/>
      <c r="OUN48" s="674"/>
      <c r="OUO48" s="674"/>
      <c r="OUP48" s="674"/>
      <c r="OUQ48" s="674"/>
      <c r="OUR48" s="674"/>
      <c r="OUS48" s="674"/>
      <c r="OUT48" s="674"/>
      <c r="OUU48" s="674"/>
      <c r="OUV48" s="674"/>
      <c r="OUW48" s="674"/>
      <c r="OUX48" s="674"/>
      <c r="OUY48" s="674"/>
      <c r="OUZ48" s="674"/>
      <c r="OVA48" s="674"/>
      <c r="OVB48" s="674"/>
      <c r="OVC48" s="674"/>
      <c r="OVD48" s="674"/>
      <c r="OVE48" s="674"/>
      <c r="OVF48" s="674"/>
      <c r="OVG48" s="674"/>
      <c r="OVH48" s="674"/>
      <c r="OVI48" s="674"/>
      <c r="OVJ48" s="674"/>
      <c r="OVK48" s="674"/>
      <c r="OVL48" s="674"/>
      <c r="OVM48" s="674"/>
      <c r="OVN48" s="674"/>
      <c r="OVO48" s="674"/>
      <c r="OVP48" s="674"/>
      <c r="OVQ48" s="674"/>
      <c r="OVR48" s="674"/>
      <c r="OVS48" s="674"/>
      <c r="OVT48" s="674"/>
      <c r="OVU48" s="674"/>
      <c r="OVV48" s="674"/>
      <c r="OVW48" s="674"/>
      <c r="OVX48" s="674"/>
      <c r="OVY48" s="674"/>
      <c r="OVZ48" s="674"/>
      <c r="OWA48" s="674"/>
      <c r="OWB48" s="674"/>
      <c r="OWC48" s="674"/>
      <c r="OWD48" s="674"/>
      <c r="OWE48" s="674"/>
      <c r="OWF48" s="674"/>
      <c r="OWG48" s="674"/>
      <c r="OWH48" s="674"/>
      <c r="OWI48" s="674"/>
      <c r="OWJ48" s="674"/>
      <c r="OWK48" s="674"/>
      <c r="OWL48" s="674"/>
      <c r="OWM48" s="674"/>
      <c r="OWN48" s="674"/>
      <c r="OWO48" s="674"/>
      <c r="OWP48" s="674"/>
      <c r="OWQ48" s="674"/>
      <c r="OWR48" s="674"/>
      <c r="OWS48" s="674"/>
      <c r="OWT48" s="674"/>
      <c r="OWU48" s="674"/>
      <c r="OWV48" s="674"/>
      <c r="OWW48" s="674"/>
      <c r="OWX48" s="674"/>
      <c r="OWY48" s="674"/>
      <c r="OWZ48" s="674"/>
      <c r="OXA48" s="674"/>
      <c r="OXB48" s="674"/>
      <c r="OXC48" s="674"/>
      <c r="OXD48" s="674"/>
      <c r="OXE48" s="674"/>
      <c r="OXF48" s="674"/>
      <c r="OXG48" s="674"/>
      <c r="OXH48" s="674"/>
      <c r="OXI48" s="674"/>
      <c r="OXJ48" s="674"/>
      <c r="OXK48" s="674"/>
      <c r="OXL48" s="674"/>
      <c r="OXM48" s="674"/>
      <c r="OXN48" s="674"/>
      <c r="OXO48" s="674"/>
      <c r="OXP48" s="674"/>
      <c r="OXQ48" s="674"/>
      <c r="OXR48" s="674"/>
      <c r="OXS48" s="674"/>
      <c r="OXT48" s="674"/>
      <c r="OXU48" s="674"/>
      <c r="OXV48" s="674"/>
      <c r="OXW48" s="674"/>
      <c r="OXX48" s="674"/>
      <c r="OXY48" s="674"/>
      <c r="OXZ48" s="674"/>
      <c r="OYA48" s="674"/>
      <c r="OYB48" s="674"/>
      <c r="OYC48" s="674"/>
      <c r="OYD48" s="674"/>
      <c r="OYE48" s="674"/>
      <c r="OYF48" s="674"/>
      <c r="OYG48" s="674"/>
      <c r="OYH48" s="674"/>
      <c r="OYI48" s="674"/>
      <c r="OYJ48" s="674"/>
      <c r="OYK48" s="674"/>
      <c r="OYL48" s="674"/>
      <c r="OYM48" s="674"/>
      <c r="OYN48" s="674"/>
      <c r="OYO48" s="674"/>
      <c r="OYP48" s="674"/>
      <c r="OYQ48" s="674"/>
      <c r="OYR48" s="674"/>
      <c r="OYS48" s="674"/>
      <c r="OYT48" s="674"/>
      <c r="OYU48" s="674"/>
      <c r="OYV48" s="674"/>
      <c r="OYW48" s="674"/>
      <c r="OYX48" s="674"/>
      <c r="OYY48" s="674"/>
      <c r="OYZ48" s="674"/>
      <c r="OZA48" s="674"/>
      <c r="OZB48" s="674"/>
      <c r="OZC48" s="674"/>
      <c r="OZD48" s="674"/>
      <c r="OZE48" s="674"/>
      <c r="OZF48" s="674"/>
      <c r="OZG48" s="674"/>
      <c r="OZH48" s="674"/>
      <c r="OZI48" s="674"/>
      <c r="OZJ48" s="674"/>
      <c r="OZK48" s="674"/>
      <c r="OZL48" s="674"/>
      <c r="OZM48" s="674"/>
      <c r="OZN48" s="674"/>
      <c r="OZO48" s="674"/>
      <c r="OZP48" s="674"/>
      <c r="OZQ48" s="674"/>
      <c r="OZR48" s="674"/>
      <c r="OZS48" s="674"/>
      <c r="OZT48" s="674"/>
      <c r="OZU48" s="674"/>
      <c r="OZV48" s="674"/>
      <c r="OZW48" s="674"/>
      <c r="OZX48" s="674"/>
      <c r="OZY48" s="674"/>
      <c r="OZZ48" s="674"/>
      <c r="PAA48" s="674"/>
      <c r="PAB48" s="674"/>
      <c r="PAC48" s="674"/>
      <c r="PAD48" s="674"/>
      <c r="PAE48" s="674"/>
      <c r="PAF48" s="674"/>
      <c r="PAG48" s="674"/>
      <c r="PAH48" s="674"/>
      <c r="PAI48" s="674"/>
      <c r="PAJ48" s="674"/>
      <c r="PAK48" s="674"/>
      <c r="PAL48" s="674"/>
      <c r="PAM48" s="674"/>
      <c r="PAN48" s="674"/>
      <c r="PAO48" s="674"/>
      <c r="PAP48" s="674"/>
      <c r="PAQ48" s="674"/>
      <c r="PAR48" s="674"/>
      <c r="PAS48" s="674"/>
      <c r="PAT48" s="674"/>
      <c r="PAU48" s="674"/>
      <c r="PAV48" s="674"/>
      <c r="PAW48" s="674"/>
      <c r="PAX48" s="674"/>
      <c r="PAY48" s="674"/>
      <c r="PAZ48" s="674"/>
      <c r="PBA48" s="674"/>
      <c r="PBB48" s="674"/>
      <c r="PBC48" s="674"/>
      <c r="PBD48" s="674"/>
      <c r="PBE48" s="674"/>
      <c r="PBF48" s="674"/>
      <c r="PBG48" s="674"/>
      <c r="PBH48" s="674"/>
      <c r="PBI48" s="674"/>
      <c r="PBJ48" s="674"/>
      <c r="PBK48" s="674"/>
      <c r="PBL48" s="674"/>
      <c r="PBM48" s="674"/>
      <c r="PBN48" s="674"/>
      <c r="PBO48" s="674"/>
      <c r="PBP48" s="674"/>
      <c r="PBQ48" s="674"/>
      <c r="PBR48" s="674"/>
      <c r="PBS48" s="674"/>
      <c r="PBT48" s="674"/>
      <c r="PBU48" s="674"/>
      <c r="PBV48" s="674"/>
      <c r="PBW48" s="674"/>
      <c r="PBX48" s="674"/>
      <c r="PBY48" s="674"/>
      <c r="PBZ48" s="674"/>
      <c r="PCA48" s="674"/>
      <c r="PCB48" s="674"/>
      <c r="PCC48" s="674"/>
      <c r="PCD48" s="674"/>
      <c r="PCE48" s="674"/>
      <c r="PCF48" s="674"/>
      <c r="PCG48" s="674"/>
      <c r="PCH48" s="674"/>
      <c r="PCI48" s="674"/>
      <c r="PCJ48" s="674"/>
      <c r="PCK48" s="674"/>
      <c r="PCL48" s="674"/>
      <c r="PCM48" s="674"/>
      <c r="PCN48" s="674"/>
      <c r="PCO48" s="674"/>
      <c r="PCP48" s="674"/>
      <c r="PCQ48" s="674"/>
      <c r="PCR48" s="674"/>
      <c r="PCS48" s="674"/>
      <c r="PCT48" s="674"/>
      <c r="PCU48" s="674"/>
      <c r="PCV48" s="674"/>
      <c r="PCW48" s="674"/>
      <c r="PCX48" s="674"/>
      <c r="PCY48" s="674"/>
      <c r="PCZ48" s="674"/>
      <c r="PDA48" s="674"/>
      <c r="PDB48" s="674"/>
      <c r="PDC48" s="674"/>
      <c r="PDD48" s="674"/>
      <c r="PDE48" s="674"/>
      <c r="PDF48" s="674"/>
      <c r="PDG48" s="674"/>
      <c r="PDH48" s="674"/>
      <c r="PDI48" s="674"/>
      <c r="PDJ48" s="674"/>
      <c r="PDK48" s="674"/>
      <c r="PDL48" s="674"/>
      <c r="PDM48" s="674"/>
      <c r="PDN48" s="674"/>
      <c r="PDO48" s="674"/>
      <c r="PDP48" s="674"/>
      <c r="PDQ48" s="674"/>
      <c r="PDR48" s="674"/>
      <c r="PDS48" s="674"/>
      <c r="PDT48" s="674"/>
      <c r="PDU48" s="674"/>
      <c r="PDV48" s="674"/>
      <c r="PDW48" s="674"/>
      <c r="PDX48" s="674"/>
      <c r="PDY48" s="674"/>
      <c r="PDZ48" s="674"/>
      <c r="PEA48" s="674"/>
      <c r="PEB48" s="674"/>
      <c r="PEC48" s="674"/>
      <c r="PED48" s="674"/>
      <c r="PEE48" s="674"/>
      <c r="PEF48" s="674"/>
      <c r="PEG48" s="674"/>
      <c r="PEH48" s="674"/>
      <c r="PEI48" s="674"/>
      <c r="PEJ48" s="674"/>
      <c r="PEK48" s="674"/>
      <c r="PEL48" s="674"/>
      <c r="PEM48" s="674"/>
      <c r="PEN48" s="674"/>
      <c r="PEO48" s="674"/>
      <c r="PEP48" s="674"/>
      <c r="PEQ48" s="674"/>
      <c r="PER48" s="674"/>
      <c r="PES48" s="674"/>
      <c r="PET48" s="674"/>
      <c r="PEU48" s="674"/>
      <c r="PEV48" s="674"/>
      <c r="PEW48" s="674"/>
      <c r="PEX48" s="674"/>
      <c r="PEY48" s="674"/>
      <c r="PEZ48" s="674"/>
      <c r="PFA48" s="674"/>
      <c r="PFB48" s="674"/>
      <c r="PFC48" s="674"/>
      <c r="PFD48" s="674"/>
      <c r="PFE48" s="674"/>
      <c r="PFF48" s="674"/>
      <c r="PFG48" s="674"/>
      <c r="PFH48" s="674"/>
      <c r="PFI48" s="674"/>
      <c r="PFJ48" s="674"/>
      <c r="PFK48" s="674"/>
      <c r="PFL48" s="674"/>
      <c r="PFM48" s="674"/>
      <c r="PFN48" s="674"/>
      <c r="PFO48" s="674"/>
      <c r="PFP48" s="674"/>
      <c r="PFQ48" s="674"/>
      <c r="PFR48" s="674"/>
      <c r="PFS48" s="674"/>
      <c r="PFT48" s="674"/>
      <c r="PFU48" s="674"/>
      <c r="PFV48" s="674"/>
      <c r="PFW48" s="674"/>
      <c r="PFX48" s="674"/>
      <c r="PFY48" s="674"/>
      <c r="PFZ48" s="674"/>
      <c r="PGA48" s="674"/>
      <c r="PGB48" s="674"/>
      <c r="PGC48" s="674"/>
      <c r="PGD48" s="674"/>
      <c r="PGE48" s="674"/>
      <c r="PGF48" s="674"/>
      <c r="PGG48" s="674"/>
      <c r="PGH48" s="674"/>
      <c r="PGI48" s="674"/>
      <c r="PGJ48" s="674"/>
      <c r="PGK48" s="674"/>
      <c r="PGL48" s="674"/>
      <c r="PGM48" s="674"/>
      <c r="PGN48" s="674"/>
      <c r="PGO48" s="674"/>
      <c r="PGP48" s="674"/>
      <c r="PGQ48" s="674"/>
      <c r="PGR48" s="674"/>
      <c r="PGS48" s="674"/>
      <c r="PGT48" s="674"/>
      <c r="PGU48" s="674"/>
      <c r="PGV48" s="674"/>
      <c r="PGW48" s="674"/>
      <c r="PGX48" s="674"/>
      <c r="PGY48" s="674"/>
      <c r="PGZ48" s="674"/>
      <c r="PHA48" s="674"/>
      <c r="PHB48" s="674"/>
      <c r="PHC48" s="674"/>
      <c r="PHD48" s="674"/>
      <c r="PHE48" s="674"/>
      <c r="PHF48" s="674"/>
      <c r="PHG48" s="674"/>
      <c r="PHH48" s="674"/>
      <c r="PHI48" s="674"/>
      <c r="PHJ48" s="674"/>
      <c r="PHK48" s="674"/>
      <c r="PHL48" s="674"/>
      <c r="PHM48" s="674"/>
      <c r="PHN48" s="674"/>
      <c r="PHO48" s="674"/>
      <c r="PHP48" s="674"/>
      <c r="PHQ48" s="674"/>
      <c r="PHR48" s="674"/>
      <c r="PHS48" s="674"/>
      <c r="PHT48" s="674"/>
      <c r="PHU48" s="674"/>
      <c r="PHV48" s="674"/>
      <c r="PHW48" s="674"/>
      <c r="PHX48" s="674"/>
      <c r="PHY48" s="674"/>
      <c r="PHZ48" s="674"/>
      <c r="PIA48" s="674"/>
      <c r="PIB48" s="674"/>
      <c r="PIC48" s="674"/>
      <c r="PID48" s="674"/>
      <c r="PIE48" s="674"/>
      <c r="PIF48" s="674"/>
      <c r="PIG48" s="674"/>
      <c r="PIH48" s="674"/>
      <c r="PII48" s="674"/>
      <c r="PIJ48" s="674"/>
      <c r="PIK48" s="674"/>
      <c r="PIL48" s="674"/>
      <c r="PIM48" s="674"/>
      <c r="PIN48" s="674"/>
      <c r="PIO48" s="674"/>
      <c r="PIP48" s="674"/>
      <c r="PIQ48" s="674"/>
      <c r="PIR48" s="674"/>
      <c r="PIS48" s="674"/>
      <c r="PIT48" s="674"/>
      <c r="PIU48" s="674"/>
      <c r="PIV48" s="674"/>
      <c r="PIW48" s="674"/>
      <c r="PIX48" s="674"/>
      <c r="PIY48" s="674"/>
      <c r="PIZ48" s="674"/>
      <c r="PJA48" s="674"/>
      <c r="PJB48" s="674"/>
      <c r="PJC48" s="674"/>
      <c r="PJD48" s="674"/>
      <c r="PJE48" s="674"/>
      <c r="PJF48" s="674"/>
      <c r="PJG48" s="674"/>
      <c r="PJH48" s="674"/>
      <c r="PJI48" s="674"/>
      <c r="PJJ48" s="674"/>
      <c r="PJK48" s="674"/>
      <c r="PJL48" s="674"/>
      <c r="PJM48" s="674"/>
      <c r="PJN48" s="674"/>
      <c r="PJO48" s="674"/>
      <c r="PJP48" s="674"/>
      <c r="PJQ48" s="674"/>
      <c r="PJR48" s="674"/>
      <c r="PJS48" s="674"/>
      <c r="PJT48" s="674"/>
      <c r="PJU48" s="674"/>
      <c r="PJV48" s="674"/>
      <c r="PJW48" s="674"/>
      <c r="PJX48" s="674"/>
      <c r="PJY48" s="674"/>
      <c r="PJZ48" s="674"/>
      <c r="PKA48" s="674"/>
      <c r="PKB48" s="674"/>
      <c r="PKC48" s="674"/>
      <c r="PKD48" s="674"/>
      <c r="PKE48" s="674"/>
      <c r="PKF48" s="674"/>
      <c r="PKG48" s="674"/>
      <c r="PKH48" s="674"/>
      <c r="PKI48" s="674"/>
      <c r="PKJ48" s="674"/>
      <c r="PKK48" s="674"/>
      <c r="PKL48" s="674"/>
      <c r="PKM48" s="674"/>
      <c r="PKN48" s="674"/>
      <c r="PKO48" s="674"/>
      <c r="PKP48" s="674"/>
      <c r="PKQ48" s="674"/>
      <c r="PKR48" s="674"/>
      <c r="PKS48" s="674"/>
      <c r="PKT48" s="674"/>
      <c r="PKU48" s="674"/>
      <c r="PKV48" s="674"/>
      <c r="PKW48" s="674"/>
      <c r="PKX48" s="674"/>
      <c r="PKY48" s="674"/>
      <c r="PKZ48" s="674"/>
      <c r="PLA48" s="674"/>
      <c r="PLB48" s="674"/>
      <c r="PLC48" s="674"/>
      <c r="PLD48" s="674"/>
      <c r="PLE48" s="674"/>
      <c r="PLF48" s="674"/>
      <c r="PLG48" s="674"/>
      <c r="PLH48" s="674"/>
      <c r="PLI48" s="674"/>
      <c r="PLJ48" s="674"/>
      <c r="PLK48" s="674"/>
      <c r="PLL48" s="674"/>
      <c r="PLM48" s="674"/>
      <c r="PLN48" s="674"/>
      <c r="PLO48" s="674"/>
      <c r="PLP48" s="674"/>
      <c r="PLQ48" s="674"/>
      <c r="PLR48" s="674"/>
      <c r="PLS48" s="674"/>
      <c r="PLT48" s="674"/>
      <c r="PLU48" s="674"/>
      <c r="PLV48" s="674"/>
      <c r="PLW48" s="674"/>
      <c r="PLX48" s="674"/>
      <c r="PLY48" s="674"/>
      <c r="PLZ48" s="674"/>
      <c r="PMA48" s="674"/>
      <c r="PMB48" s="674"/>
      <c r="PMC48" s="674"/>
      <c r="PMD48" s="674"/>
      <c r="PME48" s="674"/>
      <c r="PMF48" s="674"/>
      <c r="PMG48" s="674"/>
      <c r="PMH48" s="674"/>
      <c r="PMI48" s="674"/>
      <c r="PMJ48" s="674"/>
      <c r="PMK48" s="674"/>
      <c r="PML48" s="674"/>
      <c r="PMM48" s="674"/>
      <c r="PMN48" s="674"/>
      <c r="PMO48" s="674"/>
      <c r="PMP48" s="674"/>
      <c r="PMQ48" s="674"/>
      <c r="PMR48" s="674"/>
      <c r="PMS48" s="674"/>
      <c r="PMT48" s="674"/>
      <c r="PMU48" s="674"/>
      <c r="PMV48" s="674"/>
      <c r="PMW48" s="674"/>
      <c r="PMX48" s="674"/>
      <c r="PMY48" s="674"/>
      <c r="PMZ48" s="674"/>
      <c r="PNA48" s="674"/>
      <c r="PNB48" s="674"/>
      <c r="PNC48" s="674"/>
      <c r="PND48" s="674"/>
      <c r="PNE48" s="674"/>
      <c r="PNF48" s="674"/>
      <c r="PNG48" s="674"/>
      <c r="PNH48" s="674"/>
      <c r="PNI48" s="674"/>
      <c r="PNJ48" s="674"/>
      <c r="PNK48" s="674"/>
      <c r="PNL48" s="674"/>
      <c r="PNM48" s="674"/>
      <c r="PNN48" s="674"/>
      <c r="PNO48" s="674"/>
      <c r="PNP48" s="674"/>
      <c r="PNQ48" s="674"/>
      <c r="PNR48" s="674"/>
      <c r="PNS48" s="674"/>
      <c r="PNT48" s="674"/>
      <c r="PNU48" s="674"/>
      <c r="PNV48" s="674"/>
      <c r="PNW48" s="674"/>
      <c r="PNX48" s="674"/>
      <c r="PNY48" s="674"/>
      <c r="PNZ48" s="674"/>
      <c r="POA48" s="674"/>
      <c r="POB48" s="674"/>
      <c r="POC48" s="674"/>
      <c r="POD48" s="674"/>
      <c r="POE48" s="674"/>
      <c r="POF48" s="674"/>
      <c r="POG48" s="674"/>
      <c r="POH48" s="674"/>
      <c r="POI48" s="674"/>
      <c r="POJ48" s="674"/>
      <c r="POK48" s="674"/>
      <c r="POL48" s="674"/>
      <c r="POM48" s="674"/>
      <c r="PON48" s="674"/>
      <c r="POO48" s="674"/>
      <c r="POP48" s="674"/>
      <c r="POQ48" s="674"/>
      <c r="POR48" s="674"/>
      <c r="POS48" s="674"/>
      <c r="POT48" s="674"/>
      <c r="POU48" s="674"/>
      <c r="POV48" s="674"/>
      <c r="POW48" s="674"/>
      <c r="POX48" s="674"/>
      <c r="POY48" s="674"/>
      <c r="POZ48" s="674"/>
      <c r="PPA48" s="674"/>
      <c r="PPB48" s="674"/>
      <c r="PPC48" s="674"/>
      <c r="PPD48" s="674"/>
      <c r="PPE48" s="674"/>
      <c r="PPF48" s="674"/>
      <c r="PPG48" s="674"/>
      <c r="PPH48" s="674"/>
      <c r="PPI48" s="674"/>
      <c r="PPJ48" s="674"/>
      <c r="PPK48" s="674"/>
      <c r="PPL48" s="674"/>
      <c r="PPM48" s="674"/>
      <c r="PPN48" s="674"/>
      <c r="PPO48" s="674"/>
      <c r="PPP48" s="674"/>
      <c r="PPQ48" s="674"/>
      <c r="PPR48" s="674"/>
      <c r="PPS48" s="674"/>
      <c r="PPT48" s="674"/>
      <c r="PPU48" s="674"/>
      <c r="PPV48" s="674"/>
      <c r="PPW48" s="674"/>
      <c r="PPX48" s="674"/>
      <c r="PPY48" s="674"/>
      <c r="PPZ48" s="674"/>
      <c r="PQA48" s="674"/>
      <c r="PQB48" s="674"/>
      <c r="PQC48" s="674"/>
      <c r="PQD48" s="674"/>
      <c r="PQE48" s="674"/>
      <c r="PQF48" s="674"/>
      <c r="PQG48" s="674"/>
      <c r="PQH48" s="674"/>
      <c r="PQI48" s="674"/>
      <c r="PQJ48" s="674"/>
      <c r="PQK48" s="674"/>
      <c r="PQL48" s="674"/>
      <c r="PQM48" s="674"/>
      <c r="PQN48" s="674"/>
      <c r="PQO48" s="674"/>
      <c r="PQP48" s="674"/>
      <c r="PQQ48" s="674"/>
      <c r="PQR48" s="674"/>
      <c r="PQS48" s="674"/>
      <c r="PQT48" s="674"/>
      <c r="PQU48" s="674"/>
      <c r="PQV48" s="674"/>
      <c r="PQW48" s="674"/>
      <c r="PQX48" s="674"/>
      <c r="PQY48" s="674"/>
      <c r="PQZ48" s="674"/>
      <c r="PRA48" s="674"/>
      <c r="PRB48" s="674"/>
      <c r="PRC48" s="674"/>
      <c r="PRD48" s="674"/>
      <c r="PRE48" s="674"/>
      <c r="PRF48" s="674"/>
      <c r="PRG48" s="674"/>
      <c r="PRH48" s="674"/>
      <c r="PRI48" s="674"/>
      <c r="PRJ48" s="674"/>
      <c r="PRK48" s="674"/>
      <c r="PRL48" s="674"/>
      <c r="PRM48" s="674"/>
      <c r="PRN48" s="674"/>
      <c r="PRO48" s="674"/>
      <c r="PRP48" s="674"/>
      <c r="PRQ48" s="674"/>
      <c r="PRR48" s="674"/>
      <c r="PRS48" s="674"/>
      <c r="PRT48" s="674"/>
      <c r="PRU48" s="674"/>
      <c r="PRV48" s="674"/>
      <c r="PRW48" s="674"/>
      <c r="PRX48" s="674"/>
      <c r="PRY48" s="674"/>
      <c r="PRZ48" s="674"/>
      <c r="PSA48" s="674"/>
      <c r="PSB48" s="674"/>
      <c r="PSC48" s="674"/>
      <c r="PSD48" s="674"/>
      <c r="PSE48" s="674"/>
      <c r="PSF48" s="674"/>
      <c r="PSG48" s="674"/>
      <c r="PSH48" s="674"/>
      <c r="PSI48" s="674"/>
      <c r="PSJ48" s="674"/>
      <c r="PSK48" s="674"/>
      <c r="PSL48" s="674"/>
      <c r="PSM48" s="674"/>
      <c r="PSN48" s="674"/>
      <c r="PSO48" s="674"/>
      <c r="PSP48" s="674"/>
      <c r="PSQ48" s="674"/>
      <c r="PSR48" s="674"/>
      <c r="PSS48" s="674"/>
      <c r="PST48" s="674"/>
      <c r="PSU48" s="674"/>
      <c r="PSV48" s="674"/>
      <c r="PSW48" s="674"/>
      <c r="PSX48" s="674"/>
      <c r="PSY48" s="674"/>
      <c r="PSZ48" s="674"/>
      <c r="PTA48" s="674"/>
      <c r="PTB48" s="674"/>
      <c r="PTC48" s="674"/>
      <c r="PTD48" s="674"/>
      <c r="PTE48" s="674"/>
      <c r="PTF48" s="674"/>
      <c r="PTG48" s="674"/>
      <c r="PTH48" s="674"/>
      <c r="PTI48" s="674"/>
      <c r="PTJ48" s="674"/>
      <c r="PTK48" s="674"/>
      <c r="PTL48" s="674"/>
      <c r="PTM48" s="674"/>
      <c r="PTN48" s="674"/>
      <c r="PTO48" s="674"/>
      <c r="PTP48" s="674"/>
      <c r="PTQ48" s="674"/>
      <c r="PTR48" s="674"/>
      <c r="PTS48" s="674"/>
      <c r="PTT48" s="674"/>
      <c r="PTU48" s="674"/>
      <c r="PTV48" s="674"/>
      <c r="PTW48" s="674"/>
      <c r="PTX48" s="674"/>
      <c r="PTY48" s="674"/>
      <c r="PTZ48" s="674"/>
      <c r="PUA48" s="674"/>
      <c r="PUB48" s="674"/>
      <c r="PUC48" s="674"/>
      <c r="PUD48" s="674"/>
      <c r="PUE48" s="674"/>
      <c r="PUF48" s="674"/>
      <c r="PUG48" s="674"/>
      <c r="PUH48" s="674"/>
      <c r="PUI48" s="674"/>
      <c r="PUJ48" s="674"/>
      <c r="PUK48" s="674"/>
      <c r="PUL48" s="674"/>
      <c r="PUM48" s="674"/>
      <c r="PUN48" s="674"/>
      <c r="PUO48" s="674"/>
      <c r="PUP48" s="674"/>
      <c r="PUQ48" s="674"/>
      <c r="PUR48" s="674"/>
      <c r="PUS48" s="674"/>
      <c r="PUT48" s="674"/>
      <c r="PUU48" s="674"/>
      <c r="PUV48" s="674"/>
      <c r="PUW48" s="674"/>
      <c r="PUX48" s="674"/>
      <c r="PUY48" s="674"/>
      <c r="PUZ48" s="674"/>
      <c r="PVA48" s="674"/>
      <c r="PVB48" s="674"/>
      <c r="PVC48" s="674"/>
      <c r="PVD48" s="674"/>
      <c r="PVE48" s="674"/>
      <c r="PVF48" s="674"/>
      <c r="PVG48" s="674"/>
      <c r="PVH48" s="674"/>
      <c r="PVI48" s="674"/>
      <c r="PVJ48" s="674"/>
      <c r="PVK48" s="674"/>
      <c r="PVL48" s="674"/>
      <c r="PVM48" s="674"/>
      <c r="PVN48" s="674"/>
      <c r="PVO48" s="674"/>
      <c r="PVP48" s="674"/>
      <c r="PVQ48" s="674"/>
      <c r="PVR48" s="674"/>
      <c r="PVS48" s="674"/>
      <c r="PVT48" s="674"/>
      <c r="PVU48" s="674"/>
      <c r="PVV48" s="674"/>
      <c r="PVW48" s="674"/>
      <c r="PVX48" s="674"/>
      <c r="PVY48" s="674"/>
      <c r="PVZ48" s="674"/>
      <c r="PWA48" s="674"/>
      <c r="PWB48" s="674"/>
      <c r="PWC48" s="674"/>
      <c r="PWD48" s="674"/>
      <c r="PWE48" s="674"/>
      <c r="PWF48" s="674"/>
      <c r="PWG48" s="674"/>
      <c r="PWH48" s="674"/>
      <c r="PWI48" s="674"/>
      <c r="PWJ48" s="674"/>
      <c r="PWK48" s="674"/>
      <c r="PWL48" s="674"/>
      <c r="PWM48" s="674"/>
      <c r="PWN48" s="674"/>
      <c r="PWO48" s="674"/>
      <c r="PWP48" s="674"/>
      <c r="PWQ48" s="674"/>
      <c r="PWR48" s="674"/>
      <c r="PWS48" s="674"/>
      <c r="PWT48" s="674"/>
      <c r="PWU48" s="674"/>
      <c r="PWV48" s="674"/>
      <c r="PWW48" s="674"/>
      <c r="PWX48" s="674"/>
      <c r="PWY48" s="674"/>
      <c r="PWZ48" s="674"/>
      <c r="PXA48" s="674"/>
      <c r="PXB48" s="674"/>
      <c r="PXC48" s="674"/>
      <c r="PXD48" s="674"/>
      <c r="PXE48" s="674"/>
      <c r="PXF48" s="674"/>
      <c r="PXG48" s="674"/>
      <c r="PXH48" s="674"/>
      <c r="PXI48" s="674"/>
      <c r="PXJ48" s="674"/>
      <c r="PXK48" s="674"/>
      <c r="PXL48" s="674"/>
      <c r="PXM48" s="674"/>
      <c r="PXN48" s="674"/>
      <c r="PXO48" s="674"/>
      <c r="PXP48" s="674"/>
      <c r="PXQ48" s="674"/>
      <c r="PXR48" s="674"/>
      <c r="PXS48" s="674"/>
      <c r="PXT48" s="674"/>
      <c r="PXU48" s="674"/>
      <c r="PXV48" s="674"/>
      <c r="PXW48" s="674"/>
      <c r="PXX48" s="674"/>
      <c r="PXY48" s="674"/>
      <c r="PXZ48" s="674"/>
      <c r="PYA48" s="674"/>
      <c r="PYB48" s="674"/>
      <c r="PYC48" s="674"/>
      <c r="PYD48" s="674"/>
      <c r="PYE48" s="674"/>
      <c r="PYF48" s="674"/>
      <c r="PYG48" s="674"/>
      <c r="PYH48" s="674"/>
      <c r="PYI48" s="674"/>
      <c r="PYJ48" s="674"/>
      <c r="PYK48" s="674"/>
      <c r="PYL48" s="674"/>
      <c r="PYM48" s="674"/>
      <c r="PYN48" s="674"/>
      <c r="PYO48" s="674"/>
      <c r="PYP48" s="674"/>
      <c r="PYQ48" s="674"/>
      <c r="PYR48" s="674"/>
      <c r="PYS48" s="674"/>
      <c r="PYT48" s="674"/>
      <c r="PYU48" s="674"/>
      <c r="PYV48" s="674"/>
      <c r="PYW48" s="674"/>
      <c r="PYX48" s="674"/>
      <c r="PYY48" s="674"/>
      <c r="PYZ48" s="674"/>
      <c r="PZA48" s="674"/>
      <c r="PZB48" s="674"/>
      <c r="PZC48" s="674"/>
      <c r="PZD48" s="674"/>
      <c r="PZE48" s="674"/>
      <c r="PZF48" s="674"/>
      <c r="PZG48" s="674"/>
      <c r="PZH48" s="674"/>
      <c r="PZI48" s="674"/>
      <c r="PZJ48" s="674"/>
      <c r="PZK48" s="674"/>
      <c r="PZL48" s="674"/>
      <c r="PZM48" s="674"/>
      <c r="PZN48" s="674"/>
      <c r="PZO48" s="674"/>
      <c r="PZP48" s="674"/>
      <c r="PZQ48" s="674"/>
      <c r="PZR48" s="674"/>
      <c r="PZS48" s="674"/>
      <c r="PZT48" s="674"/>
      <c r="PZU48" s="674"/>
      <c r="PZV48" s="674"/>
      <c r="PZW48" s="674"/>
      <c r="PZX48" s="674"/>
      <c r="PZY48" s="674"/>
      <c r="PZZ48" s="674"/>
      <c r="QAA48" s="674"/>
      <c r="QAB48" s="674"/>
      <c r="QAC48" s="674"/>
      <c r="QAD48" s="674"/>
      <c r="QAE48" s="674"/>
      <c r="QAF48" s="674"/>
      <c r="QAG48" s="674"/>
      <c r="QAH48" s="674"/>
      <c r="QAI48" s="674"/>
      <c r="QAJ48" s="674"/>
      <c r="QAK48" s="674"/>
      <c r="QAL48" s="674"/>
      <c r="QAM48" s="674"/>
      <c r="QAN48" s="674"/>
      <c r="QAO48" s="674"/>
      <c r="QAP48" s="674"/>
      <c r="QAQ48" s="674"/>
      <c r="QAR48" s="674"/>
      <c r="QAS48" s="674"/>
      <c r="QAT48" s="674"/>
      <c r="QAU48" s="674"/>
      <c r="QAV48" s="674"/>
      <c r="QAW48" s="674"/>
      <c r="QAX48" s="674"/>
      <c r="QAY48" s="674"/>
      <c r="QAZ48" s="674"/>
      <c r="QBA48" s="674"/>
      <c r="QBB48" s="674"/>
      <c r="QBC48" s="674"/>
      <c r="QBD48" s="674"/>
      <c r="QBE48" s="674"/>
      <c r="QBF48" s="674"/>
      <c r="QBG48" s="674"/>
      <c r="QBH48" s="674"/>
      <c r="QBI48" s="674"/>
      <c r="QBJ48" s="674"/>
      <c r="QBK48" s="674"/>
      <c r="QBL48" s="674"/>
      <c r="QBM48" s="674"/>
      <c r="QBN48" s="674"/>
      <c r="QBO48" s="674"/>
      <c r="QBP48" s="674"/>
      <c r="QBQ48" s="674"/>
      <c r="QBR48" s="674"/>
      <c r="QBS48" s="674"/>
      <c r="QBT48" s="674"/>
      <c r="QBU48" s="674"/>
      <c r="QBV48" s="674"/>
      <c r="QBW48" s="674"/>
      <c r="QBX48" s="674"/>
      <c r="QBY48" s="674"/>
      <c r="QBZ48" s="674"/>
      <c r="QCA48" s="674"/>
      <c r="QCB48" s="674"/>
      <c r="QCC48" s="674"/>
      <c r="QCD48" s="674"/>
      <c r="QCE48" s="674"/>
      <c r="QCF48" s="674"/>
      <c r="QCG48" s="674"/>
      <c r="QCH48" s="674"/>
      <c r="QCI48" s="674"/>
      <c r="QCJ48" s="674"/>
      <c r="QCK48" s="674"/>
      <c r="QCL48" s="674"/>
      <c r="QCM48" s="674"/>
      <c r="QCN48" s="674"/>
      <c r="QCO48" s="674"/>
      <c r="QCP48" s="674"/>
      <c r="QCQ48" s="674"/>
      <c r="QCR48" s="674"/>
      <c r="QCS48" s="674"/>
      <c r="QCT48" s="674"/>
      <c r="QCU48" s="674"/>
      <c r="QCV48" s="674"/>
      <c r="QCW48" s="674"/>
      <c r="QCX48" s="674"/>
      <c r="QCY48" s="674"/>
      <c r="QCZ48" s="674"/>
      <c r="QDA48" s="674"/>
      <c r="QDB48" s="674"/>
      <c r="QDC48" s="674"/>
      <c r="QDD48" s="674"/>
      <c r="QDE48" s="674"/>
      <c r="QDF48" s="674"/>
      <c r="QDG48" s="674"/>
      <c r="QDH48" s="674"/>
      <c r="QDI48" s="674"/>
      <c r="QDJ48" s="674"/>
      <c r="QDK48" s="674"/>
      <c r="QDL48" s="674"/>
      <c r="QDM48" s="674"/>
      <c r="QDN48" s="674"/>
      <c r="QDO48" s="674"/>
      <c r="QDP48" s="674"/>
      <c r="QDQ48" s="674"/>
      <c r="QDR48" s="674"/>
      <c r="QDS48" s="674"/>
      <c r="QDT48" s="674"/>
      <c r="QDU48" s="674"/>
      <c r="QDV48" s="674"/>
      <c r="QDW48" s="674"/>
      <c r="QDX48" s="674"/>
      <c r="QDY48" s="674"/>
      <c r="QDZ48" s="674"/>
      <c r="QEA48" s="674"/>
      <c r="QEB48" s="674"/>
      <c r="QEC48" s="674"/>
      <c r="QED48" s="674"/>
      <c r="QEE48" s="674"/>
      <c r="QEF48" s="674"/>
      <c r="QEG48" s="674"/>
      <c r="QEH48" s="674"/>
      <c r="QEI48" s="674"/>
      <c r="QEJ48" s="674"/>
      <c r="QEK48" s="674"/>
      <c r="QEL48" s="674"/>
      <c r="QEM48" s="674"/>
      <c r="QEN48" s="674"/>
      <c r="QEO48" s="674"/>
      <c r="QEP48" s="674"/>
      <c r="QEQ48" s="674"/>
      <c r="QER48" s="674"/>
      <c r="QES48" s="674"/>
      <c r="QET48" s="674"/>
      <c r="QEU48" s="674"/>
      <c r="QEV48" s="674"/>
      <c r="QEW48" s="674"/>
      <c r="QEX48" s="674"/>
      <c r="QEY48" s="674"/>
      <c r="QEZ48" s="674"/>
      <c r="QFA48" s="674"/>
      <c r="QFB48" s="674"/>
      <c r="QFC48" s="674"/>
      <c r="QFD48" s="674"/>
      <c r="QFE48" s="674"/>
      <c r="QFF48" s="674"/>
      <c r="QFG48" s="674"/>
      <c r="QFH48" s="674"/>
      <c r="QFI48" s="674"/>
      <c r="QFJ48" s="674"/>
      <c r="QFK48" s="674"/>
      <c r="QFL48" s="674"/>
      <c r="QFM48" s="674"/>
      <c r="QFN48" s="674"/>
      <c r="QFO48" s="674"/>
      <c r="QFP48" s="674"/>
      <c r="QFQ48" s="674"/>
      <c r="QFR48" s="674"/>
      <c r="QFS48" s="674"/>
      <c r="QFT48" s="674"/>
      <c r="QFU48" s="674"/>
      <c r="QFV48" s="674"/>
      <c r="QFW48" s="674"/>
      <c r="QFX48" s="674"/>
      <c r="QFY48" s="674"/>
      <c r="QFZ48" s="674"/>
      <c r="QGA48" s="674"/>
      <c r="QGB48" s="674"/>
      <c r="QGC48" s="674"/>
      <c r="QGD48" s="674"/>
      <c r="QGE48" s="674"/>
      <c r="QGF48" s="674"/>
      <c r="QGG48" s="674"/>
      <c r="QGH48" s="674"/>
      <c r="QGI48" s="674"/>
      <c r="QGJ48" s="674"/>
      <c r="QGK48" s="674"/>
      <c r="QGL48" s="674"/>
      <c r="QGM48" s="674"/>
      <c r="QGN48" s="674"/>
      <c r="QGO48" s="674"/>
      <c r="QGP48" s="674"/>
      <c r="QGQ48" s="674"/>
      <c r="QGR48" s="674"/>
      <c r="QGS48" s="674"/>
      <c r="QGT48" s="674"/>
      <c r="QGU48" s="674"/>
      <c r="QGV48" s="674"/>
      <c r="QGW48" s="674"/>
      <c r="QGX48" s="674"/>
      <c r="QGY48" s="674"/>
      <c r="QGZ48" s="674"/>
      <c r="QHA48" s="674"/>
      <c r="QHB48" s="674"/>
      <c r="QHC48" s="674"/>
      <c r="QHD48" s="674"/>
      <c r="QHE48" s="674"/>
      <c r="QHF48" s="674"/>
      <c r="QHG48" s="674"/>
      <c r="QHH48" s="674"/>
      <c r="QHI48" s="674"/>
      <c r="QHJ48" s="674"/>
      <c r="QHK48" s="674"/>
      <c r="QHL48" s="674"/>
      <c r="QHM48" s="674"/>
      <c r="QHN48" s="674"/>
      <c r="QHO48" s="674"/>
      <c r="QHP48" s="674"/>
      <c r="QHQ48" s="674"/>
      <c r="QHR48" s="674"/>
      <c r="QHS48" s="674"/>
      <c r="QHT48" s="674"/>
      <c r="QHU48" s="674"/>
      <c r="QHV48" s="674"/>
      <c r="QHW48" s="674"/>
      <c r="QHX48" s="674"/>
      <c r="QHY48" s="674"/>
      <c r="QHZ48" s="674"/>
      <c r="QIA48" s="674"/>
      <c r="QIB48" s="674"/>
      <c r="QIC48" s="674"/>
      <c r="QID48" s="674"/>
      <c r="QIE48" s="674"/>
      <c r="QIF48" s="674"/>
      <c r="QIG48" s="674"/>
      <c r="QIH48" s="674"/>
      <c r="QII48" s="674"/>
      <c r="QIJ48" s="674"/>
      <c r="QIK48" s="674"/>
      <c r="QIL48" s="674"/>
      <c r="QIM48" s="674"/>
      <c r="QIN48" s="674"/>
      <c r="QIO48" s="674"/>
      <c r="QIP48" s="674"/>
      <c r="QIQ48" s="674"/>
      <c r="QIR48" s="674"/>
      <c r="QIS48" s="674"/>
      <c r="QIT48" s="674"/>
      <c r="QIU48" s="674"/>
      <c r="QIV48" s="674"/>
      <c r="QIW48" s="674"/>
      <c r="QIX48" s="674"/>
      <c r="QIY48" s="674"/>
      <c r="QIZ48" s="674"/>
      <c r="QJA48" s="674"/>
      <c r="QJB48" s="674"/>
      <c r="QJC48" s="674"/>
      <c r="QJD48" s="674"/>
      <c r="QJE48" s="674"/>
      <c r="QJF48" s="674"/>
      <c r="QJG48" s="674"/>
      <c r="QJH48" s="674"/>
      <c r="QJI48" s="674"/>
      <c r="QJJ48" s="674"/>
      <c r="QJK48" s="674"/>
      <c r="QJL48" s="674"/>
      <c r="QJM48" s="674"/>
      <c r="QJN48" s="674"/>
      <c r="QJO48" s="674"/>
      <c r="QJP48" s="674"/>
      <c r="QJQ48" s="674"/>
      <c r="QJR48" s="674"/>
      <c r="QJS48" s="674"/>
      <c r="QJT48" s="674"/>
      <c r="QJU48" s="674"/>
      <c r="QJV48" s="674"/>
      <c r="QJW48" s="674"/>
      <c r="QJX48" s="674"/>
      <c r="QJY48" s="674"/>
      <c r="QJZ48" s="674"/>
      <c r="QKA48" s="674"/>
      <c r="QKB48" s="674"/>
      <c r="QKC48" s="674"/>
      <c r="QKD48" s="674"/>
      <c r="QKE48" s="674"/>
      <c r="QKF48" s="674"/>
      <c r="QKG48" s="674"/>
      <c r="QKH48" s="674"/>
      <c r="QKI48" s="674"/>
      <c r="QKJ48" s="674"/>
      <c r="QKK48" s="674"/>
      <c r="QKL48" s="674"/>
      <c r="QKM48" s="674"/>
      <c r="QKN48" s="674"/>
      <c r="QKO48" s="674"/>
      <c r="QKP48" s="674"/>
      <c r="QKQ48" s="674"/>
      <c r="QKR48" s="674"/>
      <c r="QKS48" s="674"/>
      <c r="QKT48" s="674"/>
      <c r="QKU48" s="674"/>
      <c r="QKV48" s="674"/>
      <c r="QKW48" s="674"/>
      <c r="QKX48" s="674"/>
      <c r="QKY48" s="674"/>
      <c r="QKZ48" s="674"/>
      <c r="QLA48" s="674"/>
      <c r="QLB48" s="674"/>
      <c r="QLC48" s="674"/>
      <c r="QLD48" s="674"/>
      <c r="QLE48" s="674"/>
      <c r="QLF48" s="674"/>
      <c r="QLG48" s="674"/>
      <c r="QLH48" s="674"/>
      <c r="QLI48" s="674"/>
      <c r="QLJ48" s="674"/>
      <c r="QLK48" s="674"/>
      <c r="QLL48" s="674"/>
      <c r="QLM48" s="674"/>
      <c r="QLN48" s="674"/>
      <c r="QLO48" s="674"/>
      <c r="QLP48" s="674"/>
      <c r="QLQ48" s="674"/>
      <c r="QLR48" s="674"/>
      <c r="QLS48" s="674"/>
      <c r="QLT48" s="674"/>
      <c r="QLU48" s="674"/>
      <c r="QLV48" s="674"/>
      <c r="QLW48" s="674"/>
      <c r="QLX48" s="674"/>
      <c r="QLY48" s="674"/>
      <c r="QLZ48" s="674"/>
      <c r="QMA48" s="674"/>
      <c r="QMB48" s="674"/>
      <c r="QMC48" s="674"/>
      <c r="QMD48" s="674"/>
      <c r="QME48" s="674"/>
      <c r="QMF48" s="674"/>
      <c r="QMG48" s="674"/>
      <c r="QMH48" s="674"/>
      <c r="QMI48" s="674"/>
      <c r="QMJ48" s="674"/>
      <c r="QMK48" s="674"/>
      <c r="QML48" s="674"/>
      <c r="QMM48" s="674"/>
      <c r="QMN48" s="674"/>
      <c r="QMO48" s="674"/>
      <c r="QMP48" s="674"/>
      <c r="QMQ48" s="674"/>
      <c r="QMR48" s="674"/>
      <c r="QMS48" s="674"/>
      <c r="QMT48" s="674"/>
      <c r="QMU48" s="674"/>
      <c r="QMV48" s="674"/>
      <c r="QMW48" s="674"/>
      <c r="QMX48" s="674"/>
      <c r="QMY48" s="674"/>
      <c r="QMZ48" s="674"/>
      <c r="QNA48" s="674"/>
      <c r="QNB48" s="674"/>
      <c r="QNC48" s="674"/>
      <c r="QND48" s="674"/>
      <c r="QNE48" s="674"/>
      <c r="QNF48" s="674"/>
      <c r="QNG48" s="674"/>
      <c r="QNH48" s="674"/>
      <c r="QNI48" s="674"/>
      <c r="QNJ48" s="674"/>
      <c r="QNK48" s="674"/>
      <c r="QNL48" s="674"/>
      <c r="QNM48" s="674"/>
      <c r="QNN48" s="674"/>
      <c r="QNO48" s="674"/>
      <c r="QNP48" s="674"/>
      <c r="QNQ48" s="674"/>
      <c r="QNR48" s="674"/>
      <c r="QNS48" s="674"/>
      <c r="QNT48" s="674"/>
      <c r="QNU48" s="674"/>
      <c r="QNV48" s="674"/>
      <c r="QNW48" s="674"/>
      <c r="QNX48" s="674"/>
      <c r="QNY48" s="674"/>
      <c r="QNZ48" s="674"/>
      <c r="QOA48" s="674"/>
      <c r="QOB48" s="674"/>
      <c r="QOC48" s="674"/>
      <c r="QOD48" s="674"/>
      <c r="QOE48" s="674"/>
      <c r="QOF48" s="674"/>
      <c r="QOG48" s="674"/>
      <c r="QOH48" s="674"/>
      <c r="QOI48" s="674"/>
      <c r="QOJ48" s="674"/>
      <c r="QOK48" s="674"/>
      <c r="QOL48" s="674"/>
      <c r="QOM48" s="674"/>
      <c r="QON48" s="674"/>
      <c r="QOO48" s="674"/>
      <c r="QOP48" s="674"/>
      <c r="QOQ48" s="674"/>
      <c r="QOR48" s="674"/>
      <c r="QOS48" s="674"/>
      <c r="QOT48" s="674"/>
      <c r="QOU48" s="674"/>
      <c r="QOV48" s="674"/>
      <c r="QOW48" s="674"/>
      <c r="QOX48" s="674"/>
      <c r="QOY48" s="674"/>
      <c r="QOZ48" s="674"/>
      <c r="QPA48" s="674"/>
      <c r="QPB48" s="674"/>
      <c r="QPC48" s="674"/>
      <c r="QPD48" s="674"/>
      <c r="QPE48" s="674"/>
      <c r="QPF48" s="674"/>
      <c r="QPG48" s="674"/>
      <c r="QPH48" s="674"/>
      <c r="QPI48" s="674"/>
      <c r="QPJ48" s="674"/>
      <c r="QPK48" s="674"/>
      <c r="QPL48" s="674"/>
      <c r="QPM48" s="674"/>
      <c r="QPN48" s="674"/>
      <c r="QPO48" s="674"/>
      <c r="QPP48" s="674"/>
      <c r="QPQ48" s="674"/>
      <c r="QPR48" s="674"/>
      <c r="QPS48" s="674"/>
      <c r="QPT48" s="674"/>
      <c r="QPU48" s="674"/>
      <c r="QPV48" s="674"/>
      <c r="QPW48" s="674"/>
      <c r="QPX48" s="674"/>
      <c r="QPY48" s="674"/>
      <c r="QPZ48" s="674"/>
      <c r="QQA48" s="674"/>
      <c r="QQB48" s="674"/>
      <c r="QQC48" s="674"/>
      <c r="QQD48" s="674"/>
      <c r="QQE48" s="674"/>
      <c r="QQF48" s="674"/>
      <c r="QQG48" s="674"/>
      <c r="QQH48" s="674"/>
      <c r="QQI48" s="674"/>
      <c r="QQJ48" s="674"/>
      <c r="QQK48" s="674"/>
      <c r="QQL48" s="674"/>
      <c r="QQM48" s="674"/>
      <c r="QQN48" s="674"/>
      <c r="QQO48" s="674"/>
      <c r="QQP48" s="674"/>
      <c r="QQQ48" s="674"/>
      <c r="QQR48" s="674"/>
      <c r="QQS48" s="674"/>
      <c r="QQT48" s="674"/>
      <c r="QQU48" s="674"/>
      <c r="QQV48" s="674"/>
      <c r="QQW48" s="674"/>
      <c r="QQX48" s="674"/>
      <c r="QQY48" s="674"/>
      <c r="QQZ48" s="674"/>
      <c r="QRA48" s="674"/>
      <c r="QRB48" s="674"/>
      <c r="QRC48" s="674"/>
      <c r="QRD48" s="674"/>
      <c r="QRE48" s="674"/>
      <c r="QRF48" s="674"/>
      <c r="QRG48" s="674"/>
      <c r="QRH48" s="674"/>
      <c r="QRI48" s="674"/>
      <c r="QRJ48" s="674"/>
      <c r="QRK48" s="674"/>
      <c r="QRL48" s="674"/>
      <c r="QRM48" s="674"/>
      <c r="QRN48" s="674"/>
      <c r="QRO48" s="674"/>
      <c r="QRP48" s="674"/>
      <c r="QRQ48" s="674"/>
      <c r="QRR48" s="674"/>
      <c r="QRS48" s="674"/>
      <c r="QRT48" s="674"/>
      <c r="QRU48" s="674"/>
      <c r="QRV48" s="674"/>
      <c r="QRW48" s="674"/>
      <c r="QRX48" s="674"/>
      <c r="QRY48" s="674"/>
      <c r="QRZ48" s="674"/>
      <c r="QSA48" s="674"/>
      <c r="QSB48" s="674"/>
      <c r="QSC48" s="674"/>
      <c r="QSD48" s="674"/>
      <c r="QSE48" s="674"/>
      <c r="QSF48" s="674"/>
      <c r="QSG48" s="674"/>
      <c r="QSH48" s="674"/>
      <c r="QSI48" s="674"/>
      <c r="QSJ48" s="674"/>
      <c r="QSK48" s="674"/>
      <c r="QSL48" s="674"/>
      <c r="QSM48" s="674"/>
      <c r="QSN48" s="674"/>
      <c r="QSO48" s="674"/>
      <c r="QSP48" s="674"/>
      <c r="QSQ48" s="674"/>
      <c r="QSR48" s="674"/>
      <c r="QSS48" s="674"/>
      <c r="QST48" s="674"/>
      <c r="QSU48" s="674"/>
      <c r="QSV48" s="674"/>
      <c r="QSW48" s="674"/>
      <c r="QSX48" s="674"/>
      <c r="QSY48" s="674"/>
      <c r="QSZ48" s="674"/>
      <c r="QTA48" s="674"/>
      <c r="QTB48" s="674"/>
      <c r="QTC48" s="674"/>
      <c r="QTD48" s="674"/>
      <c r="QTE48" s="674"/>
      <c r="QTF48" s="674"/>
      <c r="QTG48" s="674"/>
      <c r="QTH48" s="674"/>
      <c r="QTI48" s="674"/>
      <c r="QTJ48" s="674"/>
      <c r="QTK48" s="674"/>
      <c r="QTL48" s="674"/>
      <c r="QTM48" s="674"/>
      <c r="QTN48" s="674"/>
      <c r="QTO48" s="674"/>
      <c r="QTP48" s="674"/>
      <c r="QTQ48" s="674"/>
      <c r="QTR48" s="674"/>
      <c r="QTS48" s="674"/>
      <c r="QTT48" s="674"/>
      <c r="QTU48" s="674"/>
      <c r="QTV48" s="674"/>
      <c r="QTW48" s="674"/>
      <c r="QTX48" s="674"/>
      <c r="QTY48" s="674"/>
      <c r="QTZ48" s="674"/>
      <c r="QUA48" s="674"/>
      <c r="QUB48" s="674"/>
      <c r="QUC48" s="674"/>
      <c r="QUD48" s="674"/>
      <c r="QUE48" s="674"/>
      <c r="QUF48" s="674"/>
      <c r="QUG48" s="674"/>
      <c r="QUH48" s="674"/>
      <c r="QUI48" s="674"/>
      <c r="QUJ48" s="674"/>
      <c r="QUK48" s="674"/>
      <c r="QUL48" s="674"/>
      <c r="QUM48" s="674"/>
      <c r="QUN48" s="674"/>
      <c r="QUO48" s="674"/>
      <c r="QUP48" s="674"/>
      <c r="QUQ48" s="674"/>
      <c r="QUR48" s="674"/>
      <c r="QUS48" s="674"/>
      <c r="QUT48" s="674"/>
      <c r="QUU48" s="674"/>
      <c r="QUV48" s="674"/>
      <c r="QUW48" s="674"/>
      <c r="QUX48" s="674"/>
      <c r="QUY48" s="674"/>
      <c r="QUZ48" s="674"/>
      <c r="QVA48" s="674"/>
      <c r="QVB48" s="674"/>
      <c r="QVC48" s="674"/>
      <c r="QVD48" s="674"/>
      <c r="QVE48" s="674"/>
      <c r="QVF48" s="674"/>
      <c r="QVG48" s="674"/>
      <c r="QVH48" s="674"/>
      <c r="QVI48" s="674"/>
      <c r="QVJ48" s="674"/>
      <c r="QVK48" s="674"/>
      <c r="QVL48" s="674"/>
      <c r="QVM48" s="674"/>
      <c r="QVN48" s="674"/>
      <c r="QVO48" s="674"/>
      <c r="QVP48" s="674"/>
      <c r="QVQ48" s="674"/>
      <c r="QVR48" s="674"/>
      <c r="QVS48" s="674"/>
      <c r="QVT48" s="674"/>
      <c r="QVU48" s="674"/>
      <c r="QVV48" s="674"/>
      <c r="QVW48" s="674"/>
      <c r="QVX48" s="674"/>
      <c r="QVY48" s="674"/>
      <c r="QVZ48" s="674"/>
      <c r="QWA48" s="674"/>
      <c r="QWB48" s="674"/>
      <c r="QWC48" s="674"/>
      <c r="QWD48" s="674"/>
      <c r="QWE48" s="674"/>
      <c r="QWF48" s="674"/>
      <c r="QWG48" s="674"/>
      <c r="QWH48" s="674"/>
      <c r="QWI48" s="674"/>
      <c r="QWJ48" s="674"/>
      <c r="QWK48" s="674"/>
      <c r="QWL48" s="674"/>
      <c r="QWM48" s="674"/>
      <c r="QWN48" s="674"/>
      <c r="QWO48" s="674"/>
      <c r="QWP48" s="674"/>
      <c r="QWQ48" s="674"/>
      <c r="QWR48" s="674"/>
      <c r="QWS48" s="674"/>
      <c r="QWT48" s="674"/>
      <c r="QWU48" s="674"/>
      <c r="QWV48" s="674"/>
      <c r="QWW48" s="674"/>
      <c r="QWX48" s="674"/>
      <c r="QWY48" s="674"/>
      <c r="QWZ48" s="674"/>
      <c r="QXA48" s="674"/>
      <c r="QXB48" s="674"/>
      <c r="QXC48" s="674"/>
      <c r="QXD48" s="674"/>
      <c r="QXE48" s="674"/>
      <c r="QXF48" s="674"/>
      <c r="QXG48" s="674"/>
      <c r="QXH48" s="674"/>
      <c r="QXI48" s="674"/>
      <c r="QXJ48" s="674"/>
      <c r="QXK48" s="674"/>
      <c r="QXL48" s="674"/>
      <c r="QXM48" s="674"/>
      <c r="QXN48" s="674"/>
      <c r="QXO48" s="674"/>
      <c r="QXP48" s="674"/>
      <c r="QXQ48" s="674"/>
      <c r="QXR48" s="674"/>
      <c r="QXS48" s="674"/>
      <c r="QXT48" s="674"/>
      <c r="QXU48" s="674"/>
      <c r="QXV48" s="674"/>
      <c r="QXW48" s="674"/>
      <c r="QXX48" s="674"/>
      <c r="QXY48" s="674"/>
      <c r="QXZ48" s="674"/>
      <c r="QYA48" s="674"/>
      <c r="QYB48" s="674"/>
      <c r="QYC48" s="674"/>
      <c r="QYD48" s="674"/>
      <c r="QYE48" s="674"/>
      <c r="QYF48" s="674"/>
      <c r="QYG48" s="674"/>
      <c r="QYH48" s="674"/>
      <c r="QYI48" s="674"/>
      <c r="QYJ48" s="674"/>
      <c r="QYK48" s="674"/>
      <c r="QYL48" s="674"/>
      <c r="QYM48" s="674"/>
      <c r="QYN48" s="674"/>
      <c r="QYO48" s="674"/>
      <c r="QYP48" s="674"/>
      <c r="QYQ48" s="674"/>
      <c r="QYR48" s="674"/>
      <c r="QYS48" s="674"/>
      <c r="QYT48" s="674"/>
      <c r="QYU48" s="674"/>
      <c r="QYV48" s="674"/>
      <c r="QYW48" s="674"/>
      <c r="QYX48" s="674"/>
      <c r="QYY48" s="674"/>
      <c r="QYZ48" s="674"/>
      <c r="QZA48" s="674"/>
      <c r="QZB48" s="674"/>
      <c r="QZC48" s="674"/>
      <c r="QZD48" s="674"/>
      <c r="QZE48" s="674"/>
      <c r="QZF48" s="674"/>
      <c r="QZG48" s="674"/>
      <c r="QZH48" s="674"/>
      <c r="QZI48" s="674"/>
      <c r="QZJ48" s="674"/>
      <c r="QZK48" s="674"/>
      <c r="QZL48" s="674"/>
      <c r="QZM48" s="674"/>
      <c r="QZN48" s="674"/>
      <c r="QZO48" s="674"/>
      <c r="QZP48" s="674"/>
      <c r="QZQ48" s="674"/>
      <c r="QZR48" s="674"/>
      <c r="QZS48" s="674"/>
      <c r="QZT48" s="674"/>
      <c r="QZU48" s="674"/>
      <c r="QZV48" s="674"/>
      <c r="QZW48" s="674"/>
      <c r="QZX48" s="674"/>
      <c r="QZY48" s="674"/>
      <c r="QZZ48" s="674"/>
      <c r="RAA48" s="674"/>
      <c r="RAB48" s="674"/>
      <c r="RAC48" s="674"/>
      <c r="RAD48" s="674"/>
      <c r="RAE48" s="674"/>
      <c r="RAF48" s="674"/>
      <c r="RAG48" s="674"/>
      <c r="RAH48" s="674"/>
      <c r="RAI48" s="674"/>
      <c r="RAJ48" s="674"/>
      <c r="RAK48" s="674"/>
      <c r="RAL48" s="674"/>
      <c r="RAM48" s="674"/>
      <c r="RAN48" s="674"/>
      <c r="RAO48" s="674"/>
      <c r="RAP48" s="674"/>
      <c r="RAQ48" s="674"/>
      <c r="RAR48" s="674"/>
      <c r="RAS48" s="674"/>
      <c r="RAT48" s="674"/>
      <c r="RAU48" s="674"/>
      <c r="RAV48" s="674"/>
      <c r="RAW48" s="674"/>
      <c r="RAX48" s="674"/>
      <c r="RAY48" s="674"/>
      <c r="RAZ48" s="674"/>
      <c r="RBA48" s="674"/>
      <c r="RBB48" s="674"/>
      <c r="RBC48" s="674"/>
      <c r="RBD48" s="674"/>
      <c r="RBE48" s="674"/>
      <c r="RBF48" s="674"/>
      <c r="RBG48" s="674"/>
      <c r="RBH48" s="674"/>
      <c r="RBI48" s="674"/>
      <c r="RBJ48" s="674"/>
      <c r="RBK48" s="674"/>
      <c r="RBL48" s="674"/>
      <c r="RBM48" s="674"/>
      <c r="RBN48" s="674"/>
      <c r="RBO48" s="674"/>
      <c r="RBP48" s="674"/>
      <c r="RBQ48" s="674"/>
      <c r="RBR48" s="674"/>
      <c r="RBS48" s="674"/>
      <c r="RBT48" s="674"/>
      <c r="RBU48" s="674"/>
      <c r="RBV48" s="674"/>
      <c r="RBW48" s="674"/>
      <c r="RBX48" s="674"/>
      <c r="RBY48" s="674"/>
      <c r="RBZ48" s="674"/>
      <c r="RCA48" s="674"/>
      <c r="RCB48" s="674"/>
      <c r="RCC48" s="674"/>
      <c r="RCD48" s="674"/>
      <c r="RCE48" s="674"/>
      <c r="RCF48" s="674"/>
      <c r="RCG48" s="674"/>
      <c r="RCH48" s="674"/>
      <c r="RCI48" s="674"/>
      <c r="RCJ48" s="674"/>
      <c r="RCK48" s="674"/>
      <c r="RCL48" s="674"/>
      <c r="RCM48" s="674"/>
      <c r="RCN48" s="674"/>
      <c r="RCO48" s="674"/>
      <c r="RCP48" s="674"/>
      <c r="RCQ48" s="674"/>
      <c r="RCR48" s="674"/>
      <c r="RCS48" s="674"/>
      <c r="RCT48" s="674"/>
      <c r="RCU48" s="674"/>
      <c r="RCV48" s="674"/>
      <c r="RCW48" s="674"/>
      <c r="RCX48" s="674"/>
      <c r="RCY48" s="674"/>
      <c r="RCZ48" s="674"/>
      <c r="RDA48" s="674"/>
      <c r="RDB48" s="674"/>
      <c r="RDC48" s="674"/>
      <c r="RDD48" s="674"/>
      <c r="RDE48" s="674"/>
      <c r="RDF48" s="674"/>
      <c r="RDG48" s="674"/>
      <c r="RDH48" s="674"/>
      <c r="RDI48" s="674"/>
      <c r="RDJ48" s="674"/>
      <c r="RDK48" s="674"/>
      <c r="RDL48" s="674"/>
      <c r="RDM48" s="674"/>
      <c r="RDN48" s="674"/>
      <c r="RDO48" s="674"/>
      <c r="RDP48" s="674"/>
      <c r="RDQ48" s="674"/>
      <c r="RDR48" s="674"/>
      <c r="RDS48" s="674"/>
      <c r="RDT48" s="674"/>
      <c r="RDU48" s="674"/>
      <c r="RDV48" s="674"/>
      <c r="RDW48" s="674"/>
      <c r="RDX48" s="674"/>
      <c r="RDY48" s="674"/>
      <c r="RDZ48" s="674"/>
      <c r="REA48" s="674"/>
      <c r="REB48" s="674"/>
      <c r="REC48" s="674"/>
      <c r="RED48" s="674"/>
      <c r="REE48" s="674"/>
      <c r="REF48" s="674"/>
      <c r="REG48" s="674"/>
      <c r="REH48" s="674"/>
      <c r="REI48" s="674"/>
      <c r="REJ48" s="674"/>
      <c r="REK48" s="674"/>
      <c r="REL48" s="674"/>
      <c r="REM48" s="674"/>
      <c r="REN48" s="674"/>
      <c r="REO48" s="674"/>
      <c r="REP48" s="674"/>
      <c r="REQ48" s="674"/>
      <c r="RER48" s="674"/>
      <c r="RES48" s="674"/>
      <c r="RET48" s="674"/>
      <c r="REU48" s="674"/>
      <c r="REV48" s="674"/>
      <c r="REW48" s="674"/>
      <c r="REX48" s="674"/>
      <c r="REY48" s="674"/>
      <c r="REZ48" s="674"/>
      <c r="RFA48" s="674"/>
      <c r="RFB48" s="674"/>
      <c r="RFC48" s="674"/>
      <c r="RFD48" s="674"/>
      <c r="RFE48" s="674"/>
      <c r="RFF48" s="674"/>
      <c r="RFG48" s="674"/>
      <c r="RFH48" s="674"/>
      <c r="RFI48" s="674"/>
      <c r="RFJ48" s="674"/>
      <c r="RFK48" s="674"/>
      <c r="RFL48" s="674"/>
      <c r="RFM48" s="674"/>
      <c r="RFN48" s="674"/>
      <c r="RFO48" s="674"/>
      <c r="RFP48" s="674"/>
      <c r="RFQ48" s="674"/>
      <c r="RFR48" s="674"/>
      <c r="RFS48" s="674"/>
      <c r="RFT48" s="674"/>
      <c r="RFU48" s="674"/>
      <c r="RFV48" s="674"/>
      <c r="RFW48" s="674"/>
      <c r="RFX48" s="674"/>
      <c r="RFY48" s="674"/>
      <c r="RFZ48" s="674"/>
      <c r="RGA48" s="674"/>
      <c r="RGB48" s="674"/>
      <c r="RGC48" s="674"/>
      <c r="RGD48" s="674"/>
      <c r="RGE48" s="674"/>
      <c r="RGF48" s="674"/>
      <c r="RGG48" s="674"/>
      <c r="RGH48" s="674"/>
      <c r="RGI48" s="674"/>
      <c r="RGJ48" s="674"/>
      <c r="RGK48" s="674"/>
      <c r="RGL48" s="674"/>
      <c r="RGM48" s="674"/>
      <c r="RGN48" s="674"/>
      <c r="RGO48" s="674"/>
      <c r="RGP48" s="674"/>
      <c r="RGQ48" s="674"/>
      <c r="RGR48" s="674"/>
      <c r="RGS48" s="674"/>
      <c r="RGT48" s="674"/>
      <c r="RGU48" s="674"/>
      <c r="RGV48" s="674"/>
      <c r="RGW48" s="674"/>
      <c r="RGX48" s="674"/>
      <c r="RGY48" s="674"/>
      <c r="RGZ48" s="674"/>
      <c r="RHA48" s="674"/>
      <c r="RHB48" s="674"/>
      <c r="RHC48" s="674"/>
      <c r="RHD48" s="674"/>
      <c r="RHE48" s="674"/>
      <c r="RHF48" s="674"/>
      <c r="RHG48" s="674"/>
      <c r="RHH48" s="674"/>
      <c r="RHI48" s="674"/>
      <c r="RHJ48" s="674"/>
      <c r="RHK48" s="674"/>
      <c r="RHL48" s="674"/>
      <c r="RHM48" s="674"/>
      <c r="RHN48" s="674"/>
      <c r="RHO48" s="674"/>
      <c r="RHP48" s="674"/>
      <c r="RHQ48" s="674"/>
      <c r="RHR48" s="674"/>
      <c r="RHS48" s="674"/>
      <c r="RHT48" s="674"/>
      <c r="RHU48" s="674"/>
      <c r="RHV48" s="674"/>
      <c r="RHW48" s="674"/>
      <c r="RHX48" s="674"/>
      <c r="RHY48" s="674"/>
      <c r="RHZ48" s="674"/>
      <c r="RIA48" s="674"/>
      <c r="RIB48" s="674"/>
      <c r="RIC48" s="674"/>
      <c r="RID48" s="674"/>
      <c r="RIE48" s="674"/>
      <c r="RIF48" s="674"/>
      <c r="RIG48" s="674"/>
      <c r="RIH48" s="674"/>
      <c r="RII48" s="674"/>
      <c r="RIJ48" s="674"/>
      <c r="RIK48" s="674"/>
      <c r="RIL48" s="674"/>
      <c r="RIM48" s="674"/>
      <c r="RIN48" s="674"/>
      <c r="RIO48" s="674"/>
      <c r="RIP48" s="674"/>
      <c r="RIQ48" s="674"/>
      <c r="RIR48" s="674"/>
      <c r="RIS48" s="674"/>
      <c r="RIT48" s="674"/>
      <c r="RIU48" s="674"/>
      <c r="RIV48" s="674"/>
      <c r="RIW48" s="674"/>
      <c r="RIX48" s="674"/>
      <c r="RIY48" s="674"/>
      <c r="RIZ48" s="674"/>
      <c r="RJA48" s="674"/>
      <c r="RJB48" s="674"/>
      <c r="RJC48" s="674"/>
      <c r="RJD48" s="674"/>
      <c r="RJE48" s="674"/>
      <c r="RJF48" s="674"/>
      <c r="RJG48" s="674"/>
      <c r="RJH48" s="674"/>
      <c r="RJI48" s="674"/>
      <c r="RJJ48" s="674"/>
      <c r="RJK48" s="674"/>
      <c r="RJL48" s="674"/>
      <c r="RJM48" s="674"/>
      <c r="RJN48" s="674"/>
      <c r="RJO48" s="674"/>
      <c r="RJP48" s="674"/>
      <c r="RJQ48" s="674"/>
      <c r="RJR48" s="674"/>
      <c r="RJS48" s="674"/>
      <c r="RJT48" s="674"/>
      <c r="RJU48" s="674"/>
      <c r="RJV48" s="674"/>
      <c r="RJW48" s="674"/>
      <c r="RJX48" s="674"/>
      <c r="RJY48" s="674"/>
      <c r="RJZ48" s="674"/>
      <c r="RKA48" s="674"/>
      <c r="RKB48" s="674"/>
      <c r="RKC48" s="674"/>
      <c r="RKD48" s="674"/>
      <c r="RKE48" s="674"/>
      <c r="RKF48" s="674"/>
      <c r="RKG48" s="674"/>
      <c r="RKH48" s="674"/>
      <c r="RKI48" s="674"/>
      <c r="RKJ48" s="674"/>
      <c r="RKK48" s="674"/>
      <c r="RKL48" s="674"/>
      <c r="RKM48" s="674"/>
      <c r="RKN48" s="674"/>
      <c r="RKO48" s="674"/>
      <c r="RKP48" s="674"/>
      <c r="RKQ48" s="674"/>
      <c r="RKR48" s="674"/>
      <c r="RKS48" s="674"/>
      <c r="RKT48" s="674"/>
      <c r="RKU48" s="674"/>
      <c r="RKV48" s="674"/>
      <c r="RKW48" s="674"/>
      <c r="RKX48" s="674"/>
      <c r="RKY48" s="674"/>
      <c r="RKZ48" s="674"/>
      <c r="RLA48" s="674"/>
      <c r="RLB48" s="674"/>
      <c r="RLC48" s="674"/>
      <c r="RLD48" s="674"/>
      <c r="RLE48" s="674"/>
      <c r="RLF48" s="674"/>
      <c r="RLG48" s="674"/>
      <c r="RLH48" s="674"/>
      <c r="RLI48" s="674"/>
      <c r="RLJ48" s="674"/>
      <c r="RLK48" s="674"/>
      <c r="RLL48" s="674"/>
      <c r="RLM48" s="674"/>
      <c r="RLN48" s="674"/>
      <c r="RLO48" s="674"/>
      <c r="RLP48" s="674"/>
      <c r="RLQ48" s="674"/>
      <c r="RLR48" s="674"/>
      <c r="RLS48" s="674"/>
      <c r="RLT48" s="674"/>
      <c r="RLU48" s="674"/>
      <c r="RLV48" s="674"/>
      <c r="RLW48" s="674"/>
      <c r="RLX48" s="674"/>
      <c r="RLY48" s="674"/>
      <c r="RLZ48" s="674"/>
      <c r="RMA48" s="674"/>
      <c r="RMB48" s="674"/>
      <c r="RMC48" s="674"/>
      <c r="RMD48" s="674"/>
      <c r="RME48" s="674"/>
      <c r="RMF48" s="674"/>
      <c r="RMG48" s="674"/>
      <c r="RMH48" s="674"/>
      <c r="RMI48" s="674"/>
      <c r="RMJ48" s="674"/>
      <c r="RMK48" s="674"/>
      <c r="RML48" s="674"/>
      <c r="RMM48" s="674"/>
      <c r="RMN48" s="674"/>
      <c r="RMO48" s="674"/>
      <c r="RMP48" s="674"/>
      <c r="RMQ48" s="674"/>
      <c r="RMR48" s="674"/>
      <c r="RMS48" s="674"/>
      <c r="RMT48" s="674"/>
      <c r="RMU48" s="674"/>
      <c r="RMV48" s="674"/>
      <c r="RMW48" s="674"/>
      <c r="RMX48" s="674"/>
      <c r="RMY48" s="674"/>
      <c r="RMZ48" s="674"/>
      <c r="RNA48" s="674"/>
      <c r="RNB48" s="674"/>
      <c r="RNC48" s="674"/>
      <c r="RND48" s="674"/>
      <c r="RNE48" s="674"/>
      <c r="RNF48" s="674"/>
      <c r="RNG48" s="674"/>
      <c r="RNH48" s="674"/>
      <c r="RNI48" s="674"/>
      <c r="RNJ48" s="674"/>
      <c r="RNK48" s="674"/>
      <c r="RNL48" s="674"/>
      <c r="RNM48" s="674"/>
      <c r="RNN48" s="674"/>
      <c r="RNO48" s="674"/>
      <c r="RNP48" s="674"/>
      <c r="RNQ48" s="674"/>
      <c r="RNR48" s="674"/>
      <c r="RNS48" s="674"/>
      <c r="RNT48" s="674"/>
      <c r="RNU48" s="674"/>
      <c r="RNV48" s="674"/>
      <c r="RNW48" s="674"/>
      <c r="RNX48" s="674"/>
      <c r="RNY48" s="674"/>
      <c r="RNZ48" s="674"/>
      <c r="ROA48" s="674"/>
      <c r="ROB48" s="674"/>
      <c r="ROC48" s="674"/>
      <c r="ROD48" s="674"/>
      <c r="ROE48" s="674"/>
      <c r="ROF48" s="674"/>
      <c r="ROG48" s="674"/>
      <c r="ROH48" s="674"/>
      <c r="ROI48" s="674"/>
      <c r="ROJ48" s="674"/>
      <c r="ROK48" s="674"/>
      <c r="ROL48" s="674"/>
      <c r="ROM48" s="674"/>
      <c r="RON48" s="674"/>
      <c r="ROO48" s="674"/>
      <c r="ROP48" s="674"/>
      <c r="ROQ48" s="674"/>
      <c r="ROR48" s="674"/>
      <c r="ROS48" s="674"/>
      <c r="ROT48" s="674"/>
      <c r="ROU48" s="674"/>
      <c r="ROV48" s="674"/>
      <c r="ROW48" s="674"/>
      <c r="ROX48" s="674"/>
      <c r="ROY48" s="674"/>
      <c r="ROZ48" s="674"/>
      <c r="RPA48" s="674"/>
      <c r="RPB48" s="674"/>
      <c r="RPC48" s="674"/>
      <c r="RPD48" s="674"/>
      <c r="RPE48" s="674"/>
      <c r="RPF48" s="674"/>
      <c r="RPG48" s="674"/>
      <c r="RPH48" s="674"/>
      <c r="RPI48" s="674"/>
      <c r="RPJ48" s="674"/>
      <c r="RPK48" s="674"/>
      <c r="RPL48" s="674"/>
      <c r="RPM48" s="674"/>
      <c r="RPN48" s="674"/>
      <c r="RPO48" s="674"/>
      <c r="RPP48" s="674"/>
      <c r="RPQ48" s="674"/>
      <c r="RPR48" s="674"/>
      <c r="RPS48" s="674"/>
      <c r="RPT48" s="674"/>
      <c r="RPU48" s="674"/>
      <c r="RPV48" s="674"/>
      <c r="RPW48" s="674"/>
      <c r="RPX48" s="674"/>
      <c r="RPY48" s="674"/>
      <c r="RPZ48" s="674"/>
      <c r="RQA48" s="674"/>
      <c r="RQB48" s="674"/>
      <c r="RQC48" s="674"/>
      <c r="RQD48" s="674"/>
      <c r="RQE48" s="674"/>
      <c r="RQF48" s="674"/>
      <c r="RQG48" s="674"/>
      <c r="RQH48" s="674"/>
      <c r="RQI48" s="674"/>
      <c r="RQJ48" s="674"/>
      <c r="RQK48" s="674"/>
      <c r="RQL48" s="674"/>
      <c r="RQM48" s="674"/>
      <c r="RQN48" s="674"/>
      <c r="RQO48" s="674"/>
      <c r="RQP48" s="674"/>
      <c r="RQQ48" s="674"/>
      <c r="RQR48" s="674"/>
      <c r="RQS48" s="674"/>
      <c r="RQT48" s="674"/>
      <c r="RQU48" s="674"/>
      <c r="RQV48" s="674"/>
      <c r="RQW48" s="674"/>
      <c r="RQX48" s="674"/>
      <c r="RQY48" s="674"/>
      <c r="RQZ48" s="674"/>
      <c r="RRA48" s="674"/>
      <c r="RRB48" s="674"/>
      <c r="RRC48" s="674"/>
      <c r="RRD48" s="674"/>
      <c r="RRE48" s="674"/>
      <c r="RRF48" s="674"/>
      <c r="RRG48" s="674"/>
      <c r="RRH48" s="674"/>
      <c r="RRI48" s="674"/>
      <c r="RRJ48" s="674"/>
      <c r="RRK48" s="674"/>
      <c r="RRL48" s="674"/>
      <c r="RRM48" s="674"/>
      <c r="RRN48" s="674"/>
      <c r="RRO48" s="674"/>
      <c r="RRP48" s="674"/>
      <c r="RRQ48" s="674"/>
      <c r="RRR48" s="674"/>
      <c r="RRS48" s="674"/>
      <c r="RRT48" s="674"/>
      <c r="RRU48" s="674"/>
      <c r="RRV48" s="674"/>
      <c r="RRW48" s="674"/>
      <c r="RRX48" s="674"/>
      <c r="RRY48" s="674"/>
      <c r="RRZ48" s="674"/>
      <c r="RSA48" s="674"/>
      <c r="RSB48" s="674"/>
      <c r="RSC48" s="674"/>
      <c r="RSD48" s="674"/>
      <c r="RSE48" s="674"/>
      <c r="RSF48" s="674"/>
      <c r="RSG48" s="674"/>
      <c r="RSH48" s="674"/>
      <c r="RSI48" s="674"/>
      <c r="RSJ48" s="674"/>
      <c r="RSK48" s="674"/>
      <c r="RSL48" s="674"/>
      <c r="RSM48" s="674"/>
      <c r="RSN48" s="674"/>
      <c r="RSO48" s="674"/>
      <c r="RSP48" s="674"/>
      <c r="RSQ48" s="674"/>
      <c r="RSR48" s="674"/>
      <c r="RSS48" s="674"/>
      <c r="RST48" s="674"/>
      <c r="RSU48" s="674"/>
      <c r="RSV48" s="674"/>
      <c r="RSW48" s="674"/>
      <c r="RSX48" s="674"/>
      <c r="RSY48" s="674"/>
      <c r="RSZ48" s="674"/>
      <c r="RTA48" s="674"/>
      <c r="RTB48" s="674"/>
      <c r="RTC48" s="674"/>
      <c r="RTD48" s="674"/>
      <c r="RTE48" s="674"/>
      <c r="RTF48" s="674"/>
      <c r="RTG48" s="674"/>
      <c r="RTH48" s="674"/>
      <c r="RTI48" s="674"/>
      <c r="RTJ48" s="674"/>
      <c r="RTK48" s="674"/>
      <c r="RTL48" s="674"/>
      <c r="RTM48" s="674"/>
      <c r="RTN48" s="674"/>
      <c r="RTO48" s="674"/>
      <c r="RTP48" s="674"/>
      <c r="RTQ48" s="674"/>
      <c r="RTR48" s="674"/>
      <c r="RTS48" s="674"/>
      <c r="RTT48" s="674"/>
      <c r="RTU48" s="674"/>
      <c r="RTV48" s="674"/>
      <c r="RTW48" s="674"/>
      <c r="RTX48" s="674"/>
      <c r="RTY48" s="674"/>
      <c r="RTZ48" s="674"/>
      <c r="RUA48" s="674"/>
      <c r="RUB48" s="674"/>
      <c r="RUC48" s="674"/>
      <c r="RUD48" s="674"/>
      <c r="RUE48" s="674"/>
      <c r="RUF48" s="674"/>
      <c r="RUG48" s="674"/>
      <c r="RUH48" s="674"/>
      <c r="RUI48" s="674"/>
      <c r="RUJ48" s="674"/>
      <c r="RUK48" s="674"/>
      <c r="RUL48" s="674"/>
      <c r="RUM48" s="674"/>
      <c r="RUN48" s="674"/>
      <c r="RUO48" s="674"/>
      <c r="RUP48" s="674"/>
      <c r="RUQ48" s="674"/>
      <c r="RUR48" s="674"/>
      <c r="RUS48" s="674"/>
      <c r="RUT48" s="674"/>
      <c r="RUU48" s="674"/>
      <c r="RUV48" s="674"/>
      <c r="RUW48" s="674"/>
      <c r="RUX48" s="674"/>
      <c r="RUY48" s="674"/>
      <c r="RUZ48" s="674"/>
      <c r="RVA48" s="674"/>
      <c r="RVB48" s="674"/>
      <c r="RVC48" s="674"/>
      <c r="RVD48" s="674"/>
      <c r="RVE48" s="674"/>
      <c r="RVF48" s="674"/>
      <c r="RVG48" s="674"/>
      <c r="RVH48" s="674"/>
      <c r="RVI48" s="674"/>
      <c r="RVJ48" s="674"/>
      <c r="RVK48" s="674"/>
      <c r="RVL48" s="674"/>
      <c r="RVM48" s="674"/>
      <c r="RVN48" s="674"/>
      <c r="RVO48" s="674"/>
      <c r="RVP48" s="674"/>
      <c r="RVQ48" s="674"/>
      <c r="RVR48" s="674"/>
      <c r="RVS48" s="674"/>
      <c r="RVT48" s="674"/>
      <c r="RVU48" s="674"/>
      <c r="RVV48" s="674"/>
      <c r="RVW48" s="674"/>
      <c r="RVX48" s="674"/>
      <c r="RVY48" s="674"/>
      <c r="RVZ48" s="674"/>
      <c r="RWA48" s="674"/>
      <c r="RWB48" s="674"/>
      <c r="RWC48" s="674"/>
      <c r="RWD48" s="674"/>
      <c r="RWE48" s="674"/>
      <c r="RWF48" s="674"/>
      <c r="RWG48" s="674"/>
      <c r="RWH48" s="674"/>
      <c r="RWI48" s="674"/>
      <c r="RWJ48" s="674"/>
      <c r="RWK48" s="674"/>
      <c r="RWL48" s="674"/>
      <c r="RWM48" s="674"/>
      <c r="RWN48" s="674"/>
      <c r="RWO48" s="674"/>
      <c r="RWP48" s="674"/>
      <c r="RWQ48" s="674"/>
      <c r="RWR48" s="674"/>
      <c r="RWS48" s="674"/>
      <c r="RWT48" s="674"/>
      <c r="RWU48" s="674"/>
      <c r="RWV48" s="674"/>
      <c r="RWW48" s="674"/>
      <c r="RWX48" s="674"/>
      <c r="RWY48" s="674"/>
      <c r="RWZ48" s="674"/>
      <c r="RXA48" s="674"/>
      <c r="RXB48" s="674"/>
      <c r="RXC48" s="674"/>
      <c r="RXD48" s="674"/>
      <c r="RXE48" s="674"/>
      <c r="RXF48" s="674"/>
      <c r="RXG48" s="674"/>
      <c r="RXH48" s="674"/>
      <c r="RXI48" s="674"/>
      <c r="RXJ48" s="674"/>
      <c r="RXK48" s="674"/>
      <c r="RXL48" s="674"/>
      <c r="RXM48" s="674"/>
      <c r="RXN48" s="674"/>
      <c r="RXO48" s="674"/>
      <c r="RXP48" s="674"/>
      <c r="RXQ48" s="674"/>
      <c r="RXR48" s="674"/>
      <c r="RXS48" s="674"/>
      <c r="RXT48" s="674"/>
      <c r="RXU48" s="674"/>
      <c r="RXV48" s="674"/>
      <c r="RXW48" s="674"/>
      <c r="RXX48" s="674"/>
      <c r="RXY48" s="674"/>
      <c r="RXZ48" s="674"/>
      <c r="RYA48" s="674"/>
      <c r="RYB48" s="674"/>
      <c r="RYC48" s="674"/>
      <c r="RYD48" s="674"/>
      <c r="RYE48" s="674"/>
      <c r="RYF48" s="674"/>
      <c r="RYG48" s="674"/>
      <c r="RYH48" s="674"/>
      <c r="RYI48" s="674"/>
      <c r="RYJ48" s="674"/>
      <c r="RYK48" s="674"/>
      <c r="RYL48" s="674"/>
      <c r="RYM48" s="674"/>
      <c r="RYN48" s="674"/>
      <c r="RYO48" s="674"/>
      <c r="RYP48" s="674"/>
      <c r="RYQ48" s="674"/>
      <c r="RYR48" s="674"/>
      <c r="RYS48" s="674"/>
      <c r="RYT48" s="674"/>
      <c r="RYU48" s="674"/>
      <c r="RYV48" s="674"/>
      <c r="RYW48" s="674"/>
      <c r="RYX48" s="674"/>
      <c r="RYY48" s="674"/>
      <c r="RYZ48" s="674"/>
      <c r="RZA48" s="674"/>
      <c r="RZB48" s="674"/>
      <c r="RZC48" s="674"/>
      <c r="RZD48" s="674"/>
      <c r="RZE48" s="674"/>
      <c r="RZF48" s="674"/>
      <c r="RZG48" s="674"/>
      <c r="RZH48" s="674"/>
      <c r="RZI48" s="674"/>
      <c r="RZJ48" s="674"/>
      <c r="RZK48" s="674"/>
      <c r="RZL48" s="674"/>
      <c r="RZM48" s="674"/>
      <c r="RZN48" s="674"/>
      <c r="RZO48" s="674"/>
      <c r="RZP48" s="674"/>
      <c r="RZQ48" s="674"/>
      <c r="RZR48" s="674"/>
      <c r="RZS48" s="674"/>
      <c r="RZT48" s="674"/>
      <c r="RZU48" s="674"/>
      <c r="RZV48" s="674"/>
      <c r="RZW48" s="674"/>
      <c r="RZX48" s="674"/>
      <c r="RZY48" s="674"/>
      <c r="RZZ48" s="674"/>
      <c r="SAA48" s="674"/>
      <c r="SAB48" s="674"/>
      <c r="SAC48" s="674"/>
      <c r="SAD48" s="674"/>
      <c r="SAE48" s="674"/>
      <c r="SAF48" s="674"/>
      <c r="SAG48" s="674"/>
      <c r="SAH48" s="674"/>
      <c r="SAI48" s="674"/>
      <c r="SAJ48" s="674"/>
      <c r="SAK48" s="674"/>
      <c r="SAL48" s="674"/>
      <c r="SAM48" s="674"/>
      <c r="SAN48" s="674"/>
      <c r="SAO48" s="674"/>
      <c r="SAP48" s="674"/>
      <c r="SAQ48" s="674"/>
      <c r="SAR48" s="674"/>
      <c r="SAS48" s="674"/>
      <c r="SAT48" s="674"/>
      <c r="SAU48" s="674"/>
      <c r="SAV48" s="674"/>
      <c r="SAW48" s="674"/>
      <c r="SAX48" s="674"/>
      <c r="SAY48" s="674"/>
      <c r="SAZ48" s="674"/>
      <c r="SBA48" s="674"/>
      <c r="SBB48" s="674"/>
      <c r="SBC48" s="674"/>
      <c r="SBD48" s="674"/>
      <c r="SBE48" s="674"/>
      <c r="SBF48" s="674"/>
      <c r="SBG48" s="674"/>
      <c r="SBH48" s="674"/>
      <c r="SBI48" s="674"/>
      <c r="SBJ48" s="674"/>
      <c r="SBK48" s="674"/>
      <c r="SBL48" s="674"/>
      <c r="SBM48" s="674"/>
      <c r="SBN48" s="674"/>
      <c r="SBO48" s="674"/>
      <c r="SBP48" s="674"/>
      <c r="SBQ48" s="674"/>
      <c r="SBR48" s="674"/>
      <c r="SBS48" s="674"/>
      <c r="SBT48" s="674"/>
      <c r="SBU48" s="674"/>
      <c r="SBV48" s="674"/>
      <c r="SBW48" s="674"/>
      <c r="SBX48" s="674"/>
      <c r="SBY48" s="674"/>
      <c r="SBZ48" s="674"/>
      <c r="SCA48" s="674"/>
      <c r="SCB48" s="674"/>
      <c r="SCC48" s="674"/>
      <c r="SCD48" s="674"/>
      <c r="SCE48" s="674"/>
      <c r="SCF48" s="674"/>
      <c r="SCG48" s="674"/>
      <c r="SCH48" s="674"/>
      <c r="SCI48" s="674"/>
      <c r="SCJ48" s="674"/>
      <c r="SCK48" s="674"/>
      <c r="SCL48" s="674"/>
      <c r="SCM48" s="674"/>
      <c r="SCN48" s="674"/>
      <c r="SCO48" s="674"/>
      <c r="SCP48" s="674"/>
      <c r="SCQ48" s="674"/>
      <c r="SCR48" s="674"/>
      <c r="SCS48" s="674"/>
      <c r="SCT48" s="674"/>
      <c r="SCU48" s="674"/>
      <c r="SCV48" s="674"/>
      <c r="SCW48" s="674"/>
      <c r="SCX48" s="674"/>
      <c r="SCY48" s="674"/>
      <c r="SCZ48" s="674"/>
      <c r="SDA48" s="674"/>
      <c r="SDB48" s="674"/>
      <c r="SDC48" s="674"/>
      <c r="SDD48" s="674"/>
      <c r="SDE48" s="674"/>
      <c r="SDF48" s="674"/>
      <c r="SDG48" s="674"/>
      <c r="SDH48" s="674"/>
      <c r="SDI48" s="674"/>
      <c r="SDJ48" s="674"/>
      <c r="SDK48" s="674"/>
      <c r="SDL48" s="674"/>
      <c r="SDM48" s="674"/>
      <c r="SDN48" s="674"/>
      <c r="SDO48" s="674"/>
      <c r="SDP48" s="674"/>
      <c r="SDQ48" s="674"/>
      <c r="SDR48" s="674"/>
      <c r="SDS48" s="674"/>
      <c r="SDT48" s="674"/>
      <c r="SDU48" s="674"/>
      <c r="SDV48" s="674"/>
      <c r="SDW48" s="674"/>
      <c r="SDX48" s="674"/>
      <c r="SDY48" s="674"/>
      <c r="SDZ48" s="674"/>
      <c r="SEA48" s="674"/>
      <c r="SEB48" s="674"/>
      <c r="SEC48" s="674"/>
      <c r="SED48" s="674"/>
      <c r="SEE48" s="674"/>
      <c r="SEF48" s="674"/>
      <c r="SEG48" s="674"/>
      <c r="SEH48" s="674"/>
      <c r="SEI48" s="674"/>
      <c r="SEJ48" s="674"/>
      <c r="SEK48" s="674"/>
      <c r="SEL48" s="674"/>
      <c r="SEM48" s="674"/>
      <c r="SEN48" s="674"/>
      <c r="SEO48" s="674"/>
      <c r="SEP48" s="674"/>
      <c r="SEQ48" s="674"/>
      <c r="SER48" s="674"/>
      <c r="SES48" s="674"/>
      <c r="SET48" s="674"/>
      <c r="SEU48" s="674"/>
      <c r="SEV48" s="674"/>
      <c r="SEW48" s="674"/>
      <c r="SEX48" s="674"/>
      <c r="SEY48" s="674"/>
      <c r="SEZ48" s="674"/>
      <c r="SFA48" s="674"/>
      <c r="SFB48" s="674"/>
      <c r="SFC48" s="674"/>
      <c r="SFD48" s="674"/>
      <c r="SFE48" s="674"/>
      <c r="SFF48" s="674"/>
      <c r="SFG48" s="674"/>
      <c r="SFH48" s="674"/>
      <c r="SFI48" s="674"/>
      <c r="SFJ48" s="674"/>
      <c r="SFK48" s="674"/>
      <c r="SFL48" s="674"/>
      <c r="SFM48" s="674"/>
      <c r="SFN48" s="674"/>
      <c r="SFO48" s="674"/>
      <c r="SFP48" s="674"/>
      <c r="SFQ48" s="674"/>
      <c r="SFR48" s="674"/>
      <c r="SFS48" s="674"/>
      <c r="SFT48" s="674"/>
      <c r="SFU48" s="674"/>
      <c r="SFV48" s="674"/>
      <c r="SFW48" s="674"/>
      <c r="SFX48" s="674"/>
      <c r="SFY48" s="674"/>
      <c r="SFZ48" s="674"/>
      <c r="SGA48" s="674"/>
      <c r="SGB48" s="674"/>
      <c r="SGC48" s="674"/>
      <c r="SGD48" s="674"/>
      <c r="SGE48" s="674"/>
      <c r="SGF48" s="674"/>
      <c r="SGG48" s="674"/>
      <c r="SGH48" s="674"/>
      <c r="SGI48" s="674"/>
      <c r="SGJ48" s="674"/>
      <c r="SGK48" s="674"/>
      <c r="SGL48" s="674"/>
      <c r="SGM48" s="674"/>
      <c r="SGN48" s="674"/>
      <c r="SGO48" s="674"/>
      <c r="SGP48" s="674"/>
      <c r="SGQ48" s="674"/>
      <c r="SGR48" s="674"/>
      <c r="SGS48" s="674"/>
      <c r="SGT48" s="674"/>
      <c r="SGU48" s="674"/>
      <c r="SGV48" s="674"/>
      <c r="SGW48" s="674"/>
      <c r="SGX48" s="674"/>
      <c r="SGY48" s="674"/>
      <c r="SGZ48" s="674"/>
      <c r="SHA48" s="674"/>
      <c r="SHB48" s="674"/>
      <c r="SHC48" s="674"/>
      <c r="SHD48" s="674"/>
      <c r="SHE48" s="674"/>
      <c r="SHF48" s="674"/>
      <c r="SHG48" s="674"/>
      <c r="SHH48" s="674"/>
      <c r="SHI48" s="674"/>
      <c r="SHJ48" s="674"/>
      <c r="SHK48" s="674"/>
      <c r="SHL48" s="674"/>
      <c r="SHM48" s="674"/>
      <c r="SHN48" s="674"/>
      <c r="SHO48" s="674"/>
      <c r="SHP48" s="674"/>
      <c r="SHQ48" s="674"/>
      <c r="SHR48" s="674"/>
      <c r="SHS48" s="674"/>
      <c r="SHT48" s="674"/>
      <c r="SHU48" s="674"/>
      <c r="SHV48" s="674"/>
      <c r="SHW48" s="674"/>
      <c r="SHX48" s="674"/>
      <c r="SHY48" s="674"/>
      <c r="SHZ48" s="674"/>
      <c r="SIA48" s="674"/>
      <c r="SIB48" s="674"/>
      <c r="SIC48" s="674"/>
      <c r="SID48" s="674"/>
      <c r="SIE48" s="674"/>
      <c r="SIF48" s="674"/>
      <c r="SIG48" s="674"/>
      <c r="SIH48" s="674"/>
      <c r="SII48" s="674"/>
      <c r="SIJ48" s="674"/>
      <c r="SIK48" s="674"/>
      <c r="SIL48" s="674"/>
      <c r="SIM48" s="674"/>
      <c r="SIN48" s="674"/>
      <c r="SIO48" s="674"/>
      <c r="SIP48" s="674"/>
      <c r="SIQ48" s="674"/>
      <c r="SIR48" s="674"/>
      <c r="SIS48" s="674"/>
      <c r="SIT48" s="674"/>
      <c r="SIU48" s="674"/>
      <c r="SIV48" s="674"/>
      <c r="SIW48" s="674"/>
      <c r="SIX48" s="674"/>
      <c r="SIY48" s="674"/>
      <c r="SIZ48" s="674"/>
      <c r="SJA48" s="674"/>
      <c r="SJB48" s="674"/>
      <c r="SJC48" s="674"/>
      <c r="SJD48" s="674"/>
      <c r="SJE48" s="674"/>
      <c r="SJF48" s="674"/>
      <c r="SJG48" s="674"/>
      <c r="SJH48" s="674"/>
      <c r="SJI48" s="674"/>
      <c r="SJJ48" s="674"/>
      <c r="SJK48" s="674"/>
      <c r="SJL48" s="674"/>
      <c r="SJM48" s="674"/>
      <c r="SJN48" s="674"/>
      <c r="SJO48" s="674"/>
      <c r="SJP48" s="674"/>
      <c r="SJQ48" s="674"/>
      <c r="SJR48" s="674"/>
      <c r="SJS48" s="674"/>
      <c r="SJT48" s="674"/>
      <c r="SJU48" s="674"/>
      <c r="SJV48" s="674"/>
      <c r="SJW48" s="674"/>
      <c r="SJX48" s="674"/>
      <c r="SJY48" s="674"/>
      <c r="SJZ48" s="674"/>
      <c r="SKA48" s="674"/>
      <c r="SKB48" s="674"/>
      <c r="SKC48" s="674"/>
      <c r="SKD48" s="674"/>
      <c r="SKE48" s="674"/>
      <c r="SKF48" s="674"/>
      <c r="SKG48" s="674"/>
      <c r="SKH48" s="674"/>
      <c r="SKI48" s="674"/>
      <c r="SKJ48" s="674"/>
      <c r="SKK48" s="674"/>
      <c r="SKL48" s="674"/>
      <c r="SKM48" s="674"/>
      <c r="SKN48" s="674"/>
      <c r="SKO48" s="674"/>
      <c r="SKP48" s="674"/>
      <c r="SKQ48" s="674"/>
      <c r="SKR48" s="674"/>
      <c r="SKS48" s="674"/>
      <c r="SKT48" s="674"/>
      <c r="SKU48" s="674"/>
      <c r="SKV48" s="674"/>
      <c r="SKW48" s="674"/>
      <c r="SKX48" s="674"/>
      <c r="SKY48" s="674"/>
      <c r="SKZ48" s="674"/>
      <c r="SLA48" s="674"/>
      <c r="SLB48" s="674"/>
      <c r="SLC48" s="674"/>
      <c r="SLD48" s="674"/>
      <c r="SLE48" s="674"/>
      <c r="SLF48" s="674"/>
      <c r="SLG48" s="674"/>
      <c r="SLH48" s="674"/>
      <c r="SLI48" s="674"/>
      <c r="SLJ48" s="674"/>
      <c r="SLK48" s="674"/>
      <c r="SLL48" s="674"/>
      <c r="SLM48" s="674"/>
      <c r="SLN48" s="674"/>
      <c r="SLO48" s="674"/>
      <c r="SLP48" s="674"/>
      <c r="SLQ48" s="674"/>
      <c r="SLR48" s="674"/>
      <c r="SLS48" s="674"/>
      <c r="SLT48" s="674"/>
      <c r="SLU48" s="674"/>
      <c r="SLV48" s="674"/>
      <c r="SLW48" s="674"/>
      <c r="SLX48" s="674"/>
      <c r="SLY48" s="674"/>
      <c r="SLZ48" s="674"/>
      <c r="SMA48" s="674"/>
      <c r="SMB48" s="674"/>
      <c r="SMC48" s="674"/>
      <c r="SMD48" s="674"/>
      <c r="SME48" s="674"/>
      <c r="SMF48" s="674"/>
      <c r="SMG48" s="674"/>
      <c r="SMH48" s="674"/>
      <c r="SMI48" s="674"/>
      <c r="SMJ48" s="674"/>
      <c r="SMK48" s="674"/>
      <c r="SML48" s="674"/>
      <c r="SMM48" s="674"/>
      <c r="SMN48" s="674"/>
      <c r="SMO48" s="674"/>
      <c r="SMP48" s="674"/>
      <c r="SMQ48" s="674"/>
      <c r="SMR48" s="674"/>
      <c r="SMS48" s="674"/>
      <c r="SMT48" s="674"/>
      <c r="SMU48" s="674"/>
      <c r="SMV48" s="674"/>
      <c r="SMW48" s="674"/>
      <c r="SMX48" s="674"/>
      <c r="SMY48" s="674"/>
      <c r="SMZ48" s="674"/>
      <c r="SNA48" s="674"/>
      <c r="SNB48" s="674"/>
      <c r="SNC48" s="674"/>
      <c r="SND48" s="674"/>
      <c r="SNE48" s="674"/>
      <c r="SNF48" s="674"/>
      <c r="SNG48" s="674"/>
      <c r="SNH48" s="674"/>
      <c r="SNI48" s="674"/>
      <c r="SNJ48" s="674"/>
      <c r="SNK48" s="674"/>
      <c r="SNL48" s="674"/>
      <c r="SNM48" s="674"/>
      <c r="SNN48" s="674"/>
      <c r="SNO48" s="674"/>
      <c r="SNP48" s="674"/>
      <c r="SNQ48" s="674"/>
      <c r="SNR48" s="674"/>
      <c r="SNS48" s="674"/>
      <c r="SNT48" s="674"/>
      <c r="SNU48" s="674"/>
      <c r="SNV48" s="674"/>
      <c r="SNW48" s="674"/>
      <c r="SNX48" s="674"/>
      <c r="SNY48" s="674"/>
      <c r="SNZ48" s="674"/>
      <c r="SOA48" s="674"/>
      <c r="SOB48" s="674"/>
      <c r="SOC48" s="674"/>
      <c r="SOD48" s="674"/>
      <c r="SOE48" s="674"/>
      <c r="SOF48" s="674"/>
      <c r="SOG48" s="674"/>
      <c r="SOH48" s="674"/>
      <c r="SOI48" s="674"/>
      <c r="SOJ48" s="674"/>
      <c r="SOK48" s="674"/>
      <c r="SOL48" s="674"/>
      <c r="SOM48" s="674"/>
      <c r="SON48" s="674"/>
      <c r="SOO48" s="674"/>
      <c r="SOP48" s="674"/>
      <c r="SOQ48" s="674"/>
      <c r="SOR48" s="674"/>
      <c r="SOS48" s="674"/>
      <c r="SOT48" s="674"/>
      <c r="SOU48" s="674"/>
      <c r="SOV48" s="674"/>
      <c r="SOW48" s="674"/>
      <c r="SOX48" s="674"/>
      <c r="SOY48" s="674"/>
      <c r="SOZ48" s="674"/>
      <c r="SPA48" s="674"/>
      <c r="SPB48" s="674"/>
      <c r="SPC48" s="674"/>
      <c r="SPD48" s="674"/>
      <c r="SPE48" s="674"/>
      <c r="SPF48" s="674"/>
      <c r="SPG48" s="674"/>
      <c r="SPH48" s="674"/>
      <c r="SPI48" s="674"/>
      <c r="SPJ48" s="674"/>
      <c r="SPK48" s="674"/>
      <c r="SPL48" s="674"/>
      <c r="SPM48" s="674"/>
      <c r="SPN48" s="674"/>
      <c r="SPO48" s="674"/>
      <c r="SPP48" s="674"/>
      <c r="SPQ48" s="674"/>
      <c r="SPR48" s="674"/>
      <c r="SPS48" s="674"/>
      <c r="SPT48" s="674"/>
      <c r="SPU48" s="674"/>
      <c r="SPV48" s="674"/>
      <c r="SPW48" s="674"/>
      <c r="SPX48" s="674"/>
      <c r="SPY48" s="674"/>
      <c r="SPZ48" s="674"/>
      <c r="SQA48" s="674"/>
      <c r="SQB48" s="674"/>
      <c r="SQC48" s="674"/>
      <c r="SQD48" s="674"/>
      <c r="SQE48" s="674"/>
      <c r="SQF48" s="674"/>
      <c r="SQG48" s="674"/>
      <c r="SQH48" s="674"/>
      <c r="SQI48" s="674"/>
      <c r="SQJ48" s="674"/>
      <c r="SQK48" s="674"/>
      <c r="SQL48" s="674"/>
      <c r="SQM48" s="674"/>
      <c r="SQN48" s="674"/>
      <c r="SQO48" s="674"/>
      <c r="SQP48" s="674"/>
      <c r="SQQ48" s="674"/>
      <c r="SQR48" s="674"/>
      <c r="SQS48" s="674"/>
      <c r="SQT48" s="674"/>
      <c r="SQU48" s="674"/>
      <c r="SQV48" s="674"/>
      <c r="SQW48" s="674"/>
      <c r="SQX48" s="674"/>
      <c r="SQY48" s="674"/>
      <c r="SQZ48" s="674"/>
      <c r="SRA48" s="674"/>
      <c r="SRB48" s="674"/>
      <c r="SRC48" s="674"/>
      <c r="SRD48" s="674"/>
      <c r="SRE48" s="674"/>
      <c r="SRF48" s="674"/>
      <c r="SRG48" s="674"/>
      <c r="SRH48" s="674"/>
      <c r="SRI48" s="674"/>
      <c r="SRJ48" s="674"/>
      <c r="SRK48" s="674"/>
      <c r="SRL48" s="674"/>
      <c r="SRM48" s="674"/>
      <c r="SRN48" s="674"/>
      <c r="SRO48" s="674"/>
      <c r="SRP48" s="674"/>
      <c r="SRQ48" s="674"/>
      <c r="SRR48" s="674"/>
      <c r="SRS48" s="674"/>
      <c r="SRT48" s="674"/>
      <c r="SRU48" s="674"/>
      <c r="SRV48" s="674"/>
      <c r="SRW48" s="674"/>
      <c r="SRX48" s="674"/>
      <c r="SRY48" s="674"/>
      <c r="SRZ48" s="674"/>
      <c r="SSA48" s="674"/>
      <c r="SSB48" s="674"/>
      <c r="SSC48" s="674"/>
      <c r="SSD48" s="674"/>
      <c r="SSE48" s="674"/>
      <c r="SSF48" s="674"/>
      <c r="SSG48" s="674"/>
      <c r="SSH48" s="674"/>
      <c r="SSI48" s="674"/>
      <c r="SSJ48" s="674"/>
      <c r="SSK48" s="674"/>
      <c r="SSL48" s="674"/>
      <c r="SSM48" s="674"/>
      <c r="SSN48" s="674"/>
      <c r="SSO48" s="674"/>
      <c r="SSP48" s="674"/>
      <c r="SSQ48" s="674"/>
      <c r="SSR48" s="674"/>
      <c r="SSS48" s="674"/>
      <c r="SST48" s="674"/>
      <c r="SSU48" s="674"/>
      <c r="SSV48" s="674"/>
      <c r="SSW48" s="674"/>
      <c r="SSX48" s="674"/>
      <c r="SSY48" s="674"/>
      <c r="SSZ48" s="674"/>
      <c r="STA48" s="674"/>
      <c r="STB48" s="674"/>
      <c r="STC48" s="674"/>
      <c r="STD48" s="674"/>
      <c r="STE48" s="674"/>
      <c r="STF48" s="674"/>
      <c r="STG48" s="674"/>
      <c r="STH48" s="674"/>
      <c r="STI48" s="674"/>
      <c r="STJ48" s="674"/>
      <c r="STK48" s="674"/>
      <c r="STL48" s="674"/>
      <c r="STM48" s="674"/>
      <c r="STN48" s="674"/>
      <c r="STO48" s="674"/>
      <c r="STP48" s="674"/>
      <c r="STQ48" s="674"/>
      <c r="STR48" s="674"/>
      <c r="STS48" s="674"/>
      <c r="STT48" s="674"/>
      <c r="STU48" s="674"/>
      <c r="STV48" s="674"/>
      <c r="STW48" s="674"/>
      <c r="STX48" s="674"/>
      <c r="STY48" s="674"/>
      <c r="STZ48" s="674"/>
      <c r="SUA48" s="674"/>
      <c r="SUB48" s="674"/>
      <c r="SUC48" s="674"/>
      <c r="SUD48" s="674"/>
      <c r="SUE48" s="674"/>
      <c r="SUF48" s="674"/>
      <c r="SUG48" s="674"/>
      <c r="SUH48" s="674"/>
      <c r="SUI48" s="674"/>
      <c r="SUJ48" s="674"/>
      <c r="SUK48" s="674"/>
      <c r="SUL48" s="674"/>
      <c r="SUM48" s="674"/>
      <c r="SUN48" s="674"/>
      <c r="SUO48" s="674"/>
      <c r="SUP48" s="674"/>
      <c r="SUQ48" s="674"/>
      <c r="SUR48" s="674"/>
      <c r="SUS48" s="674"/>
      <c r="SUT48" s="674"/>
      <c r="SUU48" s="674"/>
      <c r="SUV48" s="674"/>
      <c r="SUW48" s="674"/>
      <c r="SUX48" s="674"/>
      <c r="SUY48" s="674"/>
      <c r="SUZ48" s="674"/>
      <c r="SVA48" s="674"/>
      <c r="SVB48" s="674"/>
      <c r="SVC48" s="674"/>
      <c r="SVD48" s="674"/>
      <c r="SVE48" s="674"/>
      <c r="SVF48" s="674"/>
      <c r="SVG48" s="674"/>
      <c r="SVH48" s="674"/>
      <c r="SVI48" s="674"/>
      <c r="SVJ48" s="674"/>
      <c r="SVK48" s="674"/>
      <c r="SVL48" s="674"/>
      <c r="SVM48" s="674"/>
      <c r="SVN48" s="674"/>
      <c r="SVO48" s="674"/>
      <c r="SVP48" s="674"/>
      <c r="SVQ48" s="674"/>
      <c r="SVR48" s="674"/>
      <c r="SVS48" s="674"/>
      <c r="SVT48" s="674"/>
      <c r="SVU48" s="674"/>
      <c r="SVV48" s="674"/>
      <c r="SVW48" s="674"/>
      <c r="SVX48" s="674"/>
      <c r="SVY48" s="674"/>
      <c r="SVZ48" s="674"/>
      <c r="SWA48" s="674"/>
      <c r="SWB48" s="674"/>
      <c r="SWC48" s="674"/>
      <c r="SWD48" s="674"/>
      <c r="SWE48" s="674"/>
      <c r="SWF48" s="674"/>
      <c r="SWG48" s="674"/>
      <c r="SWH48" s="674"/>
      <c r="SWI48" s="674"/>
      <c r="SWJ48" s="674"/>
      <c r="SWK48" s="674"/>
      <c r="SWL48" s="674"/>
      <c r="SWM48" s="674"/>
      <c r="SWN48" s="674"/>
      <c r="SWO48" s="674"/>
      <c r="SWP48" s="674"/>
      <c r="SWQ48" s="674"/>
      <c r="SWR48" s="674"/>
      <c r="SWS48" s="674"/>
      <c r="SWT48" s="674"/>
      <c r="SWU48" s="674"/>
      <c r="SWV48" s="674"/>
      <c r="SWW48" s="674"/>
      <c r="SWX48" s="674"/>
      <c r="SWY48" s="674"/>
      <c r="SWZ48" s="674"/>
      <c r="SXA48" s="674"/>
      <c r="SXB48" s="674"/>
      <c r="SXC48" s="674"/>
      <c r="SXD48" s="674"/>
      <c r="SXE48" s="674"/>
      <c r="SXF48" s="674"/>
      <c r="SXG48" s="674"/>
      <c r="SXH48" s="674"/>
      <c r="SXI48" s="674"/>
      <c r="SXJ48" s="674"/>
      <c r="SXK48" s="674"/>
      <c r="SXL48" s="674"/>
      <c r="SXM48" s="674"/>
      <c r="SXN48" s="674"/>
      <c r="SXO48" s="674"/>
      <c r="SXP48" s="674"/>
      <c r="SXQ48" s="674"/>
      <c r="SXR48" s="674"/>
      <c r="SXS48" s="674"/>
      <c r="SXT48" s="674"/>
      <c r="SXU48" s="674"/>
      <c r="SXV48" s="674"/>
      <c r="SXW48" s="674"/>
      <c r="SXX48" s="674"/>
      <c r="SXY48" s="674"/>
      <c r="SXZ48" s="674"/>
      <c r="SYA48" s="674"/>
      <c r="SYB48" s="674"/>
      <c r="SYC48" s="674"/>
      <c r="SYD48" s="674"/>
      <c r="SYE48" s="674"/>
      <c r="SYF48" s="674"/>
      <c r="SYG48" s="674"/>
      <c r="SYH48" s="674"/>
      <c r="SYI48" s="674"/>
      <c r="SYJ48" s="674"/>
      <c r="SYK48" s="674"/>
      <c r="SYL48" s="674"/>
      <c r="SYM48" s="674"/>
      <c r="SYN48" s="674"/>
      <c r="SYO48" s="674"/>
      <c r="SYP48" s="674"/>
      <c r="SYQ48" s="674"/>
      <c r="SYR48" s="674"/>
      <c r="SYS48" s="674"/>
      <c r="SYT48" s="674"/>
      <c r="SYU48" s="674"/>
      <c r="SYV48" s="674"/>
      <c r="SYW48" s="674"/>
      <c r="SYX48" s="674"/>
      <c r="SYY48" s="674"/>
      <c r="SYZ48" s="674"/>
      <c r="SZA48" s="674"/>
      <c r="SZB48" s="674"/>
      <c r="SZC48" s="674"/>
      <c r="SZD48" s="674"/>
      <c r="SZE48" s="674"/>
      <c r="SZF48" s="674"/>
      <c r="SZG48" s="674"/>
      <c r="SZH48" s="674"/>
      <c r="SZI48" s="674"/>
      <c r="SZJ48" s="674"/>
      <c r="SZK48" s="674"/>
      <c r="SZL48" s="674"/>
      <c r="SZM48" s="674"/>
      <c r="SZN48" s="674"/>
      <c r="SZO48" s="674"/>
      <c r="SZP48" s="674"/>
      <c r="SZQ48" s="674"/>
      <c r="SZR48" s="674"/>
      <c r="SZS48" s="674"/>
      <c r="SZT48" s="674"/>
      <c r="SZU48" s="674"/>
      <c r="SZV48" s="674"/>
      <c r="SZW48" s="674"/>
      <c r="SZX48" s="674"/>
      <c r="SZY48" s="674"/>
      <c r="SZZ48" s="674"/>
      <c r="TAA48" s="674"/>
      <c r="TAB48" s="674"/>
      <c r="TAC48" s="674"/>
      <c r="TAD48" s="674"/>
      <c r="TAE48" s="674"/>
      <c r="TAF48" s="674"/>
      <c r="TAG48" s="674"/>
      <c r="TAH48" s="674"/>
      <c r="TAI48" s="674"/>
      <c r="TAJ48" s="674"/>
      <c r="TAK48" s="674"/>
      <c r="TAL48" s="674"/>
      <c r="TAM48" s="674"/>
      <c r="TAN48" s="674"/>
      <c r="TAO48" s="674"/>
      <c r="TAP48" s="674"/>
      <c r="TAQ48" s="674"/>
      <c r="TAR48" s="674"/>
      <c r="TAS48" s="674"/>
      <c r="TAT48" s="674"/>
      <c r="TAU48" s="674"/>
      <c r="TAV48" s="674"/>
      <c r="TAW48" s="674"/>
      <c r="TAX48" s="674"/>
      <c r="TAY48" s="674"/>
      <c r="TAZ48" s="674"/>
      <c r="TBA48" s="674"/>
      <c r="TBB48" s="674"/>
      <c r="TBC48" s="674"/>
      <c r="TBD48" s="674"/>
      <c r="TBE48" s="674"/>
      <c r="TBF48" s="674"/>
      <c r="TBG48" s="674"/>
      <c r="TBH48" s="674"/>
      <c r="TBI48" s="674"/>
      <c r="TBJ48" s="674"/>
      <c r="TBK48" s="674"/>
      <c r="TBL48" s="674"/>
      <c r="TBM48" s="674"/>
      <c r="TBN48" s="674"/>
      <c r="TBO48" s="674"/>
      <c r="TBP48" s="674"/>
      <c r="TBQ48" s="674"/>
      <c r="TBR48" s="674"/>
      <c r="TBS48" s="674"/>
      <c r="TBT48" s="674"/>
      <c r="TBU48" s="674"/>
      <c r="TBV48" s="674"/>
      <c r="TBW48" s="674"/>
      <c r="TBX48" s="674"/>
      <c r="TBY48" s="674"/>
      <c r="TBZ48" s="674"/>
      <c r="TCA48" s="674"/>
      <c r="TCB48" s="674"/>
      <c r="TCC48" s="674"/>
      <c r="TCD48" s="674"/>
      <c r="TCE48" s="674"/>
      <c r="TCF48" s="674"/>
      <c r="TCG48" s="674"/>
      <c r="TCH48" s="674"/>
      <c r="TCI48" s="674"/>
      <c r="TCJ48" s="674"/>
      <c r="TCK48" s="674"/>
      <c r="TCL48" s="674"/>
      <c r="TCM48" s="674"/>
      <c r="TCN48" s="674"/>
      <c r="TCO48" s="674"/>
      <c r="TCP48" s="674"/>
      <c r="TCQ48" s="674"/>
      <c r="TCR48" s="674"/>
      <c r="TCS48" s="674"/>
      <c r="TCT48" s="674"/>
      <c r="TCU48" s="674"/>
      <c r="TCV48" s="674"/>
      <c r="TCW48" s="674"/>
      <c r="TCX48" s="674"/>
      <c r="TCY48" s="674"/>
      <c r="TCZ48" s="674"/>
      <c r="TDA48" s="674"/>
      <c r="TDB48" s="674"/>
      <c r="TDC48" s="674"/>
      <c r="TDD48" s="674"/>
      <c r="TDE48" s="674"/>
      <c r="TDF48" s="674"/>
      <c r="TDG48" s="674"/>
      <c r="TDH48" s="674"/>
      <c r="TDI48" s="674"/>
      <c r="TDJ48" s="674"/>
      <c r="TDK48" s="674"/>
      <c r="TDL48" s="674"/>
      <c r="TDM48" s="674"/>
      <c r="TDN48" s="674"/>
      <c r="TDO48" s="674"/>
      <c r="TDP48" s="674"/>
      <c r="TDQ48" s="674"/>
      <c r="TDR48" s="674"/>
      <c r="TDS48" s="674"/>
      <c r="TDT48" s="674"/>
      <c r="TDU48" s="674"/>
      <c r="TDV48" s="674"/>
      <c r="TDW48" s="674"/>
      <c r="TDX48" s="674"/>
      <c r="TDY48" s="674"/>
      <c r="TDZ48" s="674"/>
      <c r="TEA48" s="674"/>
      <c r="TEB48" s="674"/>
      <c r="TEC48" s="674"/>
      <c r="TED48" s="674"/>
      <c r="TEE48" s="674"/>
      <c r="TEF48" s="674"/>
      <c r="TEG48" s="674"/>
      <c r="TEH48" s="674"/>
      <c r="TEI48" s="674"/>
      <c r="TEJ48" s="674"/>
      <c r="TEK48" s="674"/>
      <c r="TEL48" s="674"/>
      <c r="TEM48" s="674"/>
      <c r="TEN48" s="674"/>
      <c r="TEO48" s="674"/>
      <c r="TEP48" s="674"/>
      <c r="TEQ48" s="674"/>
      <c r="TER48" s="674"/>
      <c r="TES48" s="674"/>
      <c r="TET48" s="674"/>
      <c r="TEU48" s="674"/>
      <c r="TEV48" s="674"/>
      <c r="TEW48" s="674"/>
      <c r="TEX48" s="674"/>
      <c r="TEY48" s="674"/>
      <c r="TEZ48" s="674"/>
      <c r="TFA48" s="674"/>
      <c r="TFB48" s="674"/>
      <c r="TFC48" s="674"/>
      <c r="TFD48" s="674"/>
      <c r="TFE48" s="674"/>
      <c r="TFF48" s="674"/>
      <c r="TFG48" s="674"/>
      <c r="TFH48" s="674"/>
      <c r="TFI48" s="674"/>
      <c r="TFJ48" s="674"/>
      <c r="TFK48" s="674"/>
      <c r="TFL48" s="674"/>
      <c r="TFM48" s="674"/>
      <c r="TFN48" s="674"/>
      <c r="TFO48" s="674"/>
      <c r="TFP48" s="674"/>
      <c r="TFQ48" s="674"/>
      <c r="TFR48" s="674"/>
      <c r="TFS48" s="674"/>
      <c r="TFT48" s="674"/>
      <c r="TFU48" s="674"/>
      <c r="TFV48" s="674"/>
      <c r="TFW48" s="674"/>
      <c r="TFX48" s="674"/>
      <c r="TFY48" s="674"/>
      <c r="TFZ48" s="674"/>
      <c r="TGA48" s="674"/>
      <c r="TGB48" s="674"/>
      <c r="TGC48" s="674"/>
      <c r="TGD48" s="674"/>
      <c r="TGE48" s="674"/>
      <c r="TGF48" s="674"/>
      <c r="TGG48" s="674"/>
      <c r="TGH48" s="674"/>
      <c r="TGI48" s="674"/>
      <c r="TGJ48" s="674"/>
      <c r="TGK48" s="674"/>
      <c r="TGL48" s="674"/>
      <c r="TGM48" s="674"/>
      <c r="TGN48" s="674"/>
      <c r="TGO48" s="674"/>
      <c r="TGP48" s="674"/>
      <c r="TGQ48" s="674"/>
      <c r="TGR48" s="674"/>
      <c r="TGS48" s="674"/>
      <c r="TGT48" s="674"/>
      <c r="TGU48" s="674"/>
      <c r="TGV48" s="674"/>
      <c r="TGW48" s="674"/>
      <c r="TGX48" s="674"/>
      <c r="TGY48" s="674"/>
      <c r="TGZ48" s="674"/>
      <c r="THA48" s="674"/>
      <c r="THB48" s="674"/>
      <c r="THC48" s="674"/>
      <c r="THD48" s="674"/>
      <c r="THE48" s="674"/>
      <c r="THF48" s="674"/>
      <c r="THG48" s="674"/>
      <c r="THH48" s="674"/>
      <c r="THI48" s="674"/>
      <c r="THJ48" s="674"/>
      <c r="THK48" s="674"/>
      <c r="THL48" s="674"/>
      <c r="THM48" s="674"/>
      <c r="THN48" s="674"/>
      <c r="THO48" s="674"/>
      <c r="THP48" s="674"/>
      <c r="THQ48" s="674"/>
      <c r="THR48" s="674"/>
      <c r="THS48" s="674"/>
      <c r="THT48" s="674"/>
      <c r="THU48" s="674"/>
      <c r="THV48" s="674"/>
      <c r="THW48" s="674"/>
      <c r="THX48" s="674"/>
      <c r="THY48" s="674"/>
      <c r="THZ48" s="674"/>
      <c r="TIA48" s="674"/>
      <c r="TIB48" s="674"/>
      <c r="TIC48" s="674"/>
      <c r="TID48" s="674"/>
      <c r="TIE48" s="674"/>
      <c r="TIF48" s="674"/>
      <c r="TIG48" s="674"/>
      <c r="TIH48" s="674"/>
      <c r="TII48" s="674"/>
      <c r="TIJ48" s="674"/>
      <c r="TIK48" s="674"/>
      <c r="TIL48" s="674"/>
      <c r="TIM48" s="674"/>
      <c r="TIN48" s="674"/>
      <c r="TIO48" s="674"/>
      <c r="TIP48" s="674"/>
      <c r="TIQ48" s="674"/>
      <c r="TIR48" s="674"/>
      <c r="TIS48" s="674"/>
      <c r="TIT48" s="674"/>
      <c r="TIU48" s="674"/>
      <c r="TIV48" s="674"/>
      <c r="TIW48" s="674"/>
      <c r="TIX48" s="674"/>
      <c r="TIY48" s="674"/>
      <c r="TIZ48" s="674"/>
      <c r="TJA48" s="674"/>
      <c r="TJB48" s="674"/>
      <c r="TJC48" s="674"/>
      <c r="TJD48" s="674"/>
      <c r="TJE48" s="674"/>
      <c r="TJF48" s="674"/>
      <c r="TJG48" s="674"/>
      <c r="TJH48" s="674"/>
      <c r="TJI48" s="674"/>
      <c r="TJJ48" s="674"/>
      <c r="TJK48" s="674"/>
      <c r="TJL48" s="674"/>
      <c r="TJM48" s="674"/>
      <c r="TJN48" s="674"/>
      <c r="TJO48" s="674"/>
      <c r="TJP48" s="674"/>
      <c r="TJQ48" s="674"/>
      <c r="TJR48" s="674"/>
      <c r="TJS48" s="674"/>
      <c r="TJT48" s="674"/>
      <c r="TJU48" s="674"/>
      <c r="TJV48" s="674"/>
      <c r="TJW48" s="674"/>
      <c r="TJX48" s="674"/>
      <c r="TJY48" s="674"/>
      <c r="TJZ48" s="674"/>
      <c r="TKA48" s="674"/>
      <c r="TKB48" s="674"/>
      <c r="TKC48" s="674"/>
      <c r="TKD48" s="674"/>
      <c r="TKE48" s="674"/>
      <c r="TKF48" s="674"/>
      <c r="TKG48" s="674"/>
      <c r="TKH48" s="674"/>
      <c r="TKI48" s="674"/>
      <c r="TKJ48" s="674"/>
      <c r="TKK48" s="674"/>
      <c r="TKL48" s="674"/>
      <c r="TKM48" s="674"/>
      <c r="TKN48" s="674"/>
      <c r="TKO48" s="674"/>
      <c r="TKP48" s="674"/>
      <c r="TKQ48" s="674"/>
      <c r="TKR48" s="674"/>
      <c r="TKS48" s="674"/>
      <c r="TKT48" s="674"/>
      <c r="TKU48" s="674"/>
      <c r="TKV48" s="674"/>
      <c r="TKW48" s="674"/>
      <c r="TKX48" s="674"/>
      <c r="TKY48" s="674"/>
      <c r="TKZ48" s="674"/>
      <c r="TLA48" s="674"/>
      <c r="TLB48" s="674"/>
      <c r="TLC48" s="674"/>
      <c r="TLD48" s="674"/>
      <c r="TLE48" s="674"/>
      <c r="TLF48" s="674"/>
      <c r="TLG48" s="674"/>
      <c r="TLH48" s="674"/>
      <c r="TLI48" s="674"/>
      <c r="TLJ48" s="674"/>
      <c r="TLK48" s="674"/>
      <c r="TLL48" s="674"/>
      <c r="TLM48" s="674"/>
      <c r="TLN48" s="674"/>
      <c r="TLO48" s="674"/>
      <c r="TLP48" s="674"/>
      <c r="TLQ48" s="674"/>
      <c r="TLR48" s="674"/>
      <c r="TLS48" s="674"/>
      <c r="TLT48" s="674"/>
      <c r="TLU48" s="674"/>
      <c r="TLV48" s="674"/>
      <c r="TLW48" s="674"/>
      <c r="TLX48" s="674"/>
      <c r="TLY48" s="674"/>
      <c r="TLZ48" s="674"/>
      <c r="TMA48" s="674"/>
      <c r="TMB48" s="674"/>
      <c r="TMC48" s="674"/>
      <c r="TMD48" s="674"/>
      <c r="TME48" s="674"/>
      <c r="TMF48" s="674"/>
      <c r="TMG48" s="674"/>
      <c r="TMH48" s="674"/>
      <c r="TMI48" s="674"/>
      <c r="TMJ48" s="674"/>
      <c r="TMK48" s="674"/>
      <c r="TML48" s="674"/>
      <c r="TMM48" s="674"/>
      <c r="TMN48" s="674"/>
      <c r="TMO48" s="674"/>
      <c r="TMP48" s="674"/>
      <c r="TMQ48" s="674"/>
      <c r="TMR48" s="674"/>
      <c r="TMS48" s="674"/>
      <c r="TMT48" s="674"/>
      <c r="TMU48" s="674"/>
      <c r="TMV48" s="674"/>
      <c r="TMW48" s="674"/>
      <c r="TMX48" s="674"/>
      <c r="TMY48" s="674"/>
      <c r="TMZ48" s="674"/>
      <c r="TNA48" s="674"/>
      <c r="TNB48" s="674"/>
      <c r="TNC48" s="674"/>
      <c r="TND48" s="674"/>
      <c r="TNE48" s="674"/>
      <c r="TNF48" s="674"/>
      <c r="TNG48" s="674"/>
      <c r="TNH48" s="674"/>
      <c r="TNI48" s="674"/>
      <c r="TNJ48" s="674"/>
      <c r="TNK48" s="674"/>
      <c r="TNL48" s="674"/>
      <c r="TNM48" s="674"/>
      <c r="TNN48" s="674"/>
      <c r="TNO48" s="674"/>
      <c r="TNP48" s="674"/>
      <c r="TNQ48" s="674"/>
      <c r="TNR48" s="674"/>
      <c r="TNS48" s="674"/>
      <c r="TNT48" s="674"/>
      <c r="TNU48" s="674"/>
      <c r="TNV48" s="674"/>
      <c r="TNW48" s="674"/>
      <c r="TNX48" s="674"/>
      <c r="TNY48" s="674"/>
      <c r="TNZ48" s="674"/>
      <c r="TOA48" s="674"/>
      <c r="TOB48" s="674"/>
      <c r="TOC48" s="674"/>
      <c r="TOD48" s="674"/>
      <c r="TOE48" s="674"/>
      <c r="TOF48" s="674"/>
      <c r="TOG48" s="674"/>
      <c r="TOH48" s="674"/>
      <c r="TOI48" s="674"/>
      <c r="TOJ48" s="674"/>
      <c r="TOK48" s="674"/>
      <c r="TOL48" s="674"/>
      <c r="TOM48" s="674"/>
      <c r="TON48" s="674"/>
      <c r="TOO48" s="674"/>
      <c r="TOP48" s="674"/>
      <c r="TOQ48" s="674"/>
      <c r="TOR48" s="674"/>
      <c r="TOS48" s="674"/>
      <c r="TOT48" s="674"/>
      <c r="TOU48" s="674"/>
      <c r="TOV48" s="674"/>
      <c r="TOW48" s="674"/>
      <c r="TOX48" s="674"/>
      <c r="TOY48" s="674"/>
      <c r="TOZ48" s="674"/>
      <c r="TPA48" s="674"/>
      <c r="TPB48" s="674"/>
      <c r="TPC48" s="674"/>
      <c r="TPD48" s="674"/>
      <c r="TPE48" s="674"/>
      <c r="TPF48" s="674"/>
      <c r="TPG48" s="674"/>
      <c r="TPH48" s="674"/>
      <c r="TPI48" s="674"/>
      <c r="TPJ48" s="674"/>
      <c r="TPK48" s="674"/>
      <c r="TPL48" s="674"/>
      <c r="TPM48" s="674"/>
      <c r="TPN48" s="674"/>
      <c r="TPO48" s="674"/>
      <c r="TPP48" s="674"/>
      <c r="TPQ48" s="674"/>
      <c r="TPR48" s="674"/>
      <c r="TPS48" s="674"/>
      <c r="TPT48" s="674"/>
      <c r="TPU48" s="674"/>
      <c r="TPV48" s="674"/>
      <c r="TPW48" s="674"/>
      <c r="TPX48" s="674"/>
      <c r="TPY48" s="674"/>
      <c r="TPZ48" s="674"/>
      <c r="TQA48" s="674"/>
      <c r="TQB48" s="674"/>
      <c r="TQC48" s="674"/>
      <c r="TQD48" s="674"/>
      <c r="TQE48" s="674"/>
      <c r="TQF48" s="674"/>
      <c r="TQG48" s="674"/>
      <c r="TQH48" s="674"/>
      <c r="TQI48" s="674"/>
      <c r="TQJ48" s="674"/>
      <c r="TQK48" s="674"/>
      <c r="TQL48" s="674"/>
      <c r="TQM48" s="674"/>
      <c r="TQN48" s="674"/>
      <c r="TQO48" s="674"/>
      <c r="TQP48" s="674"/>
      <c r="TQQ48" s="674"/>
      <c r="TQR48" s="674"/>
      <c r="TQS48" s="674"/>
      <c r="TQT48" s="674"/>
      <c r="TQU48" s="674"/>
      <c r="TQV48" s="674"/>
      <c r="TQW48" s="674"/>
      <c r="TQX48" s="674"/>
      <c r="TQY48" s="674"/>
      <c r="TQZ48" s="674"/>
      <c r="TRA48" s="674"/>
      <c r="TRB48" s="674"/>
      <c r="TRC48" s="674"/>
      <c r="TRD48" s="674"/>
      <c r="TRE48" s="674"/>
      <c r="TRF48" s="674"/>
      <c r="TRG48" s="674"/>
      <c r="TRH48" s="674"/>
      <c r="TRI48" s="674"/>
      <c r="TRJ48" s="674"/>
      <c r="TRK48" s="674"/>
      <c r="TRL48" s="674"/>
      <c r="TRM48" s="674"/>
      <c r="TRN48" s="674"/>
      <c r="TRO48" s="674"/>
      <c r="TRP48" s="674"/>
      <c r="TRQ48" s="674"/>
      <c r="TRR48" s="674"/>
      <c r="TRS48" s="674"/>
      <c r="TRT48" s="674"/>
      <c r="TRU48" s="674"/>
      <c r="TRV48" s="674"/>
      <c r="TRW48" s="674"/>
      <c r="TRX48" s="674"/>
      <c r="TRY48" s="674"/>
      <c r="TRZ48" s="674"/>
      <c r="TSA48" s="674"/>
      <c r="TSB48" s="674"/>
      <c r="TSC48" s="674"/>
      <c r="TSD48" s="674"/>
      <c r="TSE48" s="674"/>
      <c r="TSF48" s="674"/>
      <c r="TSG48" s="674"/>
      <c r="TSH48" s="674"/>
      <c r="TSI48" s="674"/>
      <c r="TSJ48" s="674"/>
      <c r="TSK48" s="674"/>
      <c r="TSL48" s="674"/>
      <c r="TSM48" s="674"/>
      <c r="TSN48" s="674"/>
      <c r="TSO48" s="674"/>
      <c r="TSP48" s="674"/>
      <c r="TSQ48" s="674"/>
      <c r="TSR48" s="674"/>
      <c r="TSS48" s="674"/>
      <c r="TST48" s="674"/>
      <c r="TSU48" s="674"/>
      <c r="TSV48" s="674"/>
      <c r="TSW48" s="674"/>
      <c r="TSX48" s="674"/>
      <c r="TSY48" s="674"/>
      <c r="TSZ48" s="674"/>
      <c r="TTA48" s="674"/>
      <c r="TTB48" s="674"/>
      <c r="TTC48" s="674"/>
      <c r="TTD48" s="674"/>
      <c r="TTE48" s="674"/>
      <c r="TTF48" s="674"/>
      <c r="TTG48" s="674"/>
      <c r="TTH48" s="674"/>
      <c r="TTI48" s="674"/>
      <c r="TTJ48" s="674"/>
      <c r="TTK48" s="674"/>
      <c r="TTL48" s="674"/>
      <c r="TTM48" s="674"/>
      <c r="TTN48" s="674"/>
      <c r="TTO48" s="674"/>
      <c r="TTP48" s="674"/>
      <c r="TTQ48" s="674"/>
      <c r="TTR48" s="674"/>
      <c r="TTS48" s="674"/>
      <c r="TTT48" s="674"/>
      <c r="TTU48" s="674"/>
      <c r="TTV48" s="674"/>
      <c r="TTW48" s="674"/>
      <c r="TTX48" s="674"/>
      <c r="TTY48" s="674"/>
      <c r="TTZ48" s="674"/>
      <c r="TUA48" s="674"/>
      <c r="TUB48" s="674"/>
      <c r="TUC48" s="674"/>
      <c r="TUD48" s="674"/>
      <c r="TUE48" s="674"/>
      <c r="TUF48" s="674"/>
      <c r="TUG48" s="674"/>
      <c r="TUH48" s="674"/>
      <c r="TUI48" s="674"/>
      <c r="TUJ48" s="674"/>
      <c r="TUK48" s="674"/>
      <c r="TUL48" s="674"/>
      <c r="TUM48" s="674"/>
      <c r="TUN48" s="674"/>
      <c r="TUO48" s="674"/>
      <c r="TUP48" s="674"/>
      <c r="TUQ48" s="674"/>
      <c r="TUR48" s="674"/>
      <c r="TUS48" s="674"/>
      <c r="TUT48" s="674"/>
      <c r="TUU48" s="674"/>
      <c r="TUV48" s="674"/>
      <c r="TUW48" s="674"/>
      <c r="TUX48" s="674"/>
      <c r="TUY48" s="674"/>
      <c r="TUZ48" s="674"/>
      <c r="TVA48" s="674"/>
      <c r="TVB48" s="674"/>
      <c r="TVC48" s="674"/>
      <c r="TVD48" s="674"/>
      <c r="TVE48" s="674"/>
      <c r="TVF48" s="674"/>
      <c r="TVG48" s="674"/>
      <c r="TVH48" s="674"/>
      <c r="TVI48" s="674"/>
      <c r="TVJ48" s="674"/>
      <c r="TVK48" s="674"/>
      <c r="TVL48" s="674"/>
      <c r="TVM48" s="674"/>
      <c r="TVN48" s="674"/>
      <c r="TVO48" s="674"/>
      <c r="TVP48" s="674"/>
      <c r="TVQ48" s="674"/>
      <c r="TVR48" s="674"/>
      <c r="TVS48" s="674"/>
      <c r="TVT48" s="674"/>
      <c r="TVU48" s="674"/>
      <c r="TVV48" s="674"/>
      <c r="TVW48" s="674"/>
      <c r="TVX48" s="674"/>
      <c r="TVY48" s="674"/>
      <c r="TVZ48" s="674"/>
      <c r="TWA48" s="674"/>
      <c r="TWB48" s="674"/>
      <c r="TWC48" s="674"/>
      <c r="TWD48" s="674"/>
      <c r="TWE48" s="674"/>
      <c r="TWF48" s="674"/>
      <c r="TWG48" s="674"/>
      <c r="TWH48" s="674"/>
      <c r="TWI48" s="674"/>
      <c r="TWJ48" s="674"/>
      <c r="TWK48" s="674"/>
      <c r="TWL48" s="674"/>
      <c r="TWM48" s="674"/>
      <c r="TWN48" s="674"/>
      <c r="TWO48" s="674"/>
      <c r="TWP48" s="674"/>
      <c r="TWQ48" s="674"/>
      <c r="TWR48" s="674"/>
      <c r="TWS48" s="674"/>
      <c r="TWT48" s="674"/>
      <c r="TWU48" s="674"/>
      <c r="TWV48" s="674"/>
      <c r="TWW48" s="674"/>
      <c r="TWX48" s="674"/>
      <c r="TWY48" s="674"/>
      <c r="TWZ48" s="674"/>
      <c r="TXA48" s="674"/>
      <c r="TXB48" s="674"/>
      <c r="TXC48" s="674"/>
      <c r="TXD48" s="674"/>
      <c r="TXE48" s="674"/>
      <c r="TXF48" s="674"/>
      <c r="TXG48" s="674"/>
      <c r="TXH48" s="674"/>
      <c r="TXI48" s="674"/>
      <c r="TXJ48" s="674"/>
      <c r="TXK48" s="674"/>
      <c r="TXL48" s="674"/>
      <c r="TXM48" s="674"/>
      <c r="TXN48" s="674"/>
      <c r="TXO48" s="674"/>
      <c r="TXP48" s="674"/>
      <c r="TXQ48" s="674"/>
      <c r="TXR48" s="674"/>
      <c r="TXS48" s="674"/>
      <c r="TXT48" s="674"/>
      <c r="TXU48" s="674"/>
      <c r="TXV48" s="674"/>
      <c r="TXW48" s="674"/>
      <c r="TXX48" s="674"/>
      <c r="TXY48" s="674"/>
      <c r="TXZ48" s="674"/>
      <c r="TYA48" s="674"/>
      <c r="TYB48" s="674"/>
      <c r="TYC48" s="674"/>
      <c r="TYD48" s="674"/>
      <c r="TYE48" s="674"/>
      <c r="TYF48" s="674"/>
      <c r="TYG48" s="674"/>
      <c r="TYH48" s="674"/>
      <c r="TYI48" s="674"/>
      <c r="TYJ48" s="674"/>
      <c r="TYK48" s="674"/>
      <c r="TYL48" s="674"/>
      <c r="TYM48" s="674"/>
      <c r="TYN48" s="674"/>
      <c r="TYO48" s="674"/>
      <c r="TYP48" s="674"/>
      <c r="TYQ48" s="674"/>
      <c r="TYR48" s="674"/>
      <c r="TYS48" s="674"/>
      <c r="TYT48" s="674"/>
      <c r="TYU48" s="674"/>
      <c r="TYV48" s="674"/>
      <c r="TYW48" s="674"/>
      <c r="TYX48" s="674"/>
      <c r="TYY48" s="674"/>
      <c r="TYZ48" s="674"/>
      <c r="TZA48" s="674"/>
      <c r="TZB48" s="674"/>
      <c r="TZC48" s="674"/>
      <c r="TZD48" s="674"/>
      <c r="TZE48" s="674"/>
      <c r="TZF48" s="674"/>
      <c r="TZG48" s="674"/>
      <c r="TZH48" s="674"/>
      <c r="TZI48" s="674"/>
      <c r="TZJ48" s="674"/>
      <c r="TZK48" s="674"/>
      <c r="TZL48" s="674"/>
      <c r="TZM48" s="674"/>
      <c r="TZN48" s="674"/>
      <c r="TZO48" s="674"/>
      <c r="TZP48" s="674"/>
      <c r="TZQ48" s="674"/>
      <c r="TZR48" s="674"/>
      <c r="TZS48" s="674"/>
      <c r="TZT48" s="674"/>
      <c r="TZU48" s="674"/>
      <c r="TZV48" s="674"/>
      <c r="TZW48" s="674"/>
      <c r="TZX48" s="674"/>
      <c r="TZY48" s="674"/>
      <c r="TZZ48" s="674"/>
      <c r="UAA48" s="674"/>
      <c r="UAB48" s="674"/>
      <c r="UAC48" s="674"/>
      <c r="UAD48" s="674"/>
      <c r="UAE48" s="674"/>
      <c r="UAF48" s="674"/>
      <c r="UAG48" s="674"/>
      <c r="UAH48" s="674"/>
      <c r="UAI48" s="674"/>
      <c r="UAJ48" s="674"/>
      <c r="UAK48" s="674"/>
      <c r="UAL48" s="674"/>
      <c r="UAM48" s="674"/>
      <c r="UAN48" s="674"/>
      <c r="UAO48" s="674"/>
      <c r="UAP48" s="674"/>
      <c r="UAQ48" s="674"/>
      <c r="UAR48" s="674"/>
      <c r="UAS48" s="674"/>
      <c r="UAT48" s="674"/>
      <c r="UAU48" s="674"/>
      <c r="UAV48" s="674"/>
      <c r="UAW48" s="674"/>
      <c r="UAX48" s="674"/>
      <c r="UAY48" s="674"/>
      <c r="UAZ48" s="674"/>
      <c r="UBA48" s="674"/>
      <c r="UBB48" s="674"/>
      <c r="UBC48" s="674"/>
      <c r="UBD48" s="674"/>
      <c r="UBE48" s="674"/>
      <c r="UBF48" s="674"/>
      <c r="UBG48" s="674"/>
      <c r="UBH48" s="674"/>
      <c r="UBI48" s="674"/>
      <c r="UBJ48" s="674"/>
      <c r="UBK48" s="674"/>
      <c r="UBL48" s="674"/>
      <c r="UBM48" s="674"/>
      <c r="UBN48" s="674"/>
      <c r="UBO48" s="674"/>
      <c r="UBP48" s="674"/>
      <c r="UBQ48" s="674"/>
      <c r="UBR48" s="674"/>
      <c r="UBS48" s="674"/>
      <c r="UBT48" s="674"/>
      <c r="UBU48" s="674"/>
      <c r="UBV48" s="674"/>
      <c r="UBW48" s="674"/>
      <c r="UBX48" s="674"/>
      <c r="UBY48" s="674"/>
      <c r="UBZ48" s="674"/>
      <c r="UCA48" s="674"/>
      <c r="UCB48" s="674"/>
      <c r="UCC48" s="674"/>
      <c r="UCD48" s="674"/>
      <c r="UCE48" s="674"/>
      <c r="UCF48" s="674"/>
      <c r="UCG48" s="674"/>
      <c r="UCH48" s="674"/>
      <c r="UCI48" s="674"/>
      <c r="UCJ48" s="674"/>
      <c r="UCK48" s="674"/>
      <c r="UCL48" s="674"/>
      <c r="UCM48" s="674"/>
      <c r="UCN48" s="674"/>
      <c r="UCO48" s="674"/>
      <c r="UCP48" s="674"/>
      <c r="UCQ48" s="674"/>
      <c r="UCR48" s="674"/>
      <c r="UCS48" s="674"/>
      <c r="UCT48" s="674"/>
      <c r="UCU48" s="674"/>
      <c r="UCV48" s="674"/>
      <c r="UCW48" s="674"/>
      <c r="UCX48" s="674"/>
      <c r="UCY48" s="674"/>
      <c r="UCZ48" s="674"/>
      <c r="UDA48" s="674"/>
      <c r="UDB48" s="674"/>
      <c r="UDC48" s="674"/>
      <c r="UDD48" s="674"/>
      <c r="UDE48" s="674"/>
      <c r="UDF48" s="674"/>
      <c r="UDG48" s="674"/>
      <c r="UDH48" s="674"/>
      <c r="UDI48" s="674"/>
      <c r="UDJ48" s="674"/>
      <c r="UDK48" s="674"/>
      <c r="UDL48" s="674"/>
      <c r="UDM48" s="674"/>
      <c r="UDN48" s="674"/>
      <c r="UDO48" s="674"/>
      <c r="UDP48" s="674"/>
      <c r="UDQ48" s="674"/>
      <c r="UDR48" s="674"/>
      <c r="UDS48" s="674"/>
      <c r="UDT48" s="674"/>
      <c r="UDU48" s="674"/>
      <c r="UDV48" s="674"/>
      <c r="UDW48" s="674"/>
      <c r="UDX48" s="674"/>
      <c r="UDY48" s="674"/>
      <c r="UDZ48" s="674"/>
      <c r="UEA48" s="674"/>
      <c r="UEB48" s="674"/>
      <c r="UEC48" s="674"/>
      <c r="UED48" s="674"/>
      <c r="UEE48" s="674"/>
      <c r="UEF48" s="674"/>
      <c r="UEG48" s="674"/>
      <c r="UEH48" s="674"/>
      <c r="UEI48" s="674"/>
      <c r="UEJ48" s="674"/>
      <c r="UEK48" s="674"/>
      <c r="UEL48" s="674"/>
      <c r="UEM48" s="674"/>
      <c r="UEN48" s="674"/>
      <c r="UEO48" s="674"/>
      <c r="UEP48" s="674"/>
      <c r="UEQ48" s="674"/>
      <c r="UER48" s="674"/>
      <c r="UES48" s="674"/>
      <c r="UET48" s="674"/>
      <c r="UEU48" s="674"/>
      <c r="UEV48" s="674"/>
      <c r="UEW48" s="674"/>
      <c r="UEX48" s="674"/>
      <c r="UEY48" s="674"/>
      <c r="UEZ48" s="674"/>
      <c r="UFA48" s="674"/>
      <c r="UFB48" s="674"/>
      <c r="UFC48" s="674"/>
      <c r="UFD48" s="674"/>
      <c r="UFE48" s="674"/>
      <c r="UFF48" s="674"/>
      <c r="UFG48" s="674"/>
      <c r="UFH48" s="674"/>
      <c r="UFI48" s="674"/>
      <c r="UFJ48" s="674"/>
      <c r="UFK48" s="674"/>
      <c r="UFL48" s="674"/>
      <c r="UFM48" s="674"/>
      <c r="UFN48" s="674"/>
      <c r="UFO48" s="674"/>
      <c r="UFP48" s="674"/>
      <c r="UFQ48" s="674"/>
      <c r="UFR48" s="674"/>
      <c r="UFS48" s="674"/>
      <c r="UFT48" s="674"/>
      <c r="UFU48" s="674"/>
      <c r="UFV48" s="674"/>
      <c r="UFW48" s="674"/>
      <c r="UFX48" s="674"/>
      <c r="UFY48" s="674"/>
      <c r="UFZ48" s="674"/>
      <c r="UGA48" s="674"/>
      <c r="UGB48" s="674"/>
      <c r="UGC48" s="674"/>
      <c r="UGD48" s="674"/>
      <c r="UGE48" s="674"/>
      <c r="UGF48" s="674"/>
      <c r="UGG48" s="674"/>
      <c r="UGH48" s="674"/>
      <c r="UGI48" s="674"/>
      <c r="UGJ48" s="674"/>
      <c r="UGK48" s="674"/>
      <c r="UGL48" s="674"/>
      <c r="UGM48" s="674"/>
      <c r="UGN48" s="674"/>
      <c r="UGO48" s="674"/>
      <c r="UGP48" s="674"/>
      <c r="UGQ48" s="674"/>
      <c r="UGR48" s="674"/>
      <c r="UGS48" s="674"/>
      <c r="UGT48" s="674"/>
      <c r="UGU48" s="674"/>
      <c r="UGV48" s="674"/>
      <c r="UGW48" s="674"/>
      <c r="UGX48" s="674"/>
      <c r="UGY48" s="674"/>
      <c r="UGZ48" s="674"/>
      <c r="UHA48" s="674"/>
      <c r="UHB48" s="674"/>
      <c r="UHC48" s="674"/>
      <c r="UHD48" s="674"/>
      <c r="UHE48" s="674"/>
      <c r="UHF48" s="674"/>
      <c r="UHG48" s="674"/>
      <c r="UHH48" s="674"/>
      <c r="UHI48" s="674"/>
      <c r="UHJ48" s="674"/>
      <c r="UHK48" s="674"/>
      <c r="UHL48" s="674"/>
      <c r="UHM48" s="674"/>
      <c r="UHN48" s="674"/>
      <c r="UHO48" s="674"/>
      <c r="UHP48" s="674"/>
      <c r="UHQ48" s="674"/>
      <c r="UHR48" s="674"/>
      <c r="UHS48" s="674"/>
      <c r="UHT48" s="674"/>
      <c r="UHU48" s="674"/>
      <c r="UHV48" s="674"/>
      <c r="UHW48" s="674"/>
      <c r="UHX48" s="674"/>
      <c r="UHY48" s="674"/>
      <c r="UHZ48" s="674"/>
      <c r="UIA48" s="674"/>
      <c r="UIB48" s="674"/>
      <c r="UIC48" s="674"/>
      <c r="UID48" s="674"/>
      <c r="UIE48" s="674"/>
      <c r="UIF48" s="674"/>
      <c r="UIG48" s="674"/>
      <c r="UIH48" s="674"/>
      <c r="UII48" s="674"/>
      <c r="UIJ48" s="674"/>
      <c r="UIK48" s="674"/>
      <c r="UIL48" s="674"/>
      <c r="UIM48" s="674"/>
      <c r="UIN48" s="674"/>
      <c r="UIO48" s="674"/>
      <c r="UIP48" s="674"/>
      <c r="UIQ48" s="674"/>
      <c r="UIR48" s="674"/>
      <c r="UIS48" s="674"/>
      <c r="UIT48" s="674"/>
      <c r="UIU48" s="674"/>
      <c r="UIV48" s="674"/>
      <c r="UIW48" s="674"/>
      <c r="UIX48" s="674"/>
      <c r="UIY48" s="674"/>
      <c r="UIZ48" s="674"/>
      <c r="UJA48" s="674"/>
      <c r="UJB48" s="674"/>
      <c r="UJC48" s="674"/>
      <c r="UJD48" s="674"/>
      <c r="UJE48" s="674"/>
      <c r="UJF48" s="674"/>
      <c r="UJG48" s="674"/>
      <c r="UJH48" s="674"/>
      <c r="UJI48" s="674"/>
      <c r="UJJ48" s="674"/>
      <c r="UJK48" s="674"/>
      <c r="UJL48" s="674"/>
      <c r="UJM48" s="674"/>
      <c r="UJN48" s="674"/>
      <c r="UJO48" s="674"/>
      <c r="UJP48" s="674"/>
      <c r="UJQ48" s="674"/>
      <c r="UJR48" s="674"/>
      <c r="UJS48" s="674"/>
      <c r="UJT48" s="674"/>
      <c r="UJU48" s="674"/>
      <c r="UJV48" s="674"/>
      <c r="UJW48" s="674"/>
      <c r="UJX48" s="674"/>
      <c r="UJY48" s="674"/>
      <c r="UJZ48" s="674"/>
      <c r="UKA48" s="674"/>
      <c r="UKB48" s="674"/>
      <c r="UKC48" s="674"/>
      <c r="UKD48" s="674"/>
      <c r="UKE48" s="674"/>
      <c r="UKF48" s="674"/>
      <c r="UKG48" s="674"/>
      <c r="UKH48" s="674"/>
      <c r="UKI48" s="674"/>
      <c r="UKJ48" s="674"/>
      <c r="UKK48" s="674"/>
      <c r="UKL48" s="674"/>
      <c r="UKM48" s="674"/>
      <c r="UKN48" s="674"/>
      <c r="UKO48" s="674"/>
      <c r="UKP48" s="674"/>
      <c r="UKQ48" s="674"/>
      <c r="UKR48" s="674"/>
      <c r="UKS48" s="674"/>
      <c r="UKT48" s="674"/>
      <c r="UKU48" s="674"/>
      <c r="UKV48" s="674"/>
      <c r="UKW48" s="674"/>
      <c r="UKX48" s="674"/>
      <c r="UKY48" s="674"/>
      <c r="UKZ48" s="674"/>
      <c r="ULA48" s="674"/>
      <c r="ULB48" s="674"/>
      <c r="ULC48" s="674"/>
      <c r="ULD48" s="674"/>
      <c r="ULE48" s="674"/>
      <c r="ULF48" s="674"/>
      <c r="ULG48" s="674"/>
      <c r="ULH48" s="674"/>
      <c r="ULI48" s="674"/>
      <c r="ULJ48" s="674"/>
      <c r="ULK48" s="674"/>
      <c r="ULL48" s="674"/>
      <c r="ULM48" s="674"/>
      <c r="ULN48" s="674"/>
      <c r="ULO48" s="674"/>
      <c r="ULP48" s="674"/>
      <c r="ULQ48" s="674"/>
      <c r="ULR48" s="674"/>
      <c r="ULS48" s="674"/>
      <c r="ULT48" s="674"/>
      <c r="ULU48" s="674"/>
      <c r="ULV48" s="674"/>
      <c r="ULW48" s="674"/>
      <c r="ULX48" s="674"/>
      <c r="ULY48" s="674"/>
      <c r="ULZ48" s="674"/>
      <c r="UMA48" s="674"/>
      <c r="UMB48" s="674"/>
      <c r="UMC48" s="674"/>
      <c r="UMD48" s="674"/>
      <c r="UME48" s="674"/>
      <c r="UMF48" s="674"/>
      <c r="UMG48" s="674"/>
      <c r="UMH48" s="674"/>
      <c r="UMI48" s="674"/>
      <c r="UMJ48" s="674"/>
      <c r="UMK48" s="674"/>
      <c r="UML48" s="674"/>
      <c r="UMM48" s="674"/>
      <c r="UMN48" s="674"/>
      <c r="UMO48" s="674"/>
      <c r="UMP48" s="674"/>
      <c r="UMQ48" s="674"/>
      <c r="UMR48" s="674"/>
      <c r="UMS48" s="674"/>
      <c r="UMT48" s="674"/>
      <c r="UMU48" s="674"/>
      <c r="UMV48" s="674"/>
      <c r="UMW48" s="674"/>
      <c r="UMX48" s="674"/>
      <c r="UMY48" s="674"/>
      <c r="UMZ48" s="674"/>
      <c r="UNA48" s="674"/>
      <c r="UNB48" s="674"/>
      <c r="UNC48" s="674"/>
      <c r="UND48" s="674"/>
      <c r="UNE48" s="674"/>
      <c r="UNF48" s="674"/>
      <c r="UNG48" s="674"/>
      <c r="UNH48" s="674"/>
      <c r="UNI48" s="674"/>
      <c r="UNJ48" s="674"/>
      <c r="UNK48" s="674"/>
      <c r="UNL48" s="674"/>
      <c r="UNM48" s="674"/>
      <c r="UNN48" s="674"/>
      <c r="UNO48" s="674"/>
      <c r="UNP48" s="674"/>
      <c r="UNQ48" s="674"/>
      <c r="UNR48" s="674"/>
      <c r="UNS48" s="674"/>
      <c r="UNT48" s="674"/>
      <c r="UNU48" s="674"/>
      <c r="UNV48" s="674"/>
      <c r="UNW48" s="674"/>
      <c r="UNX48" s="674"/>
      <c r="UNY48" s="674"/>
      <c r="UNZ48" s="674"/>
      <c r="UOA48" s="674"/>
      <c r="UOB48" s="674"/>
      <c r="UOC48" s="674"/>
      <c r="UOD48" s="674"/>
      <c r="UOE48" s="674"/>
      <c r="UOF48" s="674"/>
      <c r="UOG48" s="674"/>
      <c r="UOH48" s="674"/>
      <c r="UOI48" s="674"/>
      <c r="UOJ48" s="674"/>
      <c r="UOK48" s="674"/>
      <c r="UOL48" s="674"/>
      <c r="UOM48" s="674"/>
      <c r="UON48" s="674"/>
      <c r="UOO48" s="674"/>
      <c r="UOP48" s="674"/>
      <c r="UOQ48" s="674"/>
      <c r="UOR48" s="674"/>
      <c r="UOS48" s="674"/>
      <c r="UOT48" s="674"/>
      <c r="UOU48" s="674"/>
      <c r="UOV48" s="674"/>
      <c r="UOW48" s="674"/>
      <c r="UOX48" s="674"/>
      <c r="UOY48" s="674"/>
      <c r="UOZ48" s="674"/>
      <c r="UPA48" s="674"/>
      <c r="UPB48" s="674"/>
      <c r="UPC48" s="674"/>
      <c r="UPD48" s="674"/>
      <c r="UPE48" s="674"/>
      <c r="UPF48" s="674"/>
      <c r="UPG48" s="674"/>
      <c r="UPH48" s="674"/>
      <c r="UPI48" s="674"/>
      <c r="UPJ48" s="674"/>
      <c r="UPK48" s="674"/>
      <c r="UPL48" s="674"/>
      <c r="UPM48" s="674"/>
      <c r="UPN48" s="674"/>
      <c r="UPO48" s="674"/>
      <c r="UPP48" s="674"/>
      <c r="UPQ48" s="674"/>
      <c r="UPR48" s="674"/>
      <c r="UPS48" s="674"/>
      <c r="UPT48" s="674"/>
      <c r="UPU48" s="674"/>
      <c r="UPV48" s="674"/>
      <c r="UPW48" s="674"/>
      <c r="UPX48" s="674"/>
      <c r="UPY48" s="674"/>
      <c r="UPZ48" s="674"/>
      <c r="UQA48" s="674"/>
      <c r="UQB48" s="674"/>
      <c r="UQC48" s="674"/>
      <c r="UQD48" s="674"/>
      <c r="UQE48" s="674"/>
      <c r="UQF48" s="674"/>
      <c r="UQG48" s="674"/>
      <c r="UQH48" s="674"/>
      <c r="UQI48" s="674"/>
      <c r="UQJ48" s="674"/>
      <c r="UQK48" s="674"/>
      <c r="UQL48" s="674"/>
      <c r="UQM48" s="674"/>
      <c r="UQN48" s="674"/>
      <c r="UQO48" s="674"/>
      <c r="UQP48" s="674"/>
      <c r="UQQ48" s="674"/>
      <c r="UQR48" s="674"/>
      <c r="UQS48" s="674"/>
      <c r="UQT48" s="674"/>
      <c r="UQU48" s="674"/>
      <c r="UQV48" s="674"/>
      <c r="UQW48" s="674"/>
      <c r="UQX48" s="674"/>
      <c r="UQY48" s="674"/>
      <c r="UQZ48" s="674"/>
      <c r="URA48" s="674"/>
      <c r="URB48" s="674"/>
      <c r="URC48" s="674"/>
      <c r="URD48" s="674"/>
      <c r="URE48" s="674"/>
      <c r="URF48" s="674"/>
      <c r="URG48" s="674"/>
      <c r="URH48" s="674"/>
      <c r="URI48" s="674"/>
      <c r="URJ48" s="674"/>
      <c r="URK48" s="674"/>
      <c r="URL48" s="674"/>
      <c r="URM48" s="674"/>
      <c r="URN48" s="674"/>
      <c r="URO48" s="674"/>
      <c r="URP48" s="674"/>
      <c r="URQ48" s="674"/>
      <c r="URR48" s="674"/>
      <c r="URS48" s="674"/>
      <c r="URT48" s="674"/>
      <c r="URU48" s="674"/>
      <c r="URV48" s="674"/>
      <c r="URW48" s="674"/>
      <c r="URX48" s="674"/>
      <c r="URY48" s="674"/>
      <c r="URZ48" s="674"/>
      <c r="USA48" s="674"/>
      <c r="USB48" s="674"/>
      <c r="USC48" s="674"/>
      <c r="USD48" s="674"/>
      <c r="USE48" s="674"/>
      <c r="USF48" s="674"/>
      <c r="USG48" s="674"/>
      <c r="USH48" s="674"/>
      <c r="USI48" s="674"/>
      <c r="USJ48" s="674"/>
      <c r="USK48" s="674"/>
      <c r="USL48" s="674"/>
      <c r="USM48" s="674"/>
      <c r="USN48" s="674"/>
      <c r="USO48" s="674"/>
      <c r="USP48" s="674"/>
      <c r="USQ48" s="674"/>
      <c r="USR48" s="674"/>
      <c r="USS48" s="674"/>
      <c r="UST48" s="674"/>
      <c r="USU48" s="674"/>
      <c r="USV48" s="674"/>
      <c r="USW48" s="674"/>
      <c r="USX48" s="674"/>
      <c r="USY48" s="674"/>
      <c r="USZ48" s="674"/>
      <c r="UTA48" s="674"/>
      <c r="UTB48" s="674"/>
      <c r="UTC48" s="674"/>
      <c r="UTD48" s="674"/>
      <c r="UTE48" s="674"/>
      <c r="UTF48" s="674"/>
      <c r="UTG48" s="674"/>
      <c r="UTH48" s="674"/>
      <c r="UTI48" s="674"/>
      <c r="UTJ48" s="674"/>
      <c r="UTK48" s="674"/>
      <c r="UTL48" s="674"/>
      <c r="UTM48" s="674"/>
      <c r="UTN48" s="674"/>
      <c r="UTO48" s="674"/>
      <c r="UTP48" s="674"/>
      <c r="UTQ48" s="674"/>
      <c r="UTR48" s="674"/>
      <c r="UTS48" s="674"/>
      <c r="UTT48" s="674"/>
      <c r="UTU48" s="674"/>
      <c r="UTV48" s="674"/>
      <c r="UTW48" s="674"/>
      <c r="UTX48" s="674"/>
      <c r="UTY48" s="674"/>
      <c r="UTZ48" s="674"/>
      <c r="UUA48" s="674"/>
      <c r="UUB48" s="674"/>
      <c r="UUC48" s="674"/>
      <c r="UUD48" s="674"/>
      <c r="UUE48" s="674"/>
      <c r="UUF48" s="674"/>
      <c r="UUG48" s="674"/>
      <c r="UUH48" s="674"/>
      <c r="UUI48" s="674"/>
      <c r="UUJ48" s="674"/>
      <c r="UUK48" s="674"/>
      <c r="UUL48" s="674"/>
      <c r="UUM48" s="674"/>
      <c r="UUN48" s="674"/>
      <c r="UUO48" s="674"/>
      <c r="UUP48" s="674"/>
      <c r="UUQ48" s="674"/>
      <c r="UUR48" s="674"/>
      <c r="UUS48" s="674"/>
      <c r="UUT48" s="674"/>
      <c r="UUU48" s="674"/>
      <c r="UUV48" s="674"/>
      <c r="UUW48" s="674"/>
      <c r="UUX48" s="674"/>
      <c r="UUY48" s="674"/>
      <c r="UUZ48" s="674"/>
      <c r="UVA48" s="674"/>
      <c r="UVB48" s="674"/>
      <c r="UVC48" s="674"/>
      <c r="UVD48" s="674"/>
      <c r="UVE48" s="674"/>
      <c r="UVF48" s="674"/>
      <c r="UVG48" s="674"/>
      <c r="UVH48" s="674"/>
      <c r="UVI48" s="674"/>
      <c r="UVJ48" s="674"/>
      <c r="UVK48" s="674"/>
      <c r="UVL48" s="674"/>
      <c r="UVM48" s="674"/>
      <c r="UVN48" s="674"/>
      <c r="UVO48" s="674"/>
      <c r="UVP48" s="674"/>
      <c r="UVQ48" s="674"/>
      <c r="UVR48" s="674"/>
      <c r="UVS48" s="674"/>
      <c r="UVT48" s="674"/>
      <c r="UVU48" s="674"/>
      <c r="UVV48" s="674"/>
      <c r="UVW48" s="674"/>
      <c r="UVX48" s="674"/>
      <c r="UVY48" s="674"/>
      <c r="UVZ48" s="674"/>
      <c r="UWA48" s="674"/>
      <c r="UWB48" s="674"/>
      <c r="UWC48" s="674"/>
      <c r="UWD48" s="674"/>
      <c r="UWE48" s="674"/>
      <c r="UWF48" s="674"/>
      <c r="UWG48" s="674"/>
      <c r="UWH48" s="674"/>
      <c r="UWI48" s="674"/>
      <c r="UWJ48" s="674"/>
      <c r="UWK48" s="674"/>
      <c r="UWL48" s="674"/>
      <c r="UWM48" s="674"/>
      <c r="UWN48" s="674"/>
      <c r="UWO48" s="674"/>
      <c r="UWP48" s="674"/>
      <c r="UWQ48" s="674"/>
      <c r="UWR48" s="674"/>
      <c r="UWS48" s="674"/>
      <c r="UWT48" s="674"/>
      <c r="UWU48" s="674"/>
      <c r="UWV48" s="674"/>
      <c r="UWW48" s="674"/>
      <c r="UWX48" s="674"/>
      <c r="UWY48" s="674"/>
      <c r="UWZ48" s="674"/>
      <c r="UXA48" s="674"/>
      <c r="UXB48" s="674"/>
      <c r="UXC48" s="674"/>
      <c r="UXD48" s="674"/>
      <c r="UXE48" s="674"/>
      <c r="UXF48" s="674"/>
      <c r="UXG48" s="674"/>
      <c r="UXH48" s="674"/>
      <c r="UXI48" s="674"/>
      <c r="UXJ48" s="674"/>
      <c r="UXK48" s="674"/>
      <c r="UXL48" s="674"/>
      <c r="UXM48" s="674"/>
      <c r="UXN48" s="674"/>
      <c r="UXO48" s="674"/>
      <c r="UXP48" s="674"/>
      <c r="UXQ48" s="674"/>
      <c r="UXR48" s="674"/>
      <c r="UXS48" s="674"/>
      <c r="UXT48" s="674"/>
      <c r="UXU48" s="674"/>
      <c r="UXV48" s="674"/>
      <c r="UXW48" s="674"/>
      <c r="UXX48" s="674"/>
      <c r="UXY48" s="674"/>
      <c r="UXZ48" s="674"/>
      <c r="UYA48" s="674"/>
      <c r="UYB48" s="674"/>
      <c r="UYC48" s="674"/>
      <c r="UYD48" s="674"/>
      <c r="UYE48" s="674"/>
      <c r="UYF48" s="674"/>
      <c r="UYG48" s="674"/>
      <c r="UYH48" s="674"/>
      <c r="UYI48" s="674"/>
      <c r="UYJ48" s="674"/>
      <c r="UYK48" s="674"/>
      <c r="UYL48" s="674"/>
      <c r="UYM48" s="674"/>
      <c r="UYN48" s="674"/>
      <c r="UYO48" s="674"/>
      <c r="UYP48" s="674"/>
      <c r="UYQ48" s="674"/>
      <c r="UYR48" s="674"/>
      <c r="UYS48" s="674"/>
      <c r="UYT48" s="674"/>
      <c r="UYU48" s="674"/>
      <c r="UYV48" s="674"/>
      <c r="UYW48" s="674"/>
      <c r="UYX48" s="674"/>
      <c r="UYY48" s="674"/>
      <c r="UYZ48" s="674"/>
      <c r="UZA48" s="674"/>
      <c r="UZB48" s="674"/>
      <c r="UZC48" s="674"/>
      <c r="UZD48" s="674"/>
      <c r="UZE48" s="674"/>
      <c r="UZF48" s="674"/>
      <c r="UZG48" s="674"/>
      <c r="UZH48" s="674"/>
      <c r="UZI48" s="674"/>
      <c r="UZJ48" s="674"/>
      <c r="UZK48" s="674"/>
      <c r="UZL48" s="674"/>
      <c r="UZM48" s="674"/>
      <c r="UZN48" s="674"/>
      <c r="UZO48" s="674"/>
      <c r="UZP48" s="674"/>
      <c r="UZQ48" s="674"/>
      <c r="UZR48" s="674"/>
      <c r="UZS48" s="674"/>
      <c r="UZT48" s="674"/>
      <c r="UZU48" s="674"/>
      <c r="UZV48" s="674"/>
      <c r="UZW48" s="674"/>
      <c r="UZX48" s="674"/>
      <c r="UZY48" s="674"/>
      <c r="UZZ48" s="674"/>
      <c r="VAA48" s="674"/>
      <c r="VAB48" s="674"/>
      <c r="VAC48" s="674"/>
      <c r="VAD48" s="674"/>
      <c r="VAE48" s="674"/>
      <c r="VAF48" s="674"/>
      <c r="VAG48" s="674"/>
      <c r="VAH48" s="674"/>
      <c r="VAI48" s="674"/>
      <c r="VAJ48" s="674"/>
      <c r="VAK48" s="674"/>
      <c r="VAL48" s="674"/>
      <c r="VAM48" s="674"/>
      <c r="VAN48" s="674"/>
      <c r="VAO48" s="674"/>
      <c r="VAP48" s="674"/>
      <c r="VAQ48" s="674"/>
      <c r="VAR48" s="674"/>
      <c r="VAS48" s="674"/>
      <c r="VAT48" s="674"/>
      <c r="VAU48" s="674"/>
      <c r="VAV48" s="674"/>
      <c r="VAW48" s="674"/>
      <c r="VAX48" s="674"/>
      <c r="VAY48" s="674"/>
      <c r="VAZ48" s="674"/>
      <c r="VBA48" s="674"/>
      <c r="VBB48" s="674"/>
      <c r="VBC48" s="674"/>
      <c r="VBD48" s="674"/>
      <c r="VBE48" s="674"/>
      <c r="VBF48" s="674"/>
      <c r="VBG48" s="674"/>
      <c r="VBH48" s="674"/>
      <c r="VBI48" s="674"/>
      <c r="VBJ48" s="674"/>
      <c r="VBK48" s="674"/>
      <c r="VBL48" s="674"/>
      <c r="VBM48" s="674"/>
      <c r="VBN48" s="674"/>
      <c r="VBO48" s="674"/>
      <c r="VBP48" s="674"/>
      <c r="VBQ48" s="674"/>
      <c r="VBR48" s="674"/>
      <c r="VBS48" s="674"/>
      <c r="VBT48" s="674"/>
      <c r="VBU48" s="674"/>
      <c r="VBV48" s="674"/>
      <c r="VBW48" s="674"/>
      <c r="VBX48" s="674"/>
      <c r="VBY48" s="674"/>
      <c r="VBZ48" s="674"/>
      <c r="VCA48" s="674"/>
      <c r="VCB48" s="674"/>
      <c r="VCC48" s="674"/>
      <c r="VCD48" s="674"/>
      <c r="VCE48" s="674"/>
      <c r="VCF48" s="674"/>
      <c r="VCG48" s="674"/>
      <c r="VCH48" s="674"/>
      <c r="VCI48" s="674"/>
      <c r="VCJ48" s="674"/>
      <c r="VCK48" s="674"/>
      <c r="VCL48" s="674"/>
      <c r="VCM48" s="674"/>
      <c r="VCN48" s="674"/>
      <c r="VCO48" s="674"/>
      <c r="VCP48" s="674"/>
      <c r="VCQ48" s="674"/>
      <c r="VCR48" s="674"/>
      <c r="VCS48" s="674"/>
      <c r="VCT48" s="674"/>
      <c r="VCU48" s="674"/>
      <c r="VCV48" s="674"/>
      <c r="VCW48" s="674"/>
      <c r="VCX48" s="674"/>
      <c r="VCY48" s="674"/>
      <c r="VCZ48" s="674"/>
      <c r="VDA48" s="674"/>
      <c r="VDB48" s="674"/>
      <c r="VDC48" s="674"/>
      <c r="VDD48" s="674"/>
      <c r="VDE48" s="674"/>
      <c r="VDF48" s="674"/>
      <c r="VDG48" s="674"/>
      <c r="VDH48" s="674"/>
      <c r="VDI48" s="674"/>
      <c r="VDJ48" s="674"/>
      <c r="VDK48" s="674"/>
      <c r="VDL48" s="674"/>
      <c r="VDM48" s="674"/>
      <c r="VDN48" s="674"/>
      <c r="VDO48" s="674"/>
      <c r="VDP48" s="674"/>
      <c r="VDQ48" s="674"/>
      <c r="VDR48" s="674"/>
      <c r="VDS48" s="674"/>
      <c r="VDT48" s="674"/>
      <c r="VDU48" s="674"/>
      <c r="VDV48" s="674"/>
      <c r="VDW48" s="674"/>
      <c r="VDX48" s="674"/>
      <c r="VDY48" s="674"/>
      <c r="VDZ48" s="674"/>
      <c r="VEA48" s="674"/>
      <c r="VEB48" s="674"/>
      <c r="VEC48" s="674"/>
      <c r="VED48" s="674"/>
      <c r="VEE48" s="674"/>
      <c r="VEF48" s="674"/>
      <c r="VEG48" s="674"/>
      <c r="VEH48" s="674"/>
      <c r="VEI48" s="674"/>
      <c r="VEJ48" s="674"/>
      <c r="VEK48" s="674"/>
      <c r="VEL48" s="674"/>
      <c r="VEM48" s="674"/>
      <c r="VEN48" s="674"/>
      <c r="VEO48" s="674"/>
      <c r="VEP48" s="674"/>
      <c r="VEQ48" s="674"/>
      <c r="VER48" s="674"/>
      <c r="VES48" s="674"/>
      <c r="VET48" s="674"/>
      <c r="VEU48" s="674"/>
      <c r="VEV48" s="674"/>
      <c r="VEW48" s="674"/>
      <c r="VEX48" s="674"/>
      <c r="VEY48" s="674"/>
      <c r="VEZ48" s="674"/>
      <c r="VFA48" s="674"/>
      <c r="VFB48" s="674"/>
      <c r="VFC48" s="674"/>
      <c r="VFD48" s="674"/>
      <c r="VFE48" s="674"/>
      <c r="VFF48" s="674"/>
      <c r="VFG48" s="674"/>
      <c r="VFH48" s="674"/>
      <c r="VFI48" s="674"/>
      <c r="VFJ48" s="674"/>
      <c r="VFK48" s="674"/>
      <c r="VFL48" s="674"/>
      <c r="VFM48" s="674"/>
      <c r="VFN48" s="674"/>
      <c r="VFO48" s="674"/>
      <c r="VFP48" s="674"/>
      <c r="VFQ48" s="674"/>
      <c r="VFR48" s="674"/>
      <c r="VFS48" s="674"/>
      <c r="VFT48" s="674"/>
      <c r="VFU48" s="674"/>
      <c r="VFV48" s="674"/>
      <c r="VFW48" s="674"/>
      <c r="VFX48" s="674"/>
      <c r="VFY48" s="674"/>
      <c r="VFZ48" s="674"/>
      <c r="VGA48" s="674"/>
      <c r="VGB48" s="674"/>
      <c r="VGC48" s="674"/>
      <c r="VGD48" s="674"/>
      <c r="VGE48" s="674"/>
      <c r="VGF48" s="674"/>
      <c r="VGG48" s="674"/>
      <c r="VGH48" s="674"/>
      <c r="VGI48" s="674"/>
      <c r="VGJ48" s="674"/>
      <c r="VGK48" s="674"/>
      <c r="VGL48" s="674"/>
      <c r="VGM48" s="674"/>
      <c r="VGN48" s="674"/>
      <c r="VGO48" s="674"/>
      <c r="VGP48" s="674"/>
      <c r="VGQ48" s="674"/>
      <c r="VGR48" s="674"/>
      <c r="VGS48" s="674"/>
      <c r="VGT48" s="674"/>
      <c r="VGU48" s="674"/>
      <c r="VGV48" s="674"/>
      <c r="VGW48" s="674"/>
      <c r="VGX48" s="674"/>
      <c r="VGY48" s="674"/>
      <c r="VGZ48" s="674"/>
      <c r="VHA48" s="674"/>
      <c r="VHB48" s="674"/>
      <c r="VHC48" s="674"/>
      <c r="VHD48" s="674"/>
      <c r="VHE48" s="674"/>
      <c r="VHF48" s="674"/>
      <c r="VHG48" s="674"/>
      <c r="VHH48" s="674"/>
      <c r="VHI48" s="674"/>
      <c r="VHJ48" s="674"/>
      <c r="VHK48" s="674"/>
      <c r="VHL48" s="674"/>
      <c r="VHM48" s="674"/>
      <c r="VHN48" s="674"/>
      <c r="VHO48" s="674"/>
      <c r="VHP48" s="674"/>
      <c r="VHQ48" s="674"/>
      <c r="VHR48" s="674"/>
      <c r="VHS48" s="674"/>
      <c r="VHT48" s="674"/>
      <c r="VHU48" s="674"/>
      <c r="VHV48" s="674"/>
      <c r="VHW48" s="674"/>
      <c r="VHX48" s="674"/>
      <c r="VHY48" s="674"/>
      <c r="VHZ48" s="674"/>
      <c r="VIA48" s="674"/>
      <c r="VIB48" s="674"/>
      <c r="VIC48" s="674"/>
      <c r="VID48" s="674"/>
      <c r="VIE48" s="674"/>
      <c r="VIF48" s="674"/>
      <c r="VIG48" s="674"/>
      <c r="VIH48" s="674"/>
      <c r="VII48" s="674"/>
      <c r="VIJ48" s="674"/>
      <c r="VIK48" s="674"/>
      <c r="VIL48" s="674"/>
      <c r="VIM48" s="674"/>
      <c r="VIN48" s="674"/>
      <c r="VIO48" s="674"/>
      <c r="VIP48" s="674"/>
      <c r="VIQ48" s="674"/>
      <c r="VIR48" s="674"/>
      <c r="VIS48" s="674"/>
      <c r="VIT48" s="674"/>
      <c r="VIU48" s="674"/>
      <c r="VIV48" s="674"/>
      <c r="VIW48" s="674"/>
      <c r="VIX48" s="674"/>
      <c r="VIY48" s="674"/>
      <c r="VIZ48" s="674"/>
      <c r="VJA48" s="674"/>
      <c r="VJB48" s="674"/>
      <c r="VJC48" s="674"/>
      <c r="VJD48" s="674"/>
      <c r="VJE48" s="674"/>
      <c r="VJF48" s="674"/>
      <c r="VJG48" s="674"/>
      <c r="VJH48" s="674"/>
      <c r="VJI48" s="674"/>
      <c r="VJJ48" s="674"/>
      <c r="VJK48" s="674"/>
      <c r="VJL48" s="674"/>
      <c r="VJM48" s="674"/>
      <c r="VJN48" s="674"/>
      <c r="VJO48" s="674"/>
      <c r="VJP48" s="674"/>
      <c r="VJQ48" s="674"/>
      <c r="VJR48" s="674"/>
      <c r="VJS48" s="674"/>
      <c r="VJT48" s="674"/>
      <c r="VJU48" s="674"/>
      <c r="VJV48" s="674"/>
      <c r="VJW48" s="674"/>
      <c r="VJX48" s="674"/>
      <c r="VJY48" s="674"/>
      <c r="VJZ48" s="674"/>
      <c r="VKA48" s="674"/>
      <c r="VKB48" s="674"/>
      <c r="VKC48" s="674"/>
      <c r="VKD48" s="674"/>
      <c r="VKE48" s="674"/>
      <c r="VKF48" s="674"/>
      <c r="VKG48" s="674"/>
      <c r="VKH48" s="674"/>
      <c r="VKI48" s="674"/>
      <c r="VKJ48" s="674"/>
      <c r="VKK48" s="674"/>
      <c r="VKL48" s="674"/>
      <c r="VKM48" s="674"/>
      <c r="VKN48" s="674"/>
      <c r="VKO48" s="674"/>
      <c r="VKP48" s="674"/>
      <c r="VKQ48" s="674"/>
      <c r="VKR48" s="674"/>
      <c r="VKS48" s="674"/>
      <c r="VKT48" s="674"/>
      <c r="VKU48" s="674"/>
      <c r="VKV48" s="674"/>
      <c r="VKW48" s="674"/>
      <c r="VKX48" s="674"/>
      <c r="VKY48" s="674"/>
      <c r="VKZ48" s="674"/>
      <c r="VLA48" s="674"/>
      <c r="VLB48" s="674"/>
      <c r="VLC48" s="674"/>
      <c r="VLD48" s="674"/>
      <c r="VLE48" s="674"/>
      <c r="VLF48" s="674"/>
      <c r="VLG48" s="674"/>
      <c r="VLH48" s="674"/>
      <c r="VLI48" s="674"/>
      <c r="VLJ48" s="674"/>
      <c r="VLK48" s="674"/>
      <c r="VLL48" s="674"/>
      <c r="VLM48" s="674"/>
      <c r="VLN48" s="674"/>
      <c r="VLO48" s="674"/>
      <c r="VLP48" s="674"/>
      <c r="VLQ48" s="674"/>
      <c r="VLR48" s="674"/>
      <c r="VLS48" s="674"/>
      <c r="VLT48" s="674"/>
      <c r="VLU48" s="674"/>
      <c r="VLV48" s="674"/>
      <c r="VLW48" s="674"/>
      <c r="VLX48" s="674"/>
      <c r="VLY48" s="674"/>
      <c r="VLZ48" s="674"/>
      <c r="VMA48" s="674"/>
      <c r="VMB48" s="674"/>
      <c r="VMC48" s="674"/>
      <c r="VMD48" s="674"/>
      <c r="VME48" s="674"/>
      <c r="VMF48" s="674"/>
      <c r="VMG48" s="674"/>
      <c r="VMH48" s="674"/>
      <c r="VMI48" s="674"/>
      <c r="VMJ48" s="674"/>
      <c r="VMK48" s="674"/>
      <c r="VML48" s="674"/>
      <c r="VMM48" s="674"/>
      <c r="VMN48" s="674"/>
      <c r="VMO48" s="674"/>
      <c r="VMP48" s="674"/>
      <c r="VMQ48" s="674"/>
      <c r="VMR48" s="674"/>
      <c r="VMS48" s="674"/>
      <c r="VMT48" s="674"/>
      <c r="VMU48" s="674"/>
      <c r="VMV48" s="674"/>
      <c r="VMW48" s="674"/>
      <c r="VMX48" s="674"/>
      <c r="VMY48" s="674"/>
      <c r="VMZ48" s="674"/>
      <c r="VNA48" s="674"/>
      <c r="VNB48" s="674"/>
      <c r="VNC48" s="674"/>
      <c r="VND48" s="674"/>
      <c r="VNE48" s="674"/>
      <c r="VNF48" s="674"/>
      <c r="VNG48" s="674"/>
      <c r="VNH48" s="674"/>
      <c r="VNI48" s="674"/>
      <c r="VNJ48" s="674"/>
      <c r="VNK48" s="674"/>
      <c r="VNL48" s="674"/>
      <c r="VNM48" s="674"/>
      <c r="VNN48" s="674"/>
      <c r="VNO48" s="674"/>
      <c r="VNP48" s="674"/>
      <c r="VNQ48" s="674"/>
      <c r="VNR48" s="674"/>
      <c r="VNS48" s="674"/>
      <c r="VNT48" s="674"/>
      <c r="VNU48" s="674"/>
      <c r="VNV48" s="674"/>
      <c r="VNW48" s="674"/>
      <c r="VNX48" s="674"/>
      <c r="VNY48" s="674"/>
      <c r="VNZ48" s="674"/>
      <c r="VOA48" s="674"/>
      <c r="VOB48" s="674"/>
      <c r="VOC48" s="674"/>
      <c r="VOD48" s="674"/>
      <c r="VOE48" s="674"/>
      <c r="VOF48" s="674"/>
      <c r="VOG48" s="674"/>
      <c r="VOH48" s="674"/>
      <c r="VOI48" s="674"/>
      <c r="VOJ48" s="674"/>
      <c r="VOK48" s="674"/>
      <c r="VOL48" s="674"/>
      <c r="VOM48" s="674"/>
      <c r="VON48" s="674"/>
      <c r="VOO48" s="674"/>
      <c r="VOP48" s="674"/>
      <c r="VOQ48" s="674"/>
      <c r="VOR48" s="674"/>
      <c r="VOS48" s="674"/>
      <c r="VOT48" s="674"/>
      <c r="VOU48" s="674"/>
      <c r="VOV48" s="674"/>
      <c r="VOW48" s="674"/>
      <c r="VOX48" s="674"/>
      <c r="VOY48" s="674"/>
      <c r="VOZ48" s="674"/>
      <c r="VPA48" s="674"/>
      <c r="VPB48" s="674"/>
      <c r="VPC48" s="674"/>
      <c r="VPD48" s="674"/>
      <c r="VPE48" s="674"/>
      <c r="VPF48" s="674"/>
      <c r="VPG48" s="674"/>
      <c r="VPH48" s="674"/>
      <c r="VPI48" s="674"/>
      <c r="VPJ48" s="674"/>
      <c r="VPK48" s="674"/>
      <c r="VPL48" s="674"/>
      <c r="VPM48" s="674"/>
      <c r="VPN48" s="674"/>
      <c r="VPO48" s="674"/>
      <c r="VPP48" s="674"/>
      <c r="VPQ48" s="674"/>
      <c r="VPR48" s="674"/>
      <c r="VPS48" s="674"/>
      <c r="VPT48" s="674"/>
      <c r="VPU48" s="674"/>
      <c r="VPV48" s="674"/>
      <c r="VPW48" s="674"/>
      <c r="VPX48" s="674"/>
      <c r="VPY48" s="674"/>
      <c r="VPZ48" s="674"/>
      <c r="VQA48" s="674"/>
      <c r="VQB48" s="674"/>
      <c r="VQC48" s="674"/>
      <c r="VQD48" s="674"/>
      <c r="VQE48" s="674"/>
      <c r="VQF48" s="674"/>
      <c r="VQG48" s="674"/>
      <c r="VQH48" s="674"/>
      <c r="VQI48" s="674"/>
      <c r="VQJ48" s="674"/>
      <c r="VQK48" s="674"/>
      <c r="VQL48" s="674"/>
      <c r="VQM48" s="674"/>
      <c r="VQN48" s="674"/>
      <c r="VQO48" s="674"/>
      <c r="VQP48" s="674"/>
      <c r="VQQ48" s="674"/>
      <c r="VQR48" s="674"/>
      <c r="VQS48" s="674"/>
      <c r="VQT48" s="674"/>
      <c r="VQU48" s="674"/>
      <c r="VQV48" s="674"/>
      <c r="VQW48" s="674"/>
      <c r="VQX48" s="674"/>
      <c r="VQY48" s="674"/>
      <c r="VQZ48" s="674"/>
      <c r="VRA48" s="674"/>
      <c r="VRB48" s="674"/>
      <c r="VRC48" s="674"/>
      <c r="VRD48" s="674"/>
      <c r="VRE48" s="674"/>
      <c r="VRF48" s="674"/>
      <c r="VRG48" s="674"/>
      <c r="VRH48" s="674"/>
      <c r="VRI48" s="674"/>
      <c r="VRJ48" s="674"/>
      <c r="VRK48" s="674"/>
      <c r="VRL48" s="674"/>
      <c r="VRM48" s="674"/>
      <c r="VRN48" s="674"/>
      <c r="VRO48" s="674"/>
      <c r="VRP48" s="674"/>
      <c r="VRQ48" s="674"/>
      <c r="VRR48" s="674"/>
      <c r="VRS48" s="674"/>
      <c r="VRT48" s="674"/>
      <c r="VRU48" s="674"/>
      <c r="VRV48" s="674"/>
      <c r="VRW48" s="674"/>
      <c r="VRX48" s="674"/>
      <c r="VRY48" s="674"/>
      <c r="VRZ48" s="674"/>
      <c r="VSA48" s="674"/>
      <c r="VSB48" s="674"/>
      <c r="VSC48" s="674"/>
      <c r="VSD48" s="674"/>
      <c r="VSE48" s="674"/>
      <c r="VSF48" s="674"/>
      <c r="VSG48" s="674"/>
      <c r="VSH48" s="674"/>
      <c r="VSI48" s="674"/>
      <c r="VSJ48" s="674"/>
      <c r="VSK48" s="674"/>
      <c r="VSL48" s="674"/>
      <c r="VSM48" s="674"/>
      <c r="VSN48" s="674"/>
      <c r="VSO48" s="674"/>
      <c r="VSP48" s="674"/>
      <c r="VSQ48" s="674"/>
      <c r="VSR48" s="674"/>
      <c r="VSS48" s="674"/>
      <c r="VST48" s="674"/>
      <c r="VSU48" s="674"/>
      <c r="VSV48" s="674"/>
      <c r="VSW48" s="674"/>
      <c r="VSX48" s="674"/>
      <c r="VSY48" s="674"/>
      <c r="VSZ48" s="674"/>
      <c r="VTA48" s="674"/>
      <c r="VTB48" s="674"/>
      <c r="VTC48" s="674"/>
      <c r="VTD48" s="674"/>
      <c r="VTE48" s="674"/>
      <c r="VTF48" s="674"/>
      <c r="VTG48" s="674"/>
      <c r="VTH48" s="674"/>
      <c r="VTI48" s="674"/>
      <c r="VTJ48" s="674"/>
      <c r="VTK48" s="674"/>
      <c r="VTL48" s="674"/>
      <c r="VTM48" s="674"/>
      <c r="VTN48" s="674"/>
      <c r="VTO48" s="674"/>
      <c r="VTP48" s="674"/>
      <c r="VTQ48" s="674"/>
      <c r="VTR48" s="674"/>
      <c r="VTS48" s="674"/>
      <c r="VTT48" s="674"/>
      <c r="VTU48" s="674"/>
      <c r="VTV48" s="674"/>
      <c r="VTW48" s="674"/>
      <c r="VTX48" s="674"/>
      <c r="VTY48" s="674"/>
      <c r="VTZ48" s="674"/>
      <c r="VUA48" s="674"/>
      <c r="VUB48" s="674"/>
      <c r="VUC48" s="674"/>
      <c r="VUD48" s="674"/>
      <c r="VUE48" s="674"/>
      <c r="VUF48" s="674"/>
      <c r="VUG48" s="674"/>
      <c r="VUH48" s="674"/>
      <c r="VUI48" s="674"/>
      <c r="VUJ48" s="674"/>
      <c r="VUK48" s="674"/>
      <c r="VUL48" s="674"/>
      <c r="VUM48" s="674"/>
      <c r="VUN48" s="674"/>
      <c r="VUO48" s="674"/>
      <c r="VUP48" s="674"/>
      <c r="VUQ48" s="674"/>
      <c r="VUR48" s="674"/>
      <c r="VUS48" s="674"/>
      <c r="VUT48" s="674"/>
      <c r="VUU48" s="674"/>
      <c r="VUV48" s="674"/>
      <c r="VUW48" s="674"/>
      <c r="VUX48" s="674"/>
      <c r="VUY48" s="674"/>
      <c r="VUZ48" s="674"/>
      <c r="VVA48" s="674"/>
      <c r="VVB48" s="674"/>
      <c r="VVC48" s="674"/>
      <c r="VVD48" s="674"/>
      <c r="VVE48" s="674"/>
      <c r="VVF48" s="674"/>
      <c r="VVG48" s="674"/>
      <c r="VVH48" s="674"/>
      <c r="VVI48" s="674"/>
      <c r="VVJ48" s="674"/>
      <c r="VVK48" s="674"/>
      <c r="VVL48" s="674"/>
      <c r="VVM48" s="674"/>
      <c r="VVN48" s="674"/>
      <c r="VVO48" s="674"/>
      <c r="VVP48" s="674"/>
      <c r="VVQ48" s="674"/>
      <c r="VVR48" s="674"/>
      <c r="VVS48" s="674"/>
      <c r="VVT48" s="674"/>
      <c r="VVU48" s="674"/>
      <c r="VVV48" s="674"/>
      <c r="VVW48" s="674"/>
      <c r="VVX48" s="674"/>
      <c r="VVY48" s="674"/>
      <c r="VVZ48" s="674"/>
      <c r="VWA48" s="674"/>
      <c r="VWB48" s="674"/>
      <c r="VWC48" s="674"/>
      <c r="VWD48" s="674"/>
      <c r="VWE48" s="674"/>
      <c r="VWF48" s="674"/>
      <c r="VWG48" s="674"/>
      <c r="VWH48" s="674"/>
      <c r="VWI48" s="674"/>
      <c r="VWJ48" s="674"/>
      <c r="VWK48" s="674"/>
      <c r="VWL48" s="674"/>
      <c r="VWM48" s="674"/>
      <c r="VWN48" s="674"/>
      <c r="VWO48" s="674"/>
      <c r="VWP48" s="674"/>
      <c r="VWQ48" s="674"/>
      <c r="VWR48" s="674"/>
      <c r="VWS48" s="674"/>
      <c r="VWT48" s="674"/>
      <c r="VWU48" s="674"/>
      <c r="VWV48" s="674"/>
      <c r="VWW48" s="674"/>
      <c r="VWX48" s="674"/>
      <c r="VWY48" s="674"/>
      <c r="VWZ48" s="674"/>
      <c r="VXA48" s="674"/>
      <c r="VXB48" s="674"/>
      <c r="VXC48" s="674"/>
      <c r="VXD48" s="674"/>
      <c r="VXE48" s="674"/>
      <c r="VXF48" s="674"/>
      <c r="VXG48" s="674"/>
      <c r="VXH48" s="674"/>
      <c r="VXI48" s="674"/>
      <c r="VXJ48" s="674"/>
      <c r="VXK48" s="674"/>
      <c r="VXL48" s="674"/>
      <c r="VXM48" s="674"/>
      <c r="VXN48" s="674"/>
      <c r="VXO48" s="674"/>
      <c r="VXP48" s="674"/>
      <c r="VXQ48" s="674"/>
      <c r="VXR48" s="674"/>
      <c r="VXS48" s="674"/>
      <c r="VXT48" s="674"/>
      <c r="VXU48" s="674"/>
      <c r="VXV48" s="674"/>
      <c r="VXW48" s="674"/>
      <c r="VXX48" s="674"/>
      <c r="VXY48" s="674"/>
      <c r="VXZ48" s="674"/>
      <c r="VYA48" s="674"/>
      <c r="VYB48" s="674"/>
      <c r="VYC48" s="674"/>
      <c r="VYD48" s="674"/>
      <c r="VYE48" s="674"/>
      <c r="VYF48" s="674"/>
      <c r="VYG48" s="674"/>
      <c r="VYH48" s="674"/>
      <c r="VYI48" s="674"/>
      <c r="VYJ48" s="674"/>
      <c r="VYK48" s="674"/>
      <c r="VYL48" s="674"/>
      <c r="VYM48" s="674"/>
      <c r="VYN48" s="674"/>
      <c r="VYO48" s="674"/>
      <c r="VYP48" s="674"/>
      <c r="VYQ48" s="674"/>
      <c r="VYR48" s="674"/>
      <c r="VYS48" s="674"/>
      <c r="VYT48" s="674"/>
      <c r="VYU48" s="674"/>
      <c r="VYV48" s="674"/>
      <c r="VYW48" s="674"/>
      <c r="VYX48" s="674"/>
      <c r="VYY48" s="674"/>
      <c r="VYZ48" s="674"/>
      <c r="VZA48" s="674"/>
      <c r="VZB48" s="674"/>
      <c r="VZC48" s="674"/>
      <c r="VZD48" s="674"/>
      <c r="VZE48" s="674"/>
      <c r="VZF48" s="674"/>
      <c r="VZG48" s="674"/>
      <c r="VZH48" s="674"/>
      <c r="VZI48" s="674"/>
      <c r="VZJ48" s="674"/>
      <c r="VZK48" s="674"/>
      <c r="VZL48" s="674"/>
      <c r="VZM48" s="674"/>
      <c r="VZN48" s="674"/>
      <c r="VZO48" s="674"/>
      <c r="VZP48" s="674"/>
      <c r="VZQ48" s="674"/>
      <c r="VZR48" s="674"/>
      <c r="VZS48" s="674"/>
      <c r="VZT48" s="674"/>
      <c r="VZU48" s="674"/>
      <c r="VZV48" s="674"/>
      <c r="VZW48" s="674"/>
      <c r="VZX48" s="674"/>
      <c r="VZY48" s="674"/>
      <c r="VZZ48" s="674"/>
      <c r="WAA48" s="674"/>
      <c r="WAB48" s="674"/>
      <c r="WAC48" s="674"/>
      <c r="WAD48" s="674"/>
      <c r="WAE48" s="674"/>
      <c r="WAF48" s="674"/>
      <c r="WAG48" s="674"/>
      <c r="WAH48" s="674"/>
      <c r="WAI48" s="674"/>
      <c r="WAJ48" s="674"/>
      <c r="WAK48" s="674"/>
      <c r="WAL48" s="674"/>
      <c r="WAM48" s="674"/>
      <c r="WAN48" s="674"/>
      <c r="WAO48" s="674"/>
      <c r="WAP48" s="674"/>
      <c r="WAQ48" s="674"/>
      <c r="WAR48" s="674"/>
      <c r="WAS48" s="674"/>
      <c r="WAT48" s="674"/>
      <c r="WAU48" s="674"/>
      <c r="WAV48" s="674"/>
      <c r="WAW48" s="674"/>
      <c r="WAX48" s="674"/>
      <c r="WAY48" s="674"/>
      <c r="WAZ48" s="674"/>
      <c r="WBA48" s="674"/>
      <c r="WBB48" s="674"/>
      <c r="WBC48" s="674"/>
      <c r="WBD48" s="674"/>
      <c r="WBE48" s="674"/>
      <c r="WBF48" s="674"/>
      <c r="WBG48" s="674"/>
      <c r="WBH48" s="674"/>
      <c r="WBI48" s="674"/>
      <c r="WBJ48" s="674"/>
      <c r="WBK48" s="674"/>
      <c r="WBL48" s="674"/>
      <c r="WBM48" s="674"/>
      <c r="WBN48" s="674"/>
      <c r="WBO48" s="674"/>
      <c r="WBP48" s="674"/>
      <c r="WBQ48" s="674"/>
      <c r="WBR48" s="674"/>
      <c r="WBS48" s="674"/>
      <c r="WBT48" s="674"/>
      <c r="WBU48" s="674"/>
      <c r="WBV48" s="674"/>
      <c r="WBW48" s="674"/>
      <c r="WBX48" s="674"/>
      <c r="WBY48" s="674"/>
      <c r="WBZ48" s="674"/>
      <c r="WCA48" s="674"/>
      <c r="WCB48" s="674"/>
      <c r="WCC48" s="674"/>
      <c r="WCD48" s="674"/>
      <c r="WCE48" s="674"/>
      <c r="WCF48" s="674"/>
      <c r="WCG48" s="674"/>
      <c r="WCH48" s="674"/>
      <c r="WCI48" s="674"/>
      <c r="WCJ48" s="674"/>
      <c r="WCK48" s="674"/>
      <c r="WCL48" s="674"/>
      <c r="WCM48" s="674"/>
      <c r="WCN48" s="674"/>
      <c r="WCO48" s="674"/>
      <c r="WCP48" s="674"/>
      <c r="WCQ48" s="674"/>
      <c r="WCR48" s="674"/>
      <c r="WCS48" s="674"/>
      <c r="WCT48" s="674"/>
      <c r="WCU48" s="674"/>
      <c r="WCV48" s="674"/>
      <c r="WCW48" s="674"/>
      <c r="WCX48" s="674"/>
      <c r="WCY48" s="674"/>
      <c r="WCZ48" s="674"/>
      <c r="WDA48" s="674"/>
      <c r="WDB48" s="674"/>
      <c r="WDC48" s="674"/>
      <c r="WDD48" s="674"/>
      <c r="WDE48" s="674"/>
      <c r="WDF48" s="674"/>
      <c r="WDG48" s="674"/>
      <c r="WDH48" s="674"/>
      <c r="WDI48" s="674"/>
      <c r="WDJ48" s="674"/>
      <c r="WDK48" s="674"/>
      <c r="WDL48" s="674"/>
      <c r="WDM48" s="674"/>
      <c r="WDN48" s="674"/>
      <c r="WDO48" s="674"/>
      <c r="WDP48" s="674"/>
      <c r="WDQ48" s="674"/>
      <c r="WDR48" s="674"/>
      <c r="WDS48" s="674"/>
      <c r="WDT48" s="674"/>
      <c r="WDU48" s="674"/>
      <c r="WDV48" s="674"/>
      <c r="WDW48" s="674"/>
      <c r="WDX48" s="674"/>
      <c r="WDY48" s="674"/>
      <c r="WDZ48" s="674"/>
      <c r="WEA48" s="674"/>
      <c r="WEB48" s="674"/>
      <c r="WEC48" s="674"/>
      <c r="WED48" s="674"/>
      <c r="WEE48" s="674"/>
      <c r="WEF48" s="674"/>
      <c r="WEG48" s="674"/>
      <c r="WEH48" s="674"/>
      <c r="WEI48" s="674"/>
      <c r="WEJ48" s="674"/>
      <c r="WEK48" s="674"/>
      <c r="WEL48" s="674"/>
      <c r="WEM48" s="674"/>
      <c r="WEN48" s="674"/>
      <c r="WEO48" s="674"/>
      <c r="WEP48" s="674"/>
      <c r="WEQ48" s="674"/>
      <c r="WER48" s="674"/>
      <c r="WES48" s="674"/>
      <c r="WET48" s="674"/>
      <c r="WEU48" s="674"/>
      <c r="WEV48" s="674"/>
      <c r="WEW48" s="674"/>
      <c r="WEX48" s="674"/>
      <c r="WEY48" s="674"/>
      <c r="WEZ48" s="674"/>
      <c r="WFA48" s="674"/>
      <c r="WFB48" s="674"/>
      <c r="WFC48" s="674"/>
      <c r="WFD48" s="674"/>
      <c r="WFE48" s="674"/>
      <c r="WFF48" s="674"/>
      <c r="WFG48" s="674"/>
      <c r="WFH48" s="674"/>
      <c r="WFI48" s="674"/>
      <c r="WFJ48" s="674"/>
      <c r="WFK48" s="674"/>
      <c r="WFL48" s="674"/>
      <c r="WFM48" s="674"/>
      <c r="WFN48" s="674"/>
      <c r="WFO48" s="674"/>
      <c r="WFP48" s="674"/>
      <c r="WFQ48" s="674"/>
      <c r="WFR48" s="674"/>
      <c r="WFS48" s="674"/>
      <c r="WFT48" s="674"/>
      <c r="WFU48" s="674"/>
      <c r="WFV48" s="674"/>
      <c r="WFW48" s="674"/>
      <c r="WFX48" s="674"/>
      <c r="WFY48" s="674"/>
      <c r="WFZ48" s="674"/>
      <c r="WGA48" s="674"/>
      <c r="WGB48" s="674"/>
      <c r="WGC48" s="674"/>
      <c r="WGD48" s="674"/>
      <c r="WGE48" s="674"/>
      <c r="WGF48" s="674"/>
      <c r="WGG48" s="674"/>
      <c r="WGH48" s="674"/>
      <c r="WGI48" s="674"/>
      <c r="WGJ48" s="674"/>
      <c r="WGK48" s="674"/>
      <c r="WGL48" s="674"/>
      <c r="WGM48" s="674"/>
      <c r="WGN48" s="674"/>
      <c r="WGO48" s="674"/>
      <c r="WGP48" s="674"/>
      <c r="WGQ48" s="674"/>
      <c r="WGR48" s="674"/>
      <c r="WGS48" s="674"/>
      <c r="WGT48" s="674"/>
      <c r="WGU48" s="674"/>
      <c r="WGV48" s="674"/>
      <c r="WGW48" s="674"/>
      <c r="WGX48" s="674"/>
      <c r="WGY48" s="674"/>
      <c r="WGZ48" s="674"/>
      <c r="WHA48" s="674"/>
      <c r="WHB48" s="674"/>
      <c r="WHC48" s="674"/>
      <c r="WHD48" s="674"/>
      <c r="WHE48" s="674"/>
      <c r="WHF48" s="674"/>
      <c r="WHG48" s="674"/>
      <c r="WHH48" s="674"/>
      <c r="WHI48" s="674"/>
      <c r="WHJ48" s="674"/>
      <c r="WHK48" s="674"/>
      <c r="WHL48" s="674"/>
      <c r="WHM48" s="674"/>
      <c r="WHN48" s="674"/>
      <c r="WHO48" s="674"/>
      <c r="WHP48" s="674"/>
      <c r="WHQ48" s="674"/>
      <c r="WHR48" s="674"/>
      <c r="WHS48" s="674"/>
      <c r="WHT48" s="674"/>
      <c r="WHU48" s="674"/>
      <c r="WHV48" s="674"/>
      <c r="WHW48" s="674"/>
      <c r="WHX48" s="674"/>
      <c r="WHY48" s="674"/>
      <c r="WHZ48" s="674"/>
      <c r="WIA48" s="674"/>
      <c r="WIB48" s="674"/>
      <c r="WIC48" s="674"/>
      <c r="WID48" s="674"/>
      <c r="WIE48" s="674"/>
      <c r="WIF48" s="674"/>
      <c r="WIG48" s="674"/>
      <c r="WIH48" s="674"/>
      <c r="WII48" s="674"/>
      <c r="WIJ48" s="674"/>
      <c r="WIK48" s="674"/>
      <c r="WIL48" s="674"/>
      <c r="WIM48" s="674"/>
      <c r="WIN48" s="674"/>
      <c r="WIO48" s="674"/>
      <c r="WIP48" s="674"/>
      <c r="WIQ48" s="674"/>
      <c r="WIR48" s="674"/>
      <c r="WIS48" s="674"/>
      <c r="WIT48" s="674"/>
      <c r="WIU48" s="674"/>
      <c r="WIV48" s="674"/>
      <c r="WIW48" s="674"/>
      <c r="WIX48" s="674"/>
      <c r="WIY48" s="674"/>
      <c r="WIZ48" s="674"/>
      <c r="WJA48" s="674"/>
      <c r="WJB48" s="674"/>
      <c r="WJC48" s="674"/>
      <c r="WJD48" s="674"/>
      <c r="WJE48" s="674"/>
      <c r="WJF48" s="674"/>
      <c r="WJG48" s="674"/>
      <c r="WJH48" s="674"/>
      <c r="WJI48" s="674"/>
      <c r="WJJ48" s="674"/>
      <c r="WJK48" s="674"/>
      <c r="WJL48" s="674"/>
      <c r="WJM48" s="674"/>
      <c r="WJN48" s="674"/>
      <c r="WJO48" s="674"/>
      <c r="WJP48" s="674"/>
      <c r="WJQ48" s="674"/>
      <c r="WJR48" s="674"/>
      <c r="WJS48" s="674"/>
      <c r="WJT48" s="674"/>
      <c r="WJU48" s="674"/>
      <c r="WJV48" s="674"/>
      <c r="WJW48" s="674"/>
      <c r="WJX48" s="674"/>
      <c r="WJY48" s="674"/>
      <c r="WJZ48" s="674"/>
      <c r="WKA48" s="674"/>
      <c r="WKB48" s="674"/>
      <c r="WKC48" s="674"/>
      <c r="WKD48" s="674"/>
      <c r="WKE48" s="674"/>
      <c r="WKF48" s="674"/>
      <c r="WKG48" s="674"/>
      <c r="WKH48" s="674"/>
      <c r="WKI48" s="674"/>
      <c r="WKJ48" s="674"/>
      <c r="WKK48" s="674"/>
      <c r="WKL48" s="674"/>
      <c r="WKM48" s="674"/>
      <c r="WKN48" s="674"/>
      <c r="WKO48" s="674"/>
      <c r="WKP48" s="674"/>
      <c r="WKQ48" s="674"/>
      <c r="WKR48" s="674"/>
      <c r="WKS48" s="674"/>
      <c r="WKT48" s="674"/>
      <c r="WKU48" s="674"/>
      <c r="WKV48" s="674"/>
      <c r="WKW48" s="674"/>
      <c r="WKX48" s="674"/>
      <c r="WKY48" s="674"/>
      <c r="WKZ48" s="674"/>
      <c r="WLA48" s="674"/>
      <c r="WLB48" s="674"/>
      <c r="WLC48" s="674"/>
      <c r="WLD48" s="674"/>
      <c r="WLE48" s="674"/>
      <c r="WLF48" s="674"/>
      <c r="WLG48" s="674"/>
      <c r="WLH48" s="674"/>
      <c r="WLI48" s="674"/>
      <c r="WLJ48" s="674"/>
      <c r="WLK48" s="674"/>
      <c r="WLL48" s="674"/>
      <c r="WLM48" s="674"/>
      <c r="WLN48" s="674"/>
      <c r="WLO48" s="674"/>
      <c r="WLP48" s="674"/>
      <c r="WLQ48" s="674"/>
      <c r="WLR48" s="674"/>
      <c r="WLS48" s="674"/>
      <c r="WLT48" s="674"/>
      <c r="WLU48" s="674"/>
      <c r="WLV48" s="674"/>
      <c r="WLW48" s="674"/>
      <c r="WLX48" s="674"/>
      <c r="WLY48" s="674"/>
      <c r="WLZ48" s="674"/>
      <c r="WMA48" s="674"/>
      <c r="WMB48" s="674"/>
      <c r="WMC48" s="674"/>
      <c r="WMD48" s="674"/>
      <c r="WME48" s="674"/>
      <c r="WMF48" s="674"/>
      <c r="WMG48" s="674"/>
      <c r="WMH48" s="674"/>
      <c r="WMI48" s="674"/>
      <c r="WMJ48" s="674"/>
      <c r="WMK48" s="674"/>
      <c r="WML48" s="674"/>
      <c r="WMM48" s="674"/>
      <c r="WMN48" s="674"/>
      <c r="WMO48" s="674"/>
      <c r="WMP48" s="674"/>
      <c r="WMQ48" s="674"/>
      <c r="WMR48" s="674"/>
      <c r="WMS48" s="674"/>
      <c r="WMT48" s="674"/>
      <c r="WMU48" s="674"/>
      <c r="WMV48" s="674"/>
      <c r="WMW48" s="674"/>
      <c r="WMX48" s="674"/>
      <c r="WMY48" s="674"/>
      <c r="WMZ48" s="674"/>
      <c r="WNA48" s="674"/>
      <c r="WNB48" s="674"/>
      <c r="WNC48" s="674"/>
      <c r="WND48" s="674"/>
      <c r="WNE48" s="674"/>
      <c r="WNF48" s="674"/>
      <c r="WNG48" s="674"/>
      <c r="WNH48" s="674"/>
      <c r="WNI48" s="674"/>
      <c r="WNJ48" s="674"/>
      <c r="WNK48" s="674"/>
      <c r="WNL48" s="674"/>
      <c r="WNM48" s="674"/>
      <c r="WNN48" s="674"/>
      <c r="WNO48" s="674"/>
      <c r="WNP48" s="674"/>
      <c r="WNQ48" s="674"/>
      <c r="WNR48" s="674"/>
      <c r="WNS48" s="674"/>
      <c r="WNT48" s="674"/>
      <c r="WNU48" s="674"/>
      <c r="WNV48" s="674"/>
      <c r="WNW48" s="674"/>
      <c r="WNX48" s="674"/>
      <c r="WNY48" s="674"/>
      <c r="WNZ48" s="674"/>
      <c r="WOA48" s="674"/>
      <c r="WOB48" s="674"/>
      <c r="WOC48" s="674"/>
      <c r="WOD48" s="674"/>
      <c r="WOE48" s="674"/>
      <c r="WOF48" s="674"/>
      <c r="WOG48" s="674"/>
      <c r="WOH48" s="674"/>
      <c r="WOI48" s="674"/>
      <c r="WOJ48" s="674"/>
      <c r="WOK48" s="674"/>
      <c r="WOL48" s="674"/>
      <c r="WOM48" s="674"/>
      <c r="WON48" s="674"/>
      <c r="WOO48" s="674"/>
      <c r="WOP48" s="674"/>
      <c r="WOQ48" s="674"/>
      <c r="WOR48" s="674"/>
      <c r="WOS48" s="674"/>
      <c r="WOT48" s="674"/>
      <c r="WOU48" s="674"/>
      <c r="WOV48" s="674"/>
      <c r="WOW48" s="674"/>
      <c r="WOX48" s="674"/>
      <c r="WOY48" s="674"/>
      <c r="WOZ48" s="674"/>
      <c r="WPA48" s="674"/>
      <c r="WPB48" s="674"/>
      <c r="WPC48" s="674"/>
      <c r="WPD48" s="674"/>
      <c r="WPE48" s="674"/>
      <c r="WPF48" s="674"/>
      <c r="WPG48" s="674"/>
      <c r="WPH48" s="674"/>
      <c r="WPI48" s="674"/>
      <c r="WPJ48" s="674"/>
      <c r="WPK48" s="674"/>
      <c r="WPL48" s="674"/>
      <c r="WPM48" s="674"/>
      <c r="WPN48" s="674"/>
      <c r="WPO48" s="674"/>
      <c r="WPP48" s="674"/>
      <c r="WPQ48" s="674"/>
      <c r="WPR48" s="674"/>
      <c r="WPS48" s="674"/>
      <c r="WPT48" s="674"/>
      <c r="WPU48" s="674"/>
      <c r="WPV48" s="674"/>
      <c r="WPW48" s="674"/>
      <c r="WPX48" s="674"/>
      <c r="WPY48" s="674"/>
      <c r="WPZ48" s="674"/>
      <c r="WQA48" s="674"/>
      <c r="WQB48" s="674"/>
      <c r="WQC48" s="674"/>
      <c r="WQD48" s="674"/>
      <c r="WQE48" s="674"/>
      <c r="WQF48" s="674"/>
      <c r="WQG48" s="674"/>
      <c r="WQH48" s="674"/>
      <c r="WQI48" s="674"/>
      <c r="WQJ48" s="674"/>
      <c r="WQK48" s="674"/>
      <c r="WQL48" s="674"/>
      <c r="WQM48" s="674"/>
      <c r="WQN48" s="674"/>
      <c r="WQO48" s="674"/>
      <c r="WQP48" s="674"/>
      <c r="WQQ48" s="674"/>
      <c r="WQR48" s="674"/>
      <c r="WQS48" s="674"/>
      <c r="WQT48" s="674"/>
      <c r="WQU48" s="674"/>
      <c r="WQV48" s="674"/>
      <c r="WQW48" s="674"/>
      <c r="WQX48" s="674"/>
      <c r="WQY48" s="674"/>
      <c r="WQZ48" s="674"/>
      <c r="WRA48" s="674"/>
      <c r="WRB48" s="674"/>
      <c r="WRC48" s="674"/>
      <c r="WRD48" s="674"/>
      <c r="WRE48" s="674"/>
      <c r="WRF48" s="674"/>
      <c r="WRG48" s="674"/>
      <c r="WRH48" s="674"/>
      <c r="WRI48" s="674"/>
      <c r="WRJ48" s="674"/>
      <c r="WRK48" s="674"/>
      <c r="WRL48" s="674"/>
      <c r="WRM48" s="674"/>
      <c r="WRN48" s="674"/>
      <c r="WRO48" s="674"/>
      <c r="WRP48" s="674"/>
      <c r="WRQ48" s="674"/>
      <c r="WRR48" s="674"/>
      <c r="WRS48" s="674"/>
      <c r="WRT48" s="674"/>
      <c r="WRU48" s="674"/>
      <c r="WRV48" s="674"/>
      <c r="WRW48" s="674"/>
      <c r="WRX48" s="674"/>
      <c r="WRY48" s="674"/>
      <c r="WRZ48" s="674"/>
      <c r="WSA48" s="674"/>
      <c r="WSB48" s="674"/>
      <c r="WSC48" s="674"/>
      <c r="WSD48" s="674"/>
      <c r="WSE48" s="674"/>
      <c r="WSF48" s="674"/>
      <c r="WSG48" s="674"/>
      <c r="WSH48" s="674"/>
      <c r="WSI48" s="674"/>
      <c r="WSJ48" s="674"/>
      <c r="WSK48" s="674"/>
      <c r="WSL48" s="674"/>
      <c r="WSM48" s="674"/>
      <c r="WSN48" s="674"/>
      <c r="WSO48" s="674"/>
      <c r="WSP48" s="674"/>
      <c r="WSQ48" s="674"/>
      <c r="WSR48" s="674"/>
      <c r="WSS48" s="674"/>
      <c r="WST48" s="674"/>
      <c r="WSU48" s="674"/>
      <c r="WSV48" s="674"/>
      <c r="WSW48" s="674"/>
      <c r="WSX48" s="674"/>
      <c r="WSY48" s="674"/>
      <c r="WSZ48" s="674"/>
      <c r="WTA48" s="674"/>
      <c r="WTB48" s="674"/>
      <c r="WTC48" s="674"/>
      <c r="WTD48" s="674"/>
      <c r="WTE48" s="674"/>
      <c r="WTF48" s="674"/>
      <c r="WTG48" s="674"/>
      <c r="WTH48" s="674"/>
      <c r="WTI48" s="674"/>
      <c r="WTJ48" s="674"/>
      <c r="WTK48" s="674"/>
      <c r="WTL48" s="674"/>
      <c r="WTM48" s="674"/>
      <c r="WTN48" s="674"/>
      <c r="WTO48" s="674"/>
      <c r="WTP48" s="674"/>
      <c r="WTQ48" s="674"/>
      <c r="WTR48" s="674"/>
      <c r="WTS48" s="674"/>
      <c r="WTT48" s="674"/>
      <c r="WTU48" s="674"/>
      <c r="WTV48" s="674"/>
      <c r="WTW48" s="674"/>
      <c r="WTX48" s="674"/>
      <c r="WTY48" s="674"/>
      <c r="WTZ48" s="674"/>
      <c r="WUA48" s="674"/>
      <c r="WUB48" s="674"/>
      <c r="WUC48" s="674"/>
      <c r="WUD48" s="674"/>
      <c r="WUE48" s="674"/>
      <c r="WUF48" s="674"/>
      <c r="WUG48" s="674"/>
      <c r="WUH48" s="674"/>
      <c r="WUI48" s="674"/>
      <c r="WUJ48" s="674"/>
      <c r="WUK48" s="674"/>
      <c r="WUL48" s="674"/>
      <c r="WUM48" s="674"/>
      <c r="WUN48" s="674"/>
      <c r="WUO48" s="674"/>
      <c r="WUP48" s="674"/>
      <c r="WUQ48" s="674"/>
      <c r="WUR48" s="674"/>
      <c r="WUS48" s="674"/>
      <c r="WUT48" s="674"/>
      <c r="WUU48" s="674"/>
      <c r="WUV48" s="674"/>
      <c r="WUW48" s="674"/>
      <c r="WUX48" s="674"/>
      <c r="WUY48" s="674"/>
      <c r="WUZ48" s="674"/>
      <c r="WVA48" s="674"/>
      <c r="WVB48" s="674"/>
      <c r="WVC48" s="674"/>
      <c r="WVD48" s="674"/>
      <c r="WVE48" s="674"/>
      <c r="WVF48" s="674"/>
      <c r="WVG48" s="674"/>
      <c r="WVH48" s="674"/>
      <c r="WVI48" s="674"/>
      <c r="WVJ48" s="674"/>
      <c r="WVK48" s="674"/>
      <c r="WVL48" s="674"/>
      <c r="WVM48" s="674"/>
      <c r="WVN48" s="674"/>
      <c r="WVO48" s="674"/>
      <c r="WVP48" s="674"/>
      <c r="WVQ48" s="674"/>
      <c r="WVR48" s="674"/>
      <c r="WVS48" s="674"/>
      <c r="WVT48" s="674"/>
    </row>
    <row r="49" spans="1:16140" s="1216" customFormat="1" x14ac:dyDescent="0.2">
      <c r="A49" s="674"/>
      <c r="B49" s="674"/>
      <c r="C49" s="1730"/>
      <c r="D49" s="1730"/>
      <c r="E49" s="1730"/>
      <c r="F49" s="1547"/>
      <c r="G49" s="1730"/>
      <c r="H49" s="1730"/>
      <c r="I49" s="1730"/>
      <c r="K49" s="1730"/>
      <c r="L49" s="1730"/>
      <c r="M49" s="1730"/>
      <c r="O49" s="674"/>
      <c r="P49" s="674"/>
      <c r="Q49" s="674"/>
      <c r="R49" s="674"/>
      <c r="S49" s="674"/>
      <c r="T49" s="674"/>
      <c r="U49" s="674"/>
      <c r="V49" s="674"/>
      <c r="W49" s="674"/>
      <c r="X49" s="674"/>
      <c r="Y49" s="674"/>
      <c r="Z49" s="674"/>
      <c r="AA49" s="674"/>
      <c r="AB49" s="674"/>
      <c r="AC49" s="674"/>
      <c r="AD49" s="674"/>
      <c r="AE49" s="674"/>
      <c r="AF49" s="674"/>
      <c r="AG49" s="674"/>
      <c r="AH49" s="674"/>
      <c r="AI49" s="674"/>
      <c r="AJ49" s="674"/>
      <c r="AK49" s="674"/>
      <c r="AL49" s="674"/>
      <c r="AM49" s="674"/>
      <c r="AN49" s="674"/>
      <c r="AO49" s="674"/>
      <c r="AP49" s="674"/>
      <c r="AQ49" s="674"/>
      <c r="AR49" s="674"/>
      <c r="AS49" s="674"/>
      <c r="AT49" s="674"/>
      <c r="AU49" s="674"/>
      <c r="AV49" s="674"/>
      <c r="AW49" s="674"/>
      <c r="AX49" s="674"/>
      <c r="AY49" s="674"/>
      <c r="AZ49" s="674"/>
      <c r="BA49" s="674"/>
      <c r="BB49" s="674"/>
      <c r="BC49" s="674"/>
      <c r="BD49" s="674"/>
      <c r="BE49" s="674"/>
      <c r="BF49" s="674"/>
      <c r="BG49" s="674"/>
      <c r="BH49" s="674"/>
      <c r="BI49" s="674"/>
      <c r="BJ49" s="674"/>
      <c r="BK49" s="674"/>
      <c r="BL49" s="674"/>
      <c r="BM49" s="674"/>
      <c r="BN49" s="674"/>
      <c r="BO49" s="674"/>
      <c r="BP49" s="674"/>
      <c r="BQ49" s="674"/>
      <c r="BR49" s="674"/>
      <c r="BS49" s="674"/>
      <c r="BT49" s="674"/>
      <c r="BU49" s="674"/>
      <c r="BV49" s="674"/>
      <c r="BW49" s="674"/>
      <c r="BX49" s="674"/>
      <c r="BY49" s="674"/>
      <c r="BZ49" s="674"/>
      <c r="CA49" s="674"/>
      <c r="CB49" s="674"/>
      <c r="CC49" s="674"/>
      <c r="CD49" s="674"/>
      <c r="CE49" s="674"/>
      <c r="CF49" s="674"/>
      <c r="CG49" s="674"/>
      <c r="CH49" s="674"/>
      <c r="CI49" s="674"/>
      <c r="CJ49" s="674"/>
      <c r="CK49" s="674"/>
      <c r="CL49" s="674"/>
      <c r="CM49" s="674"/>
      <c r="CN49" s="674"/>
      <c r="CO49" s="674"/>
      <c r="CP49" s="674"/>
      <c r="CQ49" s="674"/>
      <c r="CR49" s="674"/>
      <c r="CS49" s="674"/>
      <c r="CT49" s="674"/>
      <c r="CU49" s="674"/>
      <c r="CV49" s="674"/>
      <c r="CW49" s="674"/>
      <c r="CX49" s="674"/>
      <c r="CY49" s="674"/>
      <c r="CZ49" s="674"/>
      <c r="DA49" s="674"/>
      <c r="DB49" s="674"/>
      <c r="DC49" s="674"/>
      <c r="DD49" s="674"/>
      <c r="DE49" s="674"/>
      <c r="DF49" s="674"/>
      <c r="DG49" s="674"/>
      <c r="DH49" s="674"/>
      <c r="DI49" s="674"/>
      <c r="DJ49" s="674"/>
      <c r="DK49" s="674"/>
      <c r="DL49" s="674"/>
      <c r="DM49" s="674"/>
      <c r="DN49" s="674"/>
      <c r="DO49" s="674"/>
      <c r="DP49" s="674"/>
      <c r="DQ49" s="674"/>
      <c r="DR49" s="674"/>
      <c r="DS49" s="674"/>
      <c r="DT49" s="674"/>
      <c r="DU49" s="674"/>
      <c r="DV49" s="674"/>
      <c r="DW49" s="674"/>
      <c r="DX49" s="674"/>
      <c r="DY49" s="674"/>
      <c r="DZ49" s="674"/>
      <c r="EA49" s="674"/>
      <c r="EB49" s="674"/>
      <c r="EC49" s="674"/>
      <c r="ED49" s="674"/>
      <c r="EE49" s="674"/>
      <c r="EF49" s="674"/>
      <c r="EG49" s="674"/>
      <c r="EH49" s="674"/>
      <c r="EI49" s="674"/>
      <c r="EJ49" s="674"/>
      <c r="EK49" s="674"/>
      <c r="EL49" s="674"/>
      <c r="EM49" s="674"/>
      <c r="EN49" s="674"/>
      <c r="EO49" s="674"/>
      <c r="EP49" s="674"/>
      <c r="EQ49" s="674"/>
      <c r="ER49" s="674"/>
      <c r="ES49" s="674"/>
      <c r="ET49" s="674"/>
      <c r="EU49" s="674"/>
      <c r="EV49" s="674"/>
      <c r="EW49" s="674"/>
      <c r="EX49" s="674"/>
      <c r="EY49" s="674"/>
      <c r="EZ49" s="674"/>
      <c r="FA49" s="674"/>
      <c r="FB49" s="674"/>
      <c r="FC49" s="674"/>
      <c r="FD49" s="674"/>
      <c r="FE49" s="674"/>
      <c r="FF49" s="674"/>
      <c r="FG49" s="674"/>
      <c r="FH49" s="674"/>
      <c r="FI49" s="674"/>
      <c r="FJ49" s="674"/>
      <c r="FK49" s="674"/>
      <c r="FL49" s="674"/>
      <c r="FM49" s="674"/>
      <c r="FN49" s="674"/>
      <c r="FO49" s="674"/>
      <c r="FP49" s="674"/>
      <c r="FQ49" s="674"/>
      <c r="FR49" s="674"/>
      <c r="FS49" s="674"/>
      <c r="FT49" s="674"/>
      <c r="FU49" s="674"/>
      <c r="FV49" s="674"/>
      <c r="FW49" s="674"/>
      <c r="FX49" s="674"/>
      <c r="FY49" s="674"/>
      <c r="FZ49" s="674"/>
      <c r="GA49" s="674"/>
      <c r="GB49" s="674"/>
      <c r="GC49" s="674"/>
      <c r="GD49" s="674"/>
      <c r="GE49" s="674"/>
      <c r="GF49" s="674"/>
      <c r="GG49" s="674"/>
      <c r="GH49" s="674"/>
      <c r="GI49" s="674"/>
      <c r="GJ49" s="674"/>
      <c r="GK49" s="674"/>
      <c r="GL49" s="674"/>
      <c r="GM49" s="674"/>
      <c r="GN49" s="674"/>
      <c r="GO49" s="674"/>
      <c r="GP49" s="674"/>
      <c r="GQ49" s="674"/>
      <c r="GR49" s="674"/>
      <c r="GS49" s="674"/>
      <c r="GT49" s="674"/>
      <c r="GU49" s="674"/>
      <c r="GV49" s="674"/>
      <c r="GW49" s="674"/>
      <c r="GX49" s="674"/>
      <c r="GY49" s="674"/>
      <c r="GZ49" s="674"/>
      <c r="HA49" s="674"/>
      <c r="HB49" s="674"/>
      <c r="HC49" s="674"/>
      <c r="HD49" s="674"/>
      <c r="HE49" s="674"/>
      <c r="HF49" s="674"/>
      <c r="HG49" s="674"/>
      <c r="HH49" s="674"/>
      <c r="HI49" s="674"/>
      <c r="HJ49" s="674"/>
      <c r="HK49" s="674"/>
      <c r="HL49" s="674"/>
      <c r="HM49" s="674"/>
      <c r="HN49" s="674"/>
      <c r="HO49" s="674"/>
      <c r="HP49" s="674"/>
      <c r="HQ49" s="674"/>
      <c r="HR49" s="674"/>
      <c r="HS49" s="674"/>
      <c r="HT49" s="674"/>
      <c r="HU49" s="674"/>
      <c r="HV49" s="674"/>
      <c r="HW49" s="674"/>
      <c r="HX49" s="674"/>
      <c r="HY49" s="674"/>
      <c r="HZ49" s="674"/>
      <c r="IA49" s="674"/>
      <c r="IB49" s="674"/>
      <c r="IC49" s="674"/>
      <c r="ID49" s="674"/>
      <c r="IE49" s="674"/>
      <c r="IF49" s="674"/>
      <c r="IG49" s="674"/>
      <c r="IH49" s="674"/>
      <c r="II49" s="674"/>
      <c r="IJ49" s="674"/>
      <c r="IK49" s="674"/>
      <c r="IL49" s="674"/>
      <c r="IM49" s="674"/>
      <c r="IN49" s="674"/>
      <c r="IO49" s="674"/>
      <c r="IP49" s="674"/>
      <c r="IQ49" s="674"/>
      <c r="IR49" s="674"/>
      <c r="IS49" s="674"/>
      <c r="IT49" s="674"/>
      <c r="IU49" s="674"/>
      <c r="IV49" s="674"/>
      <c r="IW49" s="674"/>
      <c r="IX49" s="674"/>
      <c r="IY49" s="674"/>
      <c r="IZ49" s="674"/>
      <c r="JA49" s="674"/>
      <c r="JB49" s="674"/>
      <c r="JC49" s="674"/>
      <c r="JD49" s="674"/>
      <c r="JE49" s="674"/>
      <c r="JF49" s="674"/>
      <c r="JG49" s="674"/>
      <c r="JH49" s="674"/>
      <c r="JI49" s="674"/>
      <c r="JJ49" s="674"/>
      <c r="JK49" s="674"/>
      <c r="JL49" s="674"/>
      <c r="JM49" s="674"/>
      <c r="JN49" s="674"/>
      <c r="JO49" s="674"/>
      <c r="JP49" s="674"/>
      <c r="JQ49" s="674"/>
      <c r="JR49" s="674"/>
      <c r="JS49" s="674"/>
      <c r="JT49" s="674"/>
      <c r="JU49" s="674"/>
      <c r="JV49" s="674"/>
      <c r="JW49" s="674"/>
      <c r="JX49" s="674"/>
      <c r="JY49" s="674"/>
      <c r="JZ49" s="674"/>
      <c r="KA49" s="674"/>
      <c r="KB49" s="674"/>
      <c r="KC49" s="674"/>
      <c r="KD49" s="674"/>
      <c r="KE49" s="674"/>
      <c r="KF49" s="674"/>
      <c r="KG49" s="674"/>
      <c r="KH49" s="674"/>
      <c r="KI49" s="674"/>
      <c r="KJ49" s="674"/>
      <c r="KK49" s="674"/>
      <c r="KL49" s="674"/>
      <c r="KM49" s="674"/>
      <c r="KN49" s="674"/>
      <c r="KO49" s="674"/>
      <c r="KP49" s="674"/>
      <c r="KQ49" s="674"/>
      <c r="KR49" s="674"/>
      <c r="KS49" s="674"/>
      <c r="KT49" s="674"/>
      <c r="KU49" s="674"/>
      <c r="KV49" s="674"/>
      <c r="KW49" s="674"/>
      <c r="KX49" s="674"/>
      <c r="KY49" s="674"/>
      <c r="KZ49" s="674"/>
      <c r="LA49" s="674"/>
      <c r="LB49" s="674"/>
      <c r="LC49" s="674"/>
      <c r="LD49" s="674"/>
      <c r="LE49" s="674"/>
      <c r="LF49" s="674"/>
      <c r="LG49" s="674"/>
      <c r="LH49" s="674"/>
      <c r="LI49" s="674"/>
      <c r="LJ49" s="674"/>
      <c r="LK49" s="674"/>
      <c r="LL49" s="674"/>
      <c r="LM49" s="674"/>
      <c r="LN49" s="674"/>
      <c r="LO49" s="674"/>
      <c r="LP49" s="674"/>
      <c r="LQ49" s="674"/>
      <c r="LR49" s="674"/>
      <c r="LS49" s="674"/>
      <c r="LT49" s="674"/>
      <c r="LU49" s="674"/>
      <c r="LV49" s="674"/>
      <c r="LW49" s="674"/>
      <c r="LX49" s="674"/>
      <c r="LY49" s="674"/>
      <c r="LZ49" s="674"/>
      <c r="MA49" s="674"/>
      <c r="MB49" s="674"/>
      <c r="MC49" s="674"/>
      <c r="MD49" s="674"/>
      <c r="ME49" s="674"/>
      <c r="MF49" s="674"/>
      <c r="MG49" s="674"/>
      <c r="MH49" s="674"/>
      <c r="MI49" s="674"/>
      <c r="MJ49" s="674"/>
      <c r="MK49" s="674"/>
      <c r="ML49" s="674"/>
      <c r="MM49" s="674"/>
      <c r="MN49" s="674"/>
      <c r="MO49" s="674"/>
      <c r="MP49" s="674"/>
      <c r="MQ49" s="674"/>
      <c r="MR49" s="674"/>
      <c r="MS49" s="674"/>
      <c r="MT49" s="674"/>
      <c r="MU49" s="674"/>
      <c r="MV49" s="674"/>
      <c r="MW49" s="674"/>
      <c r="MX49" s="674"/>
      <c r="MY49" s="674"/>
      <c r="MZ49" s="674"/>
      <c r="NA49" s="674"/>
      <c r="NB49" s="674"/>
      <c r="NC49" s="674"/>
      <c r="ND49" s="674"/>
      <c r="NE49" s="674"/>
      <c r="NF49" s="674"/>
      <c r="NG49" s="674"/>
      <c r="NH49" s="674"/>
      <c r="NI49" s="674"/>
      <c r="NJ49" s="674"/>
      <c r="NK49" s="674"/>
      <c r="NL49" s="674"/>
      <c r="NM49" s="674"/>
      <c r="NN49" s="674"/>
      <c r="NO49" s="674"/>
      <c r="NP49" s="674"/>
      <c r="NQ49" s="674"/>
      <c r="NR49" s="674"/>
      <c r="NS49" s="674"/>
      <c r="NT49" s="674"/>
      <c r="NU49" s="674"/>
      <c r="NV49" s="674"/>
      <c r="NW49" s="674"/>
      <c r="NX49" s="674"/>
      <c r="NY49" s="674"/>
      <c r="NZ49" s="674"/>
      <c r="OA49" s="674"/>
      <c r="OB49" s="674"/>
      <c r="OC49" s="674"/>
      <c r="OD49" s="674"/>
      <c r="OE49" s="674"/>
      <c r="OF49" s="674"/>
      <c r="OG49" s="674"/>
      <c r="OH49" s="674"/>
      <c r="OI49" s="674"/>
      <c r="OJ49" s="674"/>
      <c r="OK49" s="674"/>
      <c r="OL49" s="674"/>
      <c r="OM49" s="674"/>
      <c r="ON49" s="674"/>
      <c r="OO49" s="674"/>
      <c r="OP49" s="674"/>
      <c r="OQ49" s="674"/>
      <c r="OR49" s="674"/>
      <c r="OS49" s="674"/>
      <c r="OT49" s="674"/>
      <c r="OU49" s="674"/>
      <c r="OV49" s="674"/>
      <c r="OW49" s="674"/>
      <c r="OX49" s="674"/>
      <c r="OY49" s="674"/>
      <c r="OZ49" s="674"/>
      <c r="PA49" s="674"/>
      <c r="PB49" s="674"/>
      <c r="PC49" s="674"/>
      <c r="PD49" s="674"/>
      <c r="PE49" s="674"/>
      <c r="PF49" s="674"/>
      <c r="PG49" s="674"/>
      <c r="PH49" s="674"/>
      <c r="PI49" s="674"/>
      <c r="PJ49" s="674"/>
      <c r="PK49" s="674"/>
      <c r="PL49" s="674"/>
      <c r="PM49" s="674"/>
      <c r="PN49" s="674"/>
      <c r="PO49" s="674"/>
      <c r="PP49" s="674"/>
      <c r="PQ49" s="674"/>
      <c r="PR49" s="674"/>
      <c r="PS49" s="674"/>
      <c r="PT49" s="674"/>
      <c r="PU49" s="674"/>
      <c r="PV49" s="674"/>
      <c r="PW49" s="674"/>
      <c r="PX49" s="674"/>
      <c r="PY49" s="674"/>
      <c r="PZ49" s="674"/>
      <c r="QA49" s="674"/>
      <c r="QB49" s="674"/>
      <c r="QC49" s="674"/>
      <c r="QD49" s="674"/>
      <c r="QE49" s="674"/>
      <c r="QF49" s="674"/>
      <c r="QG49" s="674"/>
      <c r="QH49" s="674"/>
      <c r="QI49" s="674"/>
      <c r="QJ49" s="674"/>
      <c r="QK49" s="674"/>
      <c r="QL49" s="674"/>
      <c r="QM49" s="674"/>
      <c r="QN49" s="674"/>
      <c r="QO49" s="674"/>
      <c r="QP49" s="674"/>
      <c r="QQ49" s="674"/>
      <c r="QR49" s="674"/>
      <c r="QS49" s="674"/>
      <c r="QT49" s="674"/>
      <c r="QU49" s="674"/>
      <c r="QV49" s="674"/>
      <c r="QW49" s="674"/>
      <c r="QX49" s="674"/>
      <c r="QY49" s="674"/>
      <c r="QZ49" s="674"/>
      <c r="RA49" s="674"/>
      <c r="RB49" s="674"/>
      <c r="RC49" s="674"/>
      <c r="RD49" s="674"/>
      <c r="RE49" s="674"/>
      <c r="RF49" s="674"/>
      <c r="RG49" s="674"/>
      <c r="RH49" s="674"/>
      <c r="RI49" s="674"/>
      <c r="RJ49" s="674"/>
      <c r="RK49" s="674"/>
      <c r="RL49" s="674"/>
      <c r="RM49" s="674"/>
      <c r="RN49" s="674"/>
      <c r="RO49" s="674"/>
      <c r="RP49" s="674"/>
      <c r="RQ49" s="674"/>
      <c r="RR49" s="674"/>
      <c r="RS49" s="674"/>
      <c r="RT49" s="674"/>
      <c r="RU49" s="674"/>
      <c r="RV49" s="674"/>
      <c r="RW49" s="674"/>
      <c r="RX49" s="674"/>
      <c r="RY49" s="674"/>
      <c r="RZ49" s="674"/>
      <c r="SA49" s="674"/>
      <c r="SB49" s="674"/>
      <c r="SC49" s="674"/>
      <c r="SD49" s="674"/>
      <c r="SE49" s="674"/>
      <c r="SF49" s="674"/>
      <c r="SG49" s="674"/>
      <c r="SH49" s="674"/>
      <c r="SI49" s="674"/>
      <c r="SJ49" s="674"/>
      <c r="SK49" s="674"/>
      <c r="SL49" s="674"/>
      <c r="SM49" s="674"/>
      <c r="SN49" s="674"/>
      <c r="SO49" s="674"/>
      <c r="SP49" s="674"/>
      <c r="SQ49" s="674"/>
      <c r="SR49" s="674"/>
      <c r="SS49" s="674"/>
      <c r="ST49" s="674"/>
      <c r="SU49" s="674"/>
      <c r="SV49" s="674"/>
      <c r="SW49" s="674"/>
      <c r="SX49" s="674"/>
      <c r="SY49" s="674"/>
      <c r="SZ49" s="674"/>
      <c r="TA49" s="674"/>
      <c r="TB49" s="674"/>
      <c r="TC49" s="674"/>
      <c r="TD49" s="674"/>
      <c r="TE49" s="674"/>
      <c r="TF49" s="674"/>
      <c r="TG49" s="674"/>
      <c r="TH49" s="674"/>
      <c r="TI49" s="674"/>
      <c r="TJ49" s="674"/>
      <c r="TK49" s="674"/>
      <c r="TL49" s="674"/>
      <c r="TM49" s="674"/>
      <c r="TN49" s="674"/>
      <c r="TO49" s="674"/>
      <c r="TP49" s="674"/>
      <c r="TQ49" s="674"/>
      <c r="TR49" s="674"/>
      <c r="TS49" s="674"/>
      <c r="TT49" s="674"/>
      <c r="TU49" s="674"/>
      <c r="TV49" s="674"/>
      <c r="TW49" s="674"/>
      <c r="TX49" s="674"/>
      <c r="TY49" s="674"/>
      <c r="TZ49" s="674"/>
      <c r="UA49" s="674"/>
      <c r="UB49" s="674"/>
      <c r="UC49" s="674"/>
      <c r="UD49" s="674"/>
      <c r="UE49" s="674"/>
      <c r="UF49" s="674"/>
      <c r="UG49" s="674"/>
      <c r="UH49" s="674"/>
      <c r="UI49" s="674"/>
      <c r="UJ49" s="674"/>
      <c r="UK49" s="674"/>
      <c r="UL49" s="674"/>
      <c r="UM49" s="674"/>
      <c r="UN49" s="674"/>
      <c r="UO49" s="674"/>
      <c r="UP49" s="674"/>
      <c r="UQ49" s="674"/>
      <c r="UR49" s="674"/>
      <c r="US49" s="674"/>
      <c r="UT49" s="674"/>
      <c r="UU49" s="674"/>
      <c r="UV49" s="674"/>
      <c r="UW49" s="674"/>
      <c r="UX49" s="674"/>
      <c r="UY49" s="674"/>
      <c r="UZ49" s="674"/>
      <c r="VA49" s="674"/>
      <c r="VB49" s="674"/>
      <c r="VC49" s="674"/>
      <c r="VD49" s="674"/>
      <c r="VE49" s="674"/>
      <c r="VF49" s="674"/>
      <c r="VG49" s="674"/>
      <c r="VH49" s="674"/>
      <c r="VI49" s="674"/>
      <c r="VJ49" s="674"/>
      <c r="VK49" s="674"/>
      <c r="VL49" s="674"/>
      <c r="VM49" s="674"/>
      <c r="VN49" s="674"/>
      <c r="VO49" s="674"/>
      <c r="VP49" s="674"/>
      <c r="VQ49" s="674"/>
      <c r="VR49" s="674"/>
      <c r="VS49" s="674"/>
      <c r="VT49" s="674"/>
      <c r="VU49" s="674"/>
      <c r="VV49" s="674"/>
      <c r="VW49" s="674"/>
      <c r="VX49" s="674"/>
      <c r="VY49" s="674"/>
      <c r="VZ49" s="674"/>
      <c r="WA49" s="674"/>
      <c r="WB49" s="674"/>
      <c r="WC49" s="674"/>
      <c r="WD49" s="674"/>
      <c r="WE49" s="674"/>
      <c r="WF49" s="674"/>
      <c r="WG49" s="674"/>
      <c r="WH49" s="674"/>
      <c r="WI49" s="674"/>
      <c r="WJ49" s="674"/>
      <c r="WK49" s="674"/>
      <c r="WL49" s="674"/>
      <c r="WM49" s="674"/>
      <c r="WN49" s="674"/>
      <c r="WO49" s="674"/>
      <c r="WP49" s="674"/>
      <c r="WQ49" s="674"/>
      <c r="WR49" s="674"/>
      <c r="WS49" s="674"/>
      <c r="WT49" s="674"/>
      <c r="WU49" s="674"/>
      <c r="WV49" s="674"/>
      <c r="WW49" s="674"/>
      <c r="WX49" s="674"/>
      <c r="WY49" s="674"/>
      <c r="WZ49" s="674"/>
      <c r="XA49" s="674"/>
      <c r="XB49" s="674"/>
      <c r="XC49" s="674"/>
      <c r="XD49" s="674"/>
      <c r="XE49" s="674"/>
      <c r="XF49" s="674"/>
      <c r="XG49" s="674"/>
      <c r="XH49" s="674"/>
      <c r="XI49" s="674"/>
      <c r="XJ49" s="674"/>
      <c r="XK49" s="674"/>
      <c r="XL49" s="674"/>
      <c r="XM49" s="674"/>
      <c r="XN49" s="674"/>
      <c r="XO49" s="674"/>
      <c r="XP49" s="674"/>
      <c r="XQ49" s="674"/>
      <c r="XR49" s="674"/>
      <c r="XS49" s="674"/>
      <c r="XT49" s="674"/>
      <c r="XU49" s="674"/>
      <c r="XV49" s="674"/>
      <c r="XW49" s="674"/>
      <c r="XX49" s="674"/>
      <c r="XY49" s="674"/>
      <c r="XZ49" s="674"/>
      <c r="YA49" s="674"/>
      <c r="YB49" s="674"/>
      <c r="YC49" s="674"/>
      <c r="YD49" s="674"/>
      <c r="YE49" s="674"/>
      <c r="YF49" s="674"/>
      <c r="YG49" s="674"/>
      <c r="YH49" s="674"/>
      <c r="YI49" s="674"/>
      <c r="YJ49" s="674"/>
      <c r="YK49" s="674"/>
      <c r="YL49" s="674"/>
      <c r="YM49" s="674"/>
      <c r="YN49" s="674"/>
      <c r="YO49" s="674"/>
      <c r="YP49" s="674"/>
      <c r="YQ49" s="674"/>
      <c r="YR49" s="674"/>
      <c r="YS49" s="674"/>
      <c r="YT49" s="674"/>
      <c r="YU49" s="674"/>
      <c r="YV49" s="674"/>
      <c r="YW49" s="674"/>
      <c r="YX49" s="674"/>
      <c r="YY49" s="674"/>
      <c r="YZ49" s="674"/>
      <c r="ZA49" s="674"/>
      <c r="ZB49" s="674"/>
      <c r="ZC49" s="674"/>
      <c r="ZD49" s="674"/>
      <c r="ZE49" s="674"/>
      <c r="ZF49" s="674"/>
      <c r="ZG49" s="674"/>
      <c r="ZH49" s="674"/>
      <c r="ZI49" s="674"/>
      <c r="ZJ49" s="674"/>
      <c r="ZK49" s="674"/>
      <c r="ZL49" s="674"/>
      <c r="ZM49" s="674"/>
      <c r="ZN49" s="674"/>
      <c r="ZO49" s="674"/>
      <c r="ZP49" s="674"/>
      <c r="ZQ49" s="674"/>
      <c r="ZR49" s="674"/>
      <c r="ZS49" s="674"/>
      <c r="ZT49" s="674"/>
      <c r="ZU49" s="674"/>
      <c r="ZV49" s="674"/>
      <c r="ZW49" s="674"/>
      <c r="ZX49" s="674"/>
      <c r="ZY49" s="674"/>
      <c r="ZZ49" s="674"/>
      <c r="AAA49" s="674"/>
      <c r="AAB49" s="674"/>
      <c r="AAC49" s="674"/>
      <c r="AAD49" s="674"/>
      <c r="AAE49" s="674"/>
      <c r="AAF49" s="674"/>
      <c r="AAG49" s="674"/>
      <c r="AAH49" s="674"/>
      <c r="AAI49" s="674"/>
      <c r="AAJ49" s="674"/>
      <c r="AAK49" s="674"/>
      <c r="AAL49" s="674"/>
      <c r="AAM49" s="674"/>
      <c r="AAN49" s="674"/>
      <c r="AAO49" s="674"/>
      <c r="AAP49" s="674"/>
      <c r="AAQ49" s="674"/>
      <c r="AAR49" s="674"/>
      <c r="AAS49" s="674"/>
      <c r="AAT49" s="674"/>
      <c r="AAU49" s="674"/>
      <c r="AAV49" s="674"/>
      <c r="AAW49" s="674"/>
      <c r="AAX49" s="674"/>
      <c r="AAY49" s="674"/>
      <c r="AAZ49" s="674"/>
      <c r="ABA49" s="674"/>
      <c r="ABB49" s="674"/>
      <c r="ABC49" s="674"/>
      <c r="ABD49" s="674"/>
      <c r="ABE49" s="674"/>
      <c r="ABF49" s="674"/>
      <c r="ABG49" s="674"/>
      <c r="ABH49" s="674"/>
      <c r="ABI49" s="674"/>
      <c r="ABJ49" s="674"/>
      <c r="ABK49" s="674"/>
      <c r="ABL49" s="674"/>
      <c r="ABM49" s="674"/>
      <c r="ABN49" s="674"/>
      <c r="ABO49" s="674"/>
      <c r="ABP49" s="674"/>
      <c r="ABQ49" s="674"/>
      <c r="ABR49" s="674"/>
      <c r="ABS49" s="674"/>
      <c r="ABT49" s="674"/>
      <c r="ABU49" s="674"/>
      <c r="ABV49" s="674"/>
      <c r="ABW49" s="674"/>
      <c r="ABX49" s="674"/>
      <c r="ABY49" s="674"/>
      <c r="ABZ49" s="674"/>
      <c r="ACA49" s="674"/>
      <c r="ACB49" s="674"/>
      <c r="ACC49" s="674"/>
      <c r="ACD49" s="674"/>
      <c r="ACE49" s="674"/>
      <c r="ACF49" s="674"/>
      <c r="ACG49" s="674"/>
      <c r="ACH49" s="674"/>
      <c r="ACI49" s="674"/>
      <c r="ACJ49" s="674"/>
      <c r="ACK49" s="674"/>
      <c r="ACL49" s="674"/>
      <c r="ACM49" s="674"/>
      <c r="ACN49" s="674"/>
      <c r="ACO49" s="674"/>
      <c r="ACP49" s="674"/>
      <c r="ACQ49" s="674"/>
      <c r="ACR49" s="674"/>
      <c r="ACS49" s="674"/>
      <c r="ACT49" s="674"/>
      <c r="ACU49" s="674"/>
      <c r="ACV49" s="674"/>
      <c r="ACW49" s="674"/>
      <c r="ACX49" s="674"/>
      <c r="ACY49" s="674"/>
      <c r="ACZ49" s="674"/>
      <c r="ADA49" s="674"/>
      <c r="ADB49" s="674"/>
      <c r="ADC49" s="674"/>
      <c r="ADD49" s="674"/>
      <c r="ADE49" s="674"/>
      <c r="ADF49" s="674"/>
      <c r="ADG49" s="674"/>
      <c r="ADH49" s="674"/>
      <c r="ADI49" s="674"/>
      <c r="ADJ49" s="674"/>
      <c r="ADK49" s="674"/>
      <c r="ADL49" s="674"/>
      <c r="ADM49" s="674"/>
      <c r="ADN49" s="674"/>
      <c r="ADO49" s="674"/>
      <c r="ADP49" s="674"/>
      <c r="ADQ49" s="674"/>
      <c r="ADR49" s="674"/>
      <c r="ADS49" s="674"/>
      <c r="ADT49" s="674"/>
      <c r="ADU49" s="674"/>
      <c r="ADV49" s="674"/>
      <c r="ADW49" s="674"/>
      <c r="ADX49" s="674"/>
      <c r="ADY49" s="674"/>
      <c r="ADZ49" s="674"/>
      <c r="AEA49" s="674"/>
      <c r="AEB49" s="674"/>
      <c r="AEC49" s="674"/>
      <c r="AED49" s="674"/>
      <c r="AEE49" s="674"/>
      <c r="AEF49" s="674"/>
      <c r="AEG49" s="674"/>
      <c r="AEH49" s="674"/>
      <c r="AEI49" s="674"/>
      <c r="AEJ49" s="674"/>
      <c r="AEK49" s="674"/>
      <c r="AEL49" s="674"/>
      <c r="AEM49" s="674"/>
      <c r="AEN49" s="674"/>
      <c r="AEO49" s="674"/>
      <c r="AEP49" s="674"/>
      <c r="AEQ49" s="674"/>
      <c r="AER49" s="674"/>
      <c r="AES49" s="674"/>
      <c r="AET49" s="674"/>
      <c r="AEU49" s="674"/>
      <c r="AEV49" s="674"/>
      <c r="AEW49" s="674"/>
      <c r="AEX49" s="674"/>
      <c r="AEY49" s="674"/>
      <c r="AEZ49" s="674"/>
      <c r="AFA49" s="674"/>
      <c r="AFB49" s="674"/>
      <c r="AFC49" s="674"/>
      <c r="AFD49" s="674"/>
      <c r="AFE49" s="674"/>
      <c r="AFF49" s="674"/>
      <c r="AFG49" s="674"/>
      <c r="AFH49" s="674"/>
      <c r="AFI49" s="674"/>
      <c r="AFJ49" s="674"/>
      <c r="AFK49" s="674"/>
      <c r="AFL49" s="674"/>
      <c r="AFM49" s="674"/>
      <c r="AFN49" s="674"/>
      <c r="AFO49" s="674"/>
      <c r="AFP49" s="674"/>
      <c r="AFQ49" s="674"/>
      <c r="AFR49" s="674"/>
      <c r="AFS49" s="674"/>
      <c r="AFT49" s="674"/>
      <c r="AFU49" s="674"/>
      <c r="AFV49" s="674"/>
      <c r="AFW49" s="674"/>
      <c r="AFX49" s="674"/>
      <c r="AFY49" s="674"/>
      <c r="AFZ49" s="674"/>
      <c r="AGA49" s="674"/>
      <c r="AGB49" s="674"/>
      <c r="AGC49" s="674"/>
      <c r="AGD49" s="674"/>
      <c r="AGE49" s="674"/>
      <c r="AGF49" s="674"/>
      <c r="AGG49" s="674"/>
      <c r="AGH49" s="674"/>
      <c r="AGI49" s="674"/>
      <c r="AGJ49" s="674"/>
      <c r="AGK49" s="674"/>
      <c r="AGL49" s="674"/>
      <c r="AGM49" s="674"/>
      <c r="AGN49" s="674"/>
      <c r="AGO49" s="674"/>
      <c r="AGP49" s="674"/>
      <c r="AGQ49" s="674"/>
      <c r="AGR49" s="674"/>
      <c r="AGS49" s="674"/>
      <c r="AGT49" s="674"/>
      <c r="AGU49" s="674"/>
      <c r="AGV49" s="674"/>
      <c r="AGW49" s="674"/>
      <c r="AGX49" s="674"/>
      <c r="AGY49" s="674"/>
      <c r="AGZ49" s="674"/>
      <c r="AHA49" s="674"/>
      <c r="AHB49" s="674"/>
      <c r="AHC49" s="674"/>
      <c r="AHD49" s="674"/>
      <c r="AHE49" s="674"/>
      <c r="AHF49" s="674"/>
      <c r="AHG49" s="674"/>
      <c r="AHH49" s="674"/>
      <c r="AHI49" s="674"/>
      <c r="AHJ49" s="674"/>
      <c r="AHK49" s="674"/>
      <c r="AHL49" s="674"/>
      <c r="AHM49" s="674"/>
      <c r="AHN49" s="674"/>
      <c r="AHO49" s="674"/>
      <c r="AHP49" s="674"/>
      <c r="AHQ49" s="674"/>
      <c r="AHR49" s="674"/>
      <c r="AHS49" s="674"/>
      <c r="AHT49" s="674"/>
      <c r="AHU49" s="674"/>
      <c r="AHV49" s="674"/>
      <c r="AHW49" s="674"/>
      <c r="AHX49" s="674"/>
      <c r="AHY49" s="674"/>
      <c r="AHZ49" s="674"/>
      <c r="AIA49" s="674"/>
      <c r="AIB49" s="674"/>
      <c r="AIC49" s="674"/>
      <c r="AID49" s="674"/>
      <c r="AIE49" s="674"/>
      <c r="AIF49" s="674"/>
      <c r="AIG49" s="674"/>
      <c r="AIH49" s="674"/>
      <c r="AII49" s="674"/>
      <c r="AIJ49" s="674"/>
      <c r="AIK49" s="674"/>
      <c r="AIL49" s="674"/>
      <c r="AIM49" s="674"/>
      <c r="AIN49" s="674"/>
      <c r="AIO49" s="674"/>
      <c r="AIP49" s="674"/>
      <c r="AIQ49" s="674"/>
      <c r="AIR49" s="674"/>
      <c r="AIS49" s="674"/>
      <c r="AIT49" s="674"/>
      <c r="AIU49" s="674"/>
      <c r="AIV49" s="674"/>
      <c r="AIW49" s="674"/>
      <c r="AIX49" s="674"/>
      <c r="AIY49" s="674"/>
      <c r="AIZ49" s="674"/>
      <c r="AJA49" s="674"/>
      <c r="AJB49" s="674"/>
      <c r="AJC49" s="674"/>
      <c r="AJD49" s="674"/>
      <c r="AJE49" s="674"/>
      <c r="AJF49" s="674"/>
      <c r="AJG49" s="674"/>
      <c r="AJH49" s="674"/>
      <c r="AJI49" s="674"/>
      <c r="AJJ49" s="674"/>
      <c r="AJK49" s="674"/>
      <c r="AJL49" s="674"/>
      <c r="AJM49" s="674"/>
      <c r="AJN49" s="674"/>
      <c r="AJO49" s="674"/>
      <c r="AJP49" s="674"/>
      <c r="AJQ49" s="674"/>
      <c r="AJR49" s="674"/>
      <c r="AJS49" s="674"/>
      <c r="AJT49" s="674"/>
      <c r="AJU49" s="674"/>
      <c r="AJV49" s="674"/>
      <c r="AJW49" s="674"/>
      <c r="AJX49" s="674"/>
      <c r="AJY49" s="674"/>
      <c r="AJZ49" s="674"/>
      <c r="AKA49" s="674"/>
      <c r="AKB49" s="674"/>
      <c r="AKC49" s="674"/>
      <c r="AKD49" s="674"/>
      <c r="AKE49" s="674"/>
      <c r="AKF49" s="674"/>
      <c r="AKG49" s="674"/>
      <c r="AKH49" s="674"/>
      <c r="AKI49" s="674"/>
      <c r="AKJ49" s="674"/>
      <c r="AKK49" s="674"/>
      <c r="AKL49" s="674"/>
      <c r="AKM49" s="674"/>
      <c r="AKN49" s="674"/>
      <c r="AKO49" s="674"/>
      <c r="AKP49" s="674"/>
      <c r="AKQ49" s="674"/>
      <c r="AKR49" s="674"/>
      <c r="AKS49" s="674"/>
      <c r="AKT49" s="674"/>
      <c r="AKU49" s="674"/>
      <c r="AKV49" s="674"/>
      <c r="AKW49" s="674"/>
      <c r="AKX49" s="674"/>
      <c r="AKY49" s="674"/>
      <c r="AKZ49" s="674"/>
      <c r="ALA49" s="674"/>
      <c r="ALB49" s="674"/>
      <c r="ALC49" s="674"/>
      <c r="ALD49" s="674"/>
      <c r="ALE49" s="674"/>
      <c r="ALF49" s="674"/>
      <c r="ALG49" s="674"/>
      <c r="ALH49" s="674"/>
      <c r="ALI49" s="674"/>
      <c r="ALJ49" s="674"/>
      <c r="ALK49" s="674"/>
      <c r="ALL49" s="674"/>
      <c r="ALM49" s="674"/>
      <c r="ALN49" s="674"/>
      <c r="ALO49" s="674"/>
      <c r="ALP49" s="674"/>
      <c r="ALQ49" s="674"/>
      <c r="ALR49" s="674"/>
      <c r="ALS49" s="674"/>
      <c r="ALT49" s="674"/>
      <c r="ALU49" s="674"/>
      <c r="ALV49" s="674"/>
      <c r="ALW49" s="674"/>
      <c r="ALX49" s="674"/>
      <c r="ALY49" s="674"/>
      <c r="ALZ49" s="674"/>
      <c r="AMA49" s="674"/>
      <c r="AMB49" s="674"/>
      <c r="AMC49" s="674"/>
      <c r="AMD49" s="674"/>
      <c r="AME49" s="674"/>
      <c r="AMF49" s="674"/>
      <c r="AMG49" s="674"/>
      <c r="AMH49" s="674"/>
      <c r="AMI49" s="674"/>
      <c r="AMJ49" s="674"/>
      <c r="AMK49" s="674"/>
      <c r="AML49" s="674"/>
      <c r="AMM49" s="674"/>
      <c r="AMN49" s="674"/>
      <c r="AMO49" s="674"/>
      <c r="AMP49" s="674"/>
      <c r="AMQ49" s="674"/>
      <c r="AMR49" s="674"/>
      <c r="AMS49" s="674"/>
      <c r="AMT49" s="674"/>
      <c r="AMU49" s="674"/>
      <c r="AMV49" s="674"/>
      <c r="AMW49" s="674"/>
      <c r="AMX49" s="674"/>
      <c r="AMY49" s="674"/>
      <c r="AMZ49" s="674"/>
      <c r="ANA49" s="674"/>
      <c r="ANB49" s="674"/>
      <c r="ANC49" s="674"/>
      <c r="AND49" s="674"/>
      <c r="ANE49" s="674"/>
      <c r="ANF49" s="674"/>
      <c r="ANG49" s="674"/>
      <c r="ANH49" s="674"/>
      <c r="ANI49" s="674"/>
      <c r="ANJ49" s="674"/>
      <c r="ANK49" s="674"/>
      <c r="ANL49" s="674"/>
      <c r="ANM49" s="674"/>
      <c r="ANN49" s="674"/>
      <c r="ANO49" s="674"/>
      <c r="ANP49" s="674"/>
      <c r="ANQ49" s="674"/>
      <c r="ANR49" s="674"/>
      <c r="ANS49" s="674"/>
      <c r="ANT49" s="674"/>
      <c r="ANU49" s="674"/>
      <c r="ANV49" s="674"/>
      <c r="ANW49" s="674"/>
      <c r="ANX49" s="674"/>
      <c r="ANY49" s="674"/>
      <c r="ANZ49" s="674"/>
      <c r="AOA49" s="674"/>
      <c r="AOB49" s="674"/>
      <c r="AOC49" s="674"/>
      <c r="AOD49" s="674"/>
      <c r="AOE49" s="674"/>
      <c r="AOF49" s="674"/>
      <c r="AOG49" s="674"/>
      <c r="AOH49" s="674"/>
      <c r="AOI49" s="674"/>
      <c r="AOJ49" s="674"/>
      <c r="AOK49" s="674"/>
      <c r="AOL49" s="674"/>
      <c r="AOM49" s="674"/>
      <c r="AON49" s="674"/>
      <c r="AOO49" s="674"/>
      <c r="AOP49" s="674"/>
      <c r="AOQ49" s="674"/>
      <c r="AOR49" s="674"/>
      <c r="AOS49" s="674"/>
      <c r="AOT49" s="674"/>
      <c r="AOU49" s="674"/>
      <c r="AOV49" s="674"/>
      <c r="AOW49" s="674"/>
      <c r="AOX49" s="674"/>
      <c r="AOY49" s="674"/>
      <c r="AOZ49" s="674"/>
      <c r="APA49" s="674"/>
      <c r="APB49" s="674"/>
      <c r="APC49" s="674"/>
      <c r="APD49" s="674"/>
      <c r="APE49" s="674"/>
      <c r="APF49" s="674"/>
      <c r="APG49" s="674"/>
      <c r="APH49" s="674"/>
      <c r="API49" s="674"/>
      <c r="APJ49" s="674"/>
      <c r="APK49" s="674"/>
      <c r="APL49" s="674"/>
      <c r="APM49" s="674"/>
      <c r="APN49" s="674"/>
      <c r="APO49" s="674"/>
      <c r="APP49" s="674"/>
      <c r="APQ49" s="674"/>
      <c r="APR49" s="674"/>
      <c r="APS49" s="674"/>
      <c r="APT49" s="674"/>
      <c r="APU49" s="674"/>
      <c r="APV49" s="674"/>
      <c r="APW49" s="674"/>
      <c r="APX49" s="674"/>
      <c r="APY49" s="674"/>
      <c r="APZ49" s="674"/>
      <c r="AQA49" s="674"/>
      <c r="AQB49" s="674"/>
      <c r="AQC49" s="674"/>
      <c r="AQD49" s="674"/>
      <c r="AQE49" s="674"/>
      <c r="AQF49" s="674"/>
      <c r="AQG49" s="674"/>
      <c r="AQH49" s="674"/>
      <c r="AQI49" s="674"/>
      <c r="AQJ49" s="674"/>
      <c r="AQK49" s="674"/>
      <c r="AQL49" s="674"/>
      <c r="AQM49" s="674"/>
      <c r="AQN49" s="674"/>
      <c r="AQO49" s="674"/>
      <c r="AQP49" s="674"/>
      <c r="AQQ49" s="674"/>
      <c r="AQR49" s="674"/>
      <c r="AQS49" s="674"/>
      <c r="AQT49" s="674"/>
      <c r="AQU49" s="674"/>
      <c r="AQV49" s="674"/>
      <c r="AQW49" s="674"/>
      <c r="AQX49" s="674"/>
      <c r="AQY49" s="674"/>
      <c r="AQZ49" s="674"/>
      <c r="ARA49" s="674"/>
      <c r="ARB49" s="674"/>
      <c r="ARC49" s="674"/>
      <c r="ARD49" s="674"/>
      <c r="ARE49" s="674"/>
      <c r="ARF49" s="674"/>
      <c r="ARG49" s="674"/>
      <c r="ARH49" s="674"/>
      <c r="ARI49" s="674"/>
      <c r="ARJ49" s="674"/>
      <c r="ARK49" s="674"/>
      <c r="ARL49" s="674"/>
      <c r="ARM49" s="674"/>
      <c r="ARN49" s="674"/>
      <c r="ARO49" s="674"/>
      <c r="ARP49" s="674"/>
      <c r="ARQ49" s="674"/>
      <c r="ARR49" s="674"/>
      <c r="ARS49" s="674"/>
      <c r="ART49" s="674"/>
      <c r="ARU49" s="674"/>
      <c r="ARV49" s="674"/>
      <c r="ARW49" s="674"/>
      <c r="ARX49" s="674"/>
      <c r="ARY49" s="674"/>
      <c r="ARZ49" s="674"/>
      <c r="ASA49" s="674"/>
      <c r="ASB49" s="674"/>
      <c r="ASC49" s="674"/>
      <c r="ASD49" s="674"/>
      <c r="ASE49" s="674"/>
      <c r="ASF49" s="674"/>
      <c r="ASG49" s="674"/>
      <c r="ASH49" s="674"/>
      <c r="ASI49" s="674"/>
      <c r="ASJ49" s="674"/>
      <c r="ASK49" s="674"/>
      <c r="ASL49" s="674"/>
      <c r="ASM49" s="674"/>
      <c r="ASN49" s="674"/>
      <c r="ASO49" s="674"/>
      <c r="ASP49" s="674"/>
      <c r="ASQ49" s="674"/>
      <c r="ASR49" s="674"/>
      <c r="ASS49" s="674"/>
      <c r="AST49" s="674"/>
      <c r="ASU49" s="674"/>
      <c r="ASV49" s="674"/>
      <c r="ASW49" s="674"/>
      <c r="ASX49" s="674"/>
      <c r="ASY49" s="674"/>
      <c r="ASZ49" s="674"/>
      <c r="ATA49" s="674"/>
      <c r="ATB49" s="674"/>
      <c r="ATC49" s="674"/>
      <c r="ATD49" s="674"/>
      <c r="ATE49" s="674"/>
      <c r="ATF49" s="674"/>
      <c r="ATG49" s="674"/>
      <c r="ATH49" s="674"/>
      <c r="ATI49" s="674"/>
      <c r="ATJ49" s="674"/>
      <c r="ATK49" s="674"/>
      <c r="ATL49" s="674"/>
      <c r="ATM49" s="674"/>
      <c r="ATN49" s="674"/>
      <c r="ATO49" s="674"/>
      <c r="ATP49" s="674"/>
      <c r="ATQ49" s="674"/>
      <c r="ATR49" s="674"/>
      <c r="ATS49" s="674"/>
      <c r="ATT49" s="674"/>
      <c r="ATU49" s="674"/>
      <c r="ATV49" s="674"/>
      <c r="ATW49" s="674"/>
      <c r="ATX49" s="674"/>
      <c r="ATY49" s="674"/>
      <c r="ATZ49" s="674"/>
      <c r="AUA49" s="674"/>
      <c r="AUB49" s="674"/>
      <c r="AUC49" s="674"/>
      <c r="AUD49" s="674"/>
      <c r="AUE49" s="674"/>
      <c r="AUF49" s="674"/>
      <c r="AUG49" s="674"/>
      <c r="AUH49" s="674"/>
      <c r="AUI49" s="674"/>
      <c r="AUJ49" s="674"/>
      <c r="AUK49" s="674"/>
      <c r="AUL49" s="674"/>
      <c r="AUM49" s="674"/>
      <c r="AUN49" s="674"/>
      <c r="AUO49" s="674"/>
      <c r="AUP49" s="674"/>
      <c r="AUQ49" s="674"/>
      <c r="AUR49" s="674"/>
      <c r="AUS49" s="674"/>
      <c r="AUT49" s="674"/>
      <c r="AUU49" s="674"/>
      <c r="AUV49" s="674"/>
      <c r="AUW49" s="674"/>
      <c r="AUX49" s="674"/>
      <c r="AUY49" s="674"/>
      <c r="AUZ49" s="674"/>
      <c r="AVA49" s="674"/>
      <c r="AVB49" s="674"/>
      <c r="AVC49" s="674"/>
      <c r="AVD49" s="674"/>
      <c r="AVE49" s="674"/>
      <c r="AVF49" s="674"/>
      <c r="AVG49" s="674"/>
      <c r="AVH49" s="674"/>
      <c r="AVI49" s="674"/>
      <c r="AVJ49" s="674"/>
      <c r="AVK49" s="674"/>
      <c r="AVL49" s="674"/>
      <c r="AVM49" s="674"/>
      <c r="AVN49" s="674"/>
      <c r="AVO49" s="674"/>
      <c r="AVP49" s="674"/>
      <c r="AVQ49" s="674"/>
      <c r="AVR49" s="674"/>
      <c r="AVS49" s="674"/>
      <c r="AVT49" s="674"/>
      <c r="AVU49" s="674"/>
      <c r="AVV49" s="674"/>
      <c r="AVW49" s="674"/>
      <c r="AVX49" s="674"/>
      <c r="AVY49" s="674"/>
      <c r="AVZ49" s="674"/>
      <c r="AWA49" s="674"/>
      <c r="AWB49" s="674"/>
      <c r="AWC49" s="674"/>
      <c r="AWD49" s="674"/>
      <c r="AWE49" s="674"/>
      <c r="AWF49" s="674"/>
      <c r="AWG49" s="674"/>
      <c r="AWH49" s="674"/>
      <c r="AWI49" s="674"/>
      <c r="AWJ49" s="674"/>
      <c r="AWK49" s="674"/>
      <c r="AWL49" s="674"/>
      <c r="AWM49" s="674"/>
      <c r="AWN49" s="674"/>
      <c r="AWO49" s="674"/>
      <c r="AWP49" s="674"/>
      <c r="AWQ49" s="674"/>
      <c r="AWR49" s="674"/>
      <c r="AWS49" s="674"/>
      <c r="AWT49" s="674"/>
      <c r="AWU49" s="674"/>
      <c r="AWV49" s="674"/>
      <c r="AWW49" s="674"/>
      <c r="AWX49" s="674"/>
      <c r="AWY49" s="674"/>
      <c r="AWZ49" s="674"/>
      <c r="AXA49" s="674"/>
      <c r="AXB49" s="674"/>
      <c r="AXC49" s="674"/>
      <c r="AXD49" s="674"/>
      <c r="AXE49" s="674"/>
      <c r="AXF49" s="674"/>
      <c r="AXG49" s="674"/>
      <c r="AXH49" s="674"/>
      <c r="AXI49" s="674"/>
      <c r="AXJ49" s="674"/>
      <c r="AXK49" s="674"/>
      <c r="AXL49" s="674"/>
      <c r="AXM49" s="674"/>
      <c r="AXN49" s="674"/>
      <c r="AXO49" s="674"/>
      <c r="AXP49" s="674"/>
      <c r="AXQ49" s="674"/>
      <c r="AXR49" s="674"/>
      <c r="AXS49" s="674"/>
      <c r="AXT49" s="674"/>
      <c r="AXU49" s="674"/>
      <c r="AXV49" s="674"/>
      <c r="AXW49" s="674"/>
      <c r="AXX49" s="674"/>
      <c r="AXY49" s="674"/>
      <c r="AXZ49" s="674"/>
      <c r="AYA49" s="674"/>
      <c r="AYB49" s="674"/>
      <c r="AYC49" s="674"/>
      <c r="AYD49" s="674"/>
      <c r="AYE49" s="674"/>
      <c r="AYF49" s="674"/>
      <c r="AYG49" s="674"/>
      <c r="AYH49" s="674"/>
      <c r="AYI49" s="674"/>
      <c r="AYJ49" s="674"/>
      <c r="AYK49" s="674"/>
      <c r="AYL49" s="674"/>
      <c r="AYM49" s="674"/>
      <c r="AYN49" s="674"/>
      <c r="AYO49" s="674"/>
      <c r="AYP49" s="674"/>
      <c r="AYQ49" s="674"/>
      <c r="AYR49" s="674"/>
      <c r="AYS49" s="674"/>
      <c r="AYT49" s="674"/>
      <c r="AYU49" s="674"/>
      <c r="AYV49" s="674"/>
      <c r="AYW49" s="674"/>
      <c r="AYX49" s="674"/>
      <c r="AYY49" s="674"/>
      <c r="AYZ49" s="674"/>
      <c r="AZA49" s="674"/>
      <c r="AZB49" s="674"/>
      <c r="AZC49" s="674"/>
      <c r="AZD49" s="674"/>
      <c r="AZE49" s="674"/>
      <c r="AZF49" s="674"/>
      <c r="AZG49" s="674"/>
      <c r="AZH49" s="674"/>
      <c r="AZI49" s="674"/>
      <c r="AZJ49" s="674"/>
      <c r="AZK49" s="674"/>
      <c r="AZL49" s="674"/>
      <c r="AZM49" s="674"/>
      <c r="AZN49" s="674"/>
      <c r="AZO49" s="674"/>
      <c r="AZP49" s="674"/>
      <c r="AZQ49" s="674"/>
      <c r="AZR49" s="674"/>
      <c r="AZS49" s="674"/>
      <c r="AZT49" s="674"/>
      <c r="AZU49" s="674"/>
      <c r="AZV49" s="674"/>
      <c r="AZW49" s="674"/>
      <c r="AZX49" s="674"/>
      <c r="AZY49" s="674"/>
      <c r="AZZ49" s="674"/>
      <c r="BAA49" s="674"/>
      <c r="BAB49" s="674"/>
      <c r="BAC49" s="674"/>
      <c r="BAD49" s="674"/>
      <c r="BAE49" s="674"/>
      <c r="BAF49" s="674"/>
      <c r="BAG49" s="674"/>
      <c r="BAH49" s="674"/>
      <c r="BAI49" s="674"/>
      <c r="BAJ49" s="674"/>
      <c r="BAK49" s="674"/>
      <c r="BAL49" s="674"/>
      <c r="BAM49" s="674"/>
      <c r="BAN49" s="674"/>
      <c r="BAO49" s="674"/>
      <c r="BAP49" s="674"/>
      <c r="BAQ49" s="674"/>
      <c r="BAR49" s="674"/>
      <c r="BAS49" s="674"/>
      <c r="BAT49" s="674"/>
      <c r="BAU49" s="674"/>
      <c r="BAV49" s="674"/>
      <c r="BAW49" s="674"/>
      <c r="BAX49" s="674"/>
      <c r="BAY49" s="674"/>
      <c r="BAZ49" s="674"/>
      <c r="BBA49" s="674"/>
      <c r="BBB49" s="674"/>
      <c r="BBC49" s="674"/>
      <c r="BBD49" s="674"/>
      <c r="BBE49" s="674"/>
      <c r="BBF49" s="674"/>
      <c r="BBG49" s="674"/>
      <c r="BBH49" s="674"/>
      <c r="BBI49" s="674"/>
      <c r="BBJ49" s="674"/>
      <c r="BBK49" s="674"/>
      <c r="BBL49" s="674"/>
      <c r="BBM49" s="674"/>
      <c r="BBN49" s="674"/>
      <c r="BBO49" s="674"/>
      <c r="BBP49" s="674"/>
      <c r="BBQ49" s="674"/>
      <c r="BBR49" s="674"/>
      <c r="BBS49" s="674"/>
      <c r="BBT49" s="674"/>
      <c r="BBU49" s="674"/>
      <c r="BBV49" s="674"/>
      <c r="BBW49" s="674"/>
      <c r="BBX49" s="674"/>
      <c r="BBY49" s="674"/>
      <c r="BBZ49" s="674"/>
      <c r="BCA49" s="674"/>
      <c r="BCB49" s="674"/>
      <c r="BCC49" s="674"/>
      <c r="BCD49" s="674"/>
      <c r="BCE49" s="674"/>
      <c r="BCF49" s="674"/>
      <c r="BCG49" s="674"/>
      <c r="BCH49" s="674"/>
      <c r="BCI49" s="674"/>
      <c r="BCJ49" s="674"/>
      <c r="BCK49" s="674"/>
      <c r="BCL49" s="674"/>
      <c r="BCM49" s="674"/>
      <c r="BCN49" s="674"/>
      <c r="BCO49" s="674"/>
      <c r="BCP49" s="674"/>
      <c r="BCQ49" s="674"/>
      <c r="BCR49" s="674"/>
      <c r="BCS49" s="674"/>
      <c r="BCT49" s="674"/>
      <c r="BCU49" s="674"/>
      <c r="BCV49" s="674"/>
      <c r="BCW49" s="674"/>
      <c r="BCX49" s="674"/>
      <c r="BCY49" s="674"/>
      <c r="BCZ49" s="674"/>
      <c r="BDA49" s="674"/>
      <c r="BDB49" s="674"/>
      <c r="BDC49" s="674"/>
      <c r="BDD49" s="674"/>
      <c r="BDE49" s="674"/>
      <c r="BDF49" s="674"/>
      <c r="BDG49" s="674"/>
      <c r="BDH49" s="674"/>
      <c r="BDI49" s="674"/>
      <c r="BDJ49" s="674"/>
      <c r="BDK49" s="674"/>
      <c r="BDL49" s="674"/>
      <c r="BDM49" s="674"/>
      <c r="BDN49" s="674"/>
      <c r="BDO49" s="674"/>
      <c r="BDP49" s="674"/>
      <c r="BDQ49" s="674"/>
      <c r="BDR49" s="674"/>
      <c r="BDS49" s="674"/>
      <c r="BDT49" s="674"/>
      <c r="BDU49" s="674"/>
      <c r="BDV49" s="674"/>
      <c r="BDW49" s="674"/>
      <c r="BDX49" s="674"/>
      <c r="BDY49" s="674"/>
      <c r="BDZ49" s="674"/>
      <c r="BEA49" s="674"/>
      <c r="BEB49" s="674"/>
      <c r="BEC49" s="674"/>
      <c r="BED49" s="674"/>
      <c r="BEE49" s="674"/>
      <c r="BEF49" s="674"/>
      <c r="BEG49" s="674"/>
      <c r="BEH49" s="674"/>
      <c r="BEI49" s="674"/>
      <c r="BEJ49" s="674"/>
      <c r="BEK49" s="674"/>
      <c r="BEL49" s="674"/>
      <c r="BEM49" s="674"/>
      <c r="BEN49" s="674"/>
      <c r="BEO49" s="674"/>
      <c r="BEP49" s="674"/>
      <c r="BEQ49" s="674"/>
      <c r="BER49" s="674"/>
      <c r="BES49" s="674"/>
      <c r="BET49" s="674"/>
      <c r="BEU49" s="674"/>
      <c r="BEV49" s="674"/>
      <c r="BEW49" s="674"/>
      <c r="BEX49" s="674"/>
      <c r="BEY49" s="674"/>
      <c r="BEZ49" s="674"/>
      <c r="BFA49" s="674"/>
      <c r="BFB49" s="674"/>
      <c r="BFC49" s="674"/>
      <c r="BFD49" s="674"/>
      <c r="BFE49" s="674"/>
      <c r="BFF49" s="674"/>
      <c r="BFG49" s="674"/>
      <c r="BFH49" s="674"/>
      <c r="BFI49" s="674"/>
      <c r="BFJ49" s="674"/>
      <c r="BFK49" s="674"/>
      <c r="BFL49" s="674"/>
      <c r="BFM49" s="674"/>
      <c r="BFN49" s="674"/>
      <c r="BFO49" s="674"/>
      <c r="BFP49" s="674"/>
      <c r="BFQ49" s="674"/>
      <c r="BFR49" s="674"/>
      <c r="BFS49" s="674"/>
      <c r="BFT49" s="674"/>
      <c r="BFU49" s="674"/>
      <c r="BFV49" s="674"/>
      <c r="BFW49" s="674"/>
      <c r="BFX49" s="674"/>
      <c r="BFY49" s="674"/>
      <c r="BFZ49" s="674"/>
      <c r="BGA49" s="674"/>
      <c r="BGB49" s="674"/>
      <c r="BGC49" s="674"/>
      <c r="BGD49" s="674"/>
      <c r="BGE49" s="674"/>
      <c r="BGF49" s="674"/>
      <c r="BGG49" s="674"/>
      <c r="BGH49" s="674"/>
      <c r="BGI49" s="674"/>
      <c r="BGJ49" s="674"/>
      <c r="BGK49" s="674"/>
      <c r="BGL49" s="674"/>
      <c r="BGM49" s="674"/>
      <c r="BGN49" s="674"/>
      <c r="BGO49" s="674"/>
      <c r="BGP49" s="674"/>
      <c r="BGQ49" s="674"/>
      <c r="BGR49" s="674"/>
      <c r="BGS49" s="674"/>
      <c r="BGT49" s="674"/>
      <c r="BGU49" s="674"/>
      <c r="BGV49" s="674"/>
      <c r="BGW49" s="674"/>
      <c r="BGX49" s="674"/>
      <c r="BGY49" s="674"/>
      <c r="BGZ49" s="674"/>
      <c r="BHA49" s="674"/>
      <c r="BHB49" s="674"/>
      <c r="BHC49" s="674"/>
      <c r="BHD49" s="674"/>
      <c r="BHE49" s="674"/>
      <c r="BHF49" s="674"/>
      <c r="BHG49" s="674"/>
      <c r="BHH49" s="674"/>
      <c r="BHI49" s="674"/>
      <c r="BHJ49" s="674"/>
      <c r="BHK49" s="674"/>
      <c r="BHL49" s="674"/>
      <c r="BHM49" s="674"/>
      <c r="BHN49" s="674"/>
      <c r="BHO49" s="674"/>
      <c r="BHP49" s="674"/>
      <c r="BHQ49" s="674"/>
      <c r="BHR49" s="674"/>
      <c r="BHS49" s="674"/>
      <c r="BHT49" s="674"/>
      <c r="BHU49" s="674"/>
      <c r="BHV49" s="674"/>
      <c r="BHW49" s="674"/>
      <c r="BHX49" s="674"/>
      <c r="BHY49" s="674"/>
      <c r="BHZ49" s="674"/>
      <c r="BIA49" s="674"/>
      <c r="BIB49" s="674"/>
      <c r="BIC49" s="674"/>
      <c r="BID49" s="674"/>
      <c r="BIE49" s="674"/>
      <c r="BIF49" s="674"/>
      <c r="BIG49" s="674"/>
      <c r="BIH49" s="674"/>
      <c r="BII49" s="674"/>
      <c r="BIJ49" s="674"/>
      <c r="BIK49" s="674"/>
      <c r="BIL49" s="674"/>
      <c r="BIM49" s="674"/>
      <c r="BIN49" s="674"/>
      <c r="BIO49" s="674"/>
      <c r="BIP49" s="674"/>
      <c r="BIQ49" s="674"/>
      <c r="BIR49" s="674"/>
      <c r="BIS49" s="674"/>
      <c r="BIT49" s="674"/>
      <c r="BIU49" s="674"/>
      <c r="BIV49" s="674"/>
      <c r="BIW49" s="674"/>
      <c r="BIX49" s="674"/>
      <c r="BIY49" s="674"/>
      <c r="BIZ49" s="674"/>
      <c r="BJA49" s="674"/>
      <c r="BJB49" s="674"/>
      <c r="BJC49" s="674"/>
      <c r="BJD49" s="674"/>
      <c r="BJE49" s="674"/>
      <c r="BJF49" s="674"/>
      <c r="BJG49" s="674"/>
      <c r="BJH49" s="674"/>
      <c r="BJI49" s="674"/>
      <c r="BJJ49" s="674"/>
      <c r="BJK49" s="674"/>
      <c r="BJL49" s="674"/>
      <c r="BJM49" s="674"/>
      <c r="BJN49" s="674"/>
      <c r="BJO49" s="674"/>
      <c r="BJP49" s="674"/>
      <c r="BJQ49" s="674"/>
      <c r="BJR49" s="674"/>
      <c r="BJS49" s="674"/>
      <c r="BJT49" s="674"/>
      <c r="BJU49" s="674"/>
      <c r="BJV49" s="674"/>
      <c r="BJW49" s="674"/>
      <c r="BJX49" s="674"/>
      <c r="BJY49" s="674"/>
      <c r="BJZ49" s="674"/>
      <c r="BKA49" s="674"/>
      <c r="BKB49" s="674"/>
      <c r="BKC49" s="674"/>
      <c r="BKD49" s="674"/>
      <c r="BKE49" s="674"/>
      <c r="BKF49" s="674"/>
      <c r="BKG49" s="674"/>
      <c r="BKH49" s="674"/>
      <c r="BKI49" s="674"/>
      <c r="BKJ49" s="674"/>
      <c r="BKK49" s="674"/>
      <c r="BKL49" s="674"/>
      <c r="BKM49" s="674"/>
      <c r="BKN49" s="674"/>
      <c r="BKO49" s="674"/>
      <c r="BKP49" s="674"/>
      <c r="BKQ49" s="674"/>
      <c r="BKR49" s="674"/>
      <c r="BKS49" s="674"/>
      <c r="BKT49" s="674"/>
      <c r="BKU49" s="674"/>
      <c r="BKV49" s="674"/>
      <c r="BKW49" s="674"/>
      <c r="BKX49" s="674"/>
      <c r="BKY49" s="674"/>
      <c r="BKZ49" s="674"/>
      <c r="BLA49" s="674"/>
      <c r="BLB49" s="674"/>
      <c r="BLC49" s="674"/>
      <c r="BLD49" s="674"/>
      <c r="BLE49" s="674"/>
      <c r="BLF49" s="674"/>
      <c r="BLG49" s="674"/>
      <c r="BLH49" s="674"/>
      <c r="BLI49" s="674"/>
      <c r="BLJ49" s="674"/>
      <c r="BLK49" s="674"/>
      <c r="BLL49" s="674"/>
      <c r="BLM49" s="674"/>
      <c r="BLN49" s="674"/>
      <c r="BLO49" s="674"/>
      <c r="BLP49" s="674"/>
      <c r="BLQ49" s="674"/>
      <c r="BLR49" s="674"/>
      <c r="BLS49" s="674"/>
      <c r="BLT49" s="674"/>
      <c r="BLU49" s="674"/>
      <c r="BLV49" s="674"/>
      <c r="BLW49" s="674"/>
      <c r="BLX49" s="674"/>
      <c r="BLY49" s="674"/>
      <c r="BLZ49" s="674"/>
      <c r="BMA49" s="674"/>
      <c r="BMB49" s="674"/>
      <c r="BMC49" s="674"/>
      <c r="BMD49" s="674"/>
      <c r="BME49" s="674"/>
      <c r="BMF49" s="674"/>
      <c r="BMG49" s="674"/>
      <c r="BMH49" s="674"/>
      <c r="BMI49" s="674"/>
      <c r="BMJ49" s="674"/>
      <c r="BMK49" s="674"/>
      <c r="BML49" s="674"/>
      <c r="BMM49" s="674"/>
      <c r="BMN49" s="674"/>
      <c r="BMO49" s="674"/>
      <c r="BMP49" s="674"/>
      <c r="BMQ49" s="674"/>
      <c r="BMR49" s="674"/>
      <c r="BMS49" s="674"/>
      <c r="BMT49" s="674"/>
      <c r="BMU49" s="674"/>
      <c r="BMV49" s="674"/>
      <c r="BMW49" s="674"/>
      <c r="BMX49" s="674"/>
      <c r="BMY49" s="674"/>
      <c r="BMZ49" s="674"/>
      <c r="BNA49" s="674"/>
      <c r="BNB49" s="674"/>
      <c r="BNC49" s="674"/>
      <c r="BND49" s="674"/>
      <c r="BNE49" s="674"/>
      <c r="BNF49" s="674"/>
      <c r="BNG49" s="674"/>
      <c r="BNH49" s="674"/>
      <c r="BNI49" s="674"/>
      <c r="BNJ49" s="674"/>
      <c r="BNK49" s="674"/>
      <c r="BNL49" s="674"/>
      <c r="BNM49" s="674"/>
      <c r="BNN49" s="674"/>
      <c r="BNO49" s="674"/>
      <c r="BNP49" s="674"/>
      <c r="BNQ49" s="674"/>
      <c r="BNR49" s="674"/>
      <c r="BNS49" s="674"/>
      <c r="BNT49" s="674"/>
      <c r="BNU49" s="674"/>
      <c r="BNV49" s="674"/>
      <c r="BNW49" s="674"/>
      <c r="BNX49" s="674"/>
      <c r="BNY49" s="674"/>
      <c r="BNZ49" s="674"/>
      <c r="BOA49" s="674"/>
      <c r="BOB49" s="674"/>
      <c r="BOC49" s="674"/>
      <c r="BOD49" s="674"/>
      <c r="BOE49" s="674"/>
      <c r="BOF49" s="674"/>
      <c r="BOG49" s="674"/>
      <c r="BOH49" s="674"/>
      <c r="BOI49" s="674"/>
      <c r="BOJ49" s="674"/>
      <c r="BOK49" s="674"/>
      <c r="BOL49" s="674"/>
      <c r="BOM49" s="674"/>
      <c r="BON49" s="674"/>
      <c r="BOO49" s="674"/>
      <c r="BOP49" s="674"/>
      <c r="BOQ49" s="674"/>
      <c r="BOR49" s="674"/>
      <c r="BOS49" s="674"/>
      <c r="BOT49" s="674"/>
      <c r="BOU49" s="674"/>
      <c r="BOV49" s="674"/>
      <c r="BOW49" s="674"/>
      <c r="BOX49" s="674"/>
      <c r="BOY49" s="674"/>
      <c r="BOZ49" s="674"/>
      <c r="BPA49" s="674"/>
      <c r="BPB49" s="674"/>
      <c r="BPC49" s="674"/>
      <c r="BPD49" s="674"/>
      <c r="BPE49" s="674"/>
      <c r="BPF49" s="674"/>
      <c r="BPG49" s="674"/>
      <c r="BPH49" s="674"/>
      <c r="BPI49" s="674"/>
      <c r="BPJ49" s="674"/>
      <c r="BPK49" s="674"/>
      <c r="BPL49" s="674"/>
      <c r="BPM49" s="674"/>
      <c r="BPN49" s="674"/>
      <c r="BPO49" s="674"/>
      <c r="BPP49" s="674"/>
      <c r="BPQ49" s="674"/>
      <c r="BPR49" s="674"/>
      <c r="BPS49" s="674"/>
      <c r="BPT49" s="674"/>
      <c r="BPU49" s="674"/>
      <c r="BPV49" s="674"/>
      <c r="BPW49" s="674"/>
      <c r="BPX49" s="674"/>
      <c r="BPY49" s="674"/>
      <c r="BPZ49" s="674"/>
      <c r="BQA49" s="674"/>
      <c r="BQB49" s="674"/>
      <c r="BQC49" s="674"/>
      <c r="BQD49" s="674"/>
      <c r="BQE49" s="674"/>
      <c r="BQF49" s="674"/>
      <c r="BQG49" s="674"/>
      <c r="BQH49" s="674"/>
      <c r="BQI49" s="674"/>
      <c r="BQJ49" s="674"/>
      <c r="BQK49" s="674"/>
      <c r="BQL49" s="674"/>
      <c r="BQM49" s="674"/>
      <c r="BQN49" s="674"/>
      <c r="BQO49" s="674"/>
      <c r="BQP49" s="674"/>
      <c r="BQQ49" s="674"/>
      <c r="BQR49" s="674"/>
      <c r="BQS49" s="674"/>
      <c r="BQT49" s="674"/>
      <c r="BQU49" s="674"/>
      <c r="BQV49" s="674"/>
      <c r="BQW49" s="674"/>
      <c r="BQX49" s="674"/>
      <c r="BQY49" s="674"/>
      <c r="BQZ49" s="674"/>
      <c r="BRA49" s="674"/>
      <c r="BRB49" s="674"/>
      <c r="BRC49" s="674"/>
      <c r="BRD49" s="674"/>
      <c r="BRE49" s="674"/>
      <c r="BRF49" s="674"/>
      <c r="BRG49" s="674"/>
      <c r="BRH49" s="674"/>
      <c r="BRI49" s="674"/>
      <c r="BRJ49" s="674"/>
      <c r="BRK49" s="674"/>
      <c r="BRL49" s="674"/>
      <c r="BRM49" s="674"/>
      <c r="BRN49" s="674"/>
      <c r="BRO49" s="674"/>
      <c r="BRP49" s="674"/>
      <c r="BRQ49" s="674"/>
      <c r="BRR49" s="674"/>
      <c r="BRS49" s="674"/>
      <c r="BRT49" s="674"/>
      <c r="BRU49" s="674"/>
      <c r="BRV49" s="674"/>
      <c r="BRW49" s="674"/>
      <c r="BRX49" s="674"/>
      <c r="BRY49" s="674"/>
      <c r="BRZ49" s="674"/>
      <c r="BSA49" s="674"/>
      <c r="BSB49" s="674"/>
      <c r="BSC49" s="674"/>
      <c r="BSD49" s="674"/>
      <c r="BSE49" s="674"/>
      <c r="BSF49" s="674"/>
      <c r="BSG49" s="674"/>
      <c r="BSH49" s="674"/>
      <c r="BSI49" s="674"/>
      <c r="BSJ49" s="674"/>
      <c r="BSK49" s="674"/>
      <c r="BSL49" s="674"/>
      <c r="BSM49" s="674"/>
      <c r="BSN49" s="674"/>
      <c r="BSO49" s="674"/>
      <c r="BSP49" s="674"/>
      <c r="BSQ49" s="674"/>
      <c r="BSR49" s="674"/>
      <c r="BSS49" s="674"/>
      <c r="BST49" s="674"/>
      <c r="BSU49" s="674"/>
      <c r="BSV49" s="674"/>
      <c r="BSW49" s="674"/>
      <c r="BSX49" s="674"/>
      <c r="BSY49" s="674"/>
      <c r="BSZ49" s="674"/>
      <c r="BTA49" s="674"/>
      <c r="BTB49" s="674"/>
      <c r="BTC49" s="674"/>
      <c r="BTD49" s="674"/>
      <c r="BTE49" s="674"/>
      <c r="BTF49" s="674"/>
      <c r="BTG49" s="674"/>
      <c r="BTH49" s="674"/>
      <c r="BTI49" s="674"/>
      <c r="BTJ49" s="674"/>
      <c r="BTK49" s="674"/>
      <c r="BTL49" s="674"/>
      <c r="BTM49" s="674"/>
      <c r="BTN49" s="674"/>
      <c r="BTO49" s="674"/>
      <c r="BTP49" s="674"/>
      <c r="BTQ49" s="674"/>
      <c r="BTR49" s="674"/>
      <c r="BTS49" s="674"/>
      <c r="BTT49" s="674"/>
      <c r="BTU49" s="674"/>
      <c r="BTV49" s="674"/>
      <c r="BTW49" s="674"/>
      <c r="BTX49" s="674"/>
      <c r="BTY49" s="674"/>
      <c r="BTZ49" s="674"/>
      <c r="BUA49" s="674"/>
      <c r="BUB49" s="674"/>
      <c r="BUC49" s="674"/>
      <c r="BUD49" s="674"/>
      <c r="BUE49" s="674"/>
      <c r="BUF49" s="674"/>
      <c r="BUG49" s="674"/>
      <c r="BUH49" s="674"/>
      <c r="BUI49" s="674"/>
      <c r="BUJ49" s="674"/>
      <c r="BUK49" s="674"/>
      <c r="BUL49" s="674"/>
      <c r="BUM49" s="674"/>
      <c r="BUN49" s="674"/>
      <c r="BUO49" s="674"/>
      <c r="BUP49" s="674"/>
      <c r="BUQ49" s="674"/>
      <c r="BUR49" s="674"/>
      <c r="BUS49" s="674"/>
      <c r="BUT49" s="674"/>
      <c r="BUU49" s="674"/>
      <c r="BUV49" s="674"/>
      <c r="BUW49" s="674"/>
      <c r="BUX49" s="674"/>
      <c r="BUY49" s="674"/>
      <c r="BUZ49" s="674"/>
      <c r="BVA49" s="674"/>
      <c r="BVB49" s="674"/>
      <c r="BVC49" s="674"/>
      <c r="BVD49" s="674"/>
      <c r="BVE49" s="674"/>
      <c r="BVF49" s="674"/>
      <c r="BVG49" s="674"/>
      <c r="BVH49" s="674"/>
      <c r="BVI49" s="674"/>
      <c r="BVJ49" s="674"/>
      <c r="BVK49" s="674"/>
      <c r="BVL49" s="674"/>
      <c r="BVM49" s="674"/>
      <c r="BVN49" s="674"/>
      <c r="BVO49" s="674"/>
      <c r="BVP49" s="674"/>
      <c r="BVQ49" s="674"/>
      <c r="BVR49" s="674"/>
      <c r="BVS49" s="674"/>
      <c r="BVT49" s="674"/>
      <c r="BVU49" s="674"/>
      <c r="BVV49" s="674"/>
      <c r="BVW49" s="674"/>
      <c r="BVX49" s="674"/>
      <c r="BVY49" s="674"/>
      <c r="BVZ49" s="674"/>
      <c r="BWA49" s="674"/>
      <c r="BWB49" s="674"/>
      <c r="BWC49" s="674"/>
      <c r="BWD49" s="674"/>
      <c r="BWE49" s="674"/>
      <c r="BWF49" s="674"/>
      <c r="BWG49" s="674"/>
      <c r="BWH49" s="674"/>
      <c r="BWI49" s="674"/>
      <c r="BWJ49" s="674"/>
      <c r="BWK49" s="674"/>
      <c r="BWL49" s="674"/>
      <c r="BWM49" s="674"/>
      <c r="BWN49" s="674"/>
      <c r="BWO49" s="674"/>
      <c r="BWP49" s="674"/>
      <c r="BWQ49" s="674"/>
      <c r="BWR49" s="674"/>
      <c r="BWS49" s="674"/>
      <c r="BWT49" s="674"/>
      <c r="BWU49" s="674"/>
      <c r="BWV49" s="674"/>
      <c r="BWW49" s="674"/>
      <c r="BWX49" s="674"/>
      <c r="BWY49" s="674"/>
      <c r="BWZ49" s="674"/>
      <c r="BXA49" s="674"/>
      <c r="BXB49" s="674"/>
      <c r="BXC49" s="674"/>
      <c r="BXD49" s="674"/>
      <c r="BXE49" s="674"/>
      <c r="BXF49" s="674"/>
      <c r="BXG49" s="674"/>
      <c r="BXH49" s="674"/>
      <c r="BXI49" s="674"/>
      <c r="BXJ49" s="674"/>
      <c r="BXK49" s="674"/>
      <c r="BXL49" s="674"/>
      <c r="BXM49" s="674"/>
      <c r="BXN49" s="674"/>
      <c r="BXO49" s="674"/>
      <c r="BXP49" s="674"/>
      <c r="BXQ49" s="674"/>
      <c r="BXR49" s="674"/>
      <c r="BXS49" s="674"/>
      <c r="BXT49" s="674"/>
      <c r="BXU49" s="674"/>
      <c r="BXV49" s="674"/>
      <c r="BXW49" s="674"/>
      <c r="BXX49" s="674"/>
      <c r="BXY49" s="674"/>
      <c r="BXZ49" s="674"/>
      <c r="BYA49" s="674"/>
      <c r="BYB49" s="674"/>
      <c r="BYC49" s="674"/>
      <c r="BYD49" s="674"/>
      <c r="BYE49" s="674"/>
      <c r="BYF49" s="674"/>
      <c r="BYG49" s="674"/>
      <c r="BYH49" s="674"/>
      <c r="BYI49" s="674"/>
      <c r="BYJ49" s="674"/>
      <c r="BYK49" s="674"/>
      <c r="BYL49" s="674"/>
      <c r="BYM49" s="674"/>
      <c r="BYN49" s="674"/>
      <c r="BYO49" s="674"/>
      <c r="BYP49" s="674"/>
      <c r="BYQ49" s="674"/>
      <c r="BYR49" s="674"/>
      <c r="BYS49" s="674"/>
      <c r="BYT49" s="674"/>
      <c r="BYU49" s="674"/>
      <c r="BYV49" s="674"/>
      <c r="BYW49" s="674"/>
      <c r="BYX49" s="674"/>
      <c r="BYY49" s="674"/>
      <c r="BYZ49" s="674"/>
      <c r="BZA49" s="674"/>
      <c r="BZB49" s="674"/>
      <c r="BZC49" s="674"/>
      <c r="BZD49" s="674"/>
      <c r="BZE49" s="674"/>
      <c r="BZF49" s="674"/>
      <c r="BZG49" s="674"/>
      <c r="BZH49" s="674"/>
      <c r="BZI49" s="674"/>
      <c r="BZJ49" s="674"/>
      <c r="BZK49" s="674"/>
      <c r="BZL49" s="674"/>
      <c r="BZM49" s="674"/>
      <c r="BZN49" s="674"/>
      <c r="BZO49" s="674"/>
      <c r="BZP49" s="674"/>
      <c r="BZQ49" s="674"/>
      <c r="BZR49" s="674"/>
      <c r="BZS49" s="674"/>
      <c r="BZT49" s="674"/>
      <c r="BZU49" s="674"/>
      <c r="BZV49" s="674"/>
      <c r="BZW49" s="674"/>
      <c r="BZX49" s="674"/>
      <c r="BZY49" s="674"/>
      <c r="BZZ49" s="674"/>
      <c r="CAA49" s="674"/>
      <c r="CAB49" s="674"/>
      <c r="CAC49" s="674"/>
      <c r="CAD49" s="674"/>
      <c r="CAE49" s="674"/>
      <c r="CAF49" s="674"/>
      <c r="CAG49" s="674"/>
      <c r="CAH49" s="674"/>
      <c r="CAI49" s="674"/>
      <c r="CAJ49" s="674"/>
      <c r="CAK49" s="674"/>
      <c r="CAL49" s="674"/>
      <c r="CAM49" s="674"/>
      <c r="CAN49" s="674"/>
      <c r="CAO49" s="674"/>
      <c r="CAP49" s="674"/>
      <c r="CAQ49" s="674"/>
      <c r="CAR49" s="674"/>
      <c r="CAS49" s="674"/>
      <c r="CAT49" s="674"/>
      <c r="CAU49" s="674"/>
      <c r="CAV49" s="674"/>
      <c r="CAW49" s="674"/>
      <c r="CAX49" s="674"/>
      <c r="CAY49" s="674"/>
      <c r="CAZ49" s="674"/>
      <c r="CBA49" s="674"/>
      <c r="CBB49" s="674"/>
      <c r="CBC49" s="674"/>
      <c r="CBD49" s="674"/>
      <c r="CBE49" s="674"/>
      <c r="CBF49" s="674"/>
      <c r="CBG49" s="674"/>
      <c r="CBH49" s="674"/>
      <c r="CBI49" s="674"/>
      <c r="CBJ49" s="674"/>
      <c r="CBK49" s="674"/>
      <c r="CBL49" s="674"/>
      <c r="CBM49" s="674"/>
      <c r="CBN49" s="674"/>
      <c r="CBO49" s="674"/>
      <c r="CBP49" s="674"/>
      <c r="CBQ49" s="674"/>
      <c r="CBR49" s="674"/>
      <c r="CBS49" s="674"/>
      <c r="CBT49" s="674"/>
      <c r="CBU49" s="674"/>
      <c r="CBV49" s="674"/>
      <c r="CBW49" s="674"/>
      <c r="CBX49" s="674"/>
      <c r="CBY49" s="674"/>
      <c r="CBZ49" s="674"/>
      <c r="CCA49" s="674"/>
      <c r="CCB49" s="674"/>
      <c r="CCC49" s="674"/>
      <c r="CCD49" s="674"/>
      <c r="CCE49" s="674"/>
      <c r="CCF49" s="674"/>
      <c r="CCG49" s="674"/>
      <c r="CCH49" s="674"/>
      <c r="CCI49" s="674"/>
      <c r="CCJ49" s="674"/>
      <c r="CCK49" s="674"/>
      <c r="CCL49" s="674"/>
      <c r="CCM49" s="674"/>
      <c r="CCN49" s="674"/>
      <c r="CCO49" s="674"/>
      <c r="CCP49" s="674"/>
      <c r="CCQ49" s="674"/>
      <c r="CCR49" s="674"/>
      <c r="CCS49" s="674"/>
      <c r="CCT49" s="674"/>
      <c r="CCU49" s="674"/>
      <c r="CCV49" s="674"/>
      <c r="CCW49" s="674"/>
      <c r="CCX49" s="674"/>
      <c r="CCY49" s="674"/>
      <c r="CCZ49" s="674"/>
      <c r="CDA49" s="674"/>
      <c r="CDB49" s="674"/>
      <c r="CDC49" s="674"/>
      <c r="CDD49" s="674"/>
      <c r="CDE49" s="674"/>
      <c r="CDF49" s="674"/>
      <c r="CDG49" s="674"/>
      <c r="CDH49" s="674"/>
      <c r="CDI49" s="674"/>
      <c r="CDJ49" s="674"/>
      <c r="CDK49" s="674"/>
      <c r="CDL49" s="674"/>
      <c r="CDM49" s="674"/>
      <c r="CDN49" s="674"/>
      <c r="CDO49" s="674"/>
      <c r="CDP49" s="674"/>
      <c r="CDQ49" s="674"/>
      <c r="CDR49" s="674"/>
      <c r="CDS49" s="674"/>
      <c r="CDT49" s="674"/>
      <c r="CDU49" s="674"/>
      <c r="CDV49" s="674"/>
      <c r="CDW49" s="674"/>
      <c r="CDX49" s="674"/>
      <c r="CDY49" s="674"/>
      <c r="CDZ49" s="674"/>
      <c r="CEA49" s="674"/>
      <c r="CEB49" s="674"/>
      <c r="CEC49" s="674"/>
      <c r="CED49" s="674"/>
      <c r="CEE49" s="674"/>
      <c r="CEF49" s="674"/>
      <c r="CEG49" s="674"/>
      <c r="CEH49" s="674"/>
      <c r="CEI49" s="674"/>
      <c r="CEJ49" s="674"/>
      <c r="CEK49" s="674"/>
      <c r="CEL49" s="674"/>
      <c r="CEM49" s="674"/>
      <c r="CEN49" s="674"/>
      <c r="CEO49" s="674"/>
      <c r="CEP49" s="674"/>
      <c r="CEQ49" s="674"/>
      <c r="CER49" s="674"/>
      <c r="CES49" s="674"/>
      <c r="CET49" s="674"/>
      <c r="CEU49" s="674"/>
      <c r="CEV49" s="674"/>
      <c r="CEW49" s="674"/>
      <c r="CEX49" s="674"/>
      <c r="CEY49" s="674"/>
      <c r="CEZ49" s="674"/>
      <c r="CFA49" s="674"/>
      <c r="CFB49" s="674"/>
      <c r="CFC49" s="674"/>
      <c r="CFD49" s="674"/>
      <c r="CFE49" s="674"/>
      <c r="CFF49" s="674"/>
      <c r="CFG49" s="674"/>
      <c r="CFH49" s="674"/>
      <c r="CFI49" s="674"/>
      <c r="CFJ49" s="674"/>
      <c r="CFK49" s="674"/>
      <c r="CFL49" s="674"/>
      <c r="CFM49" s="674"/>
      <c r="CFN49" s="674"/>
      <c r="CFO49" s="674"/>
      <c r="CFP49" s="674"/>
      <c r="CFQ49" s="674"/>
      <c r="CFR49" s="674"/>
      <c r="CFS49" s="674"/>
      <c r="CFT49" s="674"/>
      <c r="CFU49" s="674"/>
      <c r="CFV49" s="674"/>
      <c r="CFW49" s="674"/>
      <c r="CFX49" s="674"/>
      <c r="CFY49" s="674"/>
      <c r="CFZ49" s="674"/>
      <c r="CGA49" s="674"/>
      <c r="CGB49" s="674"/>
      <c r="CGC49" s="674"/>
      <c r="CGD49" s="674"/>
      <c r="CGE49" s="674"/>
      <c r="CGF49" s="674"/>
      <c r="CGG49" s="674"/>
      <c r="CGH49" s="674"/>
      <c r="CGI49" s="674"/>
      <c r="CGJ49" s="674"/>
      <c r="CGK49" s="674"/>
      <c r="CGL49" s="674"/>
      <c r="CGM49" s="674"/>
      <c r="CGN49" s="674"/>
      <c r="CGO49" s="674"/>
      <c r="CGP49" s="674"/>
      <c r="CGQ49" s="674"/>
      <c r="CGR49" s="674"/>
      <c r="CGS49" s="674"/>
      <c r="CGT49" s="674"/>
      <c r="CGU49" s="674"/>
      <c r="CGV49" s="674"/>
      <c r="CGW49" s="674"/>
      <c r="CGX49" s="674"/>
      <c r="CGY49" s="674"/>
      <c r="CGZ49" s="674"/>
      <c r="CHA49" s="674"/>
      <c r="CHB49" s="674"/>
      <c r="CHC49" s="674"/>
      <c r="CHD49" s="674"/>
      <c r="CHE49" s="674"/>
      <c r="CHF49" s="674"/>
      <c r="CHG49" s="674"/>
      <c r="CHH49" s="674"/>
      <c r="CHI49" s="674"/>
      <c r="CHJ49" s="674"/>
      <c r="CHK49" s="674"/>
      <c r="CHL49" s="674"/>
      <c r="CHM49" s="674"/>
      <c r="CHN49" s="674"/>
      <c r="CHO49" s="674"/>
      <c r="CHP49" s="674"/>
      <c r="CHQ49" s="674"/>
      <c r="CHR49" s="674"/>
      <c r="CHS49" s="674"/>
      <c r="CHT49" s="674"/>
      <c r="CHU49" s="674"/>
      <c r="CHV49" s="674"/>
      <c r="CHW49" s="674"/>
      <c r="CHX49" s="674"/>
      <c r="CHY49" s="674"/>
      <c r="CHZ49" s="674"/>
      <c r="CIA49" s="674"/>
      <c r="CIB49" s="674"/>
      <c r="CIC49" s="674"/>
      <c r="CID49" s="674"/>
      <c r="CIE49" s="674"/>
      <c r="CIF49" s="674"/>
      <c r="CIG49" s="674"/>
      <c r="CIH49" s="674"/>
      <c r="CII49" s="674"/>
      <c r="CIJ49" s="674"/>
      <c r="CIK49" s="674"/>
      <c r="CIL49" s="674"/>
      <c r="CIM49" s="674"/>
      <c r="CIN49" s="674"/>
      <c r="CIO49" s="674"/>
      <c r="CIP49" s="674"/>
      <c r="CIQ49" s="674"/>
      <c r="CIR49" s="674"/>
      <c r="CIS49" s="674"/>
      <c r="CIT49" s="674"/>
      <c r="CIU49" s="674"/>
      <c r="CIV49" s="674"/>
      <c r="CIW49" s="674"/>
      <c r="CIX49" s="674"/>
      <c r="CIY49" s="674"/>
      <c r="CIZ49" s="674"/>
      <c r="CJA49" s="674"/>
      <c r="CJB49" s="674"/>
      <c r="CJC49" s="674"/>
      <c r="CJD49" s="674"/>
      <c r="CJE49" s="674"/>
      <c r="CJF49" s="674"/>
      <c r="CJG49" s="674"/>
      <c r="CJH49" s="674"/>
      <c r="CJI49" s="674"/>
      <c r="CJJ49" s="674"/>
      <c r="CJK49" s="674"/>
      <c r="CJL49" s="674"/>
      <c r="CJM49" s="674"/>
      <c r="CJN49" s="674"/>
      <c r="CJO49" s="674"/>
      <c r="CJP49" s="674"/>
      <c r="CJQ49" s="674"/>
      <c r="CJR49" s="674"/>
      <c r="CJS49" s="674"/>
      <c r="CJT49" s="674"/>
      <c r="CJU49" s="674"/>
      <c r="CJV49" s="674"/>
      <c r="CJW49" s="674"/>
      <c r="CJX49" s="674"/>
      <c r="CJY49" s="674"/>
      <c r="CJZ49" s="674"/>
      <c r="CKA49" s="674"/>
      <c r="CKB49" s="674"/>
      <c r="CKC49" s="674"/>
      <c r="CKD49" s="674"/>
      <c r="CKE49" s="674"/>
      <c r="CKF49" s="674"/>
      <c r="CKG49" s="674"/>
      <c r="CKH49" s="674"/>
      <c r="CKI49" s="674"/>
      <c r="CKJ49" s="674"/>
      <c r="CKK49" s="674"/>
      <c r="CKL49" s="674"/>
      <c r="CKM49" s="674"/>
      <c r="CKN49" s="674"/>
      <c r="CKO49" s="674"/>
      <c r="CKP49" s="674"/>
      <c r="CKQ49" s="674"/>
      <c r="CKR49" s="674"/>
      <c r="CKS49" s="674"/>
      <c r="CKT49" s="674"/>
      <c r="CKU49" s="674"/>
      <c r="CKV49" s="674"/>
      <c r="CKW49" s="674"/>
      <c r="CKX49" s="674"/>
      <c r="CKY49" s="674"/>
      <c r="CKZ49" s="674"/>
      <c r="CLA49" s="674"/>
      <c r="CLB49" s="674"/>
      <c r="CLC49" s="674"/>
      <c r="CLD49" s="674"/>
      <c r="CLE49" s="674"/>
      <c r="CLF49" s="674"/>
      <c r="CLG49" s="674"/>
      <c r="CLH49" s="674"/>
      <c r="CLI49" s="674"/>
      <c r="CLJ49" s="674"/>
      <c r="CLK49" s="674"/>
      <c r="CLL49" s="674"/>
      <c r="CLM49" s="674"/>
      <c r="CLN49" s="674"/>
      <c r="CLO49" s="674"/>
      <c r="CLP49" s="674"/>
      <c r="CLQ49" s="674"/>
      <c r="CLR49" s="674"/>
      <c r="CLS49" s="674"/>
      <c r="CLT49" s="674"/>
      <c r="CLU49" s="674"/>
      <c r="CLV49" s="674"/>
      <c r="CLW49" s="674"/>
      <c r="CLX49" s="674"/>
      <c r="CLY49" s="674"/>
      <c r="CLZ49" s="674"/>
      <c r="CMA49" s="674"/>
      <c r="CMB49" s="674"/>
      <c r="CMC49" s="674"/>
      <c r="CMD49" s="674"/>
      <c r="CME49" s="674"/>
      <c r="CMF49" s="674"/>
      <c r="CMG49" s="674"/>
      <c r="CMH49" s="674"/>
      <c r="CMI49" s="674"/>
      <c r="CMJ49" s="674"/>
      <c r="CMK49" s="674"/>
      <c r="CML49" s="674"/>
      <c r="CMM49" s="674"/>
      <c r="CMN49" s="674"/>
      <c r="CMO49" s="674"/>
      <c r="CMP49" s="674"/>
      <c r="CMQ49" s="674"/>
      <c r="CMR49" s="674"/>
      <c r="CMS49" s="674"/>
      <c r="CMT49" s="674"/>
      <c r="CMU49" s="674"/>
      <c r="CMV49" s="674"/>
      <c r="CMW49" s="674"/>
      <c r="CMX49" s="674"/>
      <c r="CMY49" s="674"/>
      <c r="CMZ49" s="674"/>
      <c r="CNA49" s="674"/>
      <c r="CNB49" s="674"/>
      <c r="CNC49" s="674"/>
      <c r="CND49" s="674"/>
      <c r="CNE49" s="674"/>
      <c r="CNF49" s="674"/>
      <c r="CNG49" s="674"/>
      <c r="CNH49" s="674"/>
      <c r="CNI49" s="674"/>
      <c r="CNJ49" s="674"/>
      <c r="CNK49" s="674"/>
      <c r="CNL49" s="674"/>
      <c r="CNM49" s="674"/>
      <c r="CNN49" s="674"/>
      <c r="CNO49" s="674"/>
      <c r="CNP49" s="674"/>
      <c r="CNQ49" s="674"/>
      <c r="CNR49" s="674"/>
      <c r="CNS49" s="674"/>
      <c r="CNT49" s="674"/>
      <c r="CNU49" s="674"/>
      <c r="CNV49" s="674"/>
      <c r="CNW49" s="674"/>
      <c r="CNX49" s="674"/>
      <c r="CNY49" s="674"/>
      <c r="CNZ49" s="674"/>
      <c r="COA49" s="674"/>
      <c r="COB49" s="674"/>
      <c r="COC49" s="674"/>
      <c r="COD49" s="674"/>
      <c r="COE49" s="674"/>
      <c r="COF49" s="674"/>
      <c r="COG49" s="674"/>
      <c r="COH49" s="674"/>
      <c r="COI49" s="674"/>
      <c r="COJ49" s="674"/>
      <c r="COK49" s="674"/>
      <c r="COL49" s="674"/>
      <c r="COM49" s="674"/>
      <c r="CON49" s="674"/>
      <c r="COO49" s="674"/>
      <c r="COP49" s="674"/>
      <c r="COQ49" s="674"/>
      <c r="COR49" s="674"/>
      <c r="COS49" s="674"/>
      <c r="COT49" s="674"/>
      <c r="COU49" s="674"/>
      <c r="COV49" s="674"/>
      <c r="COW49" s="674"/>
      <c r="COX49" s="674"/>
      <c r="COY49" s="674"/>
      <c r="COZ49" s="674"/>
      <c r="CPA49" s="674"/>
      <c r="CPB49" s="674"/>
      <c r="CPC49" s="674"/>
      <c r="CPD49" s="674"/>
      <c r="CPE49" s="674"/>
      <c r="CPF49" s="674"/>
      <c r="CPG49" s="674"/>
      <c r="CPH49" s="674"/>
      <c r="CPI49" s="674"/>
      <c r="CPJ49" s="674"/>
      <c r="CPK49" s="674"/>
      <c r="CPL49" s="674"/>
      <c r="CPM49" s="674"/>
      <c r="CPN49" s="674"/>
      <c r="CPO49" s="674"/>
      <c r="CPP49" s="674"/>
      <c r="CPQ49" s="674"/>
      <c r="CPR49" s="674"/>
      <c r="CPS49" s="674"/>
      <c r="CPT49" s="674"/>
      <c r="CPU49" s="674"/>
      <c r="CPV49" s="674"/>
      <c r="CPW49" s="674"/>
      <c r="CPX49" s="674"/>
      <c r="CPY49" s="674"/>
      <c r="CPZ49" s="674"/>
      <c r="CQA49" s="674"/>
      <c r="CQB49" s="674"/>
      <c r="CQC49" s="674"/>
      <c r="CQD49" s="674"/>
      <c r="CQE49" s="674"/>
      <c r="CQF49" s="674"/>
      <c r="CQG49" s="674"/>
      <c r="CQH49" s="674"/>
      <c r="CQI49" s="674"/>
      <c r="CQJ49" s="674"/>
      <c r="CQK49" s="674"/>
      <c r="CQL49" s="674"/>
      <c r="CQM49" s="674"/>
      <c r="CQN49" s="674"/>
      <c r="CQO49" s="674"/>
      <c r="CQP49" s="674"/>
      <c r="CQQ49" s="674"/>
      <c r="CQR49" s="674"/>
      <c r="CQS49" s="674"/>
      <c r="CQT49" s="674"/>
      <c r="CQU49" s="674"/>
      <c r="CQV49" s="674"/>
      <c r="CQW49" s="674"/>
      <c r="CQX49" s="674"/>
      <c r="CQY49" s="674"/>
      <c r="CQZ49" s="674"/>
      <c r="CRA49" s="674"/>
      <c r="CRB49" s="674"/>
      <c r="CRC49" s="674"/>
      <c r="CRD49" s="674"/>
      <c r="CRE49" s="674"/>
      <c r="CRF49" s="674"/>
      <c r="CRG49" s="674"/>
      <c r="CRH49" s="674"/>
      <c r="CRI49" s="674"/>
      <c r="CRJ49" s="674"/>
      <c r="CRK49" s="674"/>
      <c r="CRL49" s="674"/>
      <c r="CRM49" s="674"/>
      <c r="CRN49" s="674"/>
      <c r="CRO49" s="674"/>
      <c r="CRP49" s="674"/>
      <c r="CRQ49" s="674"/>
      <c r="CRR49" s="674"/>
      <c r="CRS49" s="674"/>
      <c r="CRT49" s="674"/>
      <c r="CRU49" s="674"/>
      <c r="CRV49" s="674"/>
      <c r="CRW49" s="674"/>
      <c r="CRX49" s="674"/>
      <c r="CRY49" s="674"/>
      <c r="CRZ49" s="674"/>
      <c r="CSA49" s="674"/>
      <c r="CSB49" s="674"/>
      <c r="CSC49" s="674"/>
      <c r="CSD49" s="674"/>
      <c r="CSE49" s="674"/>
      <c r="CSF49" s="674"/>
      <c r="CSG49" s="674"/>
      <c r="CSH49" s="674"/>
      <c r="CSI49" s="674"/>
      <c r="CSJ49" s="674"/>
      <c r="CSK49" s="674"/>
      <c r="CSL49" s="674"/>
      <c r="CSM49" s="674"/>
      <c r="CSN49" s="674"/>
      <c r="CSO49" s="674"/>
      <c r="CSP49" s="674"/>
      <c r="CSQ49" s="674"/>
      <c r="CSR49" s="674"/>
      <c r="CSS49" s="674"/>
      <c r="CST49" s="674"/>
      <c r="CSU49" s="674"/>
      <c r="CSV49" s="674"/>
      <c r="CSW49" s="674"/>
      <c r="CSX49" s="674"/>
      <c r="CSY49" s="674"/>
      <c r="CSZ49" s="674"/>
      <c r="CTA49" s="674"/>
      <c r="CTB49" s="674"/>
      <c r="CTC49" s="674"/>
      <c r="CTD49" s="674"/>
      <c r="CTE49" s="674"/>
      <c r="CTF49" s="674"/>
      <c r="CTG49" s="674"/>
      <c r="CTH49" s="674"/>
      <c r="CTI49" s="674"/>
      <c r="CTJ49" s="674"/>
      <c r="CTK49" s="674"/>
      <c r="CTL49" s="674"/>
      <c r="CTM49" s="674"/>
      <c r="CTN49" s="674"/>
      <c r="CTO49" s="674"/>
      <c r="CTP49" s="674"/>
      <c r="CTQ49" s="674"/>
      <c r="CTR49" s="674"/>
      <c r="CTS49" s="674"/>
      <c r="CTT49" s="674"/>
      <c r="CTU49" s="674"/>
      <c r="CTV49" s="674"/>
      <c r="CTW49" s="674"/>
      <c r="CTX49" s="674"/>
      <c r="CTY49" s="674"/>
      <c r="CTZ49" s="674"/>
      <c r="CUA49" s="674"/>
      <c r="CUB49" s="674"/>
      <c r="CUC49" s="674"/>
      <c r="CUD49" s="674"/>
      <c r="CUE49" s="674"/>
      <c r="CUF49" s="674"/>
      <c r="CUG49" s="674"/>
      <c r="CUH49" s="674"/>
      <c r="CUI49" s="674"/>
      <c r="CUJ49" s="674"/>
      <c r="CUK49" s="674"/>
      <c r="CUL49" s="674"/>
      <c r="CUM49" s="674"/>
      <c r="CUN49" s="674"/>
      <c r="CUO49" s="674"/>
      <c r="CUP49" s="674"/>
      <c r="CUQ49" s="674"/>
      <c r="CUR49" s="674"/>
      <c r="CUS49" s="674"/>
      <c r="CUT49" s="674"/>
      <c r="CUU49" s="674"/>
      <c r="CUV49" s="674"/>
      <c r="CUW49" s="674"/>
      <c r="CUX49" s="674"/>
      <c r="CUY49" s="674"/>
      <c r="CUZ49" s="674"/>
      <c r="CVA49" s="674"/>
      <c r="CVB49" s="674"/>
      <c r="CVC49" s="674"/>
      <c r="CVD49" s="674"/>
      <c r="CVE49" s="674"/>
      <c r="CVF49" s="674"/>
      <c r="CVG49" s="674"/>
      <c r="CVH49" s="674"/>
      <c r="CVI49" s="674"/>
      <c r="CVJ49" s="674"/>
      <c r="CVK49" s="674"/>
      <c r="CVL49" s="674"/>
      <c r="CVM49" s="674"/>
      <c r="CVN49" s="674"/>
      <c r="CVO49" s="674"/>
      <c r="CVP49" s="674"/>
      <c r="CVQ49" s="674"/>
      <c r="CVR49" s="674"/>
      <c r="CVS49" s="674"/>
      <c r="CVT49" s="674"/>
      <c r="CVU49" s="674"/>
      <c r="CVV49" s="674"/>
      <c r="CVW49" s="674"/>
      <c r="CVX49" s="674"/>
      <c r="CVY49" s="674"/>
      <c r="CVZ49" s="674"/>
      <c r="CWA49" s="674"/>
      <c r="CWB49" s="674"/>
      <c r="CWC49" s="674"/>
      <c r="CWD49" s="674"/>
      <c r="CWE49" s="674"/>
      <c r="CWF49" s="674"/>
      <c r="CWG49" s="674"/>
      <c r="CWH49" s="674"/>
      <c r="CWI49" s="674"/>
      <c r="CWJ49" s="674"/>
      <c r="CWK49" s="674"/>
      <c r="CWL49" s="674"/>
      <c r="CWM49" s="674"/>
      <c r="CWN49" s="674"/>
      <c r="CWO49" s="674"/>
      <c r="CWP49" s="674"/>
      <c r="CWQ49" s="674"/>
      <c r="CWR49" s="674"/>
      <c r="CWS49" s="674"/>
      <c r="CWT49" s="674"/>
      <c r="CWU49" s="674"/>
      <c r="CWV49" s="674"/>
      <c r="CWW49" s="674"/>
      <c r="CWX49" s="674"/>
      <c r="CWY49" s="674"/>
      <c r="CWZ49" s="674"/>
      <c r="CXA49" s="674"/>
      <c r="CXB49" s="674"/>
      <c r="CXC49" s="674"/>
      <c r="CXD49" s="674"/>
      <c r="CXE49" s="674"/>
      <c r="CXF49" s="674"/>
      <c r="CXG49" s="674"/>
      <c r="CXH49" s="674"/>
      <c r="CXI49" s="674"/>
      <c r="CXJ49" s="674"/>
      <c r="CXK49" s="674"/>
      <c r="CXL49" s="674"/>
      <c r="CXM49" s="674"/>
      <c r="CXN49" s="674"/>
      <c r="CXO49" s="674"/>
      <c r="CXP49" s="674"/>
      <c r="CXQ49" s="674"/>
      <c r="CXR49" s="674"/>
      <c r="CXS49" s="674"/>
      <c r="CXT49" s="674"/>
      <c r="CXU49" s="674"/>
      <c r="CXV49" s="674"/>
      <c r="CXW49" s="674"/>
      <c r="CXX49" s="674"/>
      <c r="CXY49" s="674"/>
      <c r="CXZ49" s="674"/>
      <c r="CYA49" s="674"/>
      <c r="CYB49" s="674"/>
      <c r="CYC49" s="674"/>
      <c r="CYD49" s="674"/>
      <c r="CYE49" s="674"/>
      <c r="CYF49" s="674"/>
      <c r="CYG49" s="674"/>
      <c r="CYH49" s="674"/>
      <c r="CYI49" s="674"/>
      <c r="CYJ49" s="674"/>
      <c r="CYK49" s="674"/>
      <c r="CYL49" s="674"/>
      <c r="CYM49" s="674"/>
      <c r="CYN49" s="674"/>
      <c r="CYO49" s="674"/>
      <c r="CYP49" s="674"/>
      <c r="CYQ49" s="674"/>
      <c r="CYR49" s="674"/>
      <c r="CYS49" s="674"/>
      <c r="CYT49" s="674"/>
      <c r="CYU49" s="674"/>
      <c r="CYV49" s="674"/>
      <c r="CYW49" s="674"/>
      <c r="CYX49" s="674"/>
      <c r="CYY49" s="674"/>
      <c r="CYZ49" s="674"/>
      <c r="CZA49" s="674"/>
      <c r="CZB49" s="674"/>
      <c r="CZC49" s="674"/>
      <c r="CZD49" s="674"/>
      <c r="CZE49" s="674"/>
      <c r="CZF49" s="674"/>
      <c r="CZG49" s="674"/>
      <c r="CZH49" s="674"/>
      <c r="CZI49" s="674"/>
      <c r="CZJ49" s="674"/>
      <c r="CZK49" s="674"/>
      <c r="CZL49" s="674"/>
      <c r="CZM49" s="674"/>
      <c r="CZN49" s="674"/>
      <c r="CZO49" s="674"/>
      <c r="CZP49" s="674"/>
      <c r="CZQ49" s="674"/>
      <c r="CZR49" s="674"/>
      <c r="CZS49" s="674"/>
      <c r="CZT49" s="674"/>
      <c r="CZU49" s="674"/>
      <c r="CZV49" s="674"/>
      <c r="CZW49" s="674"/>
      <c r="CZX49" s="674"/>
      <c r="CZY49" s="674"/>
      <c r="CZZ49" s="674"/>
      <c r="DAA49" s="674"/>
      <c r="DAB49" s="674"/>
      <c r="DAC49" s="674"/>
      <c r="DAD49" s="674"/>
      <c r="DAE49" s="674"/>
      <c r="DAF49" s="674"/>
      <c r="DAG49" s="674"/>
      <c r="DAH49" s="674"/>
      <c r="DAI49" s="674"/>
      <c r="DAJ49" s="674"/>
      <c r="DAK49" s="674"/>
      <c r="DAL49" s="674"/>
      <c r="DAM49" s="674"/>
      <c r="DAN49" s="674"/>
      <c r="DAO49" s="674"/>
      <c r="DAP49" s="674"/>
      <c r="DAQ49" s="674"/>
      <c r="DAR49" s="674"/>
      <c r="DAS49" s="674"/>
      <c r="DAT49" s="674"/>
      <c r="DAU49" s="674"/>
      <c r="DAV49" s="674"/>
      <c r="DAW49" s="674"/>
      <c r="DAX49" s="674"/>
      <c r="DAY49" s="674"/>
      <c r="DAZ49" s="674"/>
      <c r="DBA49" s="674"/>
      <c r="DBB49" s="674"/>
      <c r="DBC49" s="674"/>
      <c r="DBD49" s="674"/>
      <c r="DBE49" s="674"/>
      <c r="DBF49" s="674"/>
      <c r="DBG49" s="674"/>
      <c r="DBH49" s="674"/>
      <c r="DBI49" s="674"/>
      <c r="DBJ49" s="674"/>
      <c r="DBK49" s="674"/>
      <c r="DBL49" s="674"/>
      <c r="DBM49" s="674"/>
      <c r="DBN49" s="674"/>
      <c r="DBO49" s="674"/>
      <c r="DBP49" s="674"/>
      <c r="DBQ49" s="674"/>
      <c r="DBR49" s="674"/>
      <c r="DBS49" s="674"/>
      <c r="DBT49" s="674"/>
      <c r="DBU49" s="674"/>
      <c r="DBV49" s="674"/>
      <c r="DBW49" s="674"/>
      <c r="DBX49" s="674"/>
      <c r="DBY49" s="674"/>
      <c r="DBZ49" s="674"/>
      <c r="DCA49" s="674"/>
      <c r="DCB49" s="674"/>
      <c r="DCC49" s="674"/>
      <c r="DCD49" s="674"/>
      <c r="DCE49" s="674"/>
      <c r="DCF49" s="674"/>
      <c r="DCG49" s="674"/>
      <c r="DCH49" s="674"/>
      <c r="DCI49" s="674"/>
      <c r="DCJ49" s="674"/>
      <c r="DCK49" s="674"/>
      <c r="DCL49" s="674"/>
      <c r="DCM49" s="674"/>
      <c r="DCN49" s="674"/>
      <c r="DCO49" s="674"/>
      <c r="DCP49" s="674"/>
      <c r="DCQ49" s="674"/>
      <c r="DCR49" s="674"/>
      <c r="DCS49" s="674"/>
      <c r="DCT49" s="674"/>
      <c r="DCU49" s="674"/>
      <c r="DCV49" s="674"/>
      <c r="DCW49" s="674"/>
      <c r="DCX49" s="674"/>
      <c r="DCY49" s="674"/>
      <c r="DCZ49" s="674"/>
      <c r="DDA49" s="674"/>
      <c r="DDB49" s="674"/>
      <c r="DDC49" s="674"/>
      <c r="DDD49" s="674"/>
      <c r="DDE49" s="674"/>
      <c r="DDF49" s="674"/>
      <c r="DDG49" s="674"/>
      <c r="DDH49" s="674"/>
      <c r="DDI49" s="674"/>
      <c r="DDJ49" s="674"/>
      <c r="DDK49" s="674"/>
      <c r="DDL49" s="674"/>
      <c r="DDM49" s="674"/>
      <c r="DDN49" s="674"/>
      <c r="DDO49" s="674"/>
      <c r="DDP49" s="674"/>
      <c r="DDQ49" s="674"/>
      <c r="DDR49" s="674"/>
      <c r="DDS49" s="674"/>
      <c r="DDT49" s="674"/>
      <c r="DDU49" s="674"/>
      <c r="DDV49" s="674"/>
      <c r="DDW49" s="674"/>
      <c r="DDX49" s="674"/>
      <c r="DDY49" s="674"/>
      <c r="DDZ49" s="674"/>
      <c r="DEA49" s="674"/>
      <c r="DEB49" s="674"/>
      <c r="DEC49" s="674"/>
      <c r="DED49" s="674"/>
      <c r="DEE49" s="674"/>
      <c r="DEF49" s="674"/>
      <c r="DEG49" s="674"/>
      <c r="DEH49" s="674"/>
      <c r="DEI49" s="674"/>
      <c r="DEJ49" s="674"/>
      <c r="DEK49" s="674"/>
      <c r="DEL49" s="674"/>
      <c r="DEM49" s="674"/>
      <c r="DEN49" s="674"/>
      <c r="DEO49" s="674"/>
      <c r="DEP49" s="674"/>
      <c r="DEQ49" s="674"/>
      <c r="DER49" s="674"/>
      <c r="DES49" s="674"/>
      <c r="DET49" s="674"/>
      <c r="DEU49" s="674"/>
      <c r="DEV49" s="674"/>
      <c r="DEW49" s="674"/>
      <c r="DEX49" s="674"/>
      <c r="DEY49" s="674"/>
      <c r="DEZ49" s="674"/>
      <c r="DFA49" s="674"/>
      <c r="DFB49" s="674"/>
      <c r="DFC49" s="674"/>
      <c r="DFD49" s="674"/>
      <c r="DFE49" s="674"/>
      <c r="DFF49" s="674"/>
      <c r="DFG49" s="674"/>
      <c r="DFH49" s="674"/>
      <c r="DFI49" s="674"/>
      <c r="DFJ49" s="674"/>
      <c r="DFK49" s="674"/>
      <c r="DFL49" s="674"/>
      <c r="DFM49" s="674"/>
      <c r="DFN49" s="674"/>
      <c r="DFO49" s="674"/>
      <c r="DFP49" s="674"/>
      <c r="DFQ49" s="674"/>
      <c r="DFR49" s="674"/>
      <c r="DFS49" s="674"/>
      <c r="DFT49" s="674"/>
      <c r="DFU49" s="674"/>
      <c r="DFV49" s="674"/>
      <c r="DFW49" s="674"/>
      <c r="DFX49" s="674"/>
      <c r="DFY49" s="674"/>
      <c r="DFZ49" s="674"/>
      <c r="DGA49" s="674"/>
      <c r="DGB49" s="674"/>
      <c r="DGC49" s="674"/>
      <c r="DGD49" s="674"/>
      <c r="DGE49" s="674"/>
      <c r="DGF49" s="674"/>
      <c r="DGG49" s="674"/>
      <c r="DGH49" s="674"/>
      <c r="DGI49" s="674"/>
      <c r="DGJ49" s="674"/>
      <c r="DGK49" s="674"/>
      <c r="DGL49" s="674"/>
      <c r="DGM49" s="674"/>
      <c r="DGN49" s="674"/>
      <c r="DGO49" s="674"/>
      <c r="DGP49" s="674"/>
      <c r="DGQ49" s="674"/>
      <c r="DGR49" s="674"/>
      <c r="DGS49" s="674"/>
      <c r="DGT49" s="674"/>
      <c r="DGU49" s="674"/>
      <c r="DGV49" s="674"/>
      <c r="DGW49" s="674"/>
      <c r="DGX49" s="674"/>
      <c r="DGY49" s="674"/>
      <c r="DGZ49" s="674"/>
      <c r="DHA49" s="674"/>
      <c r="DHB49" s="674"/>
      <c r="DHC49" s="674"/>
      <c r="DHD49" s="674"/>
      <c r="DHE49" s="674"/>
      <c r="DHF49" s="674"/>
      <c r="DHG49" s="674"/>
      <c r="DHH49" s="674"/>
      <c r="DHI49" s="674"/>
      <c r="DHJ49" s="674"/>
      <c r="DHK49" s="674"/>
      <c r="DHL49" s="674"/>
      <c r="DHM49" s="674"/>
      <c r="DHN49" s="674"/>
      <c r="DHO49" s="674"/>
      <c r="DHP49" s="674"/>
      <c r="DHQ49" s="674"/>
      <c r="DHR49" s="674"/>
      <c r="DHS49" s="674"/>
      <c r="DHT49" s="674"/>
      <c r="DHU49" s="674"/>
      <c r="DHV49" s="674"/>
      <c r="DHW49" s="674"/>
      <c r="DHX49" s="674"/>
      <c r="DHY49" s="674"/>
      <c r="DHZ49" s="674"/>
      <c r="DIA49" s="674"/>
      <c r="DIB49" s="674"/>
      <c r="DIC49" s="674"/>
      <c r="DID49" s="674"/>
      <c r="DIE49" s="674"/>
      <c r="DIF49" s="674"/>
      <c r="DIG49" s="674"/>
      <c r="DIH49" s="674"/>
      <c r="DII49" s="674"/>
      <c r="DIJ49" s="674"/>
      <c r="DIK49" s="674"/>
      <c r="DIL49" s="674"/>
      <c r="DIM49" s="674"/>
      <c r="DIN49" s="674"/>
      <c r="DIO49" s="674"/>
      <c r="DIP49" s="674"/>
      <c r="DIQ49" s="674"/>
      <c r="DIR49" s="674"/>
      <c r="DIS49" s="674"/>
      <c r="DIT49" s="674"/>
      <c r="DIU49" s="674"/>
      <c r="DIV49" s="674"/>
      <c r="DIW49" s="674"/>
      <c r="DIX49" s="674"/>
      <c r="DIY49" s="674"/>
      <c r="DIZ49" s="674"/>
      <c r="DJA49" s="674"/>
      <c r="DJB49" s="674"/>
      <c r="DJC49" s="674"/>
      <c r="DJD49" s="674"/>
      <c r="DJE49" s="674"/>
      <c r="DJF49" s="674"/>
      <c r="DJG49" s="674"/>
      <c r="DJH49" s="674"/>
      <c r="DJI49" s="674"/>
      <c r="DJJ49" s="674"/>
      <c r="DJK49" s="674"/>
      <c r="DJL49" s="674"/>
      <c r="DJM49" s="674"/>
      <c r="DJN49" s="674"/>
      <c r="DJO49" s="674"/>
      <c r="DJP49" s="674"/>
      <c r="DJQ49" s="674"/>
      <c r="DJR49" s="674"/>
      <c r="DJS49" s="674"/>
      <c r="DJT49" s="674"/>
      <c r="DJU49" s="674"/>
      <c r="DJV49" s="674"/>
      <c r="DJW49" s="674"/>
      <c r="DJX49" s="674"/>
      <c r="DJY49" s="674"/>
      <c r="DJZ49" s="674"/>
      <c r="DKA49" s="674"/>
      <c r="DKB49" s="674"/>
      <c r="DKC49" s="674"/>
      <c r="DKD49" s="674"/>
      <c r="DKE49" s="674"/>
      <c r="DKF49" s="674"/>
      <c r="DKG49" s="674"/>
      <c r="DKH49" s="674"/>
      <c r="DKI49" s="674"/>
      <c r="DKJ49" s="674"/>
      <c r="DKK49" s="674"/>
      <c r="DKL49" s="674"/>
      <c r="DKM49" s="674"/>
      <c r="DKN49" s="674"/>
      <c r="DKO49" s="674"/>
      <c r="DKP49" s="674"/>
      <c r="DKQ49" s="674"/>
      <c r="DKR49" s="674"/>
      <c r="DKS49" s="674"/>
      <c r="DKT49" s="674"/>
      <c r="DKU49" s="674"/>
      <c r="DKV49" s="674"/>
      <c r="DKW49" s="674"/>
      <c r="DKX49" s="674"/>
      <c r="DKY49" s="674"/>
      <c r="DKZ49" s="674"/>
      <c r="DLA49" s="674"/>
      <c r="DLB49" s="674"/>
      <c r="DLC49" s="674"/>
      <c r="DLD49" s="674"/>
      <c r="DLE49" s="674"/>
      <c r="DLF49" s="674"/>
      <c r="DLG49" s="674"/>
      <c r="DLH49" s="674"/>
      <c r="DLI49" s="674"/>
      <c r="DLJ49" s="674"/>
      <c r="DLK49" s="674"/>
      <c r="DLL49" s="674"/>
      <c r="DLM49" s="674"/>
      <c r="DLN49" s="674"/>
      <c r="DLO49" s="674"/>
      <c r="DLP49" s="674"/>
      <c r="DLQ49" s="674"/>
      <c r="DLR49" s="674"/>
      <c r="DLS49" s="674"/>
      <c r="DLT49" s="674"/>
      <c r="DLU49" s="674"/>
      <c r="DLV49" s="674"/>
      <c r="DLW49" s="674"/>
      <c r="DLX49" s="674"/>
      <c r="DLY49" s="674"/>
      <c r="DLZ49" s="674"/>
      <c r="DMA49" s="674"/>
      <c r="DMB49" s="674"/>
      <c r="DMC49" s="674"/>
      <c r="DMD49" s="674"/>
      <c r="DME49" s="674"/>
      <c r="DMF49" s="674"/>
      <c r="DMG49" s="674"/>
      <c r="DMH49" s="674"/>
      <c r="DMI49" s="674"/>
      <c r="DMJ49" s="674"/>
      <c r="DMK49" s="674"/>
      <c r="DML49" s="674"/>
      <c r="DMM49" s="674"/>
      <c r="DMN49" s="674"/>
      <c r="DMO49" s="674"/>
      <c r="DMP49" s="674"/>
      <c r="DMQ49" s="674"/>
      <c r="DMR49" s="674"/>
      <c r="DMS49" s="674"/>
      <c r="DMT49" s="674"/>
      <c r="DMU49" s="674"/>
      <c r="DMV49" s="674"/>
      <c r="DMW49" s="674"/>
      <c r="DMX49" s="674"/>
      <c r="DMY49" s="674"/>
      <c r="DMZ49" s="674"/>
      <c r="DNA49" s="674"/>
      <c r="DNB49" s="674"/>
      <c r="DNC49" s="674"/>
      <c r="DND49" s="674"/>
      <c r="DNE49" s="674"/>
      <c r="DNF49" s="674"/>
      <c r="DNG49" s="674"/>
      <c r="DNH49" s="674"/>
      <c r="DNI49" s="674"/>
      <c r="DNJ49" s="674"/>
      <c r="DNK49" s="674"/>
      <c r="DNL49" s="674"/>
      <c r="DNM49" s="674"/>
      <c r="DNN49" s="674"/>
      <c r="DNO49" s="674"/>
      <c r="DNP49" s="674"/>
      <c r="DNQ49" s="674"/>
      <c r="DNR49" s="674"/>
      <c r="DNS49" s="674"/>
      <c r="DNT49" s="674"/>
      <c r="DNU49" s="674"/>
      <c r="DNV49" s="674"/>
      <c r="DNW49" s="674"/>
      <c r="DNX49" s="674"/>
      <c r="DNY49" s="674"/>
      <c r="DNZ49" s="674"/>
      <c r="DOA49" s="674"/>
      <c r="DOB49" s="674"/>
      <c r="DOC49" s="674"/>
      <c r="DOD49" s="674"/>
      <c r="DOE49" s="674"/>
      <c r="DOF49" s="674"/>
      <c r="DOG49" s="674"/>
      <c r="DOH49" s="674"/>
      <c r="DOI49" s="674"/>
      <c r="DOJ49" s="674"/>
      <c r="DOK49" s="674"/>
      <c r="DOL49" s="674"/>
      <c r="DOM49" s="674"/>
      <c r="DON49" s="674"/>
      <c r="DOO49" s="674"/>
      <c r="DOP49" s="674"/>
      <c r="DOQ49" s="674"/>
      <c r="DOR49" s="674"/>
      <c r="DOS49" s="674"/>
      <c r="DOT49" s="674"/>
      <c r="DOU49" s="674"/>
      <c r="DOV49" s="674"/>
      <c r="DOW49" s="674"/>
      <c r="DOX49" s="674"/>
      <c r="DOY49" s="674"/>
      <c r="DOZ49" s="674"/>
      <c r="DPA49" s="674"/>
      <c r="DPB49" s="674"/>
      <c r="DPC49" s="674"/>
      <c r="DPD49" s="674"/>
      <c r="DPE49" s="674"/>
      <c r="DPF49" s="674"/>
      <c r="DPG49" s="674"/>
      <c r="DPH49" s="674"/>
      <c r="DPI49" s="674"/>
      <c r="DPJ49" s="674"/>
      <c r="DPK49" s="674"/>
      <c r="DPL49" s="674"/>
      <c r="DPM49" s="674"/>
      <c r="DPN49" s="674"/>
      <c r="DPO49" s="674"/>
      <c r="DPP49" s="674"/>
      <c r="DPQ49" s="674"/>
      <c r="DPR49" s="674"/>
      <c r="DPS49" s="674"/>
      <c r="DPT49" s="674"/>
      <c r="DPU49" s="674"/>
      <c r="DPV49" s="674"/>
      <c r="DPW49" s="674"/>
      <c r="DPX49" s="674"/>
      <c r="DPY49" s="674"/>
      <c r="DPZ49" s="674"/>
      <c r="DQA49" s="674"/>
      <c r="DQB49" s="674"/>
      <c r="DQC49" s="674"/>
      <c r="DQD49" s="674"/>
      <c r="DQE49" s="674"/>
      <c r="DQF49" s="674"/>
      <c r="DQG49" s="674"/>
      <c r="DQH49" s="674"/>
      <c r="DQI49" s="674"/>
      <c r="DQJ49" s="674"/>
      <c r="DQK49" s="674"/>
      <c r="DQL49" s="674"/>
      <c r="DQM49" s="674"/>
      <c r="DQN49" s="674"/>
      <c r="DQO49" s="674"/>
      <c r="DQP49" s="674"/>
      <c r="DQQ49" s="674"/>
      <c r="DQR49" s="674"/>
      <c r="DQS49" s="674"/>
      <c r="DQT49" s="674"/>
      <c r="DQU49" s="674"/>
      <c r="DQV49" s="674"/>
      <c r="DQW49" s="674"/>
      <c r="DQX49" s="674"/>
      <c r="DQY49" s="674"/>
      <c r="DQZ49" s="674"/>
      <c r="DRA49" s="674"/>
      <c r="DRB49" s="674"/>
      <c r="DRC49" s="674"/>
      <c r="DRD49" s="674"/>
      <c r="DRE49" s="674"/>
      <c r="DRF49" s="674"/>
      <c r="DRG49" s="674"/>
      <c r="DRH49" s="674"/>
      <c r="DRI49" s="674"/>
      <c r="DRJ49" s="674"/>
      <c r="DRK49" s="674"/>
      <c r="DRL49" s="674"/>
      <c r="DRM49" s="674"/>
      <c r="DRN49" s="674"/>
      <c r="DRO49" s="674"/>
      <c r="DRP49" s="674"/>
      <c r="DRQ49" s="674"/>
      <c r="DRR49" s="674"/>
      <c r="DRS49" s="674"/>
      <c r="DRT49" s="674"/>
      <c r="DRU49" s="674"/>
      <c r="DRV49" s="674"/>
      <c r="DRW49" s="674"/>
      <c r="DRX49" s="674"/>
      <c r="DRY49" s="674"/>
      <c r="DRZ49" s="674"/>
      <c r="DSA49" s="674"/>
      <c r="DSB49" s="674"/>
      <c r="DSC49" s="674"/>
      <c r="DSD49" s="674"/>
      <c r="DSE49" s="674"/>
      <c r="DSF49" s="674"/>
      <c r="DSG49" s="674"/>
      <c r="DSH49" s="674"/>
      <c r="DSI49" s="674"/>
      <c r="DSJ49" s="674"/>
      <c r="DSK49" s="674"/>
      <c r="DSL49" s="674"/>
      <c r="DSM49" s="674"/>
      <c r="DSN49" s="674"/>
      <c r="DSO49" s="674"/>
      <c r="DSP49" s="674"/>
      <c r="DSQ49" s="674"/>
      <c r="DSR49" s="674"/>
      <c r="DSS49" s="674"/>
      <c r="DST49" s="674"/>
      <c r="DSU49" s="674"/>
      <c r="DSV49" s="674"/>
      <c r="DSW49" s="674"/>
      <c r="DSX49" s="674"/>
      <c r="DSY49" s="674"/>
      <c r="DSZ49" s="674"/>
      <c r="DTA49" s="674"/>
      <c r="DTB49" s="674"/>
      <c r="DTC49" s="674"/>
      <c r="DTD49" s="674"/>
      <c r="DTE49" s="674"/>
      <c r="DTF49" s="674"/>
      <c r="DTG49" s="674"/>
      <c r="DTH49" s="674"/>
      <c r="DTI49" s="674"/>
      <c r="DTJ49" s="674"/>
      <c r="DTK49" s="674"/>
      <c r="DTL49" s="674"/>
      <c r="DTM49" s="674"/>
      <c r="DTN49" s="674"/>
      <c r="DTO49" s="674"/>
      <c r="DTP49" s="674"/>
      <c r="DTQ49" s="674"/>
      <c r="DTR49" s="674"/>
      <c r="DTS49" s="674"/>
      <c r="DTT49" s="674"/>
      <c r="DTU49" s="674"/>
      <c r="DTV49" s="674"/>
      <c r="DTW49" s="674"/>
      <c r="DTX49" s="674"/>
      <c r="DTY49" s="674"/>
      <c r="DTZ49" s="674"/>
      <c r="DUA49" s="674"/>
      <c r="DUB49" s="674"/>
      <c r="DUC49" s="674"/>
      <c r="DUD49" s="674"/>
      <c r="DUE49" s="674"/>
      <c r="DUF49" s="674"/>
      <c r="DUG49" s="674"/>
      <c r="DUH49" s="674"/>
      <c r="DUI49" s="674"/>
      <c r="DUJ49" s="674"/>
      <c r="DUK49" s="674"/>
      <c r="DUL49" s="674"/>
      <c r="DUM49" s="674"/>
      <c r="DUN49" s="674"/>
      <c r="DUO49" s="674"/>
      <c r="DUP49" s="674"/>
      <c r="DUQ49" s="674"/>
      <c r="DUR49" s="674"/>
      <c r="DUS49" s="674"/>
      <c r="DUT49" s="674"/>
      <c r="DUU49" s="674"/>
      <c r="DUV49" s="674"/>
      <c r="DUW49" s="674"/>
      <c r="DUX49" s="674"/>
      <c r="DUY49" s="674"/>
      <c r="DUZ49" s="674"/>
      <c r="DVA49" s="674"/>
      <c r="DVB49" s="674"/>
      <c r="DVC49" s="674"/>
      <c r="DVD49" s="674"/>
      <c r="DVE49" s="674"/>
      <c r="DVF49" s="674"/>
      <c r="DVG49" s="674"/>
      <c r="DVH49" s="674"/>
      <c r="DVI49" s="674"/>
      <c r="DVJ49" s="674"/>
      <c r="DVK49" s="674"/>
      <c r="DVL49" s="674"/>
      <c r="DVM49" s="674"/>
      <c r="DVN49" s="674"/>
      <c r="DVO49" s="674"/>
      <c r="DVP49" s="674"/>
      <c r="DVQ49" s="674"/>
      <c r="DVR49" s="674"/>
      <c r="DVS49" s="674"/>
      <c r="DVT49" s="674"/>
      <c r="DVU49" s="674"/>
      <c r="DVV49" s="674"/>
      <c r="DVW49" s="674"/>
      <c r="DVX49" s="674"/>
      <c r="DVY49" s="674"/>
      <c r="DVZ49" s="674"/>
      <c r="DWA49" s="674"/>
      <c r="DWB49" s="674"/>
      <c r="DWC49" s="674"/>
      <c r="DWD49" s="674"/>
      <c r="DWE49" s="674"/>
      <c r="DWF49" s="674"/>
      <c r="DWG49" s="674"/>
      <c r="DWH49" s="674"/>
      <c r="DWI49" s="674"/>
      <c r="DWJ49" s="674"/>
      <c r="DWK49" s="674"/>
      <c r="DWL49" s="674"/>
      <c r="DWM49" s="674"/>
      <c r="DWN49" s="674"/>
      <c r="DWO49" s="674"/>
      <c r="DWP49" s="674"/>
      <c r="DWQ49" s="674"/>
      <c r="DWR49" s="674"/>
      <c r="DWS49" s="674"/>
      <c r="DWT49" s="674"/>
      <c r="DWU49" s="674"/>
      <c r="DWV49" s="674"/>
      <c r="DWW49" s="674"/>
      <c r="DWX49" s="674"/>
      <c r="DWY49" s="674"/>
      <c r="DWZ49" s="674"/>
      <c r="DXA49" s="674"/>
      <c r="DXB49" s="674"/>
      <c r="DXC49" s="674"/>
      <c r="DXD49" s="674"/>
      <c r="DXE49" s="674"/>
      <c r="DXF49" s="674"/>
      <c r="DXG49" s="674"/>
      <c r="DXH49" s="674"/>
      <c r="DXI49" s="674"/>
      <c r="DXJ49" s="674"/>
      <c r="DXK49" s="674"/>
      <c r="DXL49" s="674"/>
      <c r="DXM49" s="674"/>
      <c r="DXN49" s="674"/>
      <c r="DXO49" s="674"/>
      <c r="DXP49" s="674"/>
      <c r="DXQ49" s="674"/>
      <c r="DXR49" s="674"/>
      <c r="DXS49" s="674"/>
      <c r="DXT49" s="674"/>
      <c r="DXU49" s="674"/>
      <c r="DXV49" s="674"/>
      <c r="DXW49" s="674"/>
      <c r="DXX49" s="674"/>
      <c r="DXY49" s="674"/>
      <c r="DXZ49" s="674"/>
      <c r="DYA49" s="674"/>
      <c r="DYB49" s="674"/>
      <c r="DYC49" s="674"/>
      <c r="DYD49" s="674"/>
      <c r="DYE49" s="674"/>
      <c r="DYF49" s="674"/>
      <c r="DYG49" s="674"/>
      <c r="DYH49" s="674"/>
      <c r="DYI49" s="674"/>
      <c r="DYJ49" s="674"/>
      <c r="DYK49" s="674"/>
      <c r="DYL49" s="674"/>
      <c r="DYM49" s="674"/>
      <c r="DYN49" s="674"/>
      <c r="DYO49" s="674"/>
      <c r="DYP49" s="674"/>
      <c r="DYQ49" s="674"/>
      <c r="DYR49" s="674"/>
      <c r="DYS49" s="674"/>
      <c r="DYT49" s="674"/>
      <c r="DYU49" s="674"/>
      <c r="DYV49" s="674"/>
      <c r="DYW49" s="674"/>
      <c r="DYX49" s="674"/>
      <c r="DYY49" s="674"/>
      <c r="DYZ49" s="674"/>
      <c r="DZA49" s="674"/>
      <c r="DZB49" s="674"/>
      <c r="DZC49" s="674"/>
      <c r="DZD49" s="674"/>
      <c r="DZE49" s="674"/>
      <c r="DZF49" s="674"/>
      <c r="DZG49" s="674"/>
      <c r="DZH49" s="674"/>
      <c r="DZI49" s="674"/>
      <c r="DZJ49" s="674"/>
      <c r="DZK49" s="674"/>
      <c r="DZL49" s="674"/>
      <c r="DZM49" s="674"/>
      <c r="DZN49" s="674"/>
      <c r="DZO49" s="674"/>
      <c r="DZP49" s="674"/>
      <c r="DZQ49" s="674"/>
      <c r="DZR49" s="674"/>
      <c r="DZS49" s="674"/>
      <c r="DZT49" s="674"/>
      <c r="DZU49" s="674"/>
      <c r="DZV49" s="674"/>
      <c r="DZW49" s="674"/>
      <c r="DZX49" s="674"/>
      <c r="DZY49" s="674"/>
      <c r="DZZ49" s="674"/>
      <c r="EAA49" s="674"/>
      <c r="EAB49" s="674"/>
      <c r="EAC49" s="674"/>
      <c r="EAD49" s="674"/>
      <c r="EAE49" s="674"/>
      <c r="EAF49" s="674"/>
      <c r="EAG49" s="674"/>
      <c r="EAH49" s="674"/>
      <c r="EAI49" s="674"/>
      <c r="EAJ49" s="674"/>
      <c r="EAK49" s="674"/>
      <c r="EAL49" s="674"/>
      <c r="EAM49" s="674"/>
      <c r="EAN49" s="674"/>
      <c r="EAO49" s="674"/>
      <c r="EAP49" s="674"/>
      <c r="EAQ49" s="674"/>
      <c r="EAR49" s="674"/>
      <c r="EAS49" s="674"/>
      <c r="EAT49" s="674"/>
      <c r="EAU49" s="674"/>
      <c r="EAV49" s="674"/>
      <c r="EAW49" s="674"/>
      <c r="EAX49" s="674"/>
      <c r="EAY49" s="674"/>
      <c r="EAZ49" s="674"/>
      <c r="EBA49" s="674"/>
      <c r="EBB49" s="674"/>
      <c r="EBC49" s="674"/>
      <c r="EBD49" s="674"/>
      <c r="EBE49" s="674"/>
      <c r="EBF49" s="674"/>
      <c r="EBG49" s="674"/>
      <c r="EBH49" s="674"/>
      <c r="EBI49" s="674"/>
      <c r="EBJ49" s="674"/>
      <c r="EBK49" s="674"/>
      <c r="EBL49" s="674"/>
      <c r="EBM49" s="674"/>
      <c r="EBN49" s="674"/>
      <c r="EBO49" s="674"/>
      <c r="EBP49" s="674"/>
      <c r="EBQ49" s="674"/>
      <c r="EBR49" s="674"/>
      <c r="EBS49" s="674"/>
      <c r="EBT49" s="674"/>
      <c r="EBU49" s="674"/>
      <c r="EBV49" s="674"/>
      <c r="EBW49" s="674"/>
      <c r="EBX49" s="674"/>
      <c r="EBY49" s="674"/>
      <c r="EBZ49" s="674"/>
      <c r="ECA49" s="674"/>
      <c r="ECB49" s="674"/>
      <c r="ECC49" s="674"/>
      <c r="ECD49" s="674"/>
      <c r="ECE49" s="674"/>
      <c r="ECF49" s="674"/>
      <c r="ECG49" s="674"/>
      <c r="ECH49" s="674"/>
      <c r="ECI49" s="674"/>
      <c r="ECJ49" s="674"/>
      <c r="ECK49" s="674"/>
      <c r="ECL49" s="674"/>
      <c r="ECM49" s="674"/>
      <c r="ECN49" s="674"/>
      <c r="ECO49" s="674"/>
      <c r="ECP49" s="674"/>
      <c r="ECQ49" s="674"/>
      <c r="ECR49" s="674"/>
      <c r="ECS49" s="674"/>
      <c r="ECT49" s="674"/>
      <c r="ECU49" s="674"/>
      <c r="ECV49" s="674"/>
      <c r="ECW49" s="674"/>
      <c r="ECX49" s="674"/>
      <c r="ECY49" s="674"/>
      <c r="ECZ49" s="674"/>
      <c r="EDA49" s="674"/>
      <c r="EDB49" s="674"/>
      <c r="EDC49" s="674"/>
      <c r="EDD49" s="674"/>
      <c r="EDE49" s="674"/>
      <c r="EDF49" s="674"/>
      <c r="EDG49" s="674"/>
      <c r="EDH49" s="674"/>
      <c r="EDI49" s="674"/>
      <c r="EDJ49" s="674"/>
      <c r="EDK49" s="674"/>
      <c r="EDL49" s="674"/>
      <c r="EDM49" s="674"/>
      <c r="EDN49" s="674"/>
      <c r="EDO49" s="674"/>
      <c r="EDP49" s="674"/>
      <c r="EDQ49" s="674"/>
      <c r="EDR49" s="674"/>
      <c r="EDS49" s="674"/>
      <c r="EDT49" s="674"/>
      <c r="EDU49" s="674"/>
      <c r="EDV49" s="674"/>
      <c r="EDW49" s="674"/>
      <c r="EDX49" s="674"/>
      <c r="EDY49" s="674"/>
      <c r="EDZ49" s="674"/>
      <c r="EEA49" s="674"/>
      <c r="EEB49" s="674"/>
      <c r="EEC49" s="674"/>
      <c r="EED49" s="674"/>
      <c r="EEE49" s="674"/>
      <c r="EEF49" s="674"/>
      <c r="EEG49" s="674"/>
      <c r="EEH49" s="674"/>
      <c r="EEI49" s="674"/>
      <c r="EEJ49" s="674"/>
      <c r="EEK49" s="674"/>
      <c r="EEL49" s="674"/>
      <c r="EEM49" s="674"/>
      <c r="EEN49" s="674"/>
      <c r="EEO49" s="674"/>
      <c r="EEP49" s="674"/>
      <c r="EEQ49" s="674"/>
      <c r="EER49" s="674"/>
      <c r="EES49" s="674"/>
      <c r="EET49" s="674"/>
      <c r="EEU49" s="674"/>
      <c r="EEV49" s="674"/>
      <c r="EEW49" s="674"/>
      <c r="EEX49" s="674"/>
      <c r="EEY49" s="674"/>
      <c r="EEZ49" s="674"/>
      <c r="EFA49" s="674"/>
      <c r="EFB49" s="674"/>
      <c r="EFC49" s="674"/>
      <c r="EFD49" s="674"/>
      <c r="EFE49" s="674"/>
      <c r="EFF49" s="674"/>
      <c r="EFG49" s="674"/>
      <c r="EFH49" s="674"/>
      <c r="EFI49" s="674"/>
      <c r="EFJ49" s="674"/>
      <c r="EFK49" s="674"/>
      <c r="EFL49" s="674"/>
      <c r="EFM49" s="674"/>
      <c r="EFN49" s="674"/>
      <c r="EFO49" s="674"/>
      <c r="EFP49" s="674"/>
      <c r="EFQ49" s="674"/>
      <c r="EFR49" s="674"/>
      <c r="EFS49" s="674"/>
      <c r="EFT49" s="674"/>
      <c r="EFU49" s="674"/>
      <c r="EFV49" s="674"/>
      <c r="EFW49" s="674"/>
      <c r="EFX49" s="674"/>
      <c r="EFY49" s="674"/>
      <c r="EFZ49" s="674"/>
      <c r="EGA49" s="674"/>
      <c r="EGB49" s="674"/>
      <c r="EGC49" s="674"/>
      <c r="EGD49" s="674"/>
      <c r="EGE49" s="674"/>
      <c r="EGF49" s="674"/>
      <c r="EGG49" s="674"/>
      <c r="EGH49" s="674"/>
      <c r="EGI49" s="674"/>
      <c r="EGJ49" s="674"/>
      <c r="EGK49" s="674"/>
      <c r="EGL49" s="674"/>
      <c r="EGM49" s="674"/>
      <c r="EGN49" s="674"/>
      <c r="EGO49" s="674"/>
      <c r="EGP49" s="674"/>
      <c r="EGQ49" s="674"/>
      <c r="EGR49" s="674"/>
      <c r="EGS49" s="674"/>
      <c r="EGT49" s="674"/>
      <c r="EGU49" s="674"/>
      <c r="EGV49" s="674"/>
      <c r="EGW49" s="674"/>
      <c r="EGX49" s="674"/>
      <c r="EGY49" s="674"/>
      <c r="EGZ49" s="674"/>
      <c r="EHA49" s="674"/>
      <c r="EHB49" s="674"/>
      <c r="EHC49" s="674"/>
      <c r="EHD49" s="674"/>
      <c r="EHE49" s="674"/>
      <c r="EHF49" s="674"/>
      <c r="EHG49" s="674"/>
      <c r="EHH49" s="674"/>
      <c r="EHI49" s="674"/>
      <c r="EHJ49" s="674"/>
      <c r="EHK49" s="674"/>
      <c r="EHL49" s="674"/>
      <c r="EHM49" s="674"/>
      <c r="EHN49" s="674"/>
      <c r="EHO49" s="674"/>
      <c r="EHP49" s="674"/>
      <c r="EHQ49" s="674"/>
      <c r="EHR49" s="674"/>
      <c r="EHS49" s="674"/>
      <c r="EHT49" s="674"/>
      <c r="EHU49" s="674"/>
      <c r="EHV49" s="674"/>
      <c r="EHW49" s="674"/>
      <c r="EHX49" s="674"/>
      <c r="EHY49" s="674"/>
      <c r="EHZ49" s="674"/>
      <c r="EIA49" s="674"/>
      <c r="EIB49" s="674"/>
      <c r="EIC49" s="674"/>
      <c r="EID49" s="674"/>
      <c r="EIE49" s="674"/>
      <c r="EIF49" s="674"/>
      <c r="EIG49" s="674"/>
      <c r="EIH49" s="674"/>
      <c r="EII49" s="674"/>
      <c r="EIJ49" s="674"/>
      <c r="EIK49" s="674"/>
      <c r="EIL49" s="674"/>
      <c r="EIM49" s="674"/>
      <c r="EIN49" s="674"/>
      <c r="EIO49" s="674"/>
      <c r="EIP49" s="674"/>
      <c r="EIQ49" s="674"/>
      <c r="EIR49" s="674"/>
      <c r="EIS49" s="674"/>
      <c r="EIT49" s="674"/>
      <c r="EIU49" s="674"/>
      <c r="EIV49" s="674"/>
      <c r="EIW49" s="674"/>
      <c r="EIX49" s="674"/>
      <c r="EIY49" s="674"/>
      <c r="EIZ49" s="674"/>
      <c r="EJA49" s="674"/>
      <c r="EJB49" s="674"/>
      <c r="EJC49" s="674"/>
      <c r="EJD49" s="674"/>
      <c r="EJE49" s="674"/>
      <c r="EJF49" s="674"/>
      <c r="EJG49" s="674"/>
      <c r="EJH49" s="674"/>
      <c r="EJI49" s="674"/>
      <c r="EJJ49" s="674"/>
      <c r="EJK49" s="674"/>
      <c r="EJL49" s="674"/>
      <c r="EJM49" s="674"/>
      <c r="EJN49" s="674"/>
      <c r="EJO49" s="674"/>
      <c r="EJP49" s="674"/>
      <c r="EJQ49" s="674"/>
      <c r="EJR49" s="674"/>
      <c r="EJS49" s="674"/>
      <c r="EJT49" s="674"/>
      <c r="EJU49" s="674"/>
      <c r="EJV49" s="674"/>
      <c r="EJW49" s="674"/>
      <c r="EJX49" s="674"/>
      <c r="EJY49" s="674"/>
      <c r="EJZ49" s="674"/>
      <c r="EKA49" s="674"/>
      <c r="EKB49" s="674"/>
      <c r="EKC49" s="674"/>
      <c r="EKD49" s="674"/>
      <c r="EKE49" s="674"/>
      <c r="EKF49" s="674"/>
      <c r="EKG49" s="674"/>
      <c r="EKH49" s="674"/>
      <c r="EKI49" s="674"/>
      <c r="EKJ49" s="674"/>
      <c r="EKK49" s="674"/>
      <c r="EKL49" s="674"/>
      <c r="EKM49" s="674"/>
      <c r="EKN49" s="674"/>
      <c r="EKO49" s="674"/>
      <c r="EKP49" s="674"/>
      <c r="EKQ49" s="674"/>
      <c r="EKR49" s="674"/>
      <c r="EKS49" s="674"/>
      <c r="EKT49" s="674"/>
      <c r="EKU49" s="674"/>
      <c r="EKV49" s="674"/>
      <c r="EKW49" s="674"/>
      <c r="EKX49" s="674"/>
      <c r="EKY49" s="674"/>
      <c r="EKZ49" s="674"/>
      <c r="ELA49" s="674"/>
      <c r="ELB49" s="674"/>
      <c r="ELC49" s="674"/>
      <c r="ELD49" s="674"/>
      <c r="ELE49" s="674"/>
      <c r="ELF49" s="674"/>
      <c r="ELG49" s="674"/>
      <c r="ELH49" s="674"/>
      <c r="ELI49" s="674"/>
      <c r="ELJ49" s="674"/>
      <c r="ELK49" s="674"/>
      <c r="ELL49" s="674"/>
      <c r="ELM49" s="674"/>
      <c r="ELN49" s="674"/>
      <c r="ELO49" s="674"/>
      <c r="ELP49" s="674"/>
      <c r="ELQ49" s="674"/>
      <c r="ELR49" s="674"/>
      <c r="ELS49" s="674"/>
      <c r="ELT49" s="674"/>
      <c r="ELU49" s="674"/>
      <c r="ELV49" s="674"/>
      <c r="ELW49" s="674"/>
      <c r="ELX49" s="674"/>
      <c r="ELY49" s="674"/>
      <c r="ELZ49" s="674"/>
      <c r="EMA49" s="674"/>
      <c r="EMB49" s="674"/>
      <c r="EMC49" s="674"/>
      <c r="EMD49" s="674"/>
      <c r="EME49" s="674"/>
      <c r="EMF49" s="674"/>
      <c r="EMG49" s="674"/>
      <c r="EMH49" s="674"/>
      <c r="EMI49" s="674"/>
      <c r="EMJ49" s="674"/>
      <c r="EMK49" s="674"/>
      <c r="EML49" s="674"/>
      <c r="EMM49" s="674"/>
      <c r="EMN49" s="674"/>
      <c r="EMO49" s="674"/>
      <c r="EMP49" s="674"/>
      <c r="EMQ49" s="674"/>
      <c r="EMR49" s="674"/>
      <c r="EMS49" s="674"/>
      <c r="EMT49" s="674"/>
      <c r="EMU49" s="674"/>
      <c r="EMV49" s="674"/>
      <c r="EMW49" s="674"/>
      <c r="EMX49" s="674"/>
      <c r="EMY49" s="674"/>
      <c r="EMZ49" s="674"/>
      <c r="ENA49" s="674"/>
      <c r="ENB49" s="674"/>
      <c r="ENC49" s="674"/>
      <c r="END49" s="674"/>
      <c r="ENE49" s="674"/>
      <c r="ENF49" s="674"/>
      <c r="ENG49" s="674"/>
      <c r="ENH49" s="674"/>
      <c r="ENI49" s="674"/>
      <c r="ENJ49" s="674"/>
      <c r="ENK49" s="674"/>
      <c r="ENL49" s="674"/>
      <c r="ENM49" s="674"/>
      <c r="ENN49" s="674"/>
      <c r="ENO49" s="674"/>
      <c r="ENP49" s="674"/>
      <c r="ENQ49" s="674"/>
      <c r="ENR49" s="674"/>
      <c r="ENS49" s="674"/>
      <c r="ENT49" s="674"/>
      <c r="ENU49" s="674"/>
      <c r="ENV49" s="674"/>
      <c r="ENW49" s="674"/>
      <c r="ENX49" s="674"/>
      <c r="ENY49" s="674"/>
      <c r="ENZ49" s="674"/>
      <c r="EOA49" s="674"/>
      <c r="EOB49" s="674"/>
      <c r="EOC49" s="674"/>
      <c r="EOD49" s="674"/>
      <c r="EOE49" s="674"/>
      <c r="EOF49" s="674"/>
      <c r="EOG49" s="674"/>
      <c r="EOH49" s="674"/>
      <c r="EOI49" s="674"/>
      <c r="EOJ49" s="674"/>
      <c r="EOK49" s="674"/>
      <c r="EOL49" s="674"/>
      <c r="EOM49" s="674"/>
      <c r="EON49" s="674"/>
      <c r="EOO49" s="674"/>
      <c r="EOP49" s="674"/>
      <c r="EOQ49" s="674"/>
      <c r="EOR49" s="674"/>
      <c r="EOS49" s="674"/>
      <c r="EOT49" s="674"/>
      <c r="EOU49" s="674"/>
      <c r="EOV49" s="674"/>
      <c r="EOW49" s="674"/>
      <c r="EOX49" s="674"/>
      <c r="EOY49" s="674"/>
      <c r="EOZ49" s="674"/>
      <c r="EPA49" s="674"/>
      <c r="EPB49" s="674"/>
      <c r="EPC49" s="674"/>
      <c r="EPD49" s="674"/>
      <c r="EPE49" s="674"/>
      <c r="EPF49" s="674"/>
      <c r="EPG49" s="674"/>
      <c r="EPH49" s="674"/>
      <c r="EPI49" s="674"/>
      <c r="EPJ49" s="674"/>
      <c r="EPK49" s="674"/>
      <c r="EPL49" s="674"/>
      <c r="EPM49" s="674"/>
      <c r="EPN49" s="674"/>
      <c r="EPO49" s="674"/>
      <c r="EPP49" s="674"/>
      <c r="EPQ49" s="674"/>
      <c r="EPR49" s="674"/>
      <c r="EPS49" s="674"/>
      <c r="EPT49" s="674"/>
      <c r="EPU49" s="674"/>
      <c r="EPV49" s="674"/>
      <c r="EPW49" s="674"/>
      <c r="EPX49" s="674"/>
      <c r="EPY49" s="674"/>
      <c r="EPZ49" s="674"/>
      <c r="EQA49" s="674"/>
      <c r="EQB49" s="674"/>
      <c r="EQC49" s="674"/>
      <c r="EQD49" s="674"/>
      <c r="EQE49" s="674"/>
      <c r="EQF49" s="674"/>
      <c r="EQG49" s="674"/>
      <c r="EQH49" s="674"/>
      <c r="EQI49" s="674"/>
      <c r="EQJ49" s="674"/>
      <c r="EQK49" s="674"/>
      <c r="EQL49" s="674"/>
      <c r="EQM49" s="674"/>
      <c r="EQN49" s="674"/>
      <c r="EQO49" s="674"/>
      <c r="EQP49" s="674"/>
      <c r="EQQ49" s="674"/>
      <c r="EQR49" s="674"/>
      <c r="EQS49" s="674"/>
      <c r="EQT49" s="674"/>
      <c r="EQU49" s="674"/>
      <c r="EQV49" s="674"/>
      <c r="EQW49" s="674"/>
      <c r="EQX49" s="674"/>
      <c r="EQY49" s="674"/>
      <c r="EQZ49" s="674"/>
      <c r="ERA49" s="674"/>
      <c r="ERB49" s="674"/>
      <c r="ERC49" s="674"/>
      <c r="ERD49" s="674"/>
      <c r="ERE49" s="674"/>
      <c r="ERF49" s="674"/>
      <c r="ERG49" s="674"/>
      <c r="ERH49" s="674"/>
      <c r="ERI49" s="674"/>
      <c r="ERJ49" s="674"/>
      <c r="ERK49" s="674"/>
      <c r="ERL49" s="674"/>
      <c r="ERM49" s="674"/>
      <c r="ERN49" s="674"/>
      <c r="ERO49" s="674"/>
      <c r="ERP49" s="674"/>
      <c r="ERQ49" s="674"/>
      <c r="ERR49" s="674"/>
      <c r="ERS49" s="674"/>
      <c r="ERT49" s="674"/>
      <c r="ERU49" s="674"/>
      <c r="ERV49" s="674"/>
      <c r="ERW49" s="674"/>
      <c r="ERX49" s="674"/>
      <c r="ERY49" s="674"/>
      <c r="ERZ49" s="674"/>
      <c r="ESA49" s="674"/>
      <c r="ESB49" s="674"/>
      <c r="ESC49" s="674"/>
      <c r="ESD49" s="674"/>
      <c r="ESE49" s="674"/>
      <c r="ESF49" s="674"/>
      <c r="ESG49" s="674"/>
      <c r="ESH49" s="674"/>
      <c r="ESI49" s="674"/>
      <c r="ESJ49" s="674"/>
      <c r="ESK49" s="674"/>
      <c r="ESL49" s="674"/>
      <c r="ESM49" s="674"/>
      <c r="ESN49" s="674"/>
      <c r="ESO49" s="674"/>
      <c r="ESP49" s="674"/>
      <c r="ESQ49" s="674"/>
      <c r="ESR49" s="674"/>
      <c r="ESS49" s="674"/>
      <c r="EST49" s="674"/>
      <c r="ESU49" s="674"/>
      <c r="ESV49" s="674"/>
      <c r="ESW49" s="674"/>
      <c r="ESX49" s="674"/>
      <c r="ESY49" s="674"/>
      <c r="ESZ49" s="674"/>
      <c r="ETA49" s="674"/>
      <c r="ETB49" s="674"/>
      <c r="ETC49" s="674"/>
      <c r="ETD49" s="674"/>
      <c r="ETE49" s="674"/>
      <c r="ETF49" s="674"/>
      <c r="ETG49" s="674"/>
      <c r="ETH49" s="674"/>
      <c r="ETI49" s="674"/>
      <c r="ETJ49" s="674"/>
      <c r="ETK49" s="674"/>
      <c r="ETL49" s="674"/>
      <c r="ETM49" s="674"/>
      <c r="ETN49" s="674"/>
      <c r="ETO49" s="674"/>
      <c r="ETP49" s="674"/>
      <c r="ETQ49" s="674"/>
      <c r="ETR49" s="674"/>
      <c r="ETS49" s="674"/>
      <c r="ETT49" s="674"/>
      <c r="ETU49" s="674"/>
      <c r="ETV49" s="674"/>
      <c r="ETW49" s="674"/>
      <c r="ETX49" s="674"/>
      <c r="ETY49" s="674"/>
      <c r="ETZ49" s="674"/>
      <c r="EUA49" s="674"/>
      <c r="EUB49" s="674"/>
      <c r="EUC49" s="674"/>
      <c r="EUD49" s="674"/>
      <c r="EUE49" s="674"/>
      <c r="EUF49" s="674"/>
      <c r="EUG49" s="674"/>
      <c r="EUH49" s="674"/>
      <c r="EUI49" s="674"/>
      <c r="EUJ49" s="674"/>
      <c r="EUK49" s="674"/>
      <c r="EUL49" s="674"/>
      <c r="EUM49" s="674"/>
      <c r="EUN49" s="674"/>
      <c r="EUO49" s="674"/>
      <c r="EUP49" s="674"/>
      <c r="EUQ49" s="674"/>
      <c r="EUR49" s="674"/>
      <c r="EUS49" s="674"/>
      <c r="EUT49" s="674"/>
      <c r="EUU49" s="674"/>
      <c r="EUV49" s="674"/>
      <c r="EUW49" s="674"/>
      <c r="EUX49" s="674"/>
      <c r="EUY49" s="674"/>
      <c r="EUZ49" s="674"/>
      <c r="EVA49" s="674"/>
      <c r="EVB49" s="674"/>
      <c r="EVC49" s="674"/>
      <c r="EVD49" s="674"/>
      <c r="EVE49" s="674"/>
      <c r="EVF49" s="674"/>
      <c r="EVG49" s="674"/>
      <c r="EVH49" s="674"/>
      <c r="EVI49" s="674"/>
      <c r="EVJ49" s="674"/>
      <c r="EVK49" s="674"/>
      <c r="EVL49" s="674"/>
      <c r="EVM49" s="674"/>
      <c r="EVN49" s="674"/>
      <c r="EVO49" s="674"/>
      <c r="EVP49" s="674"/>
      <c r="EVQ49" s="674"/>
      <c r="EVR49" s="674"/>
      <c r="EVS49" s="674"/>
      <c r="EVT49" s="674"/>
      <c r="EVU49" s="674"/>
      <c r="EVV49" s="674"/>
      <c r="EVW49" s="674"/>
      <c r="EVX49" s="674"/>
      <c r="EVY49" s="674"/>
      <c r="EVZ49" s="674"/>
      <c r="EWA49" s="674"/>
      <c r="EWB49" s="674"/>
      <c r="EWC49" s="674"/>
      <c r="EWD49" s="674"/>
      <c r="EWE49" s="674"/>
      <c r="EWF49" s="674"/>
      <c r="EWG49" s="674"/>
      <c r="EWH49" s="674"/>
      <c r="EWI49" s="674"/>
      <c r="EWJ49" s="674"/>
      <c r="EWK49" s="674"/>
      <c r="EWL49" s="674"/>
      <c r="EWM49" s="674"/>
      <c r="EWN49" s="674"/>
      <c r="EWO49" s="674"/>
      <c r="EWP49" s="674"/>
      <c r="EWQ49" s="674"/>
      <c r="EWR49" s="674"/>
      <c r="EWS49" s="674"/>
      <c r="EWT49" s="674"/>
      <c r="EWU49" s="674"/>
      <c r="EWV49" s="674"/>
      <c r="EWW49" s="674"/>
      <c r="EWX49" s="674"/>
      <c r="EWY49" s="674"/>
      <c r="EWZ49" s="674"/>
      <c r="EXA49" s="674"/>
      <c r="EXB49" s="674"/>
      <c r="EXC49" s="674"/>
      <c r="EXD49" s="674"/>
      <c r="EXE49" s="674"/>
      <c r="EXF49" s="674"/>
      <c r="EXG49" s="674"/>
      <c r="EXH49" s="674"/>
      <c r="EXI49" s="674"/>
      <c r="EXJ49" s="674"/>
      <c r="EXK49" s="674"/>
      <c r="EXL49" s="674"/>
      <c r="EXM49" s="674"/>
      <c r="EXN49" s="674"/>
      <c r="EXO49" s="674"/>
      <c r="EXP49" s="674"/>
      <c r="EXQ49" s="674"/>
      <c r="EXR49" s="674"/>
      <c r="EXS49" s="674"/>
      <c r="EXT49" s="674"/>
      <c r="EXU49" s="674"/>
      <c r="EXV49" s="674"/>
      <c r="EXW49" s="674"/>
      <c r="EXX49" s="674"/>
      <c r="EXY49" s="674"/>
      <c r="EXZ49" s="674"/>
      <c r="EYA49" s="674"/>
      <c r="EYB49" s="674"/>
      <c r="EYC49" s="674"/>
      <c r="EYD49" s="674"/>
      <c r="EYE49" s="674"/>
      <c r="EYF49" s="674"/>
      <c r="EYG49" s="674"/>
      <c r="EYH49" s="674"/>
      <c r="EYI49" s="674"/>
      <c r="EYJ49" s="674"/>
      <c r="EYK49" s="674"/>
      <c r="EYL49" s="674"/>
      <c r="EYM49" s="674"/>
      <c r="EYN49" s="674"/>
      <c r="EYO49" s="674"/>
      <c r="EYP49" s="674"/>
      <c r="EYQ49" s="674"/>
      <c r="EYR49" s="674"/>
      <c r="EYS49" s="674"/>
      <c r="EYT49" s="674"/>
      <c r="EYU49" s="674"/>
      <c r="EYV49" s="674"/>
      <c r="EYW49" s="674"/>
      <c r="EYX49" s="674"/>
      <c r="EYY49" s="674"/>
      <c r="EYZ49" s="674"/>
      <c r="EZA49" s="674"/>
      <c r="EZB49" s="674"/>
      <c r="EZC49" s="674"/>
      <c r="EZD49" s="674"/>
      <c r="EZE49" s="674"/>
      <c r="EZF49" s="674"/>
      <c r="EZG49" s="674"/>
      <c r="EZH49" s="674"/>
      <c r="EZI49" s="674"/>
      <c r="EZJ49" s="674"/>
      <c r="EZK49" s="674"/>
      <c r="EZL49" s="674"/>
      <c r="EZM49" s="674"/>
      <c r="EZN49" s="674"/>
      <c r="EZO49" s="674"/>
      <c r="EZP49" s="674"/>
      <c r="EZQ49" s="674"/>
      <c r="EZR49" s="674"/>
      <c r="EZS49" s="674"/>
      <c r="EZT49" s="674"/>
      <c r="EZU49" s="674"/>
      <c r="EZV49" s="674"/>
      <c r="EZW49" s="674"/>
      <c r="EZX49" s="674"/>
      <c r="EZY49" s="674"/>
      <c r="EZZ49" s="674"/>
      <c r="FAA49" s="674"/>
      <c r="FAB49" s="674"/>
      <c r="FAC49" s="674"/>
      <c r="FAD49" s="674"/>
      <c r="FAE49" s="674"/>
      <c r="FAF49" s="674"/>
      <c r="FAG49" s="674"/>
      <c r="FAH49" s="674"/>
      <c r="FAI49" s="674"/>
      <c r="FAJ49" s="674"/>
      <c r="FAK49" s="674"/>
      <c r="FAL49" s="674"/>
      <c r="FAM49" s="674"/>
      <c r="FAN49" s="674"/>
      <c r="FAO49" s="674"/>
      <c r="FAP49" s="674"/>
      <c r="FAQ49" s="674"/>
      <c r="FAR49" s="674"/>
      <c r="FAS49" s="674"/>
      <c r="FAT49" s="674"/>
      <c r="FAU49" s="674"/>
      <c r="FAV49" s="674"/>
      <c r="FAW49" s="674"/>
      <c r="FAX49" s="674"/>
      <c r="FAY49" s="674"/>
      <c r="FAZ49" s="674"/>
      <c r="FBA49" s="674"/>
      <c r="FBB49" s="674"/>
      <c r="FBC49" s="674"/>
      <c r="FBD49" s="674"/>
      <c r="FBE49" s="674"/>
      <c r="FBF49" s="674"/>
      <c r="FBG49" s="674"/>
      <c r="FBH49" s="674"/>
      <c r="FBI49" s="674"/>
      <c r="FBJ49" s="674"/>
      <c r="FBK49" s="674"/>
      <c r="FBL49" s="674"/>
      <c r="FBM49" s="674"/>
      <c r="FBN49" s="674"/>
      <c r="FBO49" s="674"/>
      <c r="FBP49" s="674"/>
      <c r="FBQ49" s="674"/>
      <c r="FBR49" s="674"/>
      <c r="FBS49" s="674"/>
      <c r="FBT49" s="674"/>
      <c r="FBU49" s="674"/>
      <c r="FBV49" s="674"/>
      <c r="FBW49" s="674"/>
      <c r="FBX49" s="674"/>
      <c r="FBY49" s="674"/>
      <c r="FBZ49" s="674"/>
      <c r="FCA49" s="674"/>
      <c r="FCB49" s="674"/>
      <c r="FCC49" s="674"/>
      <c r="FCD49" s="674"/>
      <c r="FCE49" s="674"/>
      <c r="FCF49" s="674"/>
      <c r="FCG49" s="674"/>
      <c r="FCH49" s="674"/>
      <c r="FCI49" s="674"/>
      <c r="FCJ49" s="674"/>
      <c r="FCK49" s="674"/>
      <c r="FCL49" s="674"/>
      <c r="FCM49" s="674"/>
      <c r="FCN49" s="674"/>
      <c r="FCO49" s="674"/>
      <c r="FCP49" s="674"/>
      <c r="FCQ49" s="674"/>
      <c r="FCR49" s="674"/>
      <c r="FCS49" s="674"/>
      <c r="FCT49" s="674"/>
      <c r="FCU49" s="674"/>
      <c r="FCV49" s="674"/>
      <c r="FCW49" s="674"/>
      <c r="FCX49" s="674"/>
      <c r="FCY49" s="674"/>
      <c r="FCZ49" s="674"/>
      <c r="FDA49" s="674"/>
      <c r="FDB49" s="674"/>
      <c r="FDC49" s="674"/>
      <c r="FDD49" s="674"/>
      <c r="FDE49" s="674"/>
      <c r="FDF49" s="674"/>
      <c r="FDG49" s="674"/>
      <c r="FDH49" s="674"/>
      <c r="FDI49" s="674"/>
      <c r="FDJ49" s="674"/>
      <c r="FDK49" s="674"/>
      <c r="FDL49" s="674"/>
      <c r="FDM49" s="674"/>
      <c r="FDN49" s="674"/>
      <c r="FDO49" s="674"/>
      <c r="FDP49" s="674"/>
      <c r="FDQ49" s="674"/>
      <c r="FDR49" s="674"/>
      <c r="FDS49" s="674"/>
      <c r="FDT49" s="674"/>
      <c r="FDU49" s="674"/>
      <c r="FDV49" s="674"/>
      <c r="FDW49" s="674"/>
      <c r="FDX49" s="674"/>
      <c r="FDY49" s="674"/>
      <c r="FDZ49" s="674"/>
      <c r="FEA49" s="674"/>
      <c r="FEB49" s="674"/>
      <c r="FEC49" s="674"/>
      <c r="FED49" s="674"/>
      <c r="FEE49" s="674"/>
      <c r="FEF49" s="674"/>
      <c r="FEG49" s="674"/>
      <c r="FEH49" s="674"/>
      <c r="FEI49" s="674"/>
      <c r="FEJ49" s="674"/>
      <c r="FEK49" s="674"/>
      <c r="FEL49" s="674"/>
      <c r="FEM49" s="674"/>
      <c r="FEN49" s="674"/>
      <c r="FEO49" s="674"/>
      <c r="FEP49" s="674"/>
      <c r="FEQ49" s="674"/>
      <c r="FER49" s="674"/>
      <c r="FES49" s="674"/>
      <c r="FET49" s="674"/>
      <c r="FEU49" s="674"/>
      <c r="FEV49" s="674"/>
      <c r="FEW49" s="674"/>
      <c r="FEX49" s="674"/>
      <c r="FEY49" s="674"/>
      <c r="FEZ49" s="674"/>
      <c r="FFA49" s="674"/>
      <c r="FFB49" s="674"/>
      <c r="FFC49" s="674"/>
      <c r="FFD49" s="674"/>
      <c r="FFE49" s="674"/>
      <c r="FFF49" s="674"/>
      <c r="FFG49" s="674"/>
      <c r="FFH49" s="674"/>
      <c r="FFI49" s="674"/>
      <c r="FFJ49" s="674"/>
      <c r="FFK49" s="674"/>
      <c r="FFL49" s="674"/>
      <c r="FFM49" s="674"/>
      <c r="FFN49" s="674"/>
      <c r="FFO49" s="674"/>
      <c r="FFP49" s="674"/>
      <c r="FFQ49" s="674"/>
      <c r="FFR49" s="674"/>
      <c r="FFS49" s="674"/>
      <c r="FFT49" s="674"/>
      <c r="FFU49" s="674"/>
      <c r="FFV49" s="674"/>
      <c r="FFW49" s="674"/>
      <c r="FFX49" s="674"/>
      <c r="FFY49" s="674"/>
      <c r="FFZ49" s="674"/>
      <c r="FGA49" s="674"/>
      <c r="FGB49" s="674"/>
      <c r="FGC49" s="674"/>
      <c r="FGD49" s="674"/>
      <c r="FGE49" s="674"/>
      <c r="FGF49" s="674"/>
      <c r="FGG49" s="674"/>
      <c r="FGH49" s="674"/>
      <c r="FGI49" s="674"/>
      <c r="FGJ49" s="674"/>
      <c r="FGK49" s="674"/>
      <c r="FGL49" s="674"/>
      <c r="FGM49" s="674"/>
      <c r="FGN49" s="674"/>
      <c r="FGO49" s="674"/>
      <c r="FGP49" s="674"/>
      <c r="FGQ49" s="674"/>
      <c r="FGR49" s="674"/>
      <c r="FGS49" s="674"/>
      <c r="FGT49" s="674"/>
      <c r="FGU49" s="674"/>
      <c r="FGV49" s="674"/>
      <c r="FGW49" s="674"/>
      <c r="FGX49" s="674"/>
      <c r="FGY49" s="674"/>
      <c r="FGZ49" s="674"/>
      <c r="FHA49" s="674"/>
      <c r="FHB49" s="674"/>
      <c r="FHC49" s="674"/>
      <c r="FHD49" s="674"/>
      <c r="FHE49" s="674"/>
      <c r="FHF49" s="674"/>
      <c r="FHG49" s="674"/>
      <c r="FHH49" s="674"/>
      <c r="FHI49" s="674"/>
      <c r="FHJ49" s="674"/>
      <c r="FHK49" s="674"/>
      <c r="FHL49" s="674"/>
      <c r="FHM49" s="674"/>
      <c r="FHN49" s="674"/>
      <c r="FHO49" s="674"/>
      <c r="FHP49" s="674"/>
      <c r="FHQ49" s="674"/>
      <c r="FHR49" s="674"/>
      <c r="FHS49" s="674"/>
      <c r="FHT49" s="674"/>
      <c r="FHU49" s="674"/>
      <c r="FHV49" s="674"/>
      <c r="FHW49" s="674"/>
      <c r="FHX49" s="674"/>
      <c r="FHY49" s="674"/>
      <c r="FHZ49" s="674"/>
      <c r="FIA49" s="674"/>
      <c r="FIB49" s="674"/>
      <c r="FIC49" s="674"/>
      <c r="FID49" s="674"/>
      <c r="FIE49" s="674"/>
      <c r="FIF49" s="674"/>
      <c r="FIG49" s="674"/>
      <c r="FIH49" s="674"/>
      <c r="FII49" s="674"/>
      <c r="FIJ49" s="674"/>
      <c r="FIK49" s="674"/>
      <c r="FIL49" s="674"/>
      <c r="FIM49" s="674"/>
      <c r="FIN49" s="674"/>
      <c r="FIO49" s="674"/>
      <c r="FIP49" s="674"/>
      <c r="FIQ49" s="674"/>
      <c r="FIR49" s="674"/>
      <c r="FIS49" s="674"/>
      <c r="FIT49" s="674"/>
      <c r="FIU49" s="674"/>
      <c r="FIV49" s="674"/>
      <c r="FIW49" s="674"/>
      <c r="FIX49" s="674"/>
      <c r="FIY49" s="674"/>
      <c r="FIZ49" s="674"/>
      <c r="FJA49" s="674"/>
      <c r="FJB49" s="674"/>
      <c r="FJC49" s="674"/>
      <c r="FJD49" s="674"/>
      <c r="FJE49" s="674"/>
      <c r="FJF49" s="674"/>
      <c r="FJG49" s="674"/>
      <c r="FJH49" s="674"/>
      <c r="FJI49" s="674"/>
      <c r="FJJ49" s="674"/>
      <c r="FJK49" s="674"/>
      <c r="FJL49" s="674"/>
      <c r="FJM49" s="674"/>
      <c r="FJN49" s="674"/>
      <c r="FJO49" s="674"/>
      <c r="FJP49" s="674"/>
      <c r="FJQ49" s="674"/>
      <c r="FJR49" s="674"/>
      <c r="FJS49" s="674"/>
      <c r="FJT49" s="674"/>
      <c r="FJU49" s="674"/>
      <c r="FJV49" s="674"/>
      <c r="FJW49" s="674"/>
      <c r="FJX49" s="674"/>
      <c r="FJY49" s="674"/>
      <c r="FJZ49" s="674"/>
      <c r="FKA49" s="674"/>
      <c r="FKB49" s="674"/>
      <c r="FKC49" s="674"/>
      <c r="FKD49" s="674"/>
      <c r="FKE49" s="674"/>
      <c r="FKF49" s="674"/>
      <c r="FKG49" s="674"/>
      <c r="FKH49" s="674"/>
      <c r="FKI49" s="674"/>
      <c r="FKJ49" s="674"/>
      <c r="FKK49" s="674"/>
      <c r="FKL49" s="674"/>
      <c r="FKM49" s="674"/>
      <c r="FKN49" s="674"/>
      <c r="FKO49" s="674"/>
      <c r="FKP49" s="674"/>
      <c r="FKQ49" s="674"/>
      <c r="FKR49" s="674"/>
      <c r="FKS49" s="674"/>
      <c r="FKT49" s="674"/>
      <c r="FKU49" s="674"/>
      <c r="FKV49" s="674"/>
      <c r="FKW49" s="674"/>
      <c r="FKX49" s="674"/>
      <c r="FKY49" s="674"/>
      <c r="FKZ49" s="674"/>
      <c r="FLA49" s="674"/>
      <c r="FLB49" s="674"/>
      <c r="FLC49" s="674"/>
      <c r="FLD49" s="674"/>
      <c r="FLE49" s="674"/>
      <c r="FLF49" s="674"/>
      <c r="FLG49" s="674"/>
      <c r="FLH49" s="674"/>
      <c r="FLI49" s="674"/>
      <c r="FLJ49" s="674"/>
      <c r="FLK49" s="674"/>
      <c r="FLL49" s="674"/>
      <c r="FLM49" s="674"/>
      <c r="FLN49" s="674"/>
      <c r="FLO49" s="674"/>
      <c r="FLP49" s="674"/>
      <c r="FLQ49" s="674"/>
      <c r="FLR49" s="674"/>
      <c r="FLS49" s="674"/>
      <c r="FLT49" s="674"/>
      <c r="FLU49" s="674"/>
      <c r="FLV49" s="674"/>
      <c r="FLW49" s="674"/>
      <c r="FLX49" s="674"/>
      <c r="FLY49" s="674"/>
      <c r="FLZ49" s="674"/>
      <c r="FMA49" s="674"/>
      <c r="FMB49" s="674"/>
      <c r="FMC49" s="674"/>
      <c r="FMD49" s="674"/>
      <c r="FME49" s="674"/>
      <c r="FMF49" s="674"/>
      <c r="FMG49" s="674"/>
      <c r="FMH49" s="674"/>
      <c r="FMI49" s="674"/>
      <c r="FMJ49" s="674"/>
      <c r="FMK49" s="674"/>
      <c r="FML49" s="674"/>
      <c r="FMM49" s="674"/>
      <c r="FMN49" s="674"/>
      <c r="FMO49" s="674"/>
      <c r="FMP49" s="674"/>
      <c r="FMQ49" s="674"/>
      <c r="FMR49" s="674"/>
      <c r="FMS49" s="674"/>
      <c r="FMT49" s="674"/>
      <c r="FMU49" s="674"/>
      <c r="FMV49" s="674"/>
      <c r="FMW49" s="674"/>
      <c r="FMX49" s="674"/>
      <c r="FMY49" s="674"/>
      <c r="FMZ49" s="674"/>
      <c r="FNA49" s="674"/>
      <c r="FNB49" s="674"/>
      <c r="FNC49" s="674"/>
      <c r="FND49" s="674"/>
      <c r="FNE49" s="674"/>
      <c r="FNF49" s="674"/>
      <c r="FNG49" s="674"/>
      <c r="FNH49" s="674"/>
      <c r="FNI49" s="674"/>
      <c r="FNJ49" s="674"/>
      <c r="FNK49" s="674"/>
      <c r="FNL49" s="674"/>
      <c r="FNM49" s="674"/>
      <c r="FNN49" s="674"/>
      <c r="FNO49" s="674"/>
      <c r="FNP49" s="674"/>
      <c r="FNQ49" s="674"/>
      <c r="FNR49" s="674"/>
      <c r="FNS49" s="674"/>
      <c r="FNT49" s="674"/>
      <c r="FNU49" s="674"/>
      <c r="FNV49" s="674"/>
      <c r="FNW49" s="674"/>
      <c r="FNX49" s="674"/>
      <c r="FNY49" s="674"/>
      <c r="FNZ49" s="674"/>
      <c r="FOA49" s="674"/>
      <c r="FOB49" s="674"/>
      <c r="FOC49" s="674"/>
      <c r="FOD49" s="674"/>
      <c r="FOE49" s="674"/>
      <c r="FOF49" s="674"/>
      <c r="FOG49" s="674"/>
      <c r="FOH49" s="674"/>
      <c r="FOI49" s="674"/>
      <c r="FOJ49" s="674"/>
      <c r="FOK49" s="674"/>
      <c r="FOL49" s="674"/>
      <c r="FOM49" s="674"/>
      <c r="FON49" s="674"/>
      <c r="FOO49" s="674"/>
      <c r="FOP49" s="674"/>
      <c r="FOQ49" s="674"/>
      <c r="FOR49" s="674"/>
      <c r="FOS49" s="674"/>
      <c r="FOT49" s="674"/>
      <c r="FOU49" s="674"/>
      <c r="FOV49" s="674"/>
      <c r="FOW49" s="674"/>
      <c r="FOX49" s="674"/>
      <c r="FOY49" s="674"/>
      <c r="FOZ49" s="674"/>
      <c r="FPA49" s="674"/>
      <c r="FPB49" s="674"/>
      <c r="FPC49" s="674"/>
      <c r="FPD49" s="674"/>
      <c r="FPE49" s="674"/>
      <c r="FPF49" s="674"/>
      <c r="FPG49" s="674"/>
      <c r="FPH49" s="674"/>
      <c r="FPI49" s="674"/>
      <c r="FPJ49" s="674"/>
      <c r="FPK49" s="674"/>
      <c r="FPL49" s="674"/>
      <c r="FPM49" s="674"/>
      <c r="FPN49" s="674"/>
      <c r="FPO49" s="674"/>
      <c r="FPP49" s="674"/>
      <c r="FPQ49" s="674"/>
      <c r="FPR49" s="674"/>
      <c r="FPS49" s="674"/>
      <c r="FPT49" s="674"/>
      <c r="FPU49" s="674"/>
      <c r="FPV49" s="674"/>
      <c r="FPW49" s="674"/>
      <c r="FPX49" s="674"/>
      <c r="FPY49" s="674"/>
      <c r="FPZ49" s="674"/>
      <c r="FQA49" s="674"/>
      <c r="FQB49" s="674"/>
      <c r="FQC49" s="674"/>
      <c r="FQD49" s="674"/>
      <c r="FQE49" s="674"/>
      <c r="FQF49" s="674"/>
      <c r="FQG49" s="674"/>
      <c r="FQH49" s="674"/>
      <c r="FQI49" s="674"/>
      <c r="FQJ49" s="674"/>
      <c r="FQK49" s="674"/>
      <c r="FQL49" s="674"/>
      <c r="FQM49" s="674"/>
      <c r="FQN49" s="674"/>
      <c r="FQO49" s="674"/>
      <c r="FQP49" s="674"/>
      <c r="FQQ49" s="674"/>
      <c r="FQR49" s="674"/>
      <c r="FQS49" s="674"/>
      <c r="FQT49" s="674"/>
      <c r="FQU49" s="674"/>
      <c r="FQV49" s="674"/>
      <c r="FQW49" s="674"/>
      <c r="FQX49" s="674"/>
      <c r="FQY49" s="674"/>
      <c r="FQZ49" s="674"/>
      <c r="FRA49" s="674"/>
      <c r="FRB49" s="674"/>
      <c r="FRC49" s="674"/>
      <c r="FRD49" s="674"/>
      <c r="FRE49" s="674"/>
      <c r="FRF49" s="674"/>
      <c r="FRG49" s="674"/>
      <c r="FRH49" s="674"/>
      <c r="FRI49" s="674"/>
      <c r="FRJ49" s="674"/>
      <c r="FRK49" s="674"/>
      <c r="FRL49" s="674"/>
      <c r="FRM49" s="674"/>
      <c r="FRN49" s="674"/>
      <c r="FRO49" s="674"/>
      <c r="FRP49" s="674"/>
      <c r="FRQ49" s="674"/>
      <c r="FRR49" s="674"/>
      <c r="FRS49" s="674"/>
      <c r="FRT49" s="674"/>
      <c r="FRU49" s="674"/>
      <c r="FRV49" s="674"/>
      <c r="FRW49" s="674"/>
      <c r="FRX49" s="674"/>
      <c r="FRY49" s="674"/>
      <c r="FRZ49" s="674"/>
      <c r="FSA49" s="674"/>
      <c r="FSB49" s="674"/>
      <c r="FSC49" s="674"/>
      <c r="FSD49" s="674"/>
      <c r="FSE49" s="674"/>
      <c r="FSF49" s="674"/>
      <c r="FSG49" s="674"/>
      <c r="FSH49" s="674"/>
      <c r="FSI49" s="674"/>
      <c r="FSJ49" s="674"/>
      <c r="FSK49" s="674"/>
      <c r="FSL49" s="674"/>
      <c r="FSM49" s="674"/>
      <c r="FSN49" s="674"/>
      <c r="FSO49" s="674"/>
      <c r="FSP49" s="674"/>
      <c r="FSQ49" s="674"/>
      <c r="FSR49" s="674"/>
      <c r="FSS49" s="674"/>
      <c r="FST49" s="674"/>
      <c r="FSU49" s="674"/>
      <c r="FSV49" s="674"/>
      <c r="FSW49" s="674"/>
      <c r="FSX49" s="674"/>
      <c r="FSY49" s="674"/>
      <c r="FSZ49" s="674"/>
      <c r="FTA49" s="674"/>
      <c r="FTB49" s="674"/>
      <c r="FTC49" s="674"/>
      <c r="FTD49" s="674"/>
      <c r="FTE49" s="674"/>
      <c r="FTF49" s="674"/>
      <c r="FTG49" s="674"/>
      <c r="FTH49" s="674"/>
      <c r="FTI49" s="674"/>
      <c r="FTJ49" s="674"/>
      <c r="FTK49" s="674"/>
      <c r="FTL49" s="674"/>
      <c r="FTM49" s="674"/>
      <c r="FTN49" s="674"/>
      <c r="FTO49" s="674"/>
      <c r="FTP49" s="674"/>
      <c r="FTQ49" s="674"/>
      <c r="FTR49" s="674"/>
      <c r="FTS49" s="674"/>
      <c r="FTT49" s="674"/>
      <c r="FTU49" s="674"/>
      <c r="FTV49" s="674"/>
      <c r="FTW49" s="674"/>
      <c r="FTX49" s="674"/>
      <c r="FTY49" s="674"/>
      <c r="FTZ49" s="674"/>
      <c r="FUA49" s="674"/>
      <c r="FUB49" s="674"/>
      <c r="FUC49" s="674"/>
      <c r="FUD49" s="674"/>
      <c r="FUE49" s="674"/>
      <c r="FUF49" s="674"/>
      <c r="FUG49" s="674"/>
      <c r="FUH49" s="674"/>
      <c r="FUI49" s="674"/>
      <c r="FUJ49" s="674"/>
      <c r="FUK49" s="674"/>
      <c r="FUL49" s="674"/>
      <c r="FUM49" s="674"/>
      <c r="FUN49" s="674"/>
      <c r="FUO49" s="674"/>
      <c r="FUP49" s="674"/>
      <c r="FUQ49" s="674"/>
      <c r="FUR49" s="674"/>
      <c r="FUS49" s="674"/>
      <c r="FUT49" s="674"/>
      <c r="FUU49" s="674"/>
      <c r="FUV49" s="674"/>
      <c r="FUW49" s="674"/>
      <c r="FUX49" s="674"/>
      <c r="FUY49" s="674"/>
      <c r="FUZ49" s="674"/>
      <c r="FVA49" s="674"/>
      <c r="FVB49" s="674"/>
      <c r="FVC49" s="674"/>
      <c r="FVD49" s="674"/>
      <c r="FVE49" s="674"/>
      <c r="FVF49" s="674"/>
      <c r="FVG49" s="674"/>
      <c r="FVH49" s="674"/>
      <c r="FVI49" s="674"/>
      <c r="FVJ49" s="674"/>
      <c r="FVK49" s="674"/>
      <c r="FVL49" s="674"/>
      <c r="FVM49" s="674"/>
      <c r="FVN49" s="674"/>
      <c r="FVO49" s="674"/>
      <c r="FVP49" s="674"/>
      <c r="FVQ49" s="674"/>
      <c r="FVR49" s="674"/>
      <c r="FVS49" s="674"/>
      <c r="FVT49" s="674"/>
      <c r="FVU49" s="674"/>
      <c r="FVV49" s="674"/>
      <c r="FVW49" s="674"/>
      <c r="FVX49" s="674"/>
      <c r="FVY49" s="674"/>
      <c r="FVZ49" s="674"/>
      <c r="FWA49" s="674"/>
      <c r="FWB49" s="674"/>
      <c r="FWC49" s="674"/>
      <c r="FWD49" s="674"/>
      <c r="FWE49" s="674"/>
      <c r="FWF49" s="674"/>
      <c r="FWG49" s="674"/>
      <c r="FWH49" s="674"/>
      <c r="FWI49" s="674"/>
      <c r="FWJ49" s="674"/>
      <c r="FWK49" s="674"/>
      <c r="FWL49" s="674"/>
      <c r="FWM49" s="674"/>
      <c r="FWN49" s="674"/>
      <c r="FWO49" s="674"/>
      <c r="FWP49" s="674"/>
      <c r="FWQ49" s="674"/>
      <c r="FWR49" s="674"/>
      <c r="FWS49" s="674"/>
      <c r="FWT49" s="674"/>
      <c r="FWU49" s="674"/>
      <c r="FWV49" s="674"/>
      <c r="FWW49" s="674"/>
      <c r="FWX49" s="674"/>
      <c r="FWY49" s="674"/>
      <c r="FWZ49" s="674"/>
      <c r="FXA49" s="674"/>
      <c r="FXB49" s="674"/>
      <c r="FXC49" s="674"/>
      <c r="FXD49" s="674"/>
      <c r="FXE49" s="674"/>
      <c r="FXF49" s="674"/>
      <c r="FXG49" s="674"/>
      <c r="FXH49" s="674"/>
      <c r="FXI49" s="674"/>
      <c r="FXJ49" s="674"/>
      <c r="FXK49" s="674"/>
      <c r="FXL49" s="674"/>
      <c r="FXM49" s="674"/>
      <c r="FXN49" s="674"/>
      <c r="FXO49" s="674"/>
      <c r="FXP49" s="674"/>
      <c r="FXQ49" s="674"/>
      <c r="FXR49" s="674"/>
      <c r="FXS49" s="674"/>
      <c r="FXT49" s="674"/>
      <c r="FXU49" s="674"/>
      <c r="FXV49" s="674"/>
      <c r="FXW49" s="674"/>
      <c r="FXX49" s="674"/>
      <c r="FXY49" s="674"/>
      <c r="FXZ49" s="674"/>
      <c r="FYA49" s="674"/>
      <c r="FYB49" s="674"/>
      <c r="FYC49" s="674"/>
      <c r="FYD49" s="674"/>
      <c r="FYE49" s="674"/>
      <c r="FYF49" s="674"/>
      <c r="FYG49" s="674"/>
      <c r="FYH49" s="674"/>
      <c r="FYI49" s="674"/>
      <c r="FYJ49" s="674"/>
      <c r="FYK49" s="674"/>
      <c r="FYL49" s="674"/>
      <c r="FYM49" s="674"/>
      <c r="FYN49" s="674"/>
      <c r="FYO49" s="674"/>
      <c r="FYP49" s="674"/>
      <c r="FYQ49" s="674"/>
      <c r="FYR49" s="674"/>
      <c r="FYS49" s="674"/>
      <c r="FYT49" s="674"/>
      <c r="FYU49" s="674"/>
      <c r="FYV49" s="674"/>
      <c r="FYW49" s="674"/>
      <c r="FYX49" s="674"/>
      <c r="FYY49" s="674"/>
      <c r="FYZ49" s="674"/>
      <c r="FZA49" s="674"/>
      <c r="FZB49" s="674"/>
      <c r="FZC49" s="674"/>
      <c r="FZD49" s="674"/>
      <c r="FZE49" s="674"/>
      <c r="FZF49" s="674"/>
      <c r="FZG49" s="674"/>
      <c r="FZH49" s="674"/>
      <c r="FZI49" s="674"/>
      <c r="FZJ49" s="674"/>
      <c r="FZK49" s="674"/>
      <c r="FZL49" s="674"/>
      <c r="FZM49" s="674"/>
      <c r="FZN49" s="674"/>
      <c r="FZO49" s="674"/>
      <c r="FZP49" s="674"/>
      <c r="FZQ49" s="674"/>
      <c r="FZR49" s="674"/>
      <c r="FZS49" s="674"/>
      <c r="FZT49" s="674"/>
      <c r="FZU49" s="674"/>
      <c r="FZV49" s="674"/>
      <c r="FZW49" s="674"/>
      <c r="FZX49" s="674"/>
      <c r="FZY49" s="674"/>
      <c r="FZZ49" s="674"/>
      <c r="GAA49" s="674"/>
      <c r="GAB49" s="674"/>
      <c r="GAC49" s="674"/>
      <c r="GAD49" s="674"/>
      <c r="GAE49" s="674"/>
      <c r="GAF49" s="674"/>
      <c r="GAG49" s="674"/>
      <c r="GAH49" s="674"/>
      <c r="GAI49" s="674"/>
      <c r="GAJ49" s="674"/>
      <c r="GAK49" s="674"/>
      <c r="GAL49" s="674"/>
      <c r="GAM49" s="674"/>
      <c r="GAN49" s="674"/>
      <c r="GAO49" s="674"/>
      <c r="GAP49" s="674"/>
      <c r="GAQ49" s="674"/>
      <c r="GAR49" s="674"/>
      <c r="GAS49" s="674"/>
      <c r="GAT49" s="674"/>
      <c r="GAU49" s="674"/>
      <c r="GAV49" s="674"/>
      <c r="GAW49" s="674"/>
      <c r="GAX49" s="674"/>
      <c r="GAY49" s="674"/>
      <c r="GAZ49" s="674"/>
      <c r="GBA49" s="674"/>
      <c r="GBB49" s="674"/>
      <c r="GBC49" s="674"/>
      <c r="GBD49" s="674"/>
      <c r="GBE49" s="674"/>
      <c r="GBF49" s="674"/>
      <c r="GBG49" s="674"/>
      <c r="GBH49" s="674"/>
      <c r="GBI49" s="674"/>
      <c r="GBJ49" s="674"/>
      <c r="GBK49" s="674"/>
      <c r="GBL49" s="674"/>
      <c r="GBM49" s="674"/>
      <c r="GBN49" s="674"/>
      <c r="GBO49" s="674"/>
      <c r="GBP49" s="674"/>
      <c r="GBQ49" s="674"/>
      <c r="GBR49" s="674"/>
      <c r="GBS49" s="674"/>
      <c r="GBT49" s="674"/>
      <c r="GBU49" s="674"/>
      <c r="GBV49" s="674"/>
      <c r="GBW49" s="674"/>
      <c r="GBX49" s="674"/>
      <c r="GBY49" s="674"/>
      <c r="GBZ49" s="674"/>
      <c r="GCA49" s="674"/>
      <c r="GCB49" s="674"/>
      <c r="GCC49" s="674"/>
      <c r="GCD49" s="674"/>
      <c r="GCE49" s="674"/>
      <c r="GCF49" s="674"/>
      <c r="GCG49" s="674"/>
      <c r="GCH49" s="674"/>
      <c r="GCI49" s="674"/>
      <c r="GCJ49" s="674"/>
      <c r="GCK49" s="674"/>
      <c r="GCL49" s="674"/>
      <c r="GCM49" s="674"/>
      <c r="GCN49" s="674"/>
      <c r="GCO49" s="674"/>
      <c r="GCP49" s="674"/>
      <c r="GCQ49" s="674"/>
      <c r="GCR49" s="674"/>
      <c r="GCS49" s="674"/>
      <c r="GCT49" s="674"/>
      <c r="GCU49" s="674"/>
      <c r="GCV49" s="674"/>
      <c r="GCW49" s="674"/>
      <c r="GCX49" s="674"/>
      <c r="GCY49" s="674"/>
      <c r="GCZ49" s="674"/>
      <c r="GDA49" s="674"/>
      <c r="GDB49" s="674"/>
      <c r="GDC49" s="674"/>
      <c r="GDD49" s="674"/>
      <c r="GDE49" s="674"/>
      <c r="GDF49" s="674"/>
      <c r="GDG49" s="674"/>
      <c r="GDH49" s="674"/>
      <c r="GDI49" s="674"/>
      <c r="GDJ49" s="674"/>
      <c r="GDK49" s="674"/>
      <c r="GDL49" s="674"/>
      <c r="GDM49" s="674"/>
      <c r="GDN49" s="674"/>
      <c r="GDO49" s="674"/>
      <c r="GDP49" s="674"/>
      <c r="GDQ49" s="674"/>
      <c r="GDR49" s="674"/>
      <c r="GDS49" s="674"/>
      <c r="GDT49" s="674"/>
      <c r="GDU49" s="674"/>
      <c r="GDV49" s="674"/>
      <c r="GDW49" s="674"/>
      <c r="GDX49" s="674"/>
      <c r="GDY49" s="674"/>
      <c r="GDZ49" s="674"/>
      <c r="GEA49" s="674"/>
      <c r="GEB49" s="674"/>
      <c r="GEC49" s="674"/>
      <c r="GED49" s="674"/>
      <c r="GEE49" s="674"/>
      <c r="GEF49" s="674"/>
      <c r="GEG49" s="674"/>
      <c r="GEH49" s="674"/>
      <c r="GEI49" s="674"/>
      <c r="GEJ49" s="674"/>
      <c r="GEK49" s="674"/>
      <c r="GEL49" s="674"/>
      <c r="GEM49" s="674"/>
      <c r="GEN49" s="674"/>
      <c r="GEO49" s="674"/>
      <c r="GEP49" s="674"/>
      <c r="GEQ49" s="674"/>
      <c r="GER49" s="674"/>
      <c r="GES49" s="674"/>
      <c r="GET49" s="674"/>
      <c r="GEU49" s="674"/>
      <c r="GEV49" s="674"/>
      <c r="GEW49" s="674"/>
      <c r="GEX49" s="674"/>
      <c r="GEY49" s="674"/>
      <c r="GEZ49" s="674"/>
      <c r="GFA49" s="674"/>
      <c r="GFB49" s="674"/>
      <c r="GFC49" s="674"/>
      <c r="GFD49" s="674"/>
      <c r="GFE49" s="674"/>
      <c r="GFF49" s="674"/>
      <c r="GFG49" s="674"/>
      <c r="GFH49" s="674"/>
      <c r="GFI49" s="674"/>
      <c r="GFJ49" s="674"/>
      <c r="GFK49" s="674"/>
      <c r="GFL49" s="674"/>
      <c r="GFM49" s="674"/>
      <c r="GFN49" s="674"/>
      <c r="GFO49" s="674"/>
      <c r="GFP49" s="674"/>
      <c r="GFQ49" s="674"/>
      <c r="GFR49" s="674"/>
      <c r="GFS49" s="674"/>
      <c r="GFT49" s="674"/>
      <c r="GFU49" s="674"/>
      <c r="GFV49" s="674"/>
      <c r="GFW49" s="674"/>
      <c r="GFX49" s="674"/>
      <c r="GFY49" s="674"/>
      <c r="GFZ49" s="674"/>
      <c r="GGA49" s="674"/>
      <c r="GGB49" s="674"/>
      <c r="GGC49" s="674"/>
      <c r="GGD49" s="674"/>
      <c r="GGE49" s="674"/>
      <c r="GGF49" s="674"/>
      <c r="GGG49" s="674"/>
      <c r="GGH49" s="674"/>
      <c r="GGI49" s="674"/>
      <c r="GGJ49" s="674"/>
      <c r="GGK49" s="674"/>
      <c r="GGL49" s="674"/>
      <c r="GGM49" s="674"/>
      <c r="GGN49" s="674"/>
      <c r="GGO49" s="674"/>
      <c r="GGP49" s="674"/>
      <c r="GGQ49" s="674"/>
      <c r="GGR49" s="674"/>
      <c r="GGS49" s="674"/>
      <c r="GGT49" s="674"/>
      <c r="GGU49" s="674"/>
      <c r="GGV49" s="674"/>
      <c r="GGW49" s="674"/>
      <c r="GGX49" s="674"/>
      <c r="GGY49" s="674"/>
      <c r="GGZ49" s="674"/>
      <c r="GHA49" s="674"/>
      <c r="GHB49" s="674"/>
      <c r="GHC49" s="674"/>
      <c r="GHD49" s="674"/>
      <c r="GHE49" s="674"/>
      <c r="GHF49" s="674"/>
      <c r="GHG49" s="674"/>
      <c r="GHH49" s="674"/>
      <c r="GHI49" s="674"/>
      <c r="GHJ49" s="674"/>
      <c r="GHK49" s="674"/>
      <c r="GHL49" s="674"/>
      <c r="GHM49" s="674"/>
      <c r="GHN49" s="674"/>
      <c r="GHO49" s="674"/>
      <c r="GHP49" s="674"/>
      <c r="GHQ49" s="674"/>
      <c r="GHR49" s="674"/>
      <c r="GHS49" s="674"/>
      <c r="GHT49" s="674"/>
      <c r="GHU49" s="674"/>
      <c r="GHV49" s="674"/>
      <c r="GHW49" s="674"/>
      <c r="GHX49" s="674"/>
      <c r="GHY49" s="674"/>
      <c r="GHZ49" s="674"/>
      <c r="GIA49" s="674"/>
      <c r="GIB49" s="674"/>
      <c r="GIC49" s="674"/>
      <c r="GID49" s="674"/>
      <c r="GIE49" s="674"/>
      <c r="GIF49" s="674"/>
      <c r="GIG49" s="674"/>
      <c r="GIH49" s="674"/>
      <c r="GII49" s="674"/>
      <c r="GIJ49" s="674"/>
      <c r="GIK49" s="674"/>
      <c r="GIL49" s="674"/>
      <c r="GIM49" s="674"/>
      <c r="GIN49" s="674"/>
      <c r="GIO49" s="674"/>
      <c r="GIP49" s="674"/>
      <c r="GIQ49" s="674"/>
      <c r="GIR49" s="674"/>
      <c r="GIS49" s="674"/>
      <c r="GIT49" s="674"/>
      <c r="GIU49" s="674"/>
      <c r="GIV49" s="674"/>
      <c r="GIW49" s="674"/>
      <c r="GIX49" s="674"/>
      <c r="GIY49" s="674"/>
      <c r="GIZ49" s="674"/>
      <c r="GJA49" s="674"/>
      <c r="GJB49" s="674"/>
      <c r="GJC49" s="674"/>
      <c r="GJD49" s="674"/>
      <c r="GJE49" s="674"/>
      <c r="GJF49" s="674"/>
      <c r="GJG49" s="674"/>
      <c r="GJH49" s="674"/>
      <c r="GJI49" s="674"/>
      <c r="GJJ49" s="674"/>
      <c r="GJK49" s="674"/>
      <c r="GJL49" s="674"/>
      <c r="GJM49" s="674"/>
      <c r="GJN49" s="674"/>
      <c r="GJO49" s="674"/>
      <c r="GJP49" s="674"/>
      <c r="GJQ49" s="674"/>
      <c r="GJR49" s="674"/>
      <c r="GJS49" s="674"/>
      <c r="GJT49" s="674"/>
      <c r="GJU49" s="674"/>
      <c r="GJV49" s="674"/>
      <c r="GJW49" s="674"/>
      <c r="GJX49" s="674"/>
      <c r="GJY49" s="674"/>
      <c r="GJZ49" s="674"/>
      <c r="GKA49" s="674"/>
      <c r="GKB49" s="674"/>
      <c r="GKC49" s="674"/>
      <c r="GKD49" s="674"/>
      <c r="GKE49" s="674"/>
      <c r="GKF49" s="674"/>
      <c r="GKG49" s="674"/>
      <c r="GKH49" s="674"/>
      <c r="GKI49" s="674"/>
      <c r="GKJ49" s="674"/>
      <c r="GKK49" s="674"/>
      <c r="GKL49" s="674"/>
      <c r="GKM49" s="674"/>
      <c r="GKN49" s="674"/>
      <c r="GKO49" s="674"/>
      <c r="GKP49" s="674"/>
      <c r="GKQ49" s="674"/>
      <c r="GKR49" s="674"/>
      <c r="GKS49" s="674"/>
      <c r="GKT49" s="674"/>
      <c r="GKU49" s="674"/>
      <c r="GKV49" s="674"/>
      <c r="GKW49" s="674"/>
      <c r="GKX49" s="674"/>
      <c r="GKY49" s="674"/>
      <c r="GKZ49" s="674"/>
      <c r="GLA49" s="674"/>
      <c r="GLB49" s="674"/>
      <c r="GLC49" s="674"/>
      <c r="GLD49" s="674"/>
      <c r="GLE49" s="674"/>
      <c r="GLF49" s="674"/>
      <c r="GLG49" s="674"/>
      <c r="GLH49" s="674"/>
      <c r="GLI49" s="674"/>
      <c r="GLJ49" s="674"/>
      <c r="GLK49" s="674"/>
      <c r="GLL49" s="674"/>
      <c r="GLM49" s="674"/>
      <c r="GLN49" s="674"/>
      <c r="GLO49" s="674"/>
      <c r="GLP49" s="674"/>
      <c r="GLQ49" s="674"/>
      <c r="GLR49" s="674"/>
      <c r="GLS49" s="674"/>
      <c r="GLT49" s="674"/>
      <c r="GLU49" s="674"/>
      <c r="GLV49" s="674"/>
      <c r="GLW49" s="674"/>
      <c r="GLX49" s="674"/>
      <c r="GLY49" s="674"/>
      <c r="GLZ49" s="674"/>
      <c r="GMA49" s="674"/>
      <c r="GMB49" s="674"/>
      <c r="GMC49" s="674"/>
      <c r="GMD49" s="674"/>
      <c r="GME49" s="674"/>
      <c r="GMF49" s="674"/>
      <c r="GMG49" s="674"/>
      <c r="GMH49" s="674"/>
      <c r="GMI49" s="674"/>
      <c r="GMJ49" s="674"/>
      <c r="GMK49" s="674"/>
      <c r="GML49" s="674"/>
      <c r="GMM49" s="674"/>
      <c r="GMN49" s="674"/>
      <c r="GMO49" s="674"/>
      <c r="GMP49" s="674"/>
      <c r="GMQ49" s="674"/>
      <c r="GMR49" s="674"/>
      <c r="GMS49" s="674"/>
      <c r="GMT49" s="674"/>
      <c r="GMU49" s="674"/>
      <c r="GMV49" s="674"/>
      <c r="GMW49" s="674"/>
      <c r="GMX49" s="674"/>
      <c r="GMY49" s="674"/>
      <c r="GMZ49" s="674"/>
      <c r="GNA49" s="674"/>
      <c r="GNB49" s="674"/>
      <c r="GNC49" s="674"/>
      <c r="GND49" s="674"/>
      <c r="GNE49" s="674"/>
      <c r="GNF49" s="674"/>
      <c r="GNG49" s="674"/>
      <c r="GNH49" s="674"/>
      <c r="GNI49" s="674"/>
      <c r="GNJ49" s="674"/>
      <c r="GNK49" s="674"/>
      <c r="GNL49" s="674"/>
      <c r="GNM49" s="674"/>
      <c r="GNN49" s="674"/>
      <c r="GNO49" s="674"/>
      <c r="GNP49" s="674"/>
      <c r="GNQ49" s="674"/>
      <c r="GNR49" s="674"/>
      <c r="GNS49" s="674"/>
      <c r="GNT49" s="674"/>
      <c r="GNU49" s="674"/>
      <c r="GNV49" s="674"/>
      <c r="GNW49" s="674"/>
      <c r="GNX49" s="674"/>
      <c r="GNY49" s="674"/>
      <c r="GNZ49" s="674"/>
      <c r="GOA49" s="674"/>
      <c r="GOB49" s="674"/>
      <c r="GOC49" s="674"/>
      <c r="GOD49" s="674"/>
      <c r="GOE49" s="674"/>
      <c r="GOF49" s="674"/>
      <c r="GOG49" s="674"/>
      <c r="GOH49" s="674"/>
      <c r="GOI49" s="674"/>
      <c r="GOJ49" s="674"/>
      <c r="GOK49" s="674"/>
      <c r="GOL49" s="674"/>
      <c r="GOM49" s="674"/>
      <c r="GON49" s="674"/>
      <c r="GOO49" s="674"/>
      <c r="GOP49" s="674"/>
      <c r="GOQ49" s="674"/>
      <c r="GOR49" s="674"/>
      <c r="GOS49" s="674"/>
      <c r="GOT49" s="674"/>
      <c r="GOU49" s="674"/>
      <c r="GOV49" s="674"/>
      <c r="GOW49" s="674"/>
      <c r="GOX49" s="674"/>
      <c r="GOY49" s="674"/>
      <c r="GOZ49" s="674"/>
      <c r="GPA49" s="674"/>
      <c r="GPB49" s="674"/>
      <c r="GPC49" s="674"/>
      <c r="GPD49" s="674"/>
      <c r="GPE49" s="674"/>
      <c r="GPF49" s="674"/>
      <c r="GPG49" s="674"/>
      <c r="GPH49" s="674"/>
      <c r="GPI49" s="674"/>
      <c r="GPJ49" s="674"/>
      <c r="GPK49" s="674"/>
      <c r="GPL49" s="674"/>
      <c r="GPM49" s="674"/>
      <c r="GPN49" s="674"/>
      <c r="GPO49" s="674"/>
      <c r="GPP49" s="674"/>
      <c r="GPQ49" s="674"/>
      <c r="GPR49" s="674"/>
      <c r="GPS49" s="674"/>
      <c r="GPT49" s="674"/>
      <c r="GPU49" s="674"/>
      <c r="GPV49" s="674"/>
      <c r="GPW49" s="674"/>
      <c r="GPX49" s="674"/>
      <c r="GPY49" s="674"/>
      <c r="GPZ49" s="674"/>
      <c r="GQA49" s="674"/>
      <c r="GQB49" s="674"/>
      <c r="GQC49" s="674"/>
      <c r="GQD49" s="674"/>
      <c r="GQE49" s="674"/>
      <c r="GQF49" s="674"/>
      <c r="GQG49" s="674"/>
      <c r="GQH49" s="674"/>
      <c r="GQI49" s="674"/>
      <c r="GQJ49" s="674"/>
      <c r="GQK49" s="674"/>
      <c r="GQL49" s="674"/>
      <c r="GQM49" s="674"/>
      <c r="GQN49" s="674"/>
      <c r="GQO49" s="674"/>
      <c r="GQP49" s="674"/>
      <c r="GQQ49" s="674"/>
      <c r="GQR49" s="674"/>
      <c r="GQS49" s="674"/>
      <c r="GQT49" s="674"/>
      <c r="GQU49" s="674"/>
      <c r="GQV49" s="674"/>
      <c r="GQW49" s="674"/>
      <c r="GQX49" s="674"/>
      <c r="GQY49" s="674"/>
      <c r="GQZ49" s="674"/>
      <c r="GRA49" s="674"/>
      <c r="GRB49" s="674"/>
      <c r="GRC49" s="674"/>
      <c r="GRD49" s="674"/>
      <c r="GRE49" s="674"/>
      <c r="GRF49" s="674"/>
      <c r="GRG49" s="674"/>
      <c r="GRH49" s="674"/>
      <c r="GRI49" s="674"/>
      <c r="GRJ49" s="674"/>
      <c r="GRK49" s="674"/>
      <c r="GRL49" s="674"/>
      <c r="GRM49" s="674"/>
      <c r="GRN49" s="674"/>
      <c r="GRO49" s="674"/>
      <c r="GRP49" s="674"/>
      <c r="GRQ49" s="674"/>
      <c r="GRR49" s="674"/>
      <c r="GRS49" s="674"/>
      <c r="GRT49" s="674"/>
      <c r="GRU49" s="674"/>
      <c r="GRV49" s="674"/>
      <c r="GRW49" s="674"/>
      <c r="GRX49" s="674"/>
      <c r="GRY49" s="674"/>
      <c r="GRZ49" s="674"/>
      <c r="GSA49" s="674"/>
      <c r="GSB49" s="674"/>
      <c r="GSC49" s="674"/>
      <c r="GSD49" s="674"/>
      <c r="GSE49" s="674"/>
      <c r="GSF49" s="674"/>
      <c r="GSG49" s="674"/>
      <c r="GSH49" s="674"/>
      <c r="GSI49" s="674"/>
      <c r="GSJ49" s="674"/>
      <c r="GSK49" s="674"/>
      <c r="GSL49" s="674"/>
      <c r="GSM49" s="674"/>
      <c r="GSN49" s="674"/>
      <c r="GSO49" s="674"/>
      <c r="GSP49" s="674"/>
      <c r="GSQ49" s="674"/>
      <c r="GSR49" s="674"/>
      <c r="GSS49" s="674"/>
      <c r="GST49" s="674"/>
      <c r="GSU49" s="674"/>
      <c r="GSV49" s="674"/>
      <c r="GSW49" s="674"/>
      <c r="GSX49" s="674"/>
      <c r="GSY49" s="674"/>
      <c r="GSZ49" s="674"/>
      <c r="GTA49" s="674"/>
      <c r="GTB49" s="674"/>
      <c r="GTC49" s="674"/>
      <c r="GTD49" s="674"/>
      <c r="GTE49" s="674"/>
      <c r="GTF49" s="674"/>
      <c r="GTG49" s="674"/>
      <c r="GTH49" s="674"/>
      <c r="GTI49" s="674"/>
      <c r="GTJ49" s="674"/>
      <c r="GTK49" s="674"/>
      <c r="GTL49" s="674"/>
      <c r="GTM49" s="674"/>
      <c r="GTN49" s="674"/>
      <c r="GTO49" s="674"/>
      <c r="GTP49" s="674"/>
      <c r="GTQ49" s="674"/>
      <c r="GTR49" s="674"/>
      <c r="GTS49" s="674"/>
      <c r="GTT49" s="674"/>
      <c r="GTU49" s="674"/>
      <c r="GTV49" s="674"/>
      <c r="GTW49" s="674"/>
      <c r="GTX49" s="674"/>
      <c r="GTY49" s="674"/>
      <c r="GTZ49" s="674"/>
      <c r="GUA49" s="674"/>
      <c r="GUB49" s="674"/>
      <c r="GUC49" s="674"/>
      <c r="GUD49" s="674"/>
      <c r="GUE49" s="674"/>
      <c r="GUF49" s="674"/>
      <c r="GUG49" s="674"/>
      <c r="GUH49" s="674"/>
      <c r="GUI49" s="674"/>
      <c r="GUJ49" s="674"/>
      <c r="GUK49" s="674"/>
      <c r="GUL49" s="674"/>
      <c r="GUM49" s="674"/>
      <c r="GUN49" s="674"/>
      <c r="GUO49" s="674"/>
      <c r="GUP49" s="674"/>
      <c r="GUQ49" s="674"/>
      <c r="GUR49" s="674"/>
      <c r="GUS49" s="674"/>
      <c r="GUT49" s="674"/>
      <c r="GUU49" s="674"/>
      <c r="GUV49" s="674"/>
      <c r="GUW49" s="674"/>
      <c r="GUX49" s="674"/>
      <c r="GUY49" s="674"/>
      <c r="GUZ49" s="674"/>
      <c r="GVA49" s="674"/>
      <c r="GVB49" s="674"/>
      <c r="GVC49" s="674"/>
      <c r="GVD49" s="674"/>
      <c r="GVE49" s="674"/>
      <c r="GVF49" s="674"/>
      <c r="GVG49" s="674"/>
      <c r="GVH49" s="674"/>
      <c r="GVI49" s="674"/>
      <c r="GVJ49" s="674"/>
      <c r="GVK49" s="674"/>
      <c r="GVL49" s="674"/>
      <c r="GVM49" s="674"/>
      <c r="GVN49" s="674"/>
      <c r="GVO49" s="674"/>
      <c r="GVP49" s="674"/>
      <c r="GVQ49" s="674"/>
      <c r="GVR49" s="674"/>
      <c r="GVS49" s="674"/>
      <c r="GVT49" s="674"/>
      <c r="GVU49" s="674"/>
      <c r="GVV49" s="674"/>
      <c r="GVW49" s="674"/>
      <c r="GVX49" s="674"/>
      <c r="GVY49" s="674"/>
      <c r="GVZ49" s="674"/>
      <c r="GWA49" s="674"/>
      <c r="GWB49" s="674"/>
      <c r="GWC49" s="674"/>
      <c r="GWD49" s="674"/>
      <c r="GWE49" s="674"/>
      <c r="GWF49" s="674"/>
      <c r="GWG49" s="674"/>
      <c r="GWH49" s="674"/>
      <c r="GWI49" s="674"/>
      <c r="GWJ49" s="674"/>
      <c r="GWK49" s="674"/>
      <c r="GWL49" s="674"/>
      <c r="GWM49" s="674"/>
      <c r="GWN49" s="674"/>
      <c r="GWO49" s="674"/>
      <c r="GWP49" s="674"/>
      <c r="GWQ49" s="674"/>
      <c r="GWR49" s="674"/>
      <c r="GWS49" s="674"/>
      <c r="GWT49" s="674"/>
      <c r="GWU49" s="674"/>
      <c r="GWV49" s="674"/>
      <c r="GWW49" s="674"/>
      <c r="GWX49" s="674"/>
      <c r="GWY49" s="674"/>
      <c r="GWZ49" s="674"/>
      <c r="GXA49" s="674"/>
      <c r="GXB49" s="674"/>
      <c r="GXC49" s="674"/>
      <c r="GXD49" s="674"/>
      <c r="GXE49" s="674"/>
      <c r="GXF49" s="674"/>
      <c r="GXG49" s="674"/>
      <c r="GXH49" s="674"/>
      <c r="GXI49" s="674"/>
      <c r="GXJ49" s="674"/>
      <c r="GXK49" s="674"/>
      <c r="GXL49" s="674"/>
      <c r="GXM49" s="674"/>
      <c r="GXN49" s="674"/>
      <c r="GXO49" s="674"/>
      <c r="GXP49" s="674"/>
      <c r="GXQ49" s="674"/>
      <c r="GXR49" s="674"/>
      <c r="GXS49" s="674"/>
      <c r="GXT49" s="674"/>
      <c r="GXU49" s="674"/>
      <c r="GXV49" s="674"/>
      <c r="GXW49" s="674"/>
      <c r="GXX49" s="674"/>
      <c r="GXY49" s="674"/>
      <c r="GXZ49" s="674"/>
      <c r="GYA49" s="674"/>
      <c r="GYB49" s="674"/>
      <c r="GYC49" s="674"/>
      <c r="GYD49" s="674"/>
      <c r="GYE49" s="674"/>
      <c r="GYF49" s="674"/>
      <c r="GYG49" s="674"/>
      <c r="GYH49" s="674"/>
      <c r="GYI49" s="674"/>
      <c r="GYJ49" s="674"/>
      <c r="GYK49" s="674"/>
      <c r="GYL49" s="674"/>
      <c r="GYM49" s="674"/>
      <c r="GYN49" s="674"/>
      <c r="GYO49" s="674"/>
      <c r="GYP49" s="674"/>
      <c r="GYQ49" s="674"/>
      <c r="GYR49" s="674"/>
      <c r="GYS49" s="674"/>
      <c r="GYT49" s="674"/>
      <c r="GYU49" s="674"/>
      <c r="GYV49" s="674"/>
      <c r="GYW49" s="674"/>
      <c r="GYX49" s="674"/>
      <c r="GYY49" s="674"/>
      <c r="GYZ49" s="674"/>
      <c r="GZA49" s="674"/>
      <c r="GZB49" s="674"/>
      <c r="GZC49" s="674"/>
      <c r="GZD49" s="674"/>
      <c r="GZE49" s="674"/>
      <c r="GZF49" s="674"/>
      <c r="GZG49" s="674"/>
      <c r="GZH49" s="674"/>
      <c r="GZI49" s="674"/>
      <c r="GZJ49" s="674"/>
      <c r="GZK49" s="674"/>
      <c r="GZL49" s="674"/>
      <c r="GZM49" s="674"/>
      <c r="GZN49" s="674"/>
      <c r="GZO49" s="674"/>
      <c r="GZP49" s="674"/>
      <c r="GZQ49" s="674"/>
      <c r="GZR49" s="674"/>
      <c r="GZS49" s="674"/>
      <c r="GZT49" s="674"/>
      <c r="GZU49" s="674"/>
      <c r="GZV49" s="674"/>
      <c r="GZW49" s="674"/>
      <c r="GZX49" s="674"/>
      <c r="GZY49" s="674"/>
      <c r="GZZ49" s="674"/>
      <c r="HAA49" s="674"/>
      <c r="HAB49" s="674"/>
      <c r="HAC49" s="674"/>
      <c r="HAD49" s="674"/>
      <c r="HAE49" s="674"/>
      <c r="HAF49" s="674"/>
      <c r="HAG49" s="674"/>
      <c r="HAH49" s="674"/>
      <c r="HAI49" s="674"/>
      <c r="HAJ49" s="674"/>
      <c r="HAK49" s="674"/>
      <c r="HAL49" s="674"/>
      <c r="HAM49" s="674"/>
      <c r="HAN49" s="674"/>
      <c r="HAO49" s="674"/>
      <c r="HAP49" s="674"/>
      <c r="HAQ49" s="674"/>
      <c r="HAR49" s="674"/>
      <c r="HAS49" s="674"/>
      <c r="HAT49" s="674"/>
      <c r="HAU49" s="674"/>
      <c r="HAV49" s="674"/>
      <c r="HAW49" s="674"/>
      <c r="HAX49" s="674"/>
      <c r="HAY49" s="674"/>
      <c r="HAZ49" s="674"/>
      <c r="HBA49" s="674"/>
      <c r="HBB49" s="674"/>
      <c r="HBC49" s="674"/>
      <c r="HBD49" s="674"/>
      <c r="HBE49" s="674"/>
      <c r="HBF49" s="674"/>
      <c r="HBG49" s="674"/>
      <c r="HBH49" s="674"/>
      <c r="HBI49" s="674"/>
      <c r="HBJ49" s="674"/>
      <c r="HBK49" s="674"/>
      <c r="HBL49" s="674"/>
      <c r="HBM49" s="674"/>
      <c r="HBN49" s="674"/>
      <c r="HBO49" s="674"/>
      <c r="HBP49" s="674"/>
      <c r="HBQ49" s="674"/>
      <c r="HBR49" s="674"/>
      <c r="HBS49" s="674"/>
      <c r="HBT49" s="674"/>
      <c r="HBU49" s="674"/>
      <c r="HBV49" s="674"/>
      <c r="HBW49" s="674"/>
      <c r="HBX49" s="674"/>
      <c r="HBY49" s="674"/>
      <c r="HBZ49" s="674"/>
      <c r="HCA49" s="674"/>
      <c r="HCB49" s="674"/>
      <c r="HCC49" s="674"/>
      <c r="HCD49" s="674"/>
      <c r="HCE49" s="674"/>
      <c r="HCF49" s="674"/>
      <c r="HCG49" s="674"/>
      <c r="HCH49" s="674"/>
      <c r="HCI49" s="674"/>
      <c r="HCJ49" s="674"/>
      <c r="HCK49" s="674"/>
      <c r="HCL49" s="674"/>
      <c r="HCM49" s="674"/>
      <c r="HCN49" s="674"/>
      <c r="HCO49" s="674"/>
      <c r="HCP49" s="674"/>
      <c r="HCQ49" s="674"/>
      <c r="HCR49" s="674"/>
      <c r="HCS49" s="674"/>
      <c r="HCT49" s="674"/>
      <c r="HCU49" s="674"/>
      <c r="HCV49" s="674"/>
      <c r="HCW49" s="674"/>
      <c r="HCX49" s="674"/>
      <c r="HCY49" s="674"/>
      <c r="HCZ49" s="674"/>
      <c r="HDA49" s="674"/>
      <c r="HDB49" s="674"/>
      <c r="HDC49" s="674"/>
      <c r="HDD49" s="674"/>
      <c r="HDE49" s="674"/>
      <c r="HDF49" s="674"/>
      <c r="HDG49" s="674"/>
      <c r="HDH49" s="674"/>
      <c r="HDI49" s="674"/>
      <c r="HDJ49" s="674"/>
      <c r="HDK49" s="674"/>
      <c r="HDL49" s="674"/>
      <c r="HDM49" s="674"/>
      <c r="HDN49" s="674"/>
      <c r="HDO49" s="674"/>
      <c r="HDP49" s="674"/>
      <c r="HDQ49" s="674"/>
      <c r="HDR49" s="674"/>
      <c r="HDS49" s="674"/>
      <c r="HDT49" s="674"/>
      <c r="HDU49" s="674"/>
      <c r="HDV49" s="674"/>
      <c r="HDW49" s="674"/>
      <c r="HDX49" s="674"/>
      <c r="HDY49" s="674"/>
      <c r="HDZ49" s="674"/>
      <c r="HEA49" s="674"/>
      <c r="HEB49" s="674"/>
      <c r="HEC49" s="674"/>
      <c r="HED49" s="674"/>
      <c r="HEE49" s="674"/>
      <c r="HEF49" s="674"/>
      <c r="HEG49" s="674"/>
      <c r="HEH49" s="674"/>
      <c r="HEI49" s="674"/>
      <c r="HEJ49" s="674"/>
      <c r="HEK49" s="674"/>
      <c r="HEL49" s="674"/>
      <c r="HEM49" s="674"/>
      <c r="HEN49" s="674"/>
      <c r="HEO49" s="674"/>
      <c r="HEP49" s="674"/>
      <c r="HEQ49" s="674"/>
      <c r="HER49" s="674"/>
      <c r="HES49" s="674"/>
      <c r="HET49" s="674"/>
      <c r="HEU49" s="674"/>
      <c r="HEV49" s="674"/>
      <c r="HEW49" s="674"/>
      <c r="HEX49" s="674"/>
      <c r="HEY49" s="674"/>
      <c r="HEZ49" s="674"/>
      <c r="HFA49" s="674"/>
      <c r="HFB49" s="674"/>
      <c r="HFC49" s="674"/>
      <c r="HFD49" s="674"/>
      <c r="HFE49" s="674"/>
      <c r="HFF49" s="674"/>
      <c r="HFG49" s="674"/>
      <c r="HFH49" s="674"/>
      <c r="HFI49" s="674"/>
      <c r="HFJ49" s="674"/>
      <c r="HFK49" s="674"/>
      <c r="HFL49" s="674"/>
      <c r="HFM49" s="674"/>
      <c r="HFN49" s="674"/>
      <c r="HFO49" s="674"/>
      <c r="HFP49" s="674"/>
      <c r="HFQ49" s="674"/>
      <c r="HFR49" s="674"/>
      <c r="HFS49" s="674"/>
      <c r="HFT49" s="674"/>
      <c r="HFU49" s="674"/>
      <c r="HFV49" s="674"/>
      <c r="HFW49" s="674"/>
      <c r="HFX49" s="674"/>
      <c r="HFY49" s="674"/>
      <c r="HFZ49" s="674"/>
      <c r="HGA49" s="674"/>
      <c r="HGB49" s="674"/>
      <c r="HGC49" s="674"/>
      <c r="HGD49" s="674"/>
      <c r="HGE49" s="674"/>
      <c r="HGF49" s="674"/>
      <c r="HGG49" s="674"/>
      <c r="HGH49" s="674"/>
      <c r="HGI49" s="674"/>
      <c r="HGJ49" s="674"/>
      <c r="HGK49" s="674"/>
      <c r="HGL49" s="674"/>
      <c r="HGM49" s="674"/>
      <c r="HGN49" s="674"/>
      <c r="HGO49" s="674"/>
      <c r="HGP49" s="674"/>
      <c r="HGQ49" s="674"/>
      <c r="HGR49" s="674"/>
      <c r="HGS49" s="674"/>
      <c r="HGT49" s="674"/>
      <c r="HGU49" s="674"/>
      <c r="HGV49" s="674"/>
      <c r="HGW49" s="674"/>
      <c r="HGX49" s="674"/>
      <c r="HGY49" s="674"/>
      <c r="HGZ49" s="674"/>
      <c r="HHA49" s="674"/>
      <c r="HHB49" s="674"/>
      <c r="HHC49" s="674"/>
      <c r="HHD49" s="674"/>
      <c r="HHE49" s="674"/>
      <c r="HHF49" s="674"/>
      <c r="HHG49" s="674"/>
      <c r="HHH49" s="674"/>
      <c r="HHI49" s="674"/>
      <c r="HHJ49" s="674"/>
      <c r="HHK49" s="674"/>
      <c r="HHL49" s="674"/>
      <c r="HHM49" s="674"/>
      <c r="HHN49" s="674"/>
      <c r="HHO49" s="674"/>
      <c r="HHP49" s="674"/>
      <c r="HHQ49" s="674"/>
      <c r="HHR49" s="674"/>
      <c r="HHS49" s="674"/>
      <c r="HHT49" s="674"/>
      <c r="HHU49" s="674"/>
      <c r="HHV49" s="674"/>
      <c r="HHW49" s="674"/>
      <c r="HHX49" s="674"/>
      <c r="HHY49" s="674"/>
      <c r="HHZ49" s="674"/>
      <c r="HIA49" s="674"/>
      <c r="HIB49" s="674"/>
      <c r="HIC49" s="674"/>
      <c r="HID49" s="674"/>
      <c r="HIE49" s="674"/>
      <c r="HIF49" s="674"/>
      <c r="HIG49" s="674"/>
      <c r="HIH49" s="674"/>
      <c r="HII49" s="674"/>
      <c r="HIJ49" s="674"/>
      <c r="HIK49" s="674"/>
      <c r="HIL49" s="674"/>
      <c r="HIM49" s="674"/>
      <c r="HIN49" s="674"/>
      <c r="HIO49" s="674"/>
      <c r="HIP49" s="674"/>
      <c r="HIQ49" s="674"/>
      <c r="HIR49" s="674"/>
      <c r="HIS49" s="674"/>
      <c r="HIT49" s="674"/>
      <c r="HIU49" s="674"/>
      <c r="HIV49" s="674"/>
      <c r="HIW49" s="674"/>
      <c r="HIX49" s="674"/>
      <c r="HIY49" s="674"/>
      <c r="HIZ49" s="674"/>
      <c r="HJA49" s="674"/>
      <c r="HJB49" s="674"/>
      <c r="HJC49" s="674"/>
      <c r="HJD49" s="674"/>
      <c r="HJE49" s="674"/>
      <c r="HJF49" s="674"/>
      <c r="HJG49" s="674"/>
      <c r="HJH49" s="674"/>
      <c r="HJI49" s="674"/>
      <c r="HJJ49" s="674"/>
      <c r="HJK49" s="674"/>
      <c r="HJL49" s="674"/>
      <c r="HJM49" s="674"/>
      <c r="HJN49" s="674"/>
      <c r="HJO49" s="674"/>
      <c r="HJP49" s="674"/>
      <c r="HJQ49" s="674"/>
      <c r="HJR49" s="674"/>
      <c r="HJS49" s="674"/>
      <c r="HJT49" s="674"/>
      <c r="HJU49" s="674"/>
      <c r="HJV49" s="674"/>
      <c r="HJW49" s="674"/>
      <c r="HJX49" s="674"/>
      <c r="HJY49" s="674"/>
      <c r="HJZ49" s="674"/>
      <c r="HKA49" s="674"/>
      <c r="HKB49" s="674"/>
      <c r="HKC49" s="674"/>
      <c r="HKD49" s="674"/>
      <c r="HKE49" s="674"/>
      <c r="HKF49" s="674"/>
      <c r="HKG49" s="674"/>
      <c r="HKH49" s="674"/>
      <c r="HKI49" s="674"/>
      <c r="HKJ49" s="674"/>
      <c r="HKK49" s="674"/>
      <c r="HKL49" s="674"/>
      <c r="HKM49" s="674"/>
      <c r="HKN49" s="674"/>
      <c r="HKO49" s="674"/>
      <c r="HKP49" s="674"/>
      <c r="HKQ49" s="674"/>
      <c r="HKR49" s="674"/>
      <c r="HKS49" s="674"/>
      <c r="HKT49" s="674"/>
      <c r="HKU49" s="674"/>
      <c r="HKV49" s="674"/>
      <c r="HKW49" s="674"/>
      <c r="HKX49" s="674"/>
      <c r="HKY49" s="674"/>
      <c r="HKZ49" s="674"/>
      <c r="HLA49" s="674"/>
      <c r="HLB49" s="674"/>
      <c r="HLC49" s="674"/>
      <c r="HLD49" s="674"/>
      <c r="HLE49" s="674"/>
      <c r="HLF49" s="674"/>
      <c r="HLG49" s="674"/>
      <c r="HLH49" s="674"/>
      <c r="HLI49" s="674"/>
      <c r="HLJ49" s="674"/>
      <c r="HLK49" s="674"/>
      <c r="HLL49" s="674"/>
      <c r="HLM49" s="674"/>
      <c r="HLN49" s="674"/>
      <c r="HLO49" s="674"/>
      <c r="HLP49" s="674"/>
      <c r="HLQ49" s="674"/>
      <c r="HLR49" s="674"/>
      <c r="HLS49" s="674"/>
      <c r="HLT49" s="674"/>
      <c r="HLU49" s="674"/>
      <c r="HLV49" s="674"/>
      <c r="HLW49" s="674"/>
      <c r="HLX49" s="674"/>
      <c r="HLY49" s="674"/>
      <c r="HLZ49" s="674"/>
      <c r="HMA49" s="674"/>
      <c r="HMB49" s="674"/>
      <c r="HMC49" s="674"/>
      <c r="HMD49" s="674"/>
      <c r="HME49" s="674"/>
      <c r="HMF49" s="674"/>
      <c r="HMG49" s="674"/>
      <c r="HMH49" s="674"/>
      <c r="HMI49" s="674"/>
      <c r="HMJ49" s="674"/>
      <c r="HMK49" s="674"/>
      <c r="HML49" s="674"/>
      <c r="HMM49" s="674"/>
      <c r="HMN49" s="674"/>
      <c r="HMO49" s="674"/>
      <c r="HMP49" s="674"/>
      <c r="HMQ49" s="674"/>
      <c r="HMR49" s="674"/>
      <c r="HMS49" s="674"/>
      <c r="HMT49" s="674"/>
      <c r="HMU49" s="674"/>
      <c r="HMV49" s="674"/>
      <c r="HMW49" s="674"/>
      <c r="HMX49" s="674"/>
      <c r="HMY49" s="674"/>
      <c r="HMZ49" s="674"/>
      <c r="HNA49" s="674"/>
      <c r="HNB49" s="674"/>
      <c r="HNC49" s="674"/>
      <c r="HND49" s="674"/>
      <c r="HNE49" s="674"/>
      <c r="HNF49" s="674"/>
      <c r="HNG49" s="674"/>
      <c r="HNH49" s="674"/>
      <c r="HNI49" s="674"/>
      <c r="HNJ49" s="674"/>
      <c r="HNK49" s="674"/>
      <c r="HNL49" s="674"/>
      <c r="HNM49" s="674"/>
      <c r="HNN49" s="674"/>
      <c r="HNO49" s="674"/>
      <c r="HNP49" s="674"/>
      <c r="HNQ49" s="674"/>
      <c r="HNR49" s="674"/>
      <c r="HNS49" s="674"/>
      <c r="HNT49" s="674"/>
      <c r="HNU49" s="674"/>
      <c r="HNV49" s="674"/>
      <c r="HNW49" s="674"/>
      <c r="HNX49" s="674"/>
      <c r="HNY49" s="674"/>
      <c r="HNZ49" s="674"/>
      <c r="HOA49" s="674"/>
      <c r="HOB49" s="674"/>
      <c r="HOC49" s="674"/>
      <c r="HOD49" s="674"/>
      <c r="HOE49" s="674"/>
      <c r="HOF49" s="674"/>
      <c r="HOG49" s="674"/>
      <c r="HOH49" s="674"/>
      <c r="HOI49" s="674"/>
      <c r="HOJ49" s="674"/>
      <c r="HOK49" s="674"/>
      <c r="HOL49" s="674"/>
      <c r="HOM49" s="674"/>
      <c r="HON49" s="674"/>
      <c r="HOO49" s="674"/>
      <c r="HOP49" s="674"/>
      <c r="HOQ49" s="674"/>
      <c r="HOR49" s="674"/>
      <c r="HOS49" s="674"/>
      <c r="HOT49" s="674"/>
      <c r="HOU49" s="674"/>
      <c r="HOV49" s="674"/>
      <c r="HOW49" s="674"/>
      <c r="HOX49" s="674"/>
      <c r="HOY49" s="674"/>
      <c r="HOZ49" s="674"/>
      <c r="HPA49" s="674"/>
      <c r="HPB49" s="674"/>
      <c r="HPC49" s="674"/>
      <c r="HPD49" s="674"/>
      <c r="HPE49" s="674"/>
      <c r="HPF49" s="674"/>
      <c r="HPG49" s="674"/>
      <c r="HPH49" s="674"/>
      <c r="HPI49" s="674"/>
      <c r="HPJ49" s="674"/>
      <c r="HPK49" s="674"/>
      <c r="HPL49" s="674"/>
      <c r="HPM49" s="674"/>
      <c r="HPN49" s="674"/>
      <c r="HPO49" s="674"/>
      <c r="HPP49" s="674"/>
      <c r="HPQ49" s="674"/>
      <c r="HPR49" s="674"/>
      <c r="HPS49" s="674"/>
      <c r="HPT49" s="674"/>
      <c r="HPU49" s="674"/>
      <c r="HPV49" s="674"/>
      <c r="HPW49" s="674"/>
      <c r="HPX49" s="674"/>
      <c r="HPY49" s="674"/>
      <c r="HPZ49" s="674"/>
      <c r="HQA49" s="674"/>
      <c r="HQB49" s="674"/>
      <c r="HQC49" s="674"/>
      <c r="HQD49" s="674"/>
      <c r="HQE49" s="674"/>
      <c r="HQF49" s="674"/>
      <c r="HQG49" s="674"/>
      <c r="HQH49" s="674"/>
      <c r="HQI49" s="674"/>
      <c r="HQJ49" s="674"/>
      <c r="HQK49" s="674"/>
      <c r="HQL49" s="674"/>
      <c r="HQM49" s="674"/>
      <c r="HQN49" s="674"/>
      <c r="HQO49" s="674"/>
      <c r="HQP49" s="674"/>
      <c r="HQQ49" s="674"/>
      <c r="HQR49" s="674"/>
      <c r="HQS49" s="674"/>
      <c r="HQT49" s="674"/>
      <c r="HQU49" s="674"/>
      <c r="HQV49" s="674"/>
      <c r="HQW49" s="674"/>
      <c r="HQX49" s="674"/>
      <c r="HQY49" s="674"/>
      <c r="HQZ49" s="674"/>
      <c r="HRA49" s="674"/>
      <c r="HRB49" s="674"/>
      <c r="HRC49" s="674"/>
      <c r="HRD49" s="674"/>
      <c r="HRE49" s="674"/>
      <c r="HRF49" s="674"/>
      <c r="HRG49" s="674"/>
      <c r="HRH49" s="674"/>
      <c r="HRI49" s="674"/>
      <c r="HRJ49" s="674"/>
      <c r="HRK49" s="674"/>
      <c r="HRL49" s="674"/>
      <c r="HRM49" s="674"/>
      <c r="HRN49" s="674"/>
      <c r="HRO49" s="674"/>
      <c r="HRP49" s="674"/>
      <c r="HRQ49" s="674"/>
      <c r="HRR49" s="674"/>
      <c r="HRS49" s="674"/>
      <c r="HRT49" s="674"/>
      <c r="HRU49" s="674"/>
      <c r="HRV49" s="674"/>
      <c r="HRW49" s="674"/>
      <c r="HRX49" s="674"/>
      <c r="HRY49" s="674"/>
      <c r="HRZ49" s="674"/>
      <c r="HSA49" s="674"/>
      <c r="HSB49" s="674"/>
      <c r="HSC49" s="674"/>
      <c r="HSD49" s="674"/>
      <c r="HSE49" s="674"/>
      <c r="HSF49" s="674"/>
      <c r="HSG49" s="674"/>
      <c r="HSH49" s="674"/>
      <c r="HSI49" s="674"/>
      <c r="HSJ49" s="674"/>
      <c r="HSK49" s="674"/>
      <c r="HSL49" s="674"/>
      <c r="HSM49" s="674"/>
      <c r="HSN49" s="674"/>
      <c r="HSO49" s="674"/>
      <c r="HSP49" s="674"/>
      <c r="HSQ49" s="674"/>
      <c r="HSR49" s="674"/>
      <c r="HSS49" s="674"/>
      <c r="HST49" s="674"/>
      <c r="HSU49" s="674"/>
      <c r="HSV49" s="674"/>
      <c r="HSW49" s="674"/>
      <c r="HSX49" s="674"/>
      <c r="HSY49" s="674"/>
      <c r="HSZ49" s="674"/>
      <c r="HTA49" s="674"/>
      <c r="HTB49" s="674"/>
      <c r="HTC49" s="674"/>
      <c r="HTD49" s="674"/>
      <c r="HTE49" s="674"/>
      <c r="HTF49" s="674"/>
      <c r="HTG49" s="674"/>
      <c r="HTH49" s="674"/>
      <c r="HTI49" s="674"/>
      <c r="HTJ49" s="674"/>
      <c r="HTK49" s="674"/>
      <c r="HTL49" s="674"/>
      <c r="HTM49" s="674"/>
      <c r="HTN49" s="674"/>
      <c r="HTO49" s="674"/>
      <c r="HTP49" s="674"/>
      <c r="HTQ49" s="674"/>
      <c r="HTR49" s="674"/>
      <c r="HTS49" s="674"/>
      <c r="HTT49" s="674"/>
      <c r="HTU49" s="674"/>
      <c r="HTV49" s="674"/>
      <c r="HTW49" s="674"/>
      <c r="HTX49" s="674"/>
      <c r="HTY49" s="674"/>
      <c r="HTZ49" s="674"/>
      <c r="HUA49" s="674"/>
      <c r="HUB49" s="674"/>
      <c r="HUC49" s="674"/>
      <c r="HUD49" s="674"/>
      <c r="HUE49" s="674"/>
      <c r="HUF49" s="674"/>
      <c r="HUG49" s="674"/>
      <c r="HUH49" s="674"/>
      <c r="HUI49" s="674"/>
      <c r="HUJ49" s="674"/>
      <c r="HUK49" s="674"/>
      <c r="HUL49" s="674"/>
      <c r="HUM49" s="674"/>
      <c r="HUN49" s="674"/>
      <c r="HUO49" s="674"/>
      <c r="HUP49" s="674"/>
      <c r="HUQ49" s="674"/>
      <c r="HUR49" s="674"/>
      <c r="HUS49" s="674"/>
      <c r="HUT49" s="674"/>
      <c r="HUU49" s="674"/>
      <c r="HUV49" s="674"/>
      <c r="HUW49" s="674"/>
      <c r="HUX49" s="674"/>
      <c r="HUY49" s="674"/>
      <c r="HUZ49" s="674"/>
      <c r="HVA49" s="674"/>
      <c r="HVB49" s="674"/>
      <c r="HVC49" s="674"/>
      <c r="HVD49" s="674"/>
      <c r="HVE49" s="674"/>
      <c r="HVF49" s="674"/>
      <c r="HVG49" s="674"/>
      <c r="HVH49" s="674"/>
      <c r="HVI49" s="674"/>
      <c r="HVJ49" s="674"/>
      <c r="HVK49" s="674"/>
      <c r="HVL49" s="674"/>
      <c r="HVM49" s="674"/>
      <c r="HVN49" s="674"/>
      <c r="HVO49" s="674"/>
      <c r="HVP49" s="674"/>
      <c r="HVQ49" s="674"/>
      <c r="HVR49" s="674"/>
      <c r="HVS49" s="674"/>
      <c r="HVT49" s="674"/>
      <c r="HVU49" s="674"/>
      <c r="HVV49" s="674"/>
      <c r="HVW49" s="674"/>
      <c r="HVX49" s="674"/>
      <c r="HVY49" s="674"/>
      <c r="HVZ49" s="674"/>
      <c r="HWA49" s="674"/>
      <c r="HWB49" s="674"/>
      <c r="HWC49" s="674"/>
      <c r="HWD49" s="674"/>
      <c r="HWE49" s="674"/>
      <c r="HWF49" s="674"/>
      <c r="HWG49" s="674"/>
      <c r="HWH49" s="674"/>
      <c r="HWI49" s="674"/>
      <c r="HWJ49" s="674"/>
      <c r="HWK49" s="674"/>
      <c r="HWL49" s="674"/>
      <c r="HWM49" s="674"/>
      <c r="HWN49" s="674"/>
      <c r="HWO49" s="674"/>
      <c r="HWP49" s="674"/>
      <c r="HWQ49" s="674"/>
      <c r="HWR49" s="674"/>
      <c r="HWS49" s="674"/>
      <c r="HWT49" s="674"/>
      <c r="HWU49" s="674"/>
      <c r="HWV49" s="674"/>
      <c r="HWW49" s="674"/>
      <c r="HWX49" s="674"/>
      <c r="HWY49" s="674"/>
      <c r="HWZ49" s="674"/>
      <c r="HXA49" s="674"/>
      <c r="HXB49" s="674"/>
      <c r="HXC49" s="674"/>
      <c r="HXD49" s="674"/>
      <c r="HXE49" s="674"/>
      <c r="HXF49" s="674"/>
      <c r="HXG49" s="674"/>
      <c r="HXH49" s="674"/>
      <c r="HXI49" s="674"/>
      <c r="HXJ49" s="674"/>
      <c r="HXK49" s="674"/>
      <c r="HXL49" s="674"/>
      <c r="HXM49" s="674"/>
      <c r="HXN49" s="674"/>
      <c r="HXO49" s="674"/>
      <c r="HXP49" s="674"/>
      <c r="HXQ49" s="674"/>
      <c r="HXR49" s="674"/>
      <c r="HXS49" s="674"/>
      <c r="HXT49" s="674"/>
      <c r="HXU49" s="674"/>
      <c r="HXV49" s="674"/>
      <c r="HXW49" s="674"/>
      <c r="HXX49" s="674"/>
      <c r="HXY49" s="674"/>
      <c r="HXZ49" s="674"/>
      <c r="HYA49" s="674"/>
      <c r="HYB49" s="674"/>
      <c r="HYC49" s="674"/>
      <c r="HYD49" s="674"/>
      <c r="HYE49" s="674"/>
      <c r="HYF49" s="674"/>
      <c r="HYG49" s="674"/>
      <c r="HYH49" s="674"/>
      <c r="HYI49" s="674"/>
      <c r="HYJ49" s="674"/>
      <c r="HYK49" s="674"/>
      <c r="HYL49" s="674"/>
      <c r="HYM49" s="674"/>
      <c r="HYN49" s="674"/>
      <c r="HYO49" s="674"/>
      <c r="HYP49" s="674"/>
      <c r="HYQ49" s="674"/>
      <c r="HYR49" s="674"/>
      <c r="HYS49" s="674"/>
      <c r="HYT49" s="674"/>
      <c r="HYU49" s="674"/>
      <c r="HYV49" s="674"/>
      <c r="HYW49" s="674"/>
      <c r="HYX49" s="674"/>
      <c r="HYY49" s="674"/>
      <c r="HYZ49" s="674"/>
      <c r="HZA49" s="674"/>
      <c r="HZB49" s="674"/>
      <c r="HZC49" s="674"/>
      <c r="HZD49" s="674"/>
      <c r="HZE49" s="674"/>
      <c r="HZF49" s="674"/>
      <c r="HZG49" s="674"/>
      <c r="HZH49" s="674"/>
      <c r="HZI49" s="674"/>
      <c r="HZJ49" s="674"/>
      <c r="HZK49" s="674"/>
      <c r="HZL49" s="674"/>
      <c r="HZM49" s="674"/>
      <c r="HZN49" s="674"/>
      <c r="HZO49" s="674"/>
      <c r="HZP49" s="674"/>
      <c r="HZQ49" s="674"/>
      <c r="HZR49" s="674"/>
      <c r="HZS49" s="674"/>
      <c r="HZT49" s="674"/>
      <c r="HZU49" s="674"/>
      <c r="HZV49" s="674"/>
      <c r="HZW49" s="674"/>
      <c r="HZX49" s="674"/>
      <c r="HZY49" s="674"/>
      <c r="HZZ49" s="674"/>
      <c r="IAA49" s="674"/>
      <c r="IAB49" s="674"/>
      <c r="IAC49" s="674"/>
      <c r="IAD49" s="674"/>
      <c r="IAE49" s="674"/>
      <c r="IAF49" s="674"/>
      <c r="IAG49" s="674"/>
      <c r="IAH49" s="674"/>
      <c r="IAI49" s="674"/>
      <c r="IAJ49" s="674"/>
      <c r="IAK49" s="674"/>
      <c r="IAL49" s="674"/>
      <c r="IAM49" s="674"/>
      <c r="IAN49" s="674"/>
      <c r="IAO49" s="674"/>
      <c r="IAP49" s="674"/>
      <c r="IAQ49" s="674"/>
      <c r="IAR49" s="674"/>
      <c r="IAS49" s="674"/>
      <c r="IAT49" s="674"/>
      <c r="IAU49" s="674"/>
      <c r="IAV49" s="674"/>
      <c r="IAW49" s="674"/>
      <c r="IAX49" s="674"/>
      <c r="IAY49" s="674"/>
      <c r="IAZ49" s="674"/>
      <c r="IBA49" s="674"/>
      <c r="IBB49" s="674"/>
      <c r="IBC49" s="674"/>
      <c r="IBD49" s="674"/>
      <c r="IBE49" s="674"/>
      <c r="IBF49" s="674"/>
      <c r="IBG49" s="674"/>
      <c r="IBH49" s="674"/>
      <c r="IBI49" s="674"/>
      <c r="IBJ49" s="674"/>
      <c r="IBK49" s="674"/>
      <c r="IBL49" s="674"/>
      <c r="IBM49" s="674"/>
      <c r="IBN49" s="674"/>
      <c r="IBO49" s="674"/>
      <c r="IBP49" s="674"/>
      <c r="IBQ49" s="674"/>
      <c r="IBR49" s="674"/>
      <c r="IBS49" s="674"/>
      <c r="IBT49" s="674"/>
      <c r="IBU49" s="674"/>
      <c r="IBV49" s="674"/>
      <c r="IBW49" s="674"/>
      <c r="IBX49" s="674"/>
      <c r="IBY49" s="674"/>
      <c r="IBZ49" s="674"/>
      <c r="ICA49" s="674"/>
      <c r="ICB49" s="674"/>
      <c r="ICC49" s="674"/>
      <c r="ICD49" s="674"/>
      <c r="ICE49" s="674"/>
      <c r="ICF49" s="674"/>
      <c r="ICG49" s="674"/>
      <c r="ICH49" s="674"/>
      <c r="ICI49" s="674"/>
      <c r="ICJ49" s="674"/>
      <c r="ICK49" s="674"/>
      <c r="ICL49" s="674"/>
      <c r="ICM49" s="674"/>
      <c r="ICN49" s="674"/>
      <c r="ICO49" s="674"/>
      <c r="ICP49" s="674"/>
      <c r="ICQ49" s="674"/>
      <c r="ICR49" s="674"/>
      <c r="ICS49" s="674"/>
      <c r="ICT49" s="674"/>
      <c r="ICU49" s="674"/>
      <c r="ICV49" s="674"/>
      <c r="ICW49" s="674"/>
      <c r="ICX49" s="674"/>
      <c r="ICY49" s="674"/>
      <c r="ICZ49" s="674"/>
      <c r="IDA49" s="674"/>
      <c r="IDB49" s="674"/>
      <c r="IDC49" s="674"/>
      <c r="IDD49" s="674"/>
      <c r="IDE49" s="674"/>
      <c r="IDF49" s="674"/>
      <c r="IDG49" s="674"/>
      <c r="IDH49" s="674"/>
      <c r="IDI49" s="674"/>
      <c r="IDJ49" s="674"/>
      <c r="IDK49" s="674"/>
      <c r="IDL49" s="674"/>
      <c r="IDM49" s="674"/>
      <c r="IDN49" s="674"/>
      <c r="IDO49" s="674"/>
      <c r="IDP49" s="674"/>
      <c r="IDQ49" s="674"/>
      <c r="IDR49" s="674"/>
      <c r="IDS49" s="674"/>
      <c r="IDT49" s="674"/>
      <c r="IDU49" s="674"/>
      <c r="IDV49" s="674"/>
      <c r="IDW49" s="674"/>
      <c r="IDX49" s="674"/>
      <c r="IDY49" s="674"/>
      <c r="IDZ49" s="674"/>
      <c r="IEA49" s="674"/>
      <c r="IEB49" s="674"/>
      <c r="IEC49" s="674"/>
      <c r="IED49" s="674"/>
      <c r="IEE49" s="674"/>
      <c r="IEF49" s="674"/>
      <c r="IEG49" s="674"/>
      <c r="IEH49" s="674"/>
      <c r="IEI49" s="674"/>
      <c r="IEJ49" s="674"/>
      <c r="IEK49" s="674"/>
      <c r="IEL49" s="674"/>
      <c r="IEM49" s="674"/>
      <c r="IEN49" s="674"/>
      <c r="IEO49" s="674"/>
      <c r="IEP49" s="674"/>
      <c r="IEQ49" s="674"/>
      <c r="IER49" s="674"/>
      <c r="IES49" s="674"/>
      <c r="IET49" s="674"/>
      <c r="IEU49" s="674"/>
      <c r="IEV49" s="674"/>
      <c r="IEW49" s="674"/>
      <c r="IEX49" s="674"/>
      <c r="IEY49" s="674"/>
      <c r="IEZ49" s="674"/>
      <c r="IFA49" s="674"/>
      <c r="IFB49" s="674"/>
      <c r="IFC49" s="674"/>
      <c r="IFD49" s="674"/>
      <c r="IFE49" s="674"/>
      <c r="IFF49" s="674"/>
      <c r="IFG49" s="674"/>
      <c r="IFH49" s="674"/>
      <c r="IFI49" s="674"/>
      <c r="IFJ49" s="674"/>
      <c r="IFK49" s="674"/>
      <c r="IFL49" s="674"/>
      <c r="IFM49" s="674"/>
      <c r="IFN49" s="674"/>
      <c r="IFO49" s="674"/>
      <c r="IFP49" s="674"/>
      <c r="IFQ49" s="674"/>
      <c r="IFR49" s="674"/>
      <c r="IFS49" s="674"/>
      <c r="IFT49" s="674"/>
      <c r="IFU49" s="674"/>
      <c r="IFV49" s="674"/>
      <c r="IFW49" s="674"/>
      <c r="IFX49" s="674"/>
      <c r="IFY49" s="674"/>
      <c r="IFZ49" s="674"/>
      <c r="IGA49" s="674"/>
      <c r="IGB49" s="674"/>
      <c r="IGC49" s="674"/>
      <c r="IGD49" s="674"/>
      <c r="IGE49" s="674"/>
      <c r="IGF49" s="674"/>
      <c r="IGG49" s="674"/>
      <c r="IGH49" s="674"/>
      <c r="IGI49" s="674"/>
      <c r="IGJ49" s="674"/>
      <c r="IGK49" s="674"/>
      <c r="IGL49" s="674"/>
      <c r="IGM49" s="674"/>
      <c r="IGN49" s="674"/>
      <c r="IGO49" s="674"/>
      <c r="IGP49" s="674"/>
      <c r="IGQ49" s="674"/>
      <c r="IGR49" s="674"/>
      <c r="IGS49" s="674"/>
      <c r="IGT49" s="674"/>
      <c r="IGU49" s="674"/>
      <c r="IGV49" s="674"/>
      <c r="IGW49" s="674"/>
      <c r="IGX49" s="674"/>
      <c r="IGY49" s="674"/>
      <c r="IGZ49" s="674"/>
      <c r="IHA49" s="674"/>
      <c r="IHB49" s="674"/>
      <c r="IHC49" s="674"/>
      <c r="IHD49" s="674"/>
      <c r="IHE49" s="674"/>
      <c r="IHF49" s="674"/>
      <c r="IHG49" s="674"/>
      <c r="IHH49" s="674"/>
      <c r="IHI49" s="674"/>
      <c r="IHJ49" s="674"/>
      <c r="IHK49" s="674"/>
      <c r="IHL49" s="674"/>
      <c r="IHM49" s="674"/>
      <c r="IHN49" s="674"/>
      <c r="IHO49" s="674"/>
      <c r="IHP49" s="674"/>
      <c r="IHQ49" s="674"/>
      <c r="IHR49" s="674"/>
      <c r="IHS49" s="674"/>
      <c r="IHT49" s="674"/>
      <c r="IHU49" s="674"/>
      <c r="IHV49" s="674"/>
      <c r="IHW49" s="674"/>
      <c r="IHX49" s="674"/>
      <c r="IHY49" s="674"/>
      <c r="IHZ49" s="674"/>
      <c r="IIA49" s="674"/>
      <c r="IIB49" s="674"/>
      <c r="IIC49" s="674"/>
      <c r="IID49" s="674"/>
      <c r="IIE49" s="674"/>
      <c r="IIF49" s="674"/>
      <c r="IIG49" s="674"/>
      <c r="IIH49" s="674"/>
      <c r="III49" s="674"/>
      <c r="IIJ49" s="674"/>
      <c r="IIK49" s="674"/>
      <c r="IIL49" s="674"/>
      <c r="IIM49" s="674"/>
      <c r="IIN49" s="674"/>
      <c r="IIO49" s="674"/>
      <c r="IIP49" s="674"/>
      <c r="IIQ49" s="674"/>
      <c r="IIR49" s="674"/>
      <c r="IIS49" s="674"/>
      <c r="IIT49" s="674"/>
      <c r="IIU49" s="674"/>
      <c r="IIV49" s="674"/>
      <c r="IIW49" s="674"/>
      <c r="IIX49" s="674"/>
      <c r="IIY49" s="674"/>
      <c r="IIZ49" s="674"/>
      <c r="IJA49" s="674"/>
      <c r="IJB49" s="674"/>
      <c r="IJC49" s="674"/>
      <c r="IJD49" s="674"/>
      <c r="IJE49" s="674"/>
      <c r="IJF49" s="674"/>
      <c r="IJG49" s="674"/>
      <c r="IJH49" s="674"/>
      <c r="IJI49" s="674"/>
      <c r="IJJ49" s="674"/>
      <c r="IJK49" s="674"/>
      <c r="IJL49" s="674"/>
      <c r="IJM49" s="674"/>
      <c r="IJN49" s="674"/>
      <c r="IJO49" s="674"/>
      <c r="IJP49" s="674"/>
      <c r="IJQ49" s="674"/>
      <c r="IJR49" s="674"/>
      <c r="IJS49" s="674"/>
      <c r="IJT49" s="674"/>
      <c r="IJU49" s="674"/>
      <c r="IJV49" s="674"/>
      <c r="IJW49" s="674"/>
      <c r="IJX49" s="674"/>
      <c r="IJY49" s="674"/>
      <c r="IJZ49" s="674"/>
      <c r="IKA49" s="674"/>
      <c r="IKB49" s="674"/>
      <c r="IKC49" s="674"/>
      <c r="IKD49" s="674"/>
      <c r="IKE49" s="674"/>
      <c r="IKF49" s="674"/>
      <c r="IKG49" s="674"/>
      <c r="IKH49" s="674"/>
      <c r="IKI49" s="674"/>
      <c r="IKJ49" s="674"/>
      <c r="IKK49" s="674"/>
      <c r="IKL49" s="674"/>
      <c r="IKM49" s="674"/>
      <c r="IKN49" s="674"/>
      <c r="IKO49" s="674"/>
      <c r="IKP49" s="674"/>
      <c r="IKQ49" s="674"/>
      <c r="IKR49" s="674"/>
      <c r="IKS49" s="674"/>
      <c r="IKT49" s="674"/>
      <c r="IKU49" s="674"/>
      <c r="IKV49" s="674"/>
      <c r="IKW49" s="674"/>
      <c r="IKX49" s="674"/>
      <c r="IKY49" s="674"/>
      <c r="IKZ49" s="674"/>
      <c r="ILA49" s="674"/>
      <c r="ILB49" s="674"/>
      <c r="ILC49" s="674"/>
      <c r="ILD49" s="674"/>
      <c r="ILE49" s="674"/>
      <c r="ILF49" s="674"/>
      <c r="ILG49" s="674"/>
      <c r="ILH49" s="674"/>
      <c r="ILI49" s="674"/>
      <c r="ILJ49" s="674"/>
      <c r="ILK49" s="674"/>
      <c r="ILL49" s="674"/>
      <c r="ILM49" s="674"/>
      <c r="ILN49" s="674"/>
      <c r="ILO49" s="674"/>
      <c r="ILP49" s="674"/>
      <c r="ILQ49" s="674"/>
      <c r="ILR49" s="674"/>
      <c r="ILS49" s="674"/>
      <c r="ILT49" s="674"/>
      <c r="ILU49" s="674"/>
      <c r="ILV49" s="674"/>
      <c r="ILW49" s="674"/>
      <c r="ILX49" s="674"/>
      <c r="ILY49" s="674"/>
      <c r="ILZ49" s="674"/>
      <c r="IMA49" s="674"/>
      <c r="IMB49" s="674"/>
      <c r="IMC49" s="674"/>
      <c r="IMD49" s="674"/>
      <c r="IME49" s="674"/>
      <c r="IMF49" s="674"/>
      <c r="IMG49" s="674"/>
      <c r="IMH49" s="674"/>
      <c r="IMI49" s="674"/>
      <c r="IMJ49" s="674"/>
      <c r="IMK49" s="674"/>
      <c r="IML49" s="674"/>
      <c r="IMM49" s="674"/>
      <c r="IMN49" s="674"/>
      <c r="IMO49" s="674"/>
      <c r="IMP49" s="674"/>
      <c r="IMQ49" s="674"/>
      <c r="IMR49" s="674"/>
      <c r="IMS49" s="674"/>
      <c r="IMT49" s="674"/>
      <c r="IMU49" s="674"/>
      <c r="IMV49" s="674"/>
      <c r="IMW49" s="674"/>
      <c r="IMX49" s="674"/>
      <c r="IMY49" s="674"/>
      <c r="IMZ49" s="674"/>
      <c r="INA49" s="674"/>
      <c r="INB49" s="674"/>
      <c r="INC49" s="674"/>
      <c r="IND49" s="674"/>
      <c r="INE49" s="674"/>
      <c r="INF49" s="674"/>
      <c r="ING49" s="674"/>
      <c r="INH49" s="674"/>
      <c r="INI49" s="674"/>
      <c r="INJ49" s="674"/>
      <c r="INK49" s="674"/>
      <c r="INL49" s="674"/>
      <c r="INM49" s="674"/>
      <c r="INN49" s="674"/>
      <c r="INO49" s="674"/>
      <c r="INP49" s="674"/>
      <c r="INQ49" s="674"/>
      <c r="INR49" s="674"/>
      <c r="INS49" s="674"/>
      <c r="INT49" s="674"/>
      <c r="INU49" s="674"/>
      <c r="INV49" s="674"/>
      <c r="INW49" s="674"/>
      <c r="INX49" s="674"/>
      <c r="INY49" s="674"/>
      <c r="INZ49" s="674"/>
      <c r="IOA49" s="674"/>
      <c r="IOB49" s="674"/>
      <c r="IOC49" s="674"/>
      <c r="IOD49" s="674"/>
      <c r="IOE49" s="674"/>
      <c r="IOF49" s="674"/>
      <c r="IOG49" s="674"/>
      <c r="IOH49" s="674"/>
      <c r="IOI49" s="674"/>
      <c r="IOJ49" s="674"/>
      <c r="IOK49" s="674"/>
      <c r="IOL49" s="674"/>
      <c r="IOM49" s="674"/>
      <c r="ION49" s="674"/>
      <c r="IOO49" s="674"/>
      <c r="IOP49" s="674"/>
      <c r="IOQ49" s="674"/>
      <c r="IOR49" s="674"/>
      <c r="IOS49" s="674"/>
      <c r="IOT49" s="674"/>
      <c r="IOU49" s="674"/>
      <c r="IOV49" s="674"/>
      <c r="IOW49" s="674"/>
      <c r="IOX49" s="674"/>
      <c r="IOY49" s="674"/>
      <c r="IOZ49" s="674"/>
      <c r="IPA49" s="674"/>
      <c r="IPB49" s="674"/>
      <c r="IPC49" s="674"/>
      <c r="IPD49" s="674"/>
      <c r="IPE49" s="674"/>
      <c r="IPF49" s="674"/>
      <c r="IPG49" s="674"/>
      <c r="IPH49" s="674"/>
      <c r="IPI49" s="674"/>
      <c r="IPJ49" s="674"/>
      <c r="IPK49" s="674"/>
      <c r="IPL49" s="674"/>
      <c r="IPM49" s="674"/>
      <c r="IPN49" s="674"/>
      <c r="IPO49" s="674"/>
      <c r="IPP49" s="674"/>
      <c r="IPQ49" s="674"/>
      <c r="IPR49" s="674"/>
      <c r="IPS49" s="674"/>
      <c r="IPT49" s="674"/>
      <c r="IPU49" s="674"/>
      <c r="IPV49" s="674"/>
      <c r="IPW49" s="674"/>
      <c r="IPX49" s="674"/>
      <c r="IPY49" s="674"/>
      <c r="IPZ49" s="674"/>
      <c r="IQA49" s="674"/>
      <c r="IQB49" s="674"/>
      <c r="IQC49" s="674"/>
      <c r="IQD49" s="674"/>
      <c r="IQE49" s="674"/>
      <c r="IQF49" s="674"/>
      <c r="IQG49" s="674"/>
      <c r="IQH49" s="674"/>
      <c r="IQI49" s="674"/>
      <c r="IQJ49" s="674"/>
      <c r="IQK49" s="674"/>
      <c r="IQL49" s="674"/>
      <c r="IQM49" s="674"/>
      <c r="IQN49" s="674"/>
      <c r="IQO49" s="674"/>
      <c r="IQP49" s="674"/>
      <c r="IQQ49" s="674"/>
      <c r="IQR49" s="674"/>
      <c r="IQS49" s="674"/>
      <c r="IQT49" s="674"/>
      <c r="IQU49" s="674"/>
      <c r="IQV49" s="674"/>
      <c r="IQW49" s="674"/>
      <c r="IQX49" s="674"/>
      <c r="IQY49" s="674"/>
      <c r="IQZ49" s="674"/>
      <c r="IRA49" s="674"/>
      <c r="IRB49" s="674"/>
      <c r="IRC49" s="674"/>
      <c r="IRD49" s="674"/>
      <c r="IRE49" s="674"/>
      <c r="IRF49" s="674"/>
      <c r="IRG49" s="674"/>
      <c r="IRH49" s="674"/>
      <c r="IRI49" s="674"/>
      <c r="IRJ49" s="674"/>
      <c r="IRK49" s="674"/>
      <c r="IRL49" s="674"/>
      <c r="IRM49" s="674"/>
      <c r="IRN49" s="674"/>
      <c r="IRO49" s="674"/>
      <c r="IRP49" s="674"/>
      <c r="IRQ49" s="674"/>
      <c r="IRR49" s="674"/>
      <c r="IRS49" s="674"/>
      <c r="IRT49" s="674"/>
      <c r="IRU49" s="674"/>
      <c r="IRV49" s="674"/>
      <c r="IRW49" s="674"/>
      <c r="IRX49" s="674"/>
      <c r="IRY49" s="674"/>
      <c r="IRZ49" s="674"/>
      <c r="ISA49" s="674"/>
      <c r="ISB49" s="674"/>
      <c r="ISC49" s="674"/>
      <c r="ISD49" s="674"/>
      <c r="ISE49" s="674"/>
      <c r="ISF49" s="674"/>
      <c r="ISG49" s="674"/>
      <c r="ISH49" s="674"/>
      <c r="ISI49" s="674"/>
      <c r="ISJ49" s="674"/>
      <c r="ISK49" s="674"/>
      <c r="ISL49" s="674"/>
      <c r="ISM49" s="674"/>
      <c r="ISN49" s="674"/>
      <c r="ISO49" s="674"/>
      <c r="ISP49" s="674"/>
      <c r="ISQ49" s="674"/>
      <c r="ISR49" s="674"/>
      <c r="ISS49" s="674"/>
      <c r="IST49" s="674"/>
      <c r="ISU49" s="674"/>
      <c r="ISV49" s="674"/>
      <c r="ISW49" s="674"/>
      <c r="ISX49" s="674"/>
      <c r="ISY49" s="674"/>
      <c r="ISZ49" s="674"/>
      <c r="ITA49" s="674"/>
      <c r="ITB49" s="674"/>
      <c r="ITC49" s="674"/>
      <c r="ITD49" s="674"/>
      <c r="ITE49" s="674"/>
      <c r="ITF49" s="674"/>
      <c r="ITG49" s="674"/>
      <c r="ITH49" s="674"/>
      <c r="ITI49" s="674"/>
      <c r="ITJ49" s="674"/>
      <c r="ITK49" s="674"/>
      <c r="ITL49" s="674"/>
      <c r="ITM49" s="674"/>
      <c r="ITN49" s="674"/>
      <c r="ITO49" s="674"/>
      <c r="ITP49" s="674"/>
      <c r="ITQ49" s="674"/>
      <c r="ITR49" s="674"/>
      <c r="ITS49" s="674"/>
      <c r="ITT49" s="674"/>
      <c r="ITU49" s="674"/>
      <c r="ITV49" s="674"/>
      <c r="ITW49" s="674"/>
      <c r="ITX49" s="674"/>
      <c r="ITY49" s="674"/>
      <c r="ITZ49" s="674"/>
      <c r="IUA49" s="674"/>
      <c r="IUB49" s="674"/>
      <c r="IUC49" s="674"/>
      <c r="IUD49" s="674"/>
      <c r="IUE49" s="674"/>
      <c r="IUF49" s="674"/>
      <c r="IUG49" s="674"/>
      <c r="IUH49" s="674"/>
      <c r="IUI49" s="674"/>
      <c r="IUJ49" s="674"/>
      <c r="IUK49" s="674"/>
      <c r="IUL49" s="674"/>
      <c r="IUM49" s="674"/>
      <c r="IUN49" s="674"/>
      <c r="IUO49" s="674"/>
      <c r="IUP49" s="674"/>
      <c r="IUQ49" s="674"/>
      <c r="IUR49" s="674"/>
      <c r="IUS49" s="674"/>
      <c r="IUT49" s="674"/>
      <c r="IUU49" s="674"/>
      <c r="IUV49" s="674"/>
      <c r="IUW49" s="674"/>
      <c r="IUX49" s="674"/>
      <c r="IUY49" s="674"/>
      <c r="IUZ49" s="674"/>
      <c r="IVA49" s="674"/>
      <c r="IVB49" s="674"/>
      <c r="IVC49" s="674"/>
      <c r="IVD49" s="674"/>
      <c r="IVE49" s="674"/>
      <c r="IVF49" s="674"/>
      <c r="IVG49" s="674"/>
      <c r="IVH49" s="674"/>
      <c r="IVI49" s="674"/>
      <c r="IVJ49" s="674"/>
      <c r="IVK49" s="674"/>
      <c r="IVL49" s="674"/>
      <c r="IVM49" s="674"/>
      <c r="IVN49" s="674"/>
      <c r="IVO49" s="674"/>
      <c r="IVP49" s="674"/>
      <c r="IVQ49" s="674"/>
      <c r="IVR49" s="674"/>
      <c r="IVS49" s="674"/>
      <c r="IVT49" s="674"/>
      <c r="IVU49" s="674"/>
      <c r="IVV49" s="674"/>
      <c r="IVW49" s="674"/>
      <c r="IVX49" s="674"/>
      <c r="IVY49" s="674"/>
      <c r="IVZ49" s="674"/>
      <c r="IWA49" s="674"/>
      <c r="IWB49" s="674"/>
      <c r="IWC49" s="674"/>
      <c r="IWD49" s="674"/>
      <c r="IWE49" s="674"/>
      <c r="IWF49" s="674"/>
      <c r="IWG49" s="674"/>
      <c r="IWH49" s="674"/>
      <c r="IWI49" s="674"/>
      <c r="IWJ49" s="674"/>
      <c r="IWK49" s="674"/>
      <c r="IWL49" s="674"/>
      <c r="IWM49" s="674"/>
      <c r="IWN49" s="674"/>
      <c r="IWO49" s="674"/>
      <c r="IWP49" s="674"/>
      <c r="IWQ49" s="674"/>
      <c r="IWR49" s="674"/>
      <c r="IWS49" s="674"/>
      <c r="IWT49" s="674"/>
      <c r="IWU49" s="674"/>
      <c r="IWV49" s="674"/>
      <c r="IWW49" s="674"/>
      <c r="IWX49" s="674"/>
      <c r="IWY49" s="674"/>
      <c r="IWZ49" s="674"/>
      <c r="IXA49" s="674"/>
      <c r="IXB49" s="674"/>
      <c r="IXC49" s="674"/>
      <c r="IXD49" s="674"/>
      <c r="IXE49" s="674"/>
      <c r="IXF49" s="674"/>
      <c r="IXG49" s="674"/>
      <c r="IXH49" s="674"/>
      <c r="IXI49" s="674"/>
      <c r="IXJ49" s="674"/>
      <c r="IXK49" s="674"/>
      <c r="IXL49" s="674"/>
      <c r="IXM49" s="674"/>
      <c r="IXN49" s="674"/>
      <c r="IXO49" s="674"/>
      <c r="IXP49" s="674"/>
      <c r="IXQ49" s="674"/>
      <c r="IXR49" s="674"/>
      <c r="IXS49" s="674"/>
      <c r="IXT49" s="674"/>
      <c r="IXU49" s="674"/>
      <c r="IXV49" s="674"/>
      <c r="IXW49" s="674"/>
      <c r="IXX49" s="674"/>
      <c r="IXY49" s="674"/>
      <c r="IXZ49" s="674"/>
      <c r="IYA49" s="674"/>
      <c r="IYB49" s="674"/>
      <c r="IYC49" s="674"/>
      <c r="IYD49" s="674"/>
      <c r="IYE49" s="674"/>
      <c r="IYF49" s="674"/>
      <c r="IYG49" s="674"/>
      <c r="IYH49" s="674"/>
      <c r="IYI49" s="674"/>
      <c r="IYJ49" s="674"/>
      <c r="IYK49" s="674"/>
      <c r="IYL49" s="674"/>
      <c r="IYM49" s="674"/>
      <c r="IYN49" s="674"/>
      <c r="IYO49" s="674"/>
      <c r="IYP49" s="674"/>
      <c r="IYQ49" s="674"/>
      <c r="IYR49" s="674"/>
      <c r="IYS49" s="674"/>
      <c r="IYT49" s="674"/>
      <c r="IYU49" s="674"/>
      <c r="IYV49" s="674"/>
      <c r="IYW49" s="674"/>
      <c r="IYX49" s="674"/>
      <c r="IYY49" s="674"/>
      <c r="IYZ49" s="674"/>
      <c r="IZA49" s="674"/>
      <c r="IZB49" s="674"/>
      <c r="IZC49" s="674"/>
      <c r="IZD49" s="674"/>
      <c r="IZE49" s="674"/>
      <c r="IZF49" s="674"/>
      <c r="IZG49" s="674"/>
      <c r="IZH49" s="674"/>
      <c r="IZI49" s="674"/>
      <c r="IZJ49" s="674"/>
      <c r="IZK49" s="674"/>
      <c r="IZL49" s="674"/>
      <c r="IZM49" s="674"/>
      <c r="IZN49" s="674"/>
      <c r="IZO49" s="674"/>
      <c r="IZP49" s="674"/>
      <c r="IZQ49" s="674"/>
      <c r="IZR49" s="674"/>
      <c r="IZS49" s="674"/>
      <c r="IZT49" s="674"/>
      <c r="IZU49" s="674"/>
      <c r="IZV49" s="674"/>
      <c r="IZW49" s="674"/>
      <c r="IZX49" s="674"/>
      <c r="IZY49" s="674"/>
      <c r="IZZ49" s="674"/>
      <c r="JAA49" s="674"/>
      <c r="JAB49" s="674"/>
      <c r="JAC49" s="674"/>
      <c r="JAD49" s="674"/>
      <c r="JAE49" s="674"/>
      <c r="JAF49" s="674"/>
      <c r="JAG49" s="674"/>
      <c r="JAH49" s="674"/>
      <c r="JAI49" s="674"/>
      <c r="JAJ49" s="674"/>
      <c r="JAK49" s="674"/>
      <c r="JAL49" s="674"/>
      <c r="JAM49" s="674"/>
      <c r="JAN49" s="674"/>
      <c r="JAO49" s="674"/>
      <c r="JAP49" s="674"/>
      <c r="JAQ49" s="674"/>
      <c r="JAR49" s="674"/>
      <c r="JAS49" s="674"/>
      <c r="JAT49" s="674"/>
      <c r="JAU49" s="674"/>
      <c r="JAV49" s="674"/>
      <c r="JAW49" s="674"/>
      <c r="JAX49" s="674"/>
      <c r="JAY49" s="674"/>
      <c r="JAZ49" s="674"/>
      <c r="JBA49" s="674"/>
      <c r="JBB49" s="674"/>
      <c r="JBC49" s="674"/>
      <c r="JBD49" s="674"/>
      <c r="JBE49" s="674"/>
      <c r="JBF49" s="674"/>
      <c r="JBG49" s="674"/>
      <c r="JBH49" s="674"/>
      <c r="JBI49" s="674"/>
      <c r="JBJ49" s="674"/>
      <c r="JBK49" s="674"/>
      <c r="JBL49" s="674"/>
      <c r="JBM49" s="674"/>
      <c r="JBN49" s="674"/>
      <c r="JBO49" s="674"/>
      <c r="JBP49" s="674"/>
      <c r="JBQ49" s="674"/>
      <c r="JBR49" s="674"/>
      <c r="JBS49" s="674"/>
      <c r="JBT49" s="674"/>
      <c r="JBU49" s="674"/>
      <c r="JBV49" s="674"/>
      <c r="JBW49" s="674"/>
      <c r="JBX49" s="674"/>
      <c r="JBY49" s="674"/>
      <c r="JBZ49" s="674"/>
      <c r="JCA49" s="674"/>
      <c r="JCB49" s="674"/>
      <c r="JCC49" s="674"/>
      <c r="JCD49" s="674"/>
      <c r="JCE49" s="674"/>
      <c r="JCF49" s="674"/>
      <c r="JCG49" s="674"/>
      <c r="JCH49" s="674"/>
      <c r="JCI49" s="674"/>
      <c r="JCJ49" s="674"/>
      <c r="JCK49" s="674"/>
      <c r="JCL49" s="674"/>
      <c r="JCM49" s="674"/>
      <c r="JCN49" s="674"/>
      <c r="JCO49" s="674"/>
      <c r="JCP49" s="674"/>
      <c r="JCQ49" s="674"/>
      <c r="JCR49" s="674"/>
      <c r="JCS49" s="674"/>
      <c r="JCT49" s="674"/>
      <c r="JCU49" s="674"/>
      <c r="JCV49" s="674"/>
      <c r="JCW49" s="674"/>
      <c r="JCX49" s="674"/>
      <c r="JCY49" s="674"/>
      <c r="JCZ49" s="674"/>
      <c r="JDA49" s="674"/>
      <c r="JDB49" s="674"/>
      <c r="JDC49" s="674"/>
      <c r="JDD49" s="674"/>
      <c r="JDE49" s="674"/>
      <c r="JDF49" s="674"/>
      <c r="JDG49" s="674"/>
      <c r="JDH49" s="674"/>
      <c r="JDI49" s="674"/>
      <c r="JDJ49" s="674"/>
      <c r="JDK49" s="674"/>
      <c r="JDL49" s="674"/>
      <c r="JDM49" s="674"/>
      <c r="JDN49" s="674"/>
      <c r="JDO49" s="674"/>
      <c r="JDP49" s="674"/>
      <c r="JDQ49" s="674"/>
      <c r="JDR49" s="674"/>
      <c r="JDS49" s="674"/>
      <c r="JDT49" s="674"/>
      <c r="JDU49" s="674"/>
      <c r="JDV49" s="674"/>
      <c r="JDW49" s="674"/>
      <c r="JDX49" s="674"/>
      <c r="JDY49" s="674"/>
      <c r="JDZ49" s="674"/>
      <c r="JEA49" s="674"/>
      <c r="JEB49" s="674"/>
      <c r="JEC49" s="674"/>
      <c r="JED49" s="674"/>
      <c r="JEE49" s="674"/>
      <c r="JEF49" s="674"/>
      <c r="JEG49" s="674"/>
      <c r="JEH49" s="674"/>
      <c r="JEI49" s="674"/>
      <c r="JEJ49" s="674"/>
      <c r="JEK49" s="674"/>
      <c r="JEL49" s="674"/>
      <c r="JEM49" s="674"/>
      <c r="JEN49" s="674"/>
      <c r="JEO49" s="674"/>
      <c r="JEP49" s="674"/>
      <c r="JEQ49" s="674"/>
      <c r="JER49" s="674"/>
      <c r="JES49" s="674"/>
      <c r="JET49" s="674"/>
      <c r="JEU49" s="674"/>
      <c r="JEV49" s="674"/>
      <c r="JEW49" s="674"/>
      <c r="JEX49" s="674"/>
      <c r="JEY49" s="674"/>
      <c r="JEZ49" s="674"/>
      <c r="JFA49" s="674"/>
      <c r="JFB49" s="674"/>
      <c r="JFC49" s="674"/>
      <c r="JFD49" s="674"/>
      <c r="JFE49" s="674"/>
      <c r="JFF49" s="674"/>
      <c r="JFG49" s="674"/>
      <c r="JFH49" s="674"/>
      <c r="JFI49" s="674"/>
      <c r="JFJ49" s="674"/>
      <c r="JFK49" s="674"/>
      <c r="JFL49" s="674"/>
      <c r="JFM49" s="674"/>
      <c r="JFN49" s="674"/>
      <c r="JFO49" s="674"/>
      <c r="JFP49" s="674"/>
      <c r="JFQ49" s="674"/>
      <c r="JFR49" s="674"/>
      <c r="JFS49" s="674"/>
      <c r="JFT49" s="674"/>
      <c r="JFU49" s="674"/>
      <c r="JFV49" s="674"/>
      <c r="JFW49" s="674"/>
      <c r="JFX49" s="674"/>
      <c r="JFY49" s="674"/>
      <c r="JFZ49" s="674"/>
      <c r="JGA49" s="674"/>
      <c r="JGB49" s="674"/>
      <c r="JGC49" s="674"/>
      <c r="JGD49" s="674"/>
      <c r="JGE49" s="674"/>
      <c r="JGF49" s="674"/>
      <c r="JGG49" s="674"/>
      <c r="JGH49" s="674"/>
      <c r="JGI49" s="674"/>
      <c r="JGJ49" s="674"/>
      <c r="JGK49" s="674"/>
      <c r="JGL49" s="674"/>
      <c r="JGM49" s="674"/>
      <c r="JGN49" s="674"/>
      <c r="JGO49" s="674"/>
      <c r="JGP49" s="674"/>
      <c r="JGQ49" s="674"/>
      <c r="JGR49" s="674"/>
      <c r="JGS49" s="674"/>
      <c r="JGT49" s="674"/>
      <c r="JGU49" s="674"/>
      <c r="JGV49" s="674"/>
      <c r="JGW49" s="674"/>
      <c r="JGX49" s="674"/>
      <c r="JGY49" s="674"/>
      <c r="JGZ49" s="674"/>
      <c r="JHA49" s="674"/>
      <c r="JHB49" s="674"/>
      <c r="JHC49" s="674"/>
      <c r="JHD49" s="674"/>
      <c r="JHE49" s="674"/>
      <c r="JHF49" s="674"/>
      <c r="JHG49" s="674"/>
      <c r="JHH49" s="674"/>
      <c r="JHI49" s="674"/>
      <c r="JHJ49" s="674"/>
      <c r="JHK49" s="674"/>
      <c r="JHL49" s="674"/>
      <c r="JHM49" s="674"/>
      <c r="JHN49" s="674"/>
      <c r="JHO49" s="674"/>
      <c r="JHP49" s="674"/>
      <c r="JHQ49" s="674"/>
      <c r="JHR49" s="674"/>
      <c r="JHS49" s="674"/>
      <c r="JHT49" s="674"/>
      <c r="JHU49" s="674"/>
      <c r="JHV49" s="674"/>
      <c r="JHW49" s="674"/>
      <c r="JHX49" s="674"/>
      <c r="JHY49" s="674"/>
      <c r="JHZ49" s="674"/>
      <c r="JIA49" s="674"/>
      <c r="JIB49" s="674"/>
      <c r="JIC49" s="674"/>
      <c r="JID49" s="674"/>
      <c r="JIE49" s="674"/>
      <c r="JIF49" s="674"/>
      <c r="JIG49" s="674"/>
      <c r="JIH49" s="674"/>
      <c r="JII49" s="674"/>
      <c r="JIJ49" s="674"/>
      <c r="JIK49" s="674"/>
      <c r="JIL49" s="674"/>
      <c r="JIM49" s="674"/>
      <c r="JIN49" s="674"/>
      <c r="JIO49" s="674"/>
      <c r="JIP49" s="674"/>
      <c r="JIQ49" s="674"/>
      <c r="JIR49" s="674"/>
      <c r="JIS49" s="674"/>
      <c r="JIT49" s="674"/>
      <c r="JIU49" s="674"/>
      <c r="JIV49" s="674"/>
      <c r="JIW49" s="674"/>
      <c r="JIX49" s="674"/>
      <c r="JIY49" s="674"/>
      <c r="JIZ49" s="674"/>
      <c r="JJA49" s="674"/>
      <c r="JJB49" s="674"/>
      <c r="JJC49" s="674"/>
      <c r="JJD49" s="674"/>
      <c r="JJE49" s="674"/>
      <c r="JJF49" s="674"/>
      <c r="JJG49" s="674"/>
      <c r="JJH49" s="674"/>
      <c r="JJI49" s="674"/>
      <c r="JJJ49" s="674"/>
      <c r="JJK49" s="674"/>
      <c r="JJL49" s="674"/>
      <c r="JJM49" s="674"/>
      <c r="JJN49" s="674"/>
      <c r="JJO49" s="674"/>
      <c r="JJP49" s="674"/>
      <c r="JJQ49" s="674"/>
      <c r="JJR49" s="674"/>
      <c r="JJS49" s="674"/>
      <c r="JJT49" s="674"/>
      <c r="JJU49" s="674"/>
      <c r="JJV49" s="674"/>
      <c r="JJW49" s="674"/>
      <c r="JJX49" s="674"/>
      <c r="JJY49" s="674"/>
      <c r="JJZ49" s="674"/>
      <c r="JKA49" s="674"/>
      <c r="JKB49" s="674"/>
      <c r="JKC49" s="674"/>
      <c r="JKD49" s="674"/>
      <c r="JKE49" s="674"/>
      <c r="JKF49" s="674"/>
      <c r="JKG49" s="674"/>
      <c r="JKH49" s="674"/>
      <c r="JKI49" s="674"/>
      <c r="JKJ49" s="674"/>
      <c r="JKK49" s="674"/>
      <c r="JKL49" s="674"/>
      <c r="JKM49" s="674"/>
      <c r="JKN49" s="674"/>
      <c r="JKO49" s="674"/>
      <c r="JKP49" s="674"/>
      <c r="JKQ49" s="674"/>
      <c r="JKR49" s="674"/>
      <c r="JKS49" s="674"/>
      <c r="JKT49" s="674"/>
      <c r="JKU49" s="674"/>
      <c r="JKV49" s="674"/>
      <c r="JKW49" s="674"/>
      <c r="JKX49" s="674"/>
      <c r="JKY49" s="674"/>
      <c r="JKZ49" s="674"/>
      <c r="JLA49" s="674"/>
      <c r="JLB49" s="674"/>
      <c r="JLC49" s="674"/>
      <c r="JLD49" s="674"/>
      <c r="JLE49" s="674"/>
      <c r="JLF49" s="674"/>
      <c r="JLG49" s="674"/>
      <c r="JLH49" s="674"/>
      <c r="JLI49" s="674"/>
      <c r="JLJ49" s="674"/>
      <c r="JLK49" s="674"/>
      <c r="JLL49" s="674"/>
      <c r="JLM49" s="674"/>
      <c r="JLN49" s="674"/>
      <c r="JLO49" s="674"/>
      <c r="JLP49" s="674"/>
      <c r="JLQ49" s="674"/>
      <c r="JLR49" s="674"/>
      <c r="JLS49" s="674"/>
      <c r="JLT49" s="674"/>
      <c r="JLU49" s="674"/>
      <c r="JLV49" s="674"/>
      <c r="JLW49" s="674"/>
      <c r="JLX49" s="674"/>
      <c r="JLY49" s="674"/>
      <c r="JLZ49" s="674"/>
      <c r="JMA49" s="674"/>
      <c r="JMB49" s="674"/>
      <c r="JMC49" s="674"/>
      <c r="JMD49" s="674"/>
      <c r="JME49" s="674"/>
      <c r="JMF49" s="674"/>
      <c r="JMG49" s="674"/>
      <c r="JMH49" s="674"/>
      <c r="JMI49" s="674"/>
      <c r="JMJ49" s="674"/>
      <c r="JMK49" s="674"/>
      <c r="JML49" s="674"/>
      <c r="JMM49" s="674"/>
      <c r="JMN49" s="674"/>
      <c r="JMO49" s="674"/>
      <c r="JMP49" s="674"/>
      <c r="JMQ49" s="674"/>
      <c r="JMR49" s="674"/>
      <c r="JMS49" s="674"/>
      <c r="JMT49" s="674"/>
      <c r="JMU49" s="674"/>
      <c r="JMV49" s="674"/>
      <c r="JMW49" s="674"/>
      <c r="JMX49" s="674"/>
      <c r="JMY49" s="674"/>
      <c r="JMZ49" s="674"/>
      <c r="JNA49" s="674"/>
      <c r="JNB49" s="674"/>
      <c r="JNC49" s="674"/>
      <c r="JND49" s="674"/>
      <c r="JNE49" s="674"/>
      <c r="JNF49" s="674"/>
      <c r="JNG49" s="674"/>
      <c r="JNH49" s="674"/>
      <c r="JNI49" s="674"/>
      <c r="JNJ49" s="674"/>
      <c r="JNK49" s="674"/>
      <c r="JNL49" s="674"/>
      <c r="JNM49" s="674"/>
      <c r="JNN49" s="674"/>
      <c r="JNO49" s="674"/>
      <c r="JNP49" s="674"/>
      <c r="JNQ49" s="674"/>
      <c r="JNR49" s="674"/>
      <c r="JNS49" s="674"/>
      <c r="JNT49" s="674"/>
      <c r="JNU49" s="674"/>
      <c r="JNV49" s="674"/>
      <c r="JNW49" s="674"/>
      <c r="JNX49" s="674"/>
      <c r="JNY49" s="674"/>
      <c r="JNZ49" s="674"/>
      <c r="JOA49" s="674"/>
      <c r="JOB49" s="674"/>
      <c r="JOC49" s="674"/>
      <c r="JOD49" s="674"/>
      <c r="JOE49" s="674"/>
      <c r="JOF49" s="674"/>
      <c r="JOG49" s="674"/>
      <c r="JOH49" s="674"/>
      <c r="JOI49" s="674"/>
      <c r="JOJ49" s="674"/>
      <c r="JOK49" s="674"/>
      <c r="JOL49" s="674"/>
      <c r="JOM49" s="674"/>
      <c r="JON49" s="674"/>
      <c r="JOO49" s="674"/>
      <c r="JOP49" s="674"/>
      <c r="JOQ49" s="674"/>
      <c r="JOR49" s="674"/>
      <c r="JOS49" s="674"/>
      <c r="JOT49" s="674"/>
      <c r="JOU49" s="674"/>
      <c r="JOV49" s="674"/>
      <c r="JOW49" s="674"/>
      <c r="JOX49" s="674"/>
      <c r="JOY49" s="674"/>
      <c r="JOZ49" s="674"/>
      <c r="JPA49" s="674"/>
      <c r="JPB49" s="674"/>
      <c r="JPC49" s="674"/>
      <c r="JPD49" s="674"/>
      <c r="JPE49" s="674"/>
      <c r="JPF49" s="674"/>
      <c r="JPG49" s="674"/>
      <c r="JPH49" s="674"/>
      <c r="JPI49" s="674"/>
      <c r="JPJ49" s="674"/>
      <c r="JPK49" s="674"/>
      <c r="JPL49" s="674"/>
      <c r="JPM49" s="674"/>
      <c r="JPN49" s="674"/>
      <c r="JPO49" s="674"/>
      <c r="JPP49" s="674"/>
      <c r="JPQ49" s="674"/>
      <c r="JPR49" s="674"/>
      <c r="JPS49" s="674"/>
      <c r="JPT49" s="674"/>
      <c r="JPU49" s="674"/>
      <c r="JPV49" s="674"/>
      <c r="JPW49" s="674"/>
      <c r="JPX49" s="674"/>
      <c r="JPY49" s="674"/>
      <c r="JPZ49" s="674"/>
      <c r="JQA49" s="674"/>
      <c r="JQB49" s="674"/>
      <c r="JQC49" s="674"/>
      <c r="JQD49" s="674"/>
      <c r="JQE49" s="674"/>
      <c r="JQF49" s="674"/>
      <c r="JQG49" s="674"/>
      <c r="JQH49" s="674"/>
      <c r="JQI49" s="674"/>
      <c r="JQJ49" s="674"/>
      <c r="JQK49" s="674"/>
      <c r="JQL49" s="674"/>
      <c r="JQM49" s="674"/>
      <c r="JQN49" s="674"/>
      <c r="JQO49" s="674"/>
      <c r="JQP49" s="674"/>
      <c r="JQQ49" s="674"/>
      <c r="JQR49" s="674"/>
      <c r="JQS49" s="674"/>
      <c r="JQT49" s="674"/>
      <c r="JQU49" s="674"/>
      <c r="JQV49" s="674"/>
      <c r="JQW49" s="674"/>
      <c r="JQX49" s="674"/>
      <c r="JQY49" s="674"/>
      <c r="JQZ49" s="674"/>
      <c r="JRA49" s="674"/>
      <c r="JRB49" s="674"/>
      <c r="JRC49" s="674"/>
      <c r="JRD49" s="674"/>
      <c r="JRE49" s="674"/>
      <c r="JRF49" s="674"/>
      <c r="JRG49" s="674"/>
      <c r="JRH49" s="674"/>
      <c r="JRI49" s="674"/>
      <c r="JRJ49" s="674"/>
      <c r="JRK49" s="674"/>
      <c r="JRL49" s="674"/>
      <c r="JRM49" s="674"/>
      <c r="JRN49" s="674"/>
      <c r="JRO49" s="674"/>
      <c r="JRP49" s="674"/>
      <c r="JRQ49" s="674"/>
      <c r="JRR49" s="674"/>
      <c r="JRS49" s="674"/>
      <c r="JRT49" s="674"/>
      <c r="JRU49" s="674"/>
      <c r="JRV49" s="674"/>
      <c r="JRW49" s="674"/>
      <c r="JRX49" s="674"/>
      <c r="JRY49" s="674"/>
      <c r="JRZ49" s="674"/>
      <c r="JSA49" s="674"/>
      <c r="JSB49" s="674"/>
      <c r="JSC49" s="674"/>
      <c r="JSD49" s="674"/>
      <c r="JSE49" s="674"/>
      <c r="JSF49" s="674"/>
      <c r="JSG49" s="674"/>
      <c r="JSH49" s="674"/>
      <c r="JSI49" s="674"/>
      <c r="JSJ49" s="674"/>
      <c r="JSK49" s="674"/>
      <c r="JSL49" s="674"/>
      <c r="JSM49" s="674"/>
      <c r="JSN49" s="674"/>
      <c r="JSO49" s="674"/>
      <c r="JSP49" s="674"/>
      <c r="JSQ49" s="674"/>
      <c r="JSR49" s="674"/>
      <c r="JSS49" s="674"/>
      <c r="JST49" s="674"/>
      <c r="JSU49" s="674"/>
      <c r="JSV49" s="674"/>
      <c r="JSW49" s="674"/>
      <c r="JSX49" s="674"/>
      <c r="JSY49" s="674"/>
      <c r="JSZ49" s="674"/>
      <c r="JTA49" s="674"/>
      <c r="JTB49" s="674"/>
      <c r="JTC49" s="674"/>
      <c r="JTD49" s="674"/>
      <c r="JTE49" s="674"/>
      <c r="JTF49" s="674"/>
      <c r="JTG49" s="674"/>
      <c r="JTH49" s="674"/>
      <c r="JTI49" s="674"/>
      <c r="JTJ49" s="674"/>
      <c r="JTK49" s="674"/>
      <c r="JTL49" s="674"/>
      <c r="JTM49" s="674"/>
      <c r="JTN49" s="674"/>
      <c r="JTO49" s="674"/>
      <c r="JTP49" s="674"/>
      <c r="JTQ49" s="674"/>
      <c r="JTR49" s="674"/>
      <c r="JTS49" s="674"/>
      <c r="JTT49" s="674"/>
      <c r="JTU49" s="674"/>
      <c r="JTV49" s="674"/>
      <c r="JTW49" s="674"/>
      <c r="JTX49" s="674"/>
      <c r="JTY49" s="674"/>
      <c r="JTZ49" s="674"/>
      <c r="JUA49" s="674"/>
      <c r="JUB49" s="674"/>
      <c r="JUC49" s="674"/>
      <c r="JUD49" s="674"/>
      <c r="JUE49" s="674"/>
      <c r="JUF49" s="674"/>
      <c r="JUG49" s="674"/>
      <c r="JUH49" s="674"/>
      <c r="JUI49" s="674"/>
      <c r="JUJ49" s="674"/>
      <c r="JUK49" s="674"/>
      <c r="JUL49" s="674"/>
      <c r="JUM49" s="674"/>
      <c r="JUN49" s="674"/>
      <c r="JUO49" s="674"/>
      <c r="JUP49" s="674"/>
      <c r="JUQ49" s="674"/>
      <c r="JUR49" s="674"/>
      <c r="JUS49" s="674"/>
      <c r="JUT49" s="674"/>
      <c r="JUU49" s="674"/>
      <c r="JUV49" s="674"/>
      <c r="JUW49" s="674"/>
      <c r="JUX49" s="674"/>
      <c r="JUY49" s="674"/>
      <c r="JUZ49" s="674"/>
      <c r="JVA49" s="674"/>
      <c r="JVB49" s="674"/>
      <c r="JVC49" s="674"/>
      <c r="JVD49" s="674"/>
      <c r="JVE49" s="674"/>
      <c r="JVF49" s="674"/>
      <c r="JVG49" s="674"/>
      <c r="JVH49" s="674"/>
      <c r="JVI49" s="674"/>
      <c r="JVJ49" s="674"/>
      <c r="JVK49" s="674"/>
      <c r="JVL49" s="674"/>
      <c r="JVM49" s="674"/>
      <c r="JVN49" s="674"/>
      <c r="JVO49" s="674"/>
      <c r="JVP49" s="674"/>
      <c r="JVQ49" s="674"/>
      <c r="JVR49" s="674"/>
      <c r="JVS49" s="674"/>
      <c r="JVT49" s="674"/>
      <c r="JVU49" s="674"/>
      <c r="JVV49" s="674"/>
      <c r="JVW49" s="674"/>
      <c r="JVX49" s="674"/>
      <c r="JVY49" s="674"/>
      <c r="JVZ49" s="674"/>
      <c r="JWA49" s="674"/>
      <c r="JWB49" s="674"/>
      <c r="JWC49" s="674"/>
      <c r="JWD49" s="674"/>
      <c r="JWE49" s="674"/>
      <c r="JWF49" s="674"/>
      <c r="JWG49" s="674"/>
      <c r="JWH49" s="674"/>
      <c r="JWI49" s="674"/>
      <c r="JWJ49" s="674"/>
      <c r="JWK49" s="674"/>
      <c r="JWL49" s="674"/>
      <c r="JWM49" s="674"/>
      <c r="JWN49" s="674"/>
      <c r="JWO49" s="674"/>
      <c r="JWP49" s="674"/>
      <c r="JWQ49" s="674"/>
      <c r="JWR49" s="674"/>
      <c r="JWS49" s="674"/>
      <c r="JWT49" s="674"/>
      <c r="JWU49" s="674"/>
      <c r="JWV49" s="674"/>
      <c r="JWW49" s="674"/>
      <c r="JWX49" s="674"/>
      <c r="JWY49" s="674"/>
      <c r="JWZ49" s="674"/>
      <c r="JXA49" s="674"/>
      <c r="JXB49" s="674"/>
      <c r="JXC49" s="674"/>
      <c r="JXD49" s="674"/>
      <c r="JXE49" s="674"/>
      <c r="JXF49" s="674"/>
      <c r="JXG49" s="674"/>
      <c r="JXH49" s="674"/>
      <c r="JXI49" s="674"/>
      <c r="JXJ49" s="674"/>
      <c r="JXK49" s="674"/>
      <c r="JXL49" s="674"/>
      <c r="JXM49" s="674"/>
      <c r="JXN49" s="674"/>
      <c r="JXO49" s="674"/>
      <c r="JXP49" s="674"/>
      <c r="JXQ49" s="674"/>
      <c r="JXR49" s="674"/>
      <c r="JXS49" s="674"/>
      <c r="JXT49" s="674"/>
      <c r="JXU49" s="674"/>
      <c r="JXV49" s="674"/>
      <c r="JXW49" s="674"/>
      <c r="JXX49" s="674"/>
      <c r="JXY49" s="674"/>
      <c r="JXZ49" s="674"/>
      <c r="JYA49" s="674"/>
      <c r="JYB49" s="674"/>
      <c r="JYC49" s="674"/>
      <c r="JYD49" s="674"/>
      <c r="JYE49" s="674"/>
      <c r="JYF49" s="674"/>
      <c r="JYG49" s="674"/>
      <c r="JYH49" s="674"/>
      <c r="JYI49" s="674"/>
      <c r="JYJ49" s="674"/>
      <c r="JYK49" s="674"/>
      <c r="JYL49" s="674"/>
      <c r="JYM49" s="674"/>
      <c r="JYN49" s="674"/>
      <c r="JYO49" s="674"/>
      <c r="JYP49" s="674"/>
      <c r="JYQ49" s="674"/>
      <c r="JYR49" s="674"/>
      <c r="JYS49" s="674"/>
      <c r="JYT49" s="674"/>
      <c r="JYU49" s="674"/>
      <c r="JYV49" s="674"/>
      <c r="JYW49" s="674"/>
      <c r="JYX49" s="674"/>
      <c r="JYY49" s="674"/>
      <c r="JYZ49" s="674"/>
      <c r="JZA49" s="674"/>
      <c r="JZB49" s="674"/>
      <c r="JZC49" s="674"/>
      <c r="JZD49" s="674"/>
      <c r="JZE49" s="674"/>
      <c r="JZF49" s="674"/>
      <c r="JZG49" s="674"/>
      <c r="JZH49" s="674"/>
      <c r="JZI49" s="674"/>
      <c r="JZJ49" s="674"/>
      <c r="JZK49" s="674"/>
      <c r="JZL49" s="674"/>
      <c r="JZM49" s="674"/>
      <c r="JZN49" s="674"/>
      <c r="JZO49" s="674"/>
      <c r="JZP49" s="674"/>
      <c r="JZQ49" s="674"/>
      <c r="JZR49" s="674"/>
      <c r="JZS49" s="674"/>
      <c r="JZT49" s="674"/>
      <c r="JZU49" s="674"/>
      <c r="JZV49" s="674"/>
      <c r="JZW49" s="674"/>
      <c r="JZX49" s="674"/>
      <c r="JZY49" s="674"/>
      <c r="JZZ49" s="674"/>
      <c r="KAA49" s="674"/>
      <c r="KAB49" s="674"/>
      <c r="KAC49" s="674"/>
      <c r="KAD49" s="674"/>
      <c r="KAE49" s="674"/>
      <c r="KAF49" s="674"/>
      <c r="KAG49" s="674"/>
      <c r="KAH49" s="674"/>
      <c r="KAI49" s="674"/>
      <c r="KAJ49" s="674"/>
      <c r="KAK49" s="674"/>
      <c r="KAL49" s="674"/>
      <c r="KAM49" s="674"/>
      <c r="KAN49" s="674"/>
      <c r="KAO49" s="674"/>
      <c r="KAP49" s="674"/>
      <c r="KAQ49" s="674"/>
      <c r="KAR49" s="674"/>
      <c r="KAS49" s="674"/>
      <c r="KAT49" s="674"/>
      <c r="KAU49" s="674"/>
      <c r="KAV49" s="674"/>
      <c r="KAW49" s="674"/>
      <c r="KAX49" s="674"/>
      <c r="KAY49" s="674"/>
      <c r="KAZ49" s="674"/>
      <c r="KBA49" s="674"/>
      <c r="KBB49" s="674"/>
      <c r="KBC49" s="674"/>
      <c r="KBD49" s="674"/>
      <c r="KBE49" s="674"/>
      <c r="KBF49" s="674"/>
      <c r="KBG49" s="674"/>
      <c r="KBH49" s="674"/>
      <c r="KBI49" s="674"/>
      <c r="KBJ49" s="674"/>
      <c r="KBK49" s="674"/>
      <c r="KBL49" s="674"/>
      <c r="KBM49" s="674"/>
      <c r="KBN49" s="674"/>
      <c r="KBO49" s="674"/>
      <c r="KBP49" s="674"/>
      <c r="KBQ49" s="674"/>
      <c r="KBR49" s="674"/>
      <c r="KBS49" s="674"/>
      <c r="KBT49" s="674"/>
      <c r="KBU49" s="674"/>
      <c r="KBV49" s="674"/>
      <c r="KBW49" s="674"/>
      <c r="KBX49" s="674"/>
      <c r="KBY49" s="674"/>
      <c r="KBZ49" s="674"/>
      <c r="KCA49" s="674"/>
      <c r="KCB49" s="674"/>
      <c r="KCC49" s="674"/>
      <c r="KCD49" s="674"/>
      <c r="KCE49" s="674"/>
      <c r="KCF49" s="674"/>
      <c r="KCG49" s="674"/>
      <c r="KCH49" s="674"/>
      <c r="KCI49" s="674"/>
      <c r="KCJ49" s="674"/>
      <c r="KCK49" s="674"/>
      <c r="KCL49" s="674"/>
      <c r="KCM49" s="674"/>
      <c r="KCN49" s="674"/>
      <c r="KCO49" s="674"/>
      <c r="KCP49" s="674"/>
      <c r="KCQ49" s="674"/>
      <c r="KCR49" s="674"/>
      <c r="KCS49" s="674"/>
      <c r="KCT49" s="674"/>
      <c r="KCU49" s="674"/>
      <c r="KCV49" s="674"/>
      <c r="KCW49" s="674"/>
      <c r="KCX49" s="674"/>
      <c r="KCY49" s="674"/>
      <c r="KCZ49" s="674"/>
      <c r="KDA49" s="674"/>
      <c r="KDB49" s="674"/>
      <c r="KDC49" s="674"/>
      <c r="KDD49" s="674"/>
      <c r="KDE49" s="674"/>
      <c r="KDF49" s="674"/>
      <c r="KDG49" s="674"/>
      <c r="KDH49" s="674"/>
      <c r="KDI49" s="674"/>
      <c r="KDJ49" s="674"/>
      <c r="KDK49" s="674"/>
      <c r="KDL49" s="674"/>
      <c r="KDM49" s="674"/>
      <c r="KDN49" s="674"/>
      <c r="KDO49" s="674"/>
      <c r="KDP49" s="674"/>
      <c r="KDQ49" s="674"/>
      <c r="KDR49" s="674"/>
      <c r="KDS49" s="674"/>
      <c r="KDT49" s="674"/>
      <c r="KDU49" s="674"/>
      <c r="KDV49" s="674"/>
      <c r="KDW49" s="674"/>
      <c r="KDX49" s="674"/>
      <c r="KDY49" s="674"/>
      <c r="KDZ49" s="674"/>
      <c r="KEA49" s="674"/>
      <c r="KEB49" s="674"/>
      <c r="KEC49" s="674"/>
      <c r="KED49" s="674"/>
      <c r="KEE49" s="674"/>
      <c r="KEF49" s="674"/>
      <c r="KEG49" s="674"/>
      <c r="KEH49" s="674"/>
      <c r="KEI49" s="674"/>
      <c r="KEJ49" s="674"/>
      <c r="KEK49" s="674"/>
      <c r="KEL49" s="674"/>
      <c r="KEM49" s="674"/>
      <c r="KEN49" s="674"/>
      <c r="KEO49" s="674"/>
      <c r="KEP49" s="674"/>
      <c r="KEQ49" s="674"/>
      <c r="KER49" s="674"/>
      <c r="KES49" s="674"/>
      <c r="KET49" s="674"/>
      <c r="KEU49" s="674"/>
      <c r="KEV49" s="674"/>
      <c r="KEW49" s="674"/>
      <c r="KEX49" s="674"/>
      <c r="KEY49" s="674"/>
      <c r="KEZ49" s="674"/>
      <c r="KFA49" s="674"/>
      <c r="KFB49" s="674"/>
      <c r="KFC49" s="674"/>
      <c r="KFD49" s="674"/>
      <c r="KFE49" s="674"/>
      <c r="KFF49" s="674"/>
      <c r="KFG49" s="674"/>
      <c r="KFH49" s="674"/>
      <c r="KFI49" s="674"/>
      <c r="KFJ49" s="674"/>
      <c r="KFK49" s="674"/>
      <c r="KFL49" s="674"/>
      <c r="KFM49" s="674"/>
      <c r="KFN49" s="674"/>
      <c r="KFO49" s="674"/>
      <c r="KFP49" s="674"/>
      <c r="KFQ49" s="674"/>
      <c r="KFR49" s="674"/>
      <c r="KFS49" s="674"/>
      <c r="KFT49" s="674"/>
      <c r="KFU49" s="674"/>
      <c r="KFV49" s="674"/>
      <c r="KFW49" s="674"/>
      <c r="KFX49" s="674"/>
      <c r="KFY49" s="674"/>
      <c r="KFZ49" s="674"/>
      <c r="KGA49" s="674"/>
      <c r="KGB49" s="674"/>
      <c r="KGC49" s="674"/>
      <c r="KGD49" s="674"/>
      <c r="KGE49" s="674"/>
      <c r="KGF49" s="674"/>
      <c r="KGG49" s="674"/>
      <c r="KGH49" s="674"/>
      <c r="KGI49" s="674"/>
      <c r="KGJ49" s="674"/>
      <c r="KGK49" s="674"/>
      <c r="KGL49" s="674"/>
      <c r="KGM49" s="674"/>
      <c r="KGN49" s="674"/>
      <c r="KGO49" s="674"/>
      <c r="KGP49" s="674"/>
      <c r="KGQ49" s="674"/>
      <c r="KGR49" s="674"/>
      <c r="KGS49" s="674"/>
      <c r="KGT49" s="674"/>
      <c r="KGU49" s="674"/>
      <c r="KGV49" s="674"/>
      <c r="KGW49" s="674"/>
      <c r="KGX49" s="674"/>
      <c r="KGY49" s="674"/>
      <c r="KGZ49" s="674"/>
      <c r="KHA49" s="674"/>
      <c r="KHB49" s="674"/>
      <c r="KHC49" s="674"/>
      <c r="KHD49" s="674"/>
      <c r="KHE49" s="674"/>
      <c r="KHF49" s="674"/>
      <c r="KHG49" s="674"/>
      <c r="KHH49" s="674"/>
      <c r="KHI49" s="674"/>
      <c r="KHJ49" s="674"/>
      <c r="KHK49" s="674"/>
      <c r="KHL49" s="674"/>
      <c r="KHM49" s="674"/>
      <c r="KHN49" s="674"/>
      <c r="KHO49" s="674"/>
      <c r="KHP49" s="674"/>
      <c r="KHQ49" s="674"/>
      <c r="KHR49" s="674"/>
      <c r="KHS49" s="674"/>
      <c r="KHT49" s="674"/>
      <c r="KHU49" s="674"/>
      <c r="KHV49" s="674"/>
      <c r="KHW49" s="674"/>
      <c r="KHX49" s="674"/>
      <c r="KHY49" s="674"/>
      <c r="KHZ49" s="674"/>
      <c r="KIA49" s="674"/>
      <c r="KIB49" s="674"/>
      <c r="KIC49" s="674"/>
      <c r="KID49" s="674"/>
      <c r="KIE49" s="674"/>
      <c r="KIF49" s="674"/>
      <c r="KIG49" s="674"/>
      <c r="KIH49" s="674"/>
      <c r="KII49" s="674"/>
      <c r="KIJ49" s="674"/>
      <c r="KIK49" s="674"/>
      <c r="KIL49" s="674"/>
      <c r="KIM49" s="674"/>
      <c r="KIN49" s="674"/>
      <c r="KIO49" s="674"/>
      <c r="KIP49" s="674"/>
      <c r="KIQ49" s="674"/>
      <c r="KIR49" s="674"/>
      <c r="KIS49" s="674"/>
      <c r="KIT49" s="674"/>
      <c r="KIU49" s="674"/>
      <c r="KIV49" s="674"/>
      <c r="KIW49" s="674"/>
      <c r="KIX49" s="674"/>
      <c r="KIY49" s="674"/>
      <c r="KIZ49" s="674"/>
      <c r="KJA49" s="674"/>
      <c r="KJB49" s="674"/>
      <c r="KJC49" s="674"/>
      <c r="KJD49" s="674"/>
      <c r="KJE49" s="674"/>
      <c r="KJF49" s="674"/>
      <c r="KJG49" s="674"/>
      <c r="KJH49" s="674"/>
      <c r="KJI49" s="674"/>
      <c r="KJJ49" s="674"/>
      <c r="KJK49" s="674"/>
      <c r="KJL49" s="674"/>
      <c r="KJM49" s="674"/>
      <c r="KJN49" s="674"/>
      <c r="KJO49" s="674"/>
      <c r="KJP49" s="674"/>
      <c r="KJQ49" s="674"/>
      <c r="KJR49" s="674"/>
      <c r="KJS49" s="674"/>
      <c r="KJT49" s="674"/>
      <c r="KJU49" s="674"/>
      <c r="KJV49" s="674"/>
      <c r="KJW49" s="674"/>
      <c r="KJX49" s="674"/>
      <c r="KJY49" s="674"/>
      <c r="KJZ49" s="674"/>
      <c r="KKA49" s="674"/>
      <c r="KKB49" s="674"/>
      <c r="KKC49" s="674"/>
      <c r="KKD49" s="674"/>
      <c r="KKE49" s="674"/>
      <c r="KKF49" s="674"/>
      <c r="KKG49" s="674"/>
      <c r="KKH49" s="674"/>
      <c r="KKI49" s="674"/>
      <c r="KKJ49" s="674"/>
      <c r="KKK49" s="674"/>
      <c r="KKL49" s="674"/>
      <c r="KKM49" s="674"/>
      <c r="KKN49" s="674"/>
      <c r="KKO49" s="674"/>
      <c r="KKP49" s="674"/>
      <c r="KKQ49" s="674"/>
      <c r="KKR49" s="674"/>
      <c r="KKS49" s="674"/>
      <c r="KKT49" s="674"/>
      <c r="KKU49" s="674"/>
      <c r="KKV49" s="674"/>
      <c r="KKW49" s="674"/>
      <c r="KKX49" s="674"/>
      <c r="KKY49" s="674"/>
      <c r="KKZ49" s="674"/>
      <c r="KLA49" s="674"/>
      <c r="KLB49" s="674"/>
      <c r="KLC49" s="674"/>
      <c r="KLD49" s="674"/>
      <c r="KLE49" s="674"/>
      <c r="KLF49" s="674"/>
      <c r="KLG49" s="674"/>
      <c r="KLH49" s="674"/>
      <c r="KLI49" s="674"/>
      <c r="KLJ49" s="674"/>
      <c r="KLK49" s="674"/>
      <c r="KLL49" s="674"/>
      <c r="KLM49" s="674"/>
      <c r="KLN49" s="674"/>
      <c r="KLO49" s="674"/>
      <c r="KLP49" s="674"/>
      <c r="KLQ49" s="674"/>
      <c r="KLR49" s="674"/>
      <c r="KLS49" s="674"/>
      <c r="KLT49" s="674"/>
      <c r="KLU49" s="674"/>
      <c r="KLV49" s="674"/>
      <c r="KLW49" s="674"/>
      <c r="KLX49" s="674"/>
      <c r="KLY49" s="674"/>
      <c r="KLZ49" s="674"/>
      <c r="KMA49" s="674"/>
      <c r="KMB49" s="674"/>
      <c r="KMC49" s="674"/>
      <c r="KMD49" s="674"/>
      <c r="KME49" s="674"/>
      <c r="KMF49" s="674"/>
      <c r="KMG49" s="674"/>
      <c r="KMH49" s="674"/>
      <c r="KMI49" s="674"/>
      <c r="KMJ49" s="674"/>
      <c r="KMK49" s="674"/>
      <c r="KML49" s="674"/>
      <c r="KMM49" s="674"/>
      <c r="KMN49" s="674"/>
      <c r="KMO49" s="674"/>
      <c r="KMP49" s="674"/>
      <c r="KMQ49" s="674"/>
      <c r="KMR49" s="674"/>
      <c r="KMS49" s="674"/>
      <c r="KMT49" s="674"/>
      <c r="KMU49" s="674"/>
      <c r="KMV49" s="674"/>
      <c r="KMW49" s="674"/>
      <c r="KMX49" s="674"/>
      <c r="KMY49" s="674"/>
      <c r="KMZ49" s="674"/>
      <c r="KNA49" s="674"/>
      <c r="KNB49" s="674"/>
      <c r="KNC49" s="674"/>
      <c r="KND49" s="674"/>
      <c r="KNE49" s="674"/>
      <c r="KNF49" s="674"/>
      <c r="KNG49" s="674"/>
      <c r="KNH49" s="674"/>
      <c r="KNI49" s="674"/>
      <c r="KNJ49" s="674"/>
      <c r="KNK49" s="674"/>
      <c r="KNL49" s="674"/>
      <c r="KNM49" s="674"/>
      <c r="KNN49" s="674"/>
      <c r="KNO49" s="674"/>
      <c r="KNP49" s="674"/>
      <c r="KNQ49" s="674"/>
      <c r="KNR49" s="674"/>
      <c r="KNS49" s="674"/>
      <c r="KNT49" s="674"/>
      <c r="KNU49" s="674"/>
      <c r="KNV49" s="674"/>
      <c r="KNW49" s="674"/>
      <c r="KNX49" s="674"/>
      <c r="KNY49" s="674"/>
      <c r="KNZ49" s="674"/>
      <c r="KOA49" s="674"/>
      <c r="KOB49" s="674"/>
      <c r="KOC49" s="674"/>
      <c r="KOD49" s="674"/>
      <c r="KOE49" s="674"/>
      <c r="KOF49" s="674"/>
      <c r="KOG49" s="674"/>
      <c r="KOH49" s="674"/>
      <c r="KOI49" s="674"/>
      <c r="KOJ49" s="674"/>
      <c r="KOK49" s="674"/>
      <c r="KOL49" s="674"/>
      <c r="KOM49" s="674"/>
      <c r="KON49" s="674"/>
      <c r="KOO49" s="674"/>
      <c r="KOP49" s="674"/>
      <c r="KOQ49" s="674"/>
      <c r="KOR49" s="674"/>
      <c r="KOS49" s="674"/>
      <c r="KOT49" s="674"/>
      <c r="KOU49" s="674"/>
      <c r="KOV49" s="674"/>
      <c r="KOW49" s="674"/>
      <c r="KOX49" s="674"/>
      <c r="KOY49" s="674"/>
      <c r="KOZ49" s="674"/>
      <c r="KPA49" s="674"/>
      <c r="KPB49" s="674"/>
      <c r="KPC49" s="674"/>
      <c r="KPD49" s="674"/>
      <c r="KPE49" s="674"/>
      <c r="KPF49" s="674"/>
      <c r="KPG49" s="674"/>
      <c r="KPH49" s="674"/>
      <c r="KPI49" s="674"/>
      <c r="KPJ49" s="674"/>
      <c r="KPK49" s="674"/>
      <c r="KPL49" s="674"/>
      <c r="KPM49" s="674"/>
      <c r="KPN49" s="674"/>
      <c r="KPO49" s="674"/>
      <c r="KPP49" s="674"/>
      <c r="KPQ49" s="674"/>
      <c r="KPR49" s="674"/>
      <c r="KPS49" s="674"/>
      <c r="KPT49" s="674"/>
      <c r="KPU49" s="674"/>
      <c r="KPV49" s="674"/>
      <c r="KPW49" s="674"/>
      <c r="KPX49" s="674"/>
      <c r="KPY49" s="674"/>
      <c r="KPZ49" s="674"/>
      <c r="KQA49" s="674"/>
      <c r="KQB49" s="674"/>
      <c r="KQC49" s="674"/>
      <c r="KQD49" s="674"/>
      <c r="KQE49" s="674"/>
      <c r="KQF49" s="674"/>
      <c r="KQG49" s="674"/>
      <c r="KQH49" s="674"/>
      <c r="KQI49" s="674"/>
      <c r="KQJ49" s="674"/>
      <c r="KQK49" s="674"/>
      <c r="KQL49" s="674"/>
      <c r="KQM49" s="674"/>
      <c r="KQN49" s="674"/>
      <c r="KQO49" s="674"/>
      <c r="KQP49" s="674"/>
      <c r="KQQ49" s="674"/>
      <c r="KQR49" s="674"/>
      <c r="KQS49" s="674"/>
      <c r="KQT49" s="674"/>
      <c r="KQU49" s="674"/>
      <c r="KQV49" s="674"/>
      <c r="KQW49" s="674"/>
      <c r="KQX49" s="674"/>
      <c r="KQY49" s="674"/>
      <c r="KQZ49" s="674"/>
      <c r="KRA49" s="674"/>
      <c r="KRB49" s="674"/>
      <c r="KRC49" s="674"/>
      <c r="KRD49" s="674"/>
      <c r="KRE49" s="674"/>
      <c r="KRF49" s="674"/>
      <c r="KRG49" s="674"/>
      <c r="KRH49" s="674"/>
      <c r="KRI49" s="674"/>
      <c r="KRJ49" s="674"/>
      <c r="KRK49" s="674"/>
      <c r="KRL49" s="674"/>
      <c r="KRM49" s="674"/>
      <c r="KRN49" s="674"/>
      <c r="KRO49" s="674"/>
      <c r="KRP49" s="674"/>
      <c r="KRQ49" s="674"/>
      <c r="KRR49" s="674"/>
      <c r="KRS49" s="674"/>
      <c r="KRT49" s="674"/>
      <c r="KRU49" s="674"/>
      <c r="KRV49" s="674"/>
      <c r="KRW49" s="674"/>
      <c r="KRX49" s="674"/>
      <c r="KRY49" s="674"/>
      <c r="KRZ49" s="674"/>
      <c r="KSA49" s="674"/>
      <c r="KSB49" s="674"/>
      <c r="KSC49" s="674"/>
      <c r="KSD49" s="674"/>
      <c r="KSE49" s="674"/>
      <c r="KSF49" s="674"/>
      <c r="KSG49" s="674"/>
      <c r="KSH49" s="674"/>
      <c r="KSI49" s="674"/>
      <c r="KSJ49" s="674"/>
      <c r="KSK49" s="674"/>
      <c r="KSL49" s="674"/>
      <c r="KSM49" s="674"/>
      <c r="KSN49" s="674"/>
      <c r="KSO49" s="674"/>
      <c r="KSP49" s="674"/>
      <c r="KSQ49" s="674"/>
      <c r="KSR49" s="674"/>
      <c r="KSS49" s="674"/>
      <c r="KST49" s="674"/>
      <c r="KSU49" s="674"/>
      <c r="KSV49" s="674"/>
      <c r="KSW49" s="674"/>
      <c r="KSX49" s="674"/>
      <c r="KSY49" s="674"/>
      <c r="KSZ49" s="674"/>
      <c r="KTA49" s="674"/>
      <c r="KTB49" s="674"/>
      <c r="KTC49" s="674"/>
      <c r="KTD49" s="674"/>
      <c r="KTE49" s="674"/>
      <c r="KTF49" s="674"/>
      <c r="KTG49" s="674"/>
      <c r="KTH49" s="674"/>
      <c r="KTI49" s="674"/>
      <c r="KTJ49" s="674"/>
      <c r="KTK49" s="674"/>
      <c r="KTL49" s="674"/>
      <c r="KTM49" s="674"/>
      <c r="KTN49" s="674"/>
      <c r="KTO49" s="674"/>
      <c r="KTP49" s="674"/>
      <c r="KTQ49" s="674"/>
      <c r="KTR49" s="674"/>
      <c r="KTS49" s="674"/>
      <c r="KTT49" s="674"/>
      <c r="KTU49" s="674"/>
      <c r="KTV49" s="674"/>
      <c r="KTW49" s="674"/>
      <c r="KTX49" s="674"/>
      <c r="KTY49" s="674"/>
      <c r="KTZ49" s="674"/>
      <c r="KUA49" s="674"/>
      <c r="KUB49" s="674"/>
      <c r="KUC49" s="674"/>
      <c r="KUD49" s="674"/>
      <c r="KUE49" s="674"/>
      <c r="KUF49" s="674"/>
      <c r="KUG49" s="674"/>
      <c r="KUH49" s="674"/>
      <c r="KUI49" s="674"/>
      <c r="KUJ49" s="674"/>
      <c r="KUK49" s="674"/>
      <c r="KUL49" s="674"/>
      <c r="KUM49" s="674"/>
      <c r="KUN49" s="674"/>
      <c r="KUO49" s="674"/>
      <c r="KUP49" s="674"/>
      <c r="KUQ49" s="674"/>
      <c r="KUR49" s="674"/>
      <c r="KUS49" s="674"/>
      <c r="KUT49" s="674"/>
      <c r="KUU49" s="674"/>
      <c r="KUV49" s="674"/>
      <c r="KUW49" s="674"/>
      <c r="KUX49" s="674"/>
      <c r="KUY49" s="674"/>
      <c r="KUZ49" s="674"/>
      <c r="KVA49" s="674"/>
      <c r="KVB49" s="674"/>
      <c r="KVC49" s="674"/>
      <c r="KVD49" s="674"/>
      <c r="KVE49" s="674"/>
      <c r="KVF49" s="674"/>
      <c r="KVG49" s="674"/>
      <c r="KVH49" s="674"/>
      <c r="KVI49" s="674"/>
      <c r="KVJ49" s="674"/>
      <c r="KVK49" s="674"/>
      <c r="KVL49" s="674"/>
      <c r="KVM49" s="674"/>
      <c r="KVN49" s="674"/>
      <c r="KVO49" s="674"/>
      <c r="KVP49" s="674"/>
      <c r="KVQ49" s="674"/>
      <c r="KVR49" s="674"/>
      <c r="KVS49" s="674"/>
      <c r="KVT49" s="674"/>
      <c r="KVU49" s="674"/>
      <c r="KVV49" s="674"/>
      <c r="KVW49" s="674"/>
      <c r="KVX49" s="674"/>
      <c r="KVY49" s="674"/>
      <c r="KVZ49" s="674"/>
      <c r="KWA49" s="674"/>
      <c r="KWB49" s="674"/>
      <c r="KWC49" s="674"/>
      <c r="KWD49" s="674"/>
      <c r="KWE49" s="674"/>
      <c r="KWF49" s="674"/>
      <c r="KWG49" s="674"/>
      <c r="KWH49" s="674"/>
      <c r="KWI49" s="674"/>
      <c r="KWJ49" s="674"/>
      <c r="KWK49" s="674"/>
      <c r="KWL49" s="674"/>
      <c r="KWM49" s="674"/>
      <c r="KWN49" s="674"/>
      <c r="KWO49" s="674"/>
      <c r="KWP49" s="674"/>
      <c r="KWQ49" s="674"/>
      <c r="KWR49" s="674"/>
      <c r="KWS49" s="674"/>
      <c r="KWT49" s="674"/>
      <c r="KWU49" s="674"/>
      <c r="KWV49" s="674"/>
      <c r="KWW49" s="674"/>
      <c r="KWX49" s="674"/>
      <c r="KWY49" s="674"/>
      <c r="KWZ49" s="674"/>
      <c r="KXA49" s="674"/>
      <c r="KXB49" s="674"/>
      <c r="KXC49" s="674"/>
      <c r="KXD49" s="674"/>
      <c r="KXE49" s="674"/>
      <c r="KXF49" s="674"/>
      <c r="KXG49" s="674"/>
      <c r="KXH49" s="674"/>
      <c r="KXI49" s="674"/>
      <c r="KXJ49" s="674"/>
      <c r="KXK49" s="674"/>
      <c r="KXL49" s="674"/>
      <c r="KXM49" s="674"/>
      <c r="KXN49" s="674"/>
      <c r="KXO49" s="674"/>
      <c r="KXP49" s="674"/>
      <c r="KXQ49" s="674"/>
      <c r="KXR49" s="674"/>
      <c r="KXS49" s="674"/>
      <c r="KXT49" s="674"/>
      <c r="KXU49" s="674"/>
      <c r="KXV49" s="674"/>
      <c r="KXW49" s="674"/>
      <c r="KXX49" s="674"/>
      <c r="KXY49" s="674"/>
      <c r="KXZ49" s="674"/>
      <c r="KYA49" s="674"/>
      <c r="KYB49" s="674"/>
      <c r="KYC49" s="674"/>
      <c r="KYD49" s="674"/>
      <c r="KYE49" s="674"/>
      <c r="KYF49" s="674"/>
      <c r="KYG49" s="674"/>
      <c r="KYH49" s="674"/>
      <c r="KYI49" s="674"/>
      <c r="KYJ49" s="674"/>
      <c r="KYK49" s="674"/>
      <c r="KYL49" s="674"/>
      <c r="KYM49" s="674"/>
      <c r="KYN49" s="674"/>
      <c r="KYO49" s="674"/>
      <c r="KYP49" s="674"/>
      <c r="KYQ49" s="674"/>
      <c r="KYR49" s="674"/>
      <c r="KYS49" s="674"/>
      <c r="KYT49" s="674"/>
      <c r="KYU49" s="674"/>
      <c r="KYV49" s="674"/>
      <c r="KYW49" s="674"/>
      <c r="KYX49" s="674"/>
      <c r="KYY49" s="674"/>
      <c r="KYZ49" s="674"/>
      <c r="KZA49" s="674"/>
      <c r="KZB49" s="674"/>
      <c r="KZC49" s="674"/>
      <c r="KZD49" s="674"/>
      <c r="KZE49" s="674"/>
      <c r="KZF49" s="674"/>
      <c r="KZG49" s="674"/>
      <c r="KZH49" s="674"/>
      <c r="KZI49" s="674"/>
      <c r="KZJ49" s="674"/>
      <c r="KZK49" s="674"/>
      <c r="KZL49" s="674"/>
      <c r="KZM49" s="674"/>
      <c r="KZN49" s="674"/>
      <c r="KZO49" s="674"/>
      <c r="KZP49" s="674"/>
      <c r="KZQ49" s="674"/>
      <c r="KZR49" s="674"/>
      <c r="KZS49" s="674"/>
      <c r="KZT49" s="674"/>
      <c r="KZU49" s="674"/>
      <c r="KZV49" s="674"/>
      <c r="KZW49" s="674"/>
      <c r="KZX49" s="674"/>
      <c r="KZY49" s="674"/>
      <c r="KZZ49" s="674"/>
      <c r="LAA49" s="674"/>
      <c r="LAB49" s="674"/>
      <c r="LAC49" s="674"/>
      <c r="LAD49" s="674"/>
      <c r="LAE49" s="674"/>
      <c r="LAF49" s="674"/>
      <c r="LAG49" s="674"/>
      <c r="LAH49" s="674"/>
      <c r="LAI49" s="674"/>
      <c r="LAJ49" s="674"/>
      <c r="LAK49" s="674"/>
      <c r="LAL49" s="674"/>
      <c r="LAM49" s="674"/>
      <c r="LAN49" s="674"/>
      <c r="LAO49" s="674"/>
      <c r="LAP49" s="674"/>
      <c r="LAQ49" s="674"/>
      <c r="LAR49" s="674"/>
      <c r="LAS49" s="674"/>
      <c r="LAT49" s="674"/>
      <c r="LAU49" s="674"/>
      <c r="LAV49" s="674"/>
      <c r="LAW49" s="674"/>
      <c r="LAX49" s="674"/>
      <c r="LAY49" s="674"/>
      <c r="LAZ49" s="674"/>
      <c r="LBA49" s="674"/>
      <c r="LBB49" s="674"/>
      <c r="LBC49" s="674"/>
      <c r="LBD49" s="674"/>
      <c r="LBE49" s="674"/>
      <c r="LBF49" s="674"/>
      <c r="LBG49" s="674"/>
      <c r="LBH49" s="674"/>
      <c r="LBI49" s="674"/>
      <c r="LBJ49" s="674"/>
      <c r="LBK49" s="674"/>
      <c r="LBL49" s="674"/>
      <c r="LBM49" s="674"/>
      <c r="LBN49" s="674"/>
      <c r="LBO49" s="674"/>
      <c r="LBP49" s="674"/>
      <c r="LBQ49" s="674"/>
      <c r="LBR49" s="674"/>
      <c r="LBS49" s="674"/>
      <c r="LBT49" s="674"/>
      <c r="LBU49" s="674"/>
      <c r="LBV49" s="674"/>
      <c r="LBW49" s="674"/>
      <c r="LBX49" s="674"/>
      <c r="LBY49" s="674"/>
      <c r="LBZ49" s="674"/>
      <c r="LCA49" s="674"/>
      <c r="LCB49" s="674"/>
      <c r="LCC49" s="674"/>
      <c r="LCD49" s="674"/>
      <c r="LCE49" s="674"/>
      <c r="LCF49" s="674"/>
      <c r="LCG49" s="674"/>
      <c r="LCH49" s="674"/>
      <c r="LCI49" s="674"/>
      <c r="LCJ49" s="674"/>
      <c r="LCK49" s="674"/>
      <c r="LCL49" s="674"/>
      <c r="LCM49" s="674"/>
      <c r="LCN49" s="674"/>
      <c r="LCO49" s="674"/>
      <c r="LCP49" s="674"/>
      <c r="LCQ49" s="674"/>
      <c r="LCR49" s="674"/>
      <c r="LCS49" s="674"/>
      <c r="LCT49" s="674"/>
      <c r="LCU49" s="674"/>
      <c r="LCV49" s="674"/>
      <c r="LCW49" s="674"/>
      <c r="LCX49" s="674"/>
      <c r="LCY49" s="674"/>
      <c r="LCZ49" s="674"/>
      <c r="LDA49" s="674"/>
      <c r="LDB49" s="674"/>
      <c r="LDC49" s="674"/>
      <c r="LDD49" s="674"/>
      <c r="LDE49" s="674"/>
      <c r="LDF49" s="674"/>
      <c r="LDG49" s="674"/>
      <c r="LDH49" s="674"/>
      <c r="LDI49" s="674"/>
      <c r="LDJ49" s="674"/>
      <c r="LDK49" s="674"/>
      <c r="LDL49" s="674"/>
      <c r="LDM49" s="674"/>
      <c r="LDN49" s="674"/>
      <c r="LDO49" s="674"/>
      <c r="LDP49" s="674"/>
      <c r="LDQ49" s="674"/>
      <c r="LDR49" s="674"/>
      <c r="LDS49" s="674"/>
      <c r="LDT49" s="674"/>
      <c r="LDU49" s="674"/>
      <c r="LDV49" s="674"/>
      <c r="LDW49" s="674"/>
      <c r="LDX49" s="674"/>
      <c r="LDY49" s="674"/>
      <c r="LDZ49" s="674"/>
      <c r="LEA49" s="674"/>
      <c r="LEB49" s="674"/>
      <c r="LEC49" s="674"/>
      <c r="LED49" s="674"/>
      <c r="LEE49" s="674"/>
      <c r="LEF49" s="674"/>
      <c r="LEG49" s="674"/>
      <c r="LEH49" s="674"/>
      <c r="LEI49" s="674"/>
      <c r="LEJ49" s="674"/>
      <c r="LEK49" s="674"/>
      <c r="LEL49" s="674"/>
      <c r="LEM49" s="674"/>
      <c r="LEN49" s="674"/>
      <c r="LEO49" s="674"/>
      <c r="LEP49" s="674"/>
      <c r="LEQ49" s="674"/>
      <c r="LER49" s="674"/>
      <c r="LES49" s="674"/>
      <c r="LET49" s="674"/>
      <c r="LEU49" s="674"/>
      <c r="LEV49" s="674"/>
      <c r="LEW49" s="674"/>
      <c r="LEX49" s="674"/>
      <c r="LEY49" s="674"/>
      <c r="LEZ49" s="674"/>
      <c r="LFA49" s="674"/>
      <c r="LFB49" s="674"/>
      <c r="LFC49" s="674"/>
      <c r="LFD49" s="674"/>
      <c r="LFE49" s="674"/>
      <c r="LFF49" s="674"/>
      <c r="LFG49" s="674"/>
      <c r="LFH49" s="674"/>
      <c r="LFI49" s="674"/>
      <c r="LFJ49" s="674"/>
      <c r="LFK49" s="674"/>
      <c r="LFL49" s="674"/>
      <c r="LFM49" s="674"/>
      <c r="LFN49" s="674"/>
      <c r="LFO49" s="674"/>
      <c r="LFP49" s="674"/>
      <c r="LFQ49" s="674"/>
      <c r="LFR49" s="674"/>
      <c r="LFS49" s="674"/>
      <c r="LFT49" s="674"/>
      <c r="LFU49" s="674"/>
      <c r="LFV49" s="674"/>
      <c r="LFW49" s="674"/>
      <c r="LFX49" s="674"/>
      <c r="LFY49" s="674"/>
      <c r="LFZ49" s="674"/>
      <c r="LGA49" s="674"/>
      <c r="LGB49" s="674"/>
      <c r="LGC49" s="674"/>
      <c r="LGD49" s="674"/>
      <c r="LGE49" s="674"/>
      <c r="LGF49" s="674"/>
      <c r="LGG49" s="674"/>
      <c r="LGH49" s="674"/>
      <c r="LGI49" s="674"/>
      <c r="LGJ49" s="674"/>
      <c r="LGK49" s="674"/>
      <c r="LGL49" s="674"/>
      <c r="LGM49" s="674"/>
      <c r="LGN49" s="674"/>
      <c r="LGO49" s="674"/>
      <c r="LGP49" s="674"/>
      <c r="LGQ49" s="674"/>
      <c r="LGR49" s="674"/>
      <c r="LGS49" s="674"/>
      <c r="LGT49" s="674"/>
      <c r="LGU49" s="674"/>
      <c r="LGV49" s="674"/>
      <c r="LGW49" s="674"/>
      <c r="LGX49" s="674"/>
      <c r="LGY49" s="674"/>
      <c r="LGZ49" s="674"/>
      <c r="LHA49" s="674"/>
      <c r="LHB49" s="674"/>
      <c r="LHC49" s="674"/>
      <c r="LHD49" s="674"/>
      <c r="LHE49" s="674"/>
      <c r="LHF49" s="674"/>
      <c r="LHG49" s="674"/>
      <c r="LHH49" s="674"/>
      <c r="LHI49" s="674"/>
      <c r="LHJ49" s="674"/>
      <c r="LHK49" s="674"/>
      <c r="LHL49" s="674"/>
      <c r="LHM49" s="674"/>
      <c r="LHN49" s="674"/>
      <c r="LHO49" s="674"/>
      <c r="LHP49" s="674"/>
      <c r="LHQ49" s="674"/>
      <c r="LHR49" s="674"/>
      <c r="LHS49" s="674"/>
      <c r="LHT49" s="674"/>
      <c r="LHU49" s="674"/>
      <c r="LHV49" s="674"/>
      <c r="LHW49" s="674"/>
      <c r="LHX49" s="674"/>
      <c r="LHY49" s="674"/>
      <c r="LHZ49" s="674"/>
      <c r="LIA49" s="674"/>
      <c r="LIB49" s="674"/>
      <c r="LIC49" s="674"/>
      <c r="LID49" s="674"/>
      <c r="LIE49" s="674"/>
      <c r="LIF49" s="674"/>
      <c r="LIG49" s="674"/>
      <c r="LIH49" s="674"/>
      <c r="LII49" s="674"/>
      <c r="LIJ49" s="674"/>
      <c r="LIK49" s="674"/>
      <c r="LIL49" s="674"/>
      <c r="LIM49" s="674"/>
      <c r="LIN49" s="674"/>
      <c r="LIO49" s="674"/>
      <c r="LIP49" s="674"/>
      <c r="LIQ49" s="674"/>
      <c r="LIR49" s="674"/>
      <c r="LIS49" s="674"/>
      <c r="LIT49" s="674"/>
      <c r="LIU49" s="674"/>
      <c r="LIV49" s="674"/>
      <c r="LIW49" s="674"/>
      <c r="LIX49" s="674"/>
      <c r="LIY49" s="674"/>
      <c r="LIZ49" s="674"/>
      <c r="LJA49" s="674"/>
      <c r="LJB49" s="674"/>
      <c r="LJC49" s="674"/>
      <c r="LJD49" s="674"/>
      <c r="LJE49" s="674"/>
      <c r="LJF49" s="674"/>
      <c r="LJG49" s="674"/>
      <c r="LJH49" s="674"/>
      <c r="LJI49" s="674"/>
      <c r="LJJ49" s="674"/>
      <c r="LJK49" s="674"/>
      <c r="LJL49" s="674"/>
      <c r="LJM49" s="674"/>
      <c r="LJN49" s="674"/>
      <c r="LJO49" s="674"/>
      <c r="LJP49" s="674"/>
      <c r="LJQ49" s="674"/>
      <c r="LJR49" s="674"/>
      <c r="LJS49" s="674"/>
      <c r="LJT49" s="674"/>
      <c r="LJU49" s="674"/>
      <c r="LJV49" s="674"/>
      <c r="LJW49" s="674"/>
      <c r="LJX49" s="674"/>
      <c r="LJY49" s="674"/>
      <c r="LJZ49" s="674"/>
      <c r="LKA49" s="674"/>
      <c r="LKB49" s="674"/>
      <c r="LKC49" s="674"/>
      <c r="LKD49" s="674"/>
      <c r="LKE49" s="674"/>
      <c r="LKF49" s="674"/>
      <c r="LKG49" s="674"/>
      <c r="LKH49" s="674"/>
      <c r="LKI49" s="674"/>
      <c r="LKJ49" s="674"/>
      <c r="LKK49" s="674"/>
      <c r="LKL49" s="674"/>
      <c r="LKM49" s="674"/>
      <c r="LKN49" s="674"/>
      <c r="LKO49" s="674"/>
      <c r="LKP49" s="674"/>
      <c r="LKQ49" s="674"/>
      <c r="LKR49" s="674"/>
      <c r="LKS49" s="674"/>
      <c r="LKT49" s="674"/>
      <c r="LKU49" s="674"/>
      <c r="LKV49" s="674"/>
      <c r="LKW49" s="674"/>
      <c r="LKX49" s="674"/>
      <c r="LKY49" s="674"/>
      <c r="LKZ49" s="674"/>
      <c r="LLA49" s="674"/>
      <c r="LLB49" s="674"/>
      <c r="LLC49" s="674"/>
      <c r="LLD49" s="674"/>
      <c r="LLE49" s="674"/>
      <c r="LLF49" s="674"/>
      <c r="LLG49" s="674"/>
      <c r="LLH49" s="674"/>
      <c r="LLI49" s="674"/>
      <c r="LLJ49" s="674"/>
      <c r="LLK49" s="674"/>
      <c r="LLL49" s="674"/>
      <c r="LLM49" s="674"/>
      <c r="LLN49" s="674"/>
      <c r="LLO49" s="674"/>
      <c r="LLP49" s="674"/>
      <c r="LLQ49" s="674"/>
      <c r="LLR49" s="674"/>
      <c r="LLS49" s="674"/>
      <c r="LLT49" s="674"/>
      <c r="LLU49" s="674"/>
      <c r="LLV49" s="674"/>
      <c r="LLW49" s="674"/>
      <c r="LLX49" s="674"/>
      <c r="LLY49" s="674"/>
      <c r="LLZ49" s="674"/>
      <c r="LMA49" s="674"/>
      <c r="LMB49" s="674"/>
      <c r="LMC49" s="674"/>
      <c r="LMD49" s="674"/>
      <c r="LME49" s="674"/>
      <c r="LMF49" s="674"/>
      <c r="LMG49" s="674"/>
      <c r="LMH49" s="674"/>
      <c r="LMI49" s="674"/>
      <c r="LMJ49" s="674"/>
      <c r="LMK49" s="674"/>
      <c r="LML49" s="674"/>
      <c r="LMM49" s="674"/>
      <c r="LMN49" s="674"/>
      <c r="LMO49" s="674"/>
      <c r="LMP49" s="674"/>
      <c r="LMQ49" s="674"/>
      <c r="LMR49" s="674"/>
      <c r="LMS49" s="674"/>
      <c r="LMT49" s="674"/>
      <c r="LMU49" s="674"/>
      <c r="LMV49" s="674"/>
      <c r="LMW49" s="674"/>
      <c r="LMX49" s="674"/>
      <c r="LMY49" s="674"/>
      <c r="LMZ49" s="674"/>
      <c r="LNA49" s="674"/>
      <c r="LNB49" s="674"/>
      <c r="LNC49" s="674"/>
      <c r="LND49" s="674"/>
      <c r="LNE49" s="674"/>
      <c r="LNF49" s="674"/>
      <c r="LNG49" s="674"/>
      <c r="LNH49" s="674"/>
      <c r="LNI49" s="674"/>
      <c r="LNJ49" s="674"/>
      <c r="LNK49" s="674"/>
      <c r="LNL49" s="674"/>
      <c r="LNM49" s="674"/>
      <c r="LNN49" s="674"/>
      <c r="LNO49" s="674"/>
      <c r="LNP49" s="674"/>
      <c r="LNQ49" s="674"/>
      <c r="LNR49" s="674"/>
      <c r="LNS49" s="674"/>
      <c r="LNT49" s="674"/>
      <c r="LNU49" s="674"/>
      <c r="LNV49" s="674"/>
      <c r="LNW49" s="674"/>
      <c r="LNX49" s="674"/>
      <c r="LNY49" s="674"/>
      <c r="LNZ49" s="674"/>
      <c r="LOA49" s="674"/>
      <c r="LOB49" s="674"/>
      <c r="LOC49" s="674"/>
      <c r="LOD49" s="674"/>
      <c r="LOE49" s="674"/>
      <c r="LOF49" s="674"/>
      <c r="LOG49" s="674"/>
      <c r="LOH49" s="674"/>
      <c r="LOI49" s="674"/>
      <c r="LOJ49" s="674"/>
      <c r="LOK49" s="674"/>
      <c r="LOL49" s="674"/>
      <c r="LOM49" s="674"/>
      <c r="LON49" s="674"/>
      <c r="LOO49" s="674"/>
      <c r="LOP49" s="674"/>
      <c r="LOQ49" s="674"/>
      <c r="LOR49" s="674"/>
      <c r="LOS49" s="674"/>
      <c r="LOT49" s="674"/>
      <c r="LOU49" s="674"/>
      <c r="LOV49" s="674"/>
      <c r="LOW49" s="674"/>
      <c r="LOX49" s="674"/>
      <c r="LOY49" s="674"/>
      <c r="LOZ49" s="674"/>
      <c r="LPA49" s="674"/>
      <c r="LPB49" s="674"/>
      <c r="LPC49" s="674"/>
      <c r="LPD49" s="674"/>
      <c r="LPE49" s="674"/>
      <c r="LPF49" s="674"/>
      <c r="LPG49" s="674"/>
      <c r="LPH49" s="674"/>
      <c r="LPI49" s="674"/>
      <c r="LPJ49" s="674"/>
      <c r="LPK49" s="674"/>
      <c r="LPL49" s="674"/>
      <c r="LPM49" s="674"/>
      <c r="LPN49" s="674"/>
      <c r="LPO49" s="674"/>
      <c r="LPP49" s="674"/>
      <c r="LPQ49" s="674"/>
      <c r="LPR49" s="674"/>
      <c r="LPS49" s="674"/>
      <c r="LPT49" s="674"/>
      <c r="LPU49" s="674"/>
      <c r="LPV49" s="674"/>
      <c r="LPW49" s="674"/>
      <c r="LPX49" s="674"/>
      <c r="LPY49" s="674"/>
      <c r="LPZ49" s="674"/>
      <c r="LQA49" s="674"/>
      <c r="LQB49" s="674"/>
      <c r="LQC49" s="674"/>
      <c r="LQD49" s="674"/>
      <c r="LQE49" s="674"/>
      <c r="LQF49" s="674"/>
      <c r="LQG49" s="674"/>
      <c r="LQH49" s="674"/>
      <c r="LQI49" s="674"/>
      <c r="LQJ49" s="674"/>
      <c r="LQK49" s="674"/>
      <c r="LQL49" s="674"/>
      <c r="LQM49" s="674"/>
      <c r="LQN49" s="674"/>
      <c r="LQO49" s="674"/>
      <c r="LQP49" s="674"/>
      <c r="LQQ49" s="674"/>
      <c r="LQR49" s="674"/>
      <c r="LQS49" s="674"/>
      <c r="LQT49" s="674"/>
      <c r="LQU49" s="674"/>
      <c r="LQV49" s="674"/>
      <c r="LQW49" s="674"/>
      <c r="LQX49" s="674"/>
      <c r="LQY49" s="674"/>
      <c r="LQZ49" s="674"/>
      <c r="LRA49" s="674"/>
      <c r="LRB49" s="674"/>
      <c r="LRC49" s="674"/>
      <c r="LRD49" s="674"/>
      <c r="LRE49" s="674"/>
      <c r="LRF49" s="674"/>
      <c r="LRG49" s="674"/>
      <c r="LRH49" s="674"/>
      <c r="LRI49" s="674"/>
      <c r="LRJ49" s="674"/>
      <c r="LRK49" s="674"/>
      <c r="LRL49" s="674"/>
      <c r="LRM49" s="674"/>
      <c r="LRN49" s="674"/>
      <c r="LRO49" s="674"/>
      <c r="LRP49" s="674"/>
      <c r="LRQ49" s="674"/>
      <c r="LRR49" s="674"/>
      <c r="LRS49" s="674"/>
      <c r="LRT49" s="674"/>
      <c r="LRU49" s="674"/>
      <c r="LRV49" s="674"/>
      <c r="LRW49" s="674"/>
      <c r="LRX49" s="674"/>
      <c r="LRY49" s="674"/>
      <c r="LRZ49" s="674"/>
      <c r="LSA49" s="674"/>
      <c r="LSB49" s="674"/>
      <c r="LSC49" s="674"/>
      <c r="LSD49" s="674"/>
      <c r="LSE49" s="674"/>
      <c r="LSF49" s="674"/>
      <c r="LSG49" s="674"/>
      <c r="LSH49" s="674"/>
      <c r="LSI49" s="674"/>
      <c r="LSJ49" s="674"/>
      <c r="LSK49" s="674"/>
      <c r="LSL49" s="674"/>
      <c r="LSM49" s="674"/>
      <c r="LSN49" s="674"/>
      <c r="LSO49" s="674"/>
      <c r="LSP49" s="674"/>
      <c r="LSQ49" s="674"/>
      <c r="LSR49" s="674"/>
      <c r="LSS49" s="674"/>
      <c r="LST49" s="674"/>
      <c r="LSU49" s="674"/>
      <c r="LSV49" s="674"/>
      <c r="LSW49" s="674"/>
      <c r="LSX49" s="674"/>
      <c r="LSY49" s="674"/>
      <c r="LSZ49" s="674"/>
      <c r="LTA49" s="674"/>
      <c r="LTB49" s="674"/>
      <c r="LTC49" s="674"/>
      <c r="LTD49" s="674"/>
      <c r="LTE49" s="674"/>
      <c r="LTF49" s="674"/>
      <c r="LTG49" s="674"/>
      <c r="LTH49" s="674"/>
      <c r="LTI49" s="674"/>
      <c r="LTJ49" s="674"/>
      <c r="LTK49" s="674"/>
      <c r="LTL49" s="674"/>
      <c r="LTM49" s="674"/>
      <c r="LTN49" s="674"/>
      <c r="LTO49" s="674"/>
      <c r="LTP49" s="674"/>
      <c r="LTQ49" s="674"/>
      <c r="LTR49" s="674"/>
      <c r="LTS49" s="674"/>
      <c r="LTT49" s="674"/>
      <c r="LTU49" s="674"/>
      <c r="LTV49" s="674"/>
      <c r="LTW49" s="674"/>
      <c r="LTX49" s="674"/>
      <c r="LTY49" s="674"/>
      <c r="LTZ49" s="674"/>
      <c r="LUA49" s="674"/>
      <c r="LUB49" s="674"/>
      <c r="LUC49" s="674"/>
      <c r="LUD49" s="674"/>
      <c r="LUE49" s="674"/>
      <c r="LUF49" s="674"/>
      <c r="LUG49" s="674"/>
      <c r="LUH49" s="674"/>
      <c r="LUI49" s="674"/>
      <c r="LUJ49" s="674"/>
      <c r="LUK49" s="674"/>
      <c r="LUL49" s="674"/>
      <c r="LUM49" s="674"/>
      <c r="LUN49" s="674"/>
      <c r="LUO49" s="674"/>
      <c r="LUP49" s="674"/>
      <c r="LUQ49" s="674"/>
      <c r="LUR49" s="674"/>
      <c r="LUS49" s="674"/>
      <c r="LUT49" s="674"/>
      <c r="LUU49" s="674"/>
      <c r="LUV49" s="674"/>
      <c r="LUW49" s="674"/>
      <c r="LUX49" s="674"/>
      <c r="LUY49" s="674"/>
      <c r="LUZ49" s="674"/>
      <c r="LVA49" s="674"/>
      <c r="LVB49" s="674"/>
      <c r="LVC49" s="674"/>
      <c r="LVD49" s="674"/>
      <c r="LVE49" s="674"/>
      <c r="LVF49" s="674"/>
      <c r="LVG49" s="674"/>
      <c r="LVH49" s="674"/>
      <c r="LVI49" s="674"/>
      <c r="LVJ49" s="674"/>
      <c r="LVK49" s="674"/>
      <c r="LVL49" s="674"/>
      <c r="LVM49" s="674"/>
      <c r="LVN49" s="674"/>
      <c r="LVO49" s="674"/>
      <c r="LVP49" s="674"/>
      <c r="LVQ49" s="674"/>
      <c r="LVR49" s="674"/>
      <c r="LVS49" s="674"/>
      <c r="LVT49" s="674"/>
      <c r="LVU49" s="674"/>
      <c r="LVV49" s="674"/>
      <c r="LVW49" s="674"/>
      <c r="LVX49" s="674"/>
      <c r="LVY49" s="674"/>
      <c r="LVZ49" s="674"/>
      <c r="LWA49" s="674"/>
      <c r="LWB49" s="674"/>
      <c r="LWC49" s="674"/>
      <c r="LWD49" s="674"/>
      <c r="LWE49" s="674"/>
      <c r="LWF49" s="674"/>
      <c r="LWG49" s="674"/>
      <c r="LWH49" s="674"/>
      <c r="LWI49" s="674"/>
      <c r="LWJ49" s="674"/>
      <c r="LWK49" s="674"/>
      <c r="LWL49" s="674"/>
      <c r="LWM49" s="674"/>
      <c r="LWN49" s="674"/>
      <c r="LWO49" s="674"/>
      <c r="LWP49" s="674"/>
      <c r="LWQ49" s="674"/>
      <c r="LWR49" s="674"/>
      <c r="LWS49" s="674"/>
      <c r="LWT49" s="674"/>
      <c r="LWU49" s="674"/>
      <c r="LWV49" s="674"/>
      <c r="LWW49" s="674"/>
      <c r="LWX49" s="674"/>
      <c r="LWY49" s="674"/>
      <c r="LWZ49" s="674"/>
      <c r="LXA49" s="674"/>
      <c r="LXB49" s="674"/>
      <c r="LXC49" s="674"/>
      <c r="LXD49" s="674"/>
      <c r="LXE49" s="674"/>
      <c r="LXF49" s="674"/>
      <c r="LXG49" s="674"/>
      <c r="LXH49" s="674"/>
      <c r="LXI49" s="674"/>
      <c r="LXJ49" s="674"/>
      <c r="LXK49" s="674"/>
      <c r="LXL49" s="674"/>
      <c r="LXM49" s="674"/>
      <c r="LXN49" s="674"/>
      <c r="LXO49" s="674"/>
      <c r="LXP49" s="674"/>
      <c r="LXQ49" s="674"/>
      <c r="LXR49" s="674"/>
      <c r="LXS49" s="674"/>
      <c r="LXT49" s="674"/>
      <c r="LXU49" s="674"/>
      <c r="LXV49" s="674"/>
      <c r="LXW49" s="674"/>
      <c r="LXX49" s="674"/>
      <c r="LXY49" s="674"/>
      <c r="LXZ49" s="674"/>
      <c r="LYA49" s="674"/>
      <c r="LYB49" s="674"/>
      <c r="LYC49" s="674"/>
      <c r="LYD49" s="674"/>
      <c r="LYE49" s="674"/>
      <c r="LYF49" s="674"/>
      <c r="LYG49" s="674"/>
      <c r="LYH49" s="674"/>
      <c r="LYI49" s="674"/>
      <c r="LYJ49" s="674"/>
      <c r="LYK49" s="674"/>
      <c r="LYL49" s="674"/>
      <c r="LYM49" s="674"/>
      <c r="LYN49" s="674"/>
      <c r="LYO49" s="674"/>
      <c r="LYP49" s="674"/>
      <c r="LYQ49" s="674"/>
      <c r="LYR49" s="674"/>
      <c r="LYS49" s="674"/>
      <c r="LYT49" s="674"/>
      <c r="LYU49" s="674"/>
      <c r="LYV49" s="674"/>
      <c r="LYW49" s="674"/>
      <c r="LYX49" s="674"/>
      <c r="LYY49" s="674"/>
      <c r="LYZ49" s="674"/>
      <c r="LZA49" s="674"/>
      <c r="LZB49" s="674"/>
      <c r="LZC49" s="674"/>
      <c r="LZD49" s="674"/>
      <c r="LZE49" s="674"/>
      <c r="LZF49" s="674"/>
      <c r="LZG49" s="674"/>
      <c r="LZH49" s="674"/>
      <c r="LZI49" s="674"/>
      <c r="LZJ49" s="674"/>
      <c r="LZK49" s="674"/>
      <c r="LZL49" s="674"/>
      <c r="LZM49" s="674"/>
      <c r="LZN49" s="674"/>
      <c r="LZO49" s="674"/>
      <c r="LZP49" s="674"/>
      <c r="LZQ49" s="674"/>
      <c r="LZR49" s="674"/>
      <c r="LZS49" s="674"/>
      <c r="LZT49" s="674"/>
      <c r="LZU49" s="674"/>
      <c r="LZV49" s="674"/>
      <c r="LZW49" s="674"/>
      <c r="LZX49" s="674"/>
      <c r="LZY49" s="674"/>
      <c r="LZZ49" s="674"/>
      <c r="MAA49" s="674"/>
      <c r="MAB49" s="674"/>
      <c r="MAC49" s="674"/>
      <c r="MAD49" s="674"/>
      <c r="MAE49" s="674"/>
      <c r="MAF49" s="674"/>
      <c r="MAG49" s="674"/>
      <c r="MAH49" s="674"/>
      <c r="MAI49" s="674"/>
      <c r="MAJ49" s="674"/>
      <c r="MAK49" s="674"/>
      <c r="MAL49" s="674"/>
      <c r="MAM49" s="674"/>
      <c r="MAN49" s="674"/>
      <c r="MAO49" s="674"/>
      <c r="MAP49" s="674"/>
      <c r="MAQ49" s="674"/>
      <c r="MAR49" s="674"/>
      <c r="MAS49" s="674"/>
      <c r="MAT49" s="674"/>
      <c r="MAU49" s="674"/>
      <c r="MAV49" s="674"/>
      <c r="MAW49" s="674"/>
      <c r="MAX49" s="674"/>
      <c r="MAY49" s="674"/>
      <c r="MAZ49" s="674"/>
      <c r="MBA49" s="674"/>
      <c r="MBB49" s="674"/>
      <c r="MBC49" s="674"/>
      <c r="MBD49" s="674"/>
      <c r="MBE49" s="674"/>
      <c r="MBF49" s="674"/>
      <c r="MBG49" s="674"/>
      <c r="MBH49" s="674"/>
      <c r="MBI49" s="674"/>
      <c r="MBJ49" s="674"/>
      <c r="MBK49" s="674"/>
      <c r="MBL49" s="674"/>
      <c r="MBM49" s="674"/>
      <c r="MBN49" s="674"/>
      <c r="MBO49" s="674"/>
      <c r="MBP49" s="674"/>
      <c r="MBQ49" s="674"/>
      <c r="MBR49" s="674"/>
      <c r="MBS49" s="674"/>
      <c r="MBT49" s="674"/>
      <c r="MBU49" s="674"/>
      <c r="MBV49" s="674"/>
      <c r="MBW49" s="674"/>
      <c r="MBX49" s="674"/>
      <c r="MBY49" s="674"/>
      <c r="MBZ49" s="674"/>
      <c r="MCA49" s="674"/>
      <c r="MCB49" s="674"/>
      <c r="MCC49" s="674"/>
      <c r="MCD49" s="674"/>
      <c r="MCE49" s="674"/>
      <c r="MCF49" s="674"/>
      <c r="MCG49" s="674"/>
      <c r="MCH49" s="674"/>
      <c r="MCI49" s="674"/>
      <c r="MCJ49" s="674"/>
      <c r="MCK49" s="674"/>
      <c r="MCL49" s="674"/>
      <c r="MCM49" s="674"/>
      <c r="MCN49" s="674"/>
      <c r="MCO49" s="674"/>
      <c r="MCP49" s="674"/>
      <c r="MCQ49" s="674"/>
      <c r="MCR49" s="674"/>
      <c r="MCS49" s="674"/>
      <c r="MCT49" s="674"/>
      <c r="MCU49" s="674"/>
      <c r="MCV49" s="674"/>
      <c r="MCW49" s="674"/>
      <c r="MCX49" s="674"/>
      <c r="MCY49" s="674"/>
      <c r="MCZ49" s="674"/>
      <c r="MDA49" s="674"/>
      <c r="MDB49" s="674"/>
      <c r="MDC49" s="674"/>
      <c r="MDD49" s="674"/>
      <c r="MDE49" s="674"/>
      <c r="MDF49" s="674"/>
      <c r="MDG49" s="674"/>
      <c r="MDH49" s="674"/>
      <c r="MDI49" s="674"/>
      <c r="MDJ49" s="674"/>
      <c r="MDK49" s="674"/>
      <c r="MDL49" s="674"/>
      <c r="MDM49" s="674"/>
      <c r="MDN49" s="674"/>
      <c r="MDO49" s="674"/>
      <c r="MDP49" s="674"/>
      <c r="MDQ49" s="674"/>
      <c r="MDR49" s="674"/>
      <c r="MDS49" s="674"/>
      <c r="MDT49" s="674"/>
      <c r="MDU49" s="674"/>
      <c r="MDV49" s="674"/>
      <c r="MDW49" s="674"/>
      <c r="MDX49" s="674"/>
      <c r="MDY49" s="674"/>
      <c r="MDZ49" s="674"/>
      <c r="MEA49" s="674"/>
      <c r="MEB49" s="674"/>
      <c r="MEC49" s="674"/>
      <c r="MED49" s="674"/>
      <c r="MEE49" s="674"/>
      <c r="MEF49" s="674"/>
      <c r="MEG49" s="674"/>
      <c r="MEH49" s="674"/>
      <c r="MEI49" s="674"/>
      <c r="MEJ49" s="674"/>
      <c r="MEK49" s="674"/>
      <c r="MEL49" s="674"/>
      <c r="MEM49" s="674"/>
      <c r="MEN49" s="674"/>
      <c r="MEO49" s="674"/>
      <c r="MEP49" s="674"/>
      <c r="MEQ49" s="674"/>
      <c r="MER49" s="674"/>
      <c r="MES49" s="674"/>
      <c r="MET49" s="674"/>
      <c r="MEU49" s="674"/>
      <c r="MEV49" s="674"/>
      <c r="MEW49" s="674"/>
      <c r="MEX49" s="674"/>
      <c r="MEY49" s="674"/>
      <c r="MEZ49" s="674"/>
      <c r="MFA49" s="674"/>
      <c r="MFB49" s="674"/>
      <c r="MFC49" s="674"/>
      <c r="MFD49" s="674"/>
      <c r="MFE49" s="674"/>
      <c r="MFF49" s="674"/>
      <c r="MFG49" s="674"/>
      <c r="MFH49" s="674"/>
      <c r="MFI49" s="674"/>
      <c r="MFJ49" s="674"/>
      <c r="MFK49" s="674"/>
      <c r="MFL49" s="674"/>
      <c r="MFM49" s="674"/>
      <c r="MFN49" s="674"/>
      <c r="MFO49" s="674"/>
      <c r="MFP49" s="674"/>
      <c r="MFQ49" s="674"/>
      <c r="MFR49" s="674"/>
      <c r="MFS49" s="674"/>
      <c r="MFT49" s="674"/>
      <c r="MFU49" s="674"/>
      <c r="MFV49" s="674"/>
      <c r="MFW49" s="674"/>
      <c r="MFX49" s="674"/>
      <c r="MFY49" s="674"/>
      <c r="MFZ49" s="674"/>
      <c r="MGA49" s="674"/>
      <c r="MGB49" s="674"/>
      <c r="MGC49" s="674"/>
      <c r="MGD49" s="674"/>
      <c r="MGE49" s="674"/>
      <c r="MGF49" s="674"/>
      <c r="MGG49" s="674"/>
      <c r="MGH49" s="674"/>
      <c r="MGI49" s="674"/>
      <c r="MGJ49" s="674"/>
      <c r="MGK49" s="674"/>
      <c r="MGL49" s="674"/>
      <c r="MGM49" s="674"/>
      <c r="MGN49" s="674"/>
      <c r="MGO49" s="674"/>
      <c r="MGP49" s="674"/>
      <c r="MGQ49" s="674"/>
      <c r="MGR49" s="674"/>
      <c r="MGS49" s="674"/>
      <c r="MGT49" s="674"/>
      <c r="MGU49" s="674"/>
      <c r="MGV49" s="674"/>
      <c r="MGW49" s="674"/>
      <c r="MGX49" s="674"/>
      <c r="MGY49" s="674"/>
      <c r="MGZ49" s="674"/>
      <c r="MHA49" s="674"/>
      <c r="MHB49" s="674"/>
      <c r="MHC49" s="674"/>
      <c r="MHD49" s="674"/>
      <c r="MHE49" s="674"/>
      <c r="MHF49" s="674"/>
      <c r="MHG49" s="674"/>
      <c r="MHH49" s="674"/>
      <c r="MHI49" s="674"/>
      <c r="MHJ49" s="674"/>
      <c r="MHK49" s="674"/>
      <c r="MHL49" s="674"/>
      <c r="MHM49" s="674"/>
      <c r="MHN49" s="674"/>
      <c r="MHO49" s="674"/>
      <c r="MHP49" s="674"/>
      <c r="MHQ49" s="674"/>
      <c r="MHR49" s="674"/>
      <c r="MHS49" s="674"/>
      <c r="MHT49" s="674"/>
      <c r="MHU49" s="674"/>
      <c r="MHV49" s="674"/>
      <c r="MHW49" s="674"/>
      <c r="MHX49" s="674"/>
      <c r="MHY49" s="674"/>
      <c r="MHZ49" s="674"/>
      <c r="MIA49" s="674"/>
      <c r="MIB49" s="674"/>
      <c r="MIC49" s="674"/>
      <c r="MID49" s="674"/>
      <c r="MIE49" s="674"/>
      <c r="MIF49" s="674"/>
      <c r="MIG49" s="674"/>
      <c r="MIH49" s="674"/>
      <c r="MII49" s="674"/>
      <c r="MIJ49" s="674"/>
      <c r="MIK49" s="674"/>
      <c r="MIL49" s="674"/>
      <c r="MIM49" s="674"/>
      <c r="MIN49" s="674"/>
      <c r="MIO49" s="674"/>
      <c r="MIP49" s="674"/>
      <c r="MIQ49" s="674"/>
      <c r="MIR49" s="674"/>
      <c r="MIS49" s="674"/>
      <c r="MIT49" s="674"/>
      <c r="MIU49" s="674"/>
      <c r="MIV49" s="674"/>
      <c r="MIW49" s="674"/>
      <c r="MIX49" s="674"/>
      <c r="MIY49" s="674"/>
      <c r="MIZ49" s="674"/>
      <c r="MJA49" s="674"/>
      <c r="MJB49" s="674"/>
      <c r="MJC49" s="674"/>
      <c r="MJD49" s="674"/>
      <c r="MJE49" s="674"/>
      <c r="MJF49" s="674"/>
      <c r="MJG49" s="674"/>
      <c r="MJH49" s="674"/>
      <c r="MJI49" s="674"/>
      <c r="MJJ49" s="674"/>
      <c r="MJK49" s="674"/>
      <c r="MJL49" s="674"/>
      <c r="MJM49" s="674"/>
      <c r="MJN49" s="674"/>
      <c r="MJO49" s="674"/>
      <c r="MJP49" s="674"/>
      <c r="MJQ49" s="674"/>
      <c r="MJR49" s="674"/>
      <c r="MJS49" s="674"/>
      <c r="MJT49" s="674"/>
      <c r="MJU49" s="674"/>
      <c r="MJV49" s="674"/>
      <c r="MJW49" s="674"/>
      <c r="MJX49" s="674"/>
      <c r="MJY49" s="674"/>
      <c r="MJZ49" s="674"/>
      <c r="MKA49" s="674"/>
      <c r="MKB49" s="674"/>
      <c r="MKC49" s="674"/>
      <c r="MKD49" s="674"/>
      <c r="MKE49" s="674"/>
      <c r="MKF49" s="674"/>
      <c r="MKG49" s="674"/>
      <c r="MKH49" s="674"/>
      <c r="MKI49" s="674"/>
      <c r="MKJ49" s="674"/>
      <c r="MKK49" s="674"/>
      <c r="MKL49" s="674"/>
      <c r="MKM49" s="674"/>
      <c r="MKN49" s="674"/>
      <c r="MKO49" s="674"/>
      <c r="MKP49" s="674"/>
      <c r="MKQ49" s="674"/>
      <c r="MKR49" s="674"/>
      <c r="MKS49" s="674"/>
      <c r="MKT49" s="674"/>
      <c r="MKU49" s="674"/>
      <c r="MKV49" s="674"/>
      <c r="MKW49" s="674"/>
      <c r="MKX49" s="674"/>
      <c r="MKY49" s="674"/>
      <c r="MKZ49" s="674"/>
      <c r="MLA49" s="674"/>
      <c r="MLB49" s="674"/>
      <c r="MLC49" s="674"/>
      <c r="MLD49" s="674"/>
      <c r="MLE49" s="674"/>
      <c r="MLF49" s="674"/>
      <c r="MLG49" s="674"/>
      <c r="MLH49" s="674"/>
      <c r="MLI49" s="674"/>
      <c r="MLJ49" s="674"/>
      <c r="MLK49" s="674"/>
      <c r="MLL49" s="674"/>
      <c r="MLM49" s="674"/>
      <c r="MLN49" s="674"/>
      <c r="MLO49" s="674"/>
      <c r="MLP49" s="674"/>
      <c r="MLQ49" s="674"/>
      <c r="MLR49" s="674"/>
      <c r="MLS49" s="674"/>
      <c r="MLT49" s="674"/>
      <c r="MLU49" s="674"/>
      <c r="MLV49" s="674"/>
      <c r="MLW49" s="674"/>
      <c r="MLX49" s="674"/>
      <c r="MLY49" s="674"/>
      <c r="MLZ49" s="674"/>
      <c r="MMA49" s="674"/>
      <c r="MMB49" s="674"/>
      <c r="MMC49" s="674"/>
      <c r="MMD49" s="674"/>
      <c r="MME49" s="674"/>
      <c r="MMF49" s="674"/>
      <c r="MMG49" s="674"/>
      <c r="MMH49" s="674"/>
      <c r="MMI49" s="674"/>
      <c r="MMJ49" s="674"/>
      <c r="MMK49" s="674"/>
      <c r="MML49" s="674"/>
      <c r="MMM49" s="674"/>
      <c r="MMN49" s="674"/>
      <c r="MMO49" s="674"/>
      <c r="MMP49" s="674"/>
      <c r="MMQ49" s="674"/>
      <c r="MMR49" s="674"/>
      <c r="MMS49" s="674"/>
      <c r="MMT49" s="674"/>
      <c r="MMU49" s="674"/>
      <c r="MMV49" s="674"/>
      <c r="MMW49" s="674"/>
      <c r="MMX49" s="674"/>
      <c r="MMY49" s="674"/>
      <c r="MMZ49" s="674"/>
      <c r="MNA49" s="674"/>
      <c r="MNB49" s="674"/>
      <c r="MNC49" s="674"/>
      <c r="MND49" s="674"/>
      <c r="MNE49" s="674"/>
      <c r="MNF49" s="674"/>
      <c r="MNG49" s="674"/>
      <c r="MNH49" s="674"/>
      <c r="MNI49" s="674"/>
      <c r="MNJ49" s="674"/>
      <c r="MNK49" s="674"/>
      <c r="MNL49" s="674"/>
      <c r="MNM49" s="674"/>
      <c r="MNN49" s="674"/>
      <c r="MNO49" s="674"/>
      <c r="MNP49" s="674"/>
      <c r="MNQ49" s="674"/>
      <c r="MNR49" s="674"/>
      <c r="MNS49" s="674"/>
      <c r="MNT49" s="674"/>
      <c r="MNU49" s="674"/>
      <c r="MNV49" s="674"/>
      <c r="MNW49" s="674"/>
      <c r="MNX49" s="674"/>
      <c r="MNY49" s="674"/>
      <c r="MNZ49" s="674"/>
      <c r="MOA49" s="674"/>
      <c r="MOB49" s="674"/>
      <c r="MOC49" s="674"/>
      <c r="MOD49" s="674"/>
      <c r="MOE49" s="674"/>
      <c r="MOF49" s="674"/>
      <c r="MOG49" s="674"/>
      <c r="MOH49" s="674"/>
      <c r="MOI49" s="674"/>
      <c r="MOJ49" s="674"/>
      <c r="MOK49" s="674"/>
      <c r="MOL49" s="674"/>
      <c r="MOM49" s="674"/>
      <c r="MON49" s="674"/>
      <c r="MOO49" s="674"/>
      <c r="MOP49" s="674"/>
      <c r="MOQ49" s="674"/>
      <c r="MOR49" s="674"/>
      <c r="MOS49" s="674"/>
      <c r="MOT49" s="674"/>
      <c r="MOU49" s="674"/>
      <c r="MOV49" s="674"/>
      <c r="MOW49" s="674"/>
      <c r="MOX49" s="674"/>
      <c r="MOY49" s="674"/>
      <c r="MOZ49" s="674"/>
      <c r="MPA49" s="674"/>
      <c r="MPB49" s="674"/>
      <c r="MPC49" s="674"/>
      <c r="MPD49" s="674"/>
      <c r="MPE49" s="674"/>
      <c r="MPF49" s="674"/>
      <c r="MPG49" s="674"/>
      <c r="MPH49" s="674"/>
      <c r="MPI49" s="674"/>
      <c r="MPJ49" s="674"/>
      <c r="MPK49" s="674"/>
      <c r="MPL49" s="674"/>
      <c r="MPM49" s="674"/>
      <c r="MPN49" s="674"/>
      <c r="MPO49" s="674"/>
      <c r="MPP49" s="674"/>
      <c r="MPQ49" s="674"/>
      <c r="MPR49" s="674"/>
      <c r="MPS49" s="674"/>
      <c r="MPT49" s="674"/>
      <c r="MPU49" s="674"/>
      <c r="MPV49" s="674"/>
      <c r="MPW49" s="674"/>
      <c r="MPX49" s="674"/>
      <c r="MPY49" s="674"/>
      <c r="MPZ49" s="674"/>
      <c r="MQA49" s="674"/>
      <c r="MQB49" s="674"/>
      <c r="MQC49" s="674"/>
      <c r="MQD49" s="674"/>
      <c r="MQE49" s="674"/>
      <c r="MQF49" s="674"/>
      <c r="MQG49" s="674"/>
      <c r="MQH49" s="674"/>
      <c r="MQI49" s="674"/>
      <c r="MQJ49" s="674"/>
      <c r="MQK49" s="674"/>
      <c r="MQL49" s="674"/>
      <c r="MQM49" s="674"/>
      <c r="MQN49" s="674"/>
      <c r="MQO49" s="674"/>
      <c r="MQP49" s="674"/>
      <c r="MQQ49" s="674"/>
      <c r="MQR49" s="674"/>
      <c r="MQS49" s="674"/>
      <c r="MQT49" s="674"/>
      <c r="MQU49" s="674"/>
      <c r="MQV49" s="674"/>
      <c r="MQW49" s="674"/>
      <c r="MQX49" s="674"/>
      <c r="MQY49" s="674"/>
      <c r="MQZ49" s="674"/>
      <c r="MRA49" s="674"/>
      <c r="MRB49" s="674"/>
      <c r="MRC49" s="674"/>
      <c r="MRD49" s="674"/>
      <c r="MRE49" s="674"/>
      <c r="MRF49" s="674"/>
      <c r="MRG49" s="674"/>
      <c r="MRH49" s="674"/>
      <c r="MRI49" s="674"/>
      <c r="MRJ49" s="674"/>
      <c r="MRK49" s="674"/>
      <c r="MRL49" s="674"/>
      <c r="MRM49" s="674"/>
      <c r="MRN49" s="674"/>
      <c r="MRO49" s="674"/>
      <c r="MRP49" s="674"/>
      <c r="MRQ49" s="674"/>
      <c r="MRR49" s="674"/>
      <c r="MRS49" s="674"/>
      <c r="MRT49" s="674"/>
      <c r="MRU49" s="674"/>
      <c r="MRV49" s="674"/>
      <c r="MRW49" s="674"/>
      <c r="MRX49" s="674"/>
      <c r="MRY49" s="674"/>
      <c r="MRZ49" s="674"/>
      <c r="MSA49" s="674"/>
      <c r="MSB49" s="674"/>
      <c r="MSC49" s="674"/>
      <c r="MSD49" s="674"/>
      <c r="MSE49" s="674"/>
      <c r="MSF49" s="674"/>
      <c r="MSG49" s="674"/>
      <c r="MSH49" s="674"/>
      <c r="MSI49" s="674"/>
      <c r="MSJ49" s="674"/>
      <c r="MSK49" s="674"/>
      <c r="MSL49" s="674"/>
      <c r="MSM49" s="674"/>
      <c r="MSN49" s="674"/>
      <c r="MSO49" s="674"/>
      <c r="MSP49" s="674"/>
      <c r="MSQ49" s="674"/>
      <c r="MSR49" s="674"/>
      <c r="MSS49" s="674"/>
      <c r="MST49" s="674"/>
      <c r="MSU49" s="674"/>
      <c r="MSV49" s="674"/>
      <c r="MSW49" s="674"/>
      <c r="MSX49" s="674"/>
      <c r="MSY49" s="674"/>
      <c r="MSZ49" s="674"/>
      <c r="MTA49" s="674"/>
      <c r="MTB49" s="674"/>
      <c r="MTC49" s="674"/>
      <c r="MTD49" s="674"/>
      <c r="MTE49" s="674"/>
      <c r="MTF49" s="674"/>
      <c r="MTG49" s="674"/>
      <c r="MTH49" s="674"/>
      <c r="MTI49" s="674"/>
      <c r="MTJ49" s="674"/>
      <c r="MTK49" s="674"/>
      <c r="MTL49" s="674"/>
      <c r="MTM49" s="674"/>
      <c r="MTN49" s="674"/>
      <c r="MTO49" s="674"/>
      <c r="MTP49" s="674"/>
      <c r="MTQ49" s="674"/>
      <c r="MTR49" s="674"/>
      <c r="MTS49" s="674"/>
      <c r="MTT49" s="674"/>
      <c r="MTU49" s="674"/>
      <c r="MTV49" s="674"/>
      <c r="MTW49" s="674"/>
      <c r="MTX49" s="674"/>
      <c r="MTY49" s="674"/>
      <c r="MTZ49" s="674"/>
      <c r="MUA49" s="674"/>
      <c r="MUB49" s="674"/>
      <c r="MUC49" s="674"/>
      <c r="MUD49" s="674"/>
      <c r="MUE49" s="674"/>
      <c r="MUF49" s="674"/>
      <c r="MUG49" s="674"/>
      <c r="MUH49" s="674"/>
      <c r="MUI49" s="674"/>
      <c r="MUJ49" s="674"/>
      <c r="MUK49" s="674"/>
      <c r="MUL49" s="674"/>
      <c r="MUM49" s="674"/>
      <c r="MUN49" s="674"/>
      <c r="MUO49" s="674"/>
      <c r="MUP49" s="674"/>
      <c r="MUQ49" s="674"/>
      <c r="MUR49" s="674"/>
      <c r="MUS49" s="674"/>
      <c r="MUT49" s="674"/>
      <c r="MUU49" s="674"/>
      <c r="MUV49" s="674"/>
      <c r="MUW49" s="674"/>
      <c r="MUX49" s="674"/>
      <c r="MUY49" s="674"/>
      <c r="MUZ49" s="674"/>
      <c r="MVA49" s="674"/>
      <c r="MVB49" s="674"/>
      <c r="MVC49" s="674"/>
      <c r="MVD49" s="674"/>
      <c r="MVE49" s="674"/>
      <c r="MVF49" s="674"/>
      <c r="MVG49" s="674"/>
      <c r="MVH49" s="674"/>
      <c r="MVI49" s="674"/>
      <c r="MVJ49" s="674"/>
      <c r="MVK49" s="674"/>
      <c r="MVL49" s="674"/>
      <c r="MVM49" s="674"/>
      <c r="MVN49" s="674"/>
      <c r="MVO49" s="674"/>
      <c r="MVP49" s="674"/>
      <c r="MVQ49" s="674"/>
      <c r="MVR49" s="674"/>
      <c r="MVS49" s="674"/>
      <c r="MVT49" s="674"/>
      <c r="MVU49" s="674"/>
      <c r="MVV49" s="674"/>
      <c r="MVW49" s="674"/>
      <c r="MVX49" s="674"/>
      <c r="MVY49" s="674"/>
      <c r="MVZ49" s="674"/>
      <c r="MWA49" s="674"/>
      <c r="MWB49" s="674"/>
      <c r="MWC49" s="674"/>
      <c r="MWD49" s="674"/>
      <c r="MWE49" s="674"/>
      <c r="MWF49" s="674"/>
      <c r="MWG49" s="674"/>
      <c r="MWH49" s="674"/>
      <c r="MWI49" s="674"/>
      <c r="MWJ49" s="674"/>
      <c r="MWK49" s="674"/>
      <c r="MWL49" s="674"/>
      <c r="MWM49" s="674"/>
      <c r="MWN49" s="674"/>
      <c r="MWO49" s="674"/>
      <c r="MWP49" s="674"/>
      <c r="MWQ49" s="674"/>
      <c r="MWR49" s="674"/>
      <c r="MWS49" s="674"/>
      <c r="MWT49" s="674"/>
      <c r="MWU49" s="674"/>
      <c r="MWV49" s="674"/>
      <c r="MWW49" s="674"/>
      <c r="MWX49" s="674"/>
      <c r="MWY49" s="674"/>
      <c r="MWZ49" s="674"/>
      <c r="MXA49" s="674"/>
      <c r="MXB49" s="674"/>
      <c r="MXC49" s="674"/>
      <c r="MXD49" s="674"/>
      <c r="MXE49" s="674"/>
      <c r="MXF49" s="674"/>
      <c r="MXG49" s="674"/>
      <c r="MXH49" s="674"/>
      <c r="MXI49" s="674"/>
      <c r="MXJ49" s="674"/>
      <c r="MXK49" s="674"/>
      <c r="MXL49" s="674"/>
      <c r="MXM49" s="674"/>
      <c r="MXN49" s="674"/>
      <c r="MXO49" s="674"/>
      <c r="MXP49" s="674"/>
      <c r="MXQ49" s="674"/>
      <c r="MXR49" s="674"/>
      <c r="MXS49" s="674"/>
      <c r="MXT49" s="674"/>
      <c r="MXU49" s="674"/>
      <c r="MXV49" s="674"/>
      <c r="MXW49" s="674"/>
      <c r="MXX49" s="674"/>
      <c r="MXY49" s="674"/>
      <c r="MXZ49" s="674"/>
      <c r="MYA49" s="674"/>
      <c r="MYB49" s="674"/>
      <c r="MYC49" s="674"/>
      <c r="MYD49" s="674"/>
      <c r="MYE49" s="674"/>
      <c r="MYF49" s="674"/>
      <c r="MYG49" s="674"/>
      <c r="MYH49" s="674"/>
      <c r="MYI49" s="674"/>
      <c r="MYJ49" s="674"/>
      <c r="MYK49" s="674"/>
      <c r="MYL49" s="674"/>
      <c r="MYM49" s="674"/>
      <c r="MYN49" s="674"/>
      <c r="MYO49" s="674"/>
      <c r="MYP49" s="674"/>
      <c r="MYQ49" s="674"/>
      <c r="MYR49" s="674"/>
      <c r="MYS49" s="674"/>
      <c r="MYT49" s="674"/>
      <c r="MYU49" s="674"/>
      <c r="MYV49" s="674"/>
      <c r="MYW49" s="674"/>
      <c r="MYX49" s="674"/>
      <c r="MYY49" s="674"/>
      <c r="MYZ49" s="674"/>
      <c r="MZA49" s="674"/>
      <c r="MZB49" s="674"/>
      <c r="MZC49" s="674"/>
      <c r="MZD49" s="674"/>
      <c r="MZE49" s="674"/>
      <c r="MZF49" s="674"/>
      <c r="MZG49" s="674"/>
      <c r="MZH49" s="674"/>
      <c r="MZI49" s="674"/>
      <c r="MZJ49" s="674"/>
      <c r="MZK49" s="674"/>
      <c r="MZL49" s="674"/>
      <c r="MZM49" s="674"/>
      <c r="MZN49" s="674"/>
      <c r="MZO49" s="674"/>
      <c r="MZP49" s="674"/>
      <c r="MZQ49" s="674"/>
      <c r="MZR49" s="674"/>
      <c r="MZS49" s="674"/>
      <c r="MZT49" s="674"/>
      <c r="MZU49" s="674"/>
      <c r="MZV49" s="674"/>
      <c r="MZW49" s="674"/>
      <c r="MZX49" s="674"/>
      <c r="MZY49" s="674"/>
      <c r="MZZ49" s="674"/>
      <c r="NAA49" s="674"/>
      <c r="NAB49" s="674"/>
      <c r="NAC49" s="674"/>
      <c r="NAD49" s="674"/>
      <c r="NAE49" s="674"/>
      <c r="NAF49" s="674"/>
      <c r="NAG49" s="674"/>
      <c r="NAH49" s="674"/>
      <c r="NAI49" s="674"/>
      <c r="NAJ49" s="674"/>
      <c r="NAK49" s="674"/>
      <c r="NAL49" s="674"/>
      <c r="NAM49" s="674"/>
      <c r="NAN49" s="674"/>
      <c r="NAO49" s="674"/>
      <c r="NAP49" s="674"/>
      <c r="NAQ49" s="674"/>
      <c r="NAR49" s="674"/>
      <c r="NAS49" s="674"/>
      <c r="NAT49" s="674"/>
      <c r="NAU49" s="674"/>
      <c r="NAV49" s="674"/>
      <c r="NAW49" s="674"/>
      <c r="NAX49" s="674"/>
      <c r="NAY49" s="674"/>
      <c r="NAZ49" s="674"/>
      <c r="NBA49" s="674"/>
      <c r="NBB49" s="674"/>
      <c r="NBC49" s="674"/>
      <c r="NBD49" s="674"/>
      <c r="NBE49" s="674"/>
      <c r="NBF49" s="674"/>
      <c r="NBG49" s="674"/>
      <c r="NBH49" s="674"/>
      <c r="NBI49" s="674"/>
      <c r="NBJ49" s="674"/>
      <c r="NBK49" s="674"/>
      <c r="NBL49" s="674"/>
      <c r="NBM49" s="674"/>
      <c r="NBN49" s="674"/>
      <c r="NBO49" s="674"/>
      <c r="NBP49" s="674"/>
      <c r="NBQ49" s="674"/>
      <c r="NBR49" s="674"/>
      <c r="NBS49" s="674"/>
      <c r="NBT49" s="674"/>
      <c r="NBU49" s="674"/>
      <c r="NBV49" s="674"/>
      <c r="NBW49" s="674"/>
      <c r="NBX49" s="674"/>
      <c r="NBY49" s="674"/>
      <c r="NBZ49" s="674"/>
      <c r="NCA49" s="674"/>
      <c r="NCB49" s="674"/>
      <c r="NCC49" s="674"/>
      <c r="NCD49" s="674"/>
      <c r="NCE49" s="674"/>
      <c r="NCF49" s="674"/>
      <c r="NCG49" s="674"/>
      <c r="NCH49" s="674"/>
      <c r="NCI49" s="674"/>
      <c r="NCJ49" s="674"/>
      <c r="NCK49" s="674"/>
      <c r="NCL49" s="674"/>
      <c r="NCM49" s="674"/>
      <c r="NCN49" s="674"/>
      <c r="NCO49" s="674"/>
      <c r="NCP49" s="674"/>
      <c r="NCQ49" s="674"/>
      <c r="NCR49" s="674"/>
      <c r="NCS49" s="674"/>
      <c r="NCT49" s="674"/>
      <c r="NCU49" s="674"/>
      <c r="NCV49" s="674"/>
      <c r="NCW49" s="674"/>
      <c r="NCX49" s="674"/>
      <c r="NCY49" s="674"/>
      <c r="NCZ49" s="674"/>
      <c r="NDA49" s="674"/>
      <c r="NDB49" s="674"/>
      <c r="NDC49" s="674"/>
      <c r="NDD49" s="674"/>
      <c r="NDE49" s="674"/>
      <c r="NDF49" s="674"/>
      <c r="NDG49" s="674"/>
      <c r="NDH49" s="674"/>
      <c r="NDI49" s="674"/>
      <c r="NDJ49" s="674"/>
      <c r="NDK49" s="674"/>
      <c r="NDL49" s="674"/>
      <c r="NDM49" s="674"/>
      <c r="NDN49" s="674"/>
      <c r="NDO49" s="674"/>
      <c r="NDP49" s="674"/>
      <c r="NDQ49" s="674"/>
      <c r="NDR49" s="674"/>
      <c r="NDS49" s="674"/>
      <c r="NDT49" s="674"/>
      <c r="NDU49" s="674"/>
      <c r="NDV49" s="674"/>
      <c r="NDW49" s="674"/>
      <c r="NDX49" s="674"/>
      <c r="NDY49" s="674"/>
      <c r="NDZ49" s="674"/>
      <c r="NEA49" s="674"/>
      <c r="NEB49" s="674"/>
      <c r="NEC49" s="674"/>
      <c r="NED49" s="674"/>
      <c r="NEE49" s="674"/>
      <c r="NEF49" s="674"/>
      <c r="NEG49" s="674"/>
      <c r="NEH49" s="674"/>
      <c r="NEI49" s="674"/>
      <c r="NEJ49" s="674"/>
      <c r="NEK49" s="674"/>
      <c r="NEL49" s="674"/>
      <c r="NEM49" s="674"/>
      <c r="NEN49" s="674"/>
      <c r="NEO49" s="674"/>
      <c r="NEP49" s="674"/>
      <c r="NEQ49" s="674"/>
      <c r="NER49" s="674"/>
      <c r="NES49" s="674"/>
      <c r="NET49" s="674"/>
      <c r="NEU49" s="674"/>
      <c r="NEV49" s="674"/>
      <c r="NEW49" s="674"/>
      <c r="NEX49" s="674"/>
      <c r="NEY49" s="674"/>
      <c r="NEZ49" s="674"/>
      <c r="NFA49" s="674"/>
      <c r="NFB49" s="674"/>
      <c r="NFC49" s="674"/>
      <c r="NFD49" s="674"/>
      <c r="NFE49" s="674"/>
      <c r="NFF49" s="674"/>
      <c r="NFG49" s="674"/>
      <c r="NFH49" s="674"/>
      <c r="NFI49" s="674"/>
      <c r="NFJ49" s="674"/>
      <c r="NFK49" s="674"/>
      <c r="NFL49" s="674"/>
      <c r="NFM49" s="674"/>
      <c r="NFN49" s="674"/>
      <c r="NFO49" s="674"/>
      <c r="NFP49" s="674"/>
      <c r="NFQ49" s="674"/>
      <c r="NFR49" s="674"/>
      <c r="NFS49" s="674"/>
      <c r="NFT49" s="674"/>
      <c r="NFU49" s="674"/>
      <c r="NFV49" s="674"/>
      <c r="NFW49" s="674"/>
      <c r="NFX49" s="674"/>
      <c r="NFY49" s="674"/>
      <c r="NFZ49" s="674"/>
      <c r="NGA49" s="674"/>
      <c r="NGB49" s="674"/>
      <c r="NGC49" s="674"/>
      <c r="NGD49" s="674"/>
      <c r="NGE49" s="674"/>
      <c r="NGF49" s="674"/>
      <c r="NGG49" s="674"/>
      <c r="NGH49" s="674"/>
      <c r="NGI49" s="674"/>
      <c r="NGJ49" s="674"/>
      <c r="NGK49" s="674"/>
      <c r="NGL49" s="674"/>
      <c r="NGM49" s="674"/>
      <c r="NGN49" s="674"/>
      <c r="NGO49" s="674"/>
      <c r="NGP49" s="674"/>
      <c r="NGQ49" s="674"/>
      <c r="NGR49" s="674"/>
      <c r="NGS49" s="674"/>
      <c r="NGT49" s="674"/>
      <c r="NGU49" s="674"/>
      <c r="NGV49" s="674"/>
      <c r="NGW49" s="674"/>
      <c r="NGX49" s="674"/>
      <c r="NGY49" s="674"/>
      <c r="NGZ49" s="674"/>
      <c r="NHA49" s="674"/>
      <c r="NHB49" s="674"/>
      <c r="NHC49" s="674"/>
      <c r="NHD49" s="674"/>
      <c r="NHE49" s="674"/>
      <c r="NHF49" s="674"/>
      <c r="NHG49" s="674"/>
      <c r="NHH49" s="674"/>
      <c r="NHI49" s="674"/>
      <c r="NHJ49" s="674"/>
      <c r="NHK49" s="674"/>
      <c r="NHL49" s="674"/>
      <c r="NHM49" s="674"/>
      <c r="NHN49" s="674"/>
      <c r="NHO49" s="674"/>
      <c r="NHP49" s="674"/>
      <c r="NHQ49" s="674"/>
      <c r="NHR49" s="674"/>
      <c r="NHS49" s="674"/>
      <c r="NHT49" s="674"/>
      <c r="NHU49" s="674"/>
      <c r="NHV49" s="674"/>
      <c r="NHW49" s="674"/>
      <c r="NHX49" s="674"/>
      <c r="NHY49" s="674"/>
      <c r="NHZ49" s="674"/>
      <c r="NIA49" s="674"/>
      <c r="NIB49" s="674"/>
      <c r="NIC49" s="674"/>
      <c r="NID49" s="674"/>
      <c r="NIE49" s="674"/>
      <c r="NIF49" s="674"/>
      <c r="NIG49" s="674"/>
      <c r="NIH49" s="674"/>
      <c r="NII49" s="674"/>
      <c r="NIJ49" s="674"/>
      <c r="NIK49" s="674"/>
      <c r="NIL49" s="674"/>
      <c r="NIM49" s="674"/>
      <c r="NIN49" s="674"/>
      <c r="NIO49" s="674"/>
      <c r="NIP49" s="674"/>
      <c r="NIQ49" s="674"/>
      <c r="NIR49" s="674"/>
      <c r="NIS49" s="674"/>
      <c r="NIT49" s="674"/>
      <c r="NIU49" s="674"/>
      <c r="NIV49" s="674"/>
      <c r="NIW49" s="674"/>
      <c r="NIX49" s="674"/>
      <c r="NIY49" s="674"/>
      <c r="NIZ49" s="674"/>
      <c r="NJA49" s="674"/>
      <c r="NJB49" s="674"/>
      <c r="NJC49" s="674"/>
      <c r="NJD49" s="674"/>
      <c r="NJE49" s="674"/>
      <c r="NJF49" s="674"/>
      <c r="NJG49" s="674"/>
      <c r="NJH49" s="674"/>
      <c r="NJI49" s="674"/>
      <c r="NJJ49" s="674"/>
      <c r="NJK49" s="674"/>
      <c r="NJL49" s="674"/>
      <c r="NJM49" s="674"/>
      <c r="NJN49" s="674"/>
      <c r="NJO49" s="674"/>
      <c r="NJP49" s="674"/>
      <c r="NJQ49" s="674"/>
      <c r="NJR49" s="674"/>
      <c r="NJS49" s="674"/>
      <c r="NJT49" s="674"/>
      <c r="NJU49" s="674"/>
      <c r="NJV49" s="674"/>
      <c r="NJW49" s="674"/>
      <c r="NJX49" s="674"/>
      <c r="NJY49" s="674"/>
      <c r="NJZ49" s="674"/>
      <c r="NKA49" s="674"/>
      <c r="NKB49" s="674"/>
      <c r="NKC49" s="674"/>
      <c r="NKD49" s="674"/>
      <c r="NKE49" s="674"/>
      <c r="NKF49" s="674"/>
      <c r="NKG49" s="674"/>
      <c r="NKH49" s="674"/>
      <c r="NKI49" s="674"/>
      <c r="NKJ49" s="674"/>
      <c r="NKK49" s="674"/>
      <c r="NKL49" s="674"/>
      <c r="NKM49" s="674"/>
      <c r="NKN49" s="674"/>
      <c r="NKO49" s="674"/>
      <c r="NKP49" s="674"/>
      <c r="NKQ49" s="674"/>
      <c r="NKR49" s="674"/>
      <c r="NKS49" s="674"/>
      <c r="NKT49" s="674"/>
      <c r="NKU49" s="674"/>
      <c r="NKV49" s="674"/>
      <c r="NKW49" s="674"/>
      <c r="NKX49" s="674"/>
      <c r="NKY49" s="674"/>
      <c r="NKZ49" s="674"/>
      <c r="NLA49" s="674"/>
      <c r="NLB49" s="674"/>
      <c r="NLC49" s="674"/>
      <c r="NLD49" s="674"/>
      <c r="NLE49" s="674"/>
      <c r="NLF49" s="674"/>
      <c r="NLG49" s="674"/>
      <c r="NLH49" s="674"/>
      <c r="NLI49" s="674"/>
      <c r="NLJ49" s="674"/>
      <c r="NLK49" s="674"/>
      <c r="NLL49" s="674"/>
      <c r="NLM49" s="674"/>
      <c r="NLN49" s="674"/>
      <c r="NLO49" s="674"/>
      <c r="NLP49" s="674"/>
      <c r="NLQ49" s="674"/>
      <c r="NLR49" s="674"/>
      <c r="NLS49" s="674"/>
      <c r="NLT49" s="674"/>
      <c r="NLU49" s="674"/>
      <c r="NLV49" s="674"/>
      <c r="NLW49" s="674"/>
      <c r="NLX49" s="674"/>
      <c r="NLY49" s="674"/>
      <c r="NLZ49" s="674"/>
      <c r="NMA49" s="674"/>
      <c r="NMB49" s="674"/>
      <c r="NMC49" s="674"/>
      <c r="NMD49" s="674"/>
      <c r="NME49" s="674"/>
      <c r="NMF49" s="674"/>
      <c r="NMG49" s="674"/>
      <c r="NMH49" s="674"/>
      <c r="NMI49" s="674"/>
      <c r="NMJ49" s="674"/>
      <c r="NMK49" s="674"/>
      <c r="NML49" s="674"/>
      <c r="NMM49" s="674"/>
      <c r="NMN49" s="674"/>
      <c r="NMO49" s="674"/>
      <c r="NMP49" s="674"/>
      <c r="NMQ49" s="674"/>
      <c r="NMR49" s="674"/>
      <c r="NMS49" s="674"/>
      <c r="NMT49" s="674"/>
      <c r="NMU49" s="674"/>
      <c r="NMV49" s="674"/>
      <c r="NMW49" s="674"/>
      <c r="NMX49" s="674"/>
      <c r="NMY49" s="674"/>
      <c r="NMZ49" s="674"/>
      <c r="NNA49" s="674"/>
      <c r="NNB49" s="674"/>
      <c r="NNC49" s="674"/>
      <c r="NND49" s="674"/>
      <c r="NNE49" s="674"/>
      <c r="NNF49" s="674"/>
      <c r="NNG49" s="674"/>
      <c r="NNH49" s="674"/>
      <c r="NNI49" s="674"/>
      <c r="NNJ49" s="674"/>
      <c r="NNK49" s="674"/>
      <c r="NNL49" s="674"/>
      <c r="NNM49" s="674"/>
      <c r="NNN49" s="674"/>
      <c r="NNO49" s="674"/>
      <c r="NNP49" s="674"/>
      <c r="NNQ49" s="674"/>
      <c r="NNR49" s="674"/>
      <c r="NNS49" s="674"/>
      <c r="NNT49" s="674"/>
      <c r="NNU49" s="674"/>
      <c r="NNV49" s="674"/>
      <c r="NNW49" s="674"/>
      <c r="NNX49" s="674"/>
      <c r="NNY49" s="674"/>
      <c r="NNZ49" s="674"/>
      <c r="NOA49" s="674"/>
      <c r="NOB49" s="674"/>
      <c r="NOC49" s="674"/>
      <c r="NOD49" s="674"/>
      <c r="NOE49" s="674"/>
      <c r="NOF49" s="674"/>
      <c r="NOG49" s="674"/>
      <c r="NOH49" s="674"/>
      <c r="NOI49" s="674"/>
      <c r="NOJ49" s="674"/>
      <c r="NOK49" s="674"/>
      <c r="NOL49" s="674"/>
      <c r="NOM49" s="674"/>
      <c r="NON49" s="674"/>
      <c r="NOO49" s="674"/>
      <c r="NOP49" s="674"/>
      <c r="NOQ49" s="674"/>
      <c r="NOR49" s="674"/>
      <c r="NOS49" s="674"/>
      <c r="NOT49" s="674"/>
      <c r="NOU49" s="674"/>
      <c r="NOV49" s="674"/>
      <c r="NOW49" s="674"/>
      <c r="NOX49" s="674"/>
      <c r="NOY49" s="674"/>
      <c r="NOZ49" s="674"/>
      <c r="NPA49" s="674"/>
      <c r="NPB49" s="674"/>
      <c r="NPC49" s="674"/>
      <c r="NPD49" s="674"/>
      <c r="NPE49" s="674"/>
      <c r="NPF49" s="674"/>
      <c r="NPG49" s="674"/>
      <c r="NPH49" s="674"/>
      <c r="NPI49" s="674"/>
      <c r="NPJ49" s="674"/>
      <c r="NPK49" s="674"/>
      <c r="NPL49" s="674"/>
      <c r="NPM49" s="674"/>
      <c r="NPN49" s="674"/>
      <c r="NPO49" s="674"/>
      <c r="NPP49" s="674"/>
      <c r="NPQ49" s="674"/>
      <c r="NPR49" s="674"/>
      <c r="NPS49" s="674"/>
      <c r="NPT49" s="674"/>
      <c r="NPU49" s="674"/>
      <c r="NPV49" s="674"/>
      <c r="NPW49" s="674"/>
      <c r="NPX49" s="674"/>
      <c r="NPY49" s="674"/>
      <c r="NPZ49" s="674"/>
      <c r="NQA49" s="674"/>
      <c r="NQB49" s="674"/>
      <c r="NQC49" s="674"/>
      <c r="NQD49" s="674"/>
      <c r="NQE49" s="674"/>
      <c r="NQF49" s="674"/>
      <c r="NQG49" s="674"/>
      <c r="NQH49" s="674"/>
      <c r="NQI49" s="674"/>
      <c r="NQJ49" s="674"/>
      <c r="NQK49" s="674"/>
      <c r="NQL49" s="674"/>
      <c r="NQM49" s="674"/>
      <c r="NQN49" s="674"/>
      <c r="NQO49" s="674"/>
      <c r="NQP49" s="674"/>
      <c r="NQQ49" s="674"/>
      <c r="NQR49" s="674"/>
      <c r="NQS49" s="674"/>
      <c r="NQT49" s="674"/>
      <c r="NQU49" s="674"/>
      <c r="NQV49" s="674"/>
      <c r="NQW49" s="674"/>
      <c r="NQX49" s="674"/>
      <c r="NQY49" s="674"/>
      <c r="NQZ49" s="674"/>
      <c r="NRA49" s="674"/>
      <c r="NRB49" s="674"/>
      <c r="NRC49" s="674"/>
      <c r="NRD49" s="674"/>
      <c r="NRE49" s="674"/>
      <c r="NRF49" s="674"/>
      <c r="NRG49" s="674"/>
      <c r="NRH49" s="674"/>
      <c r="NRI49" s="674"/>
      <c r="NRJ49" s="674"/>
      <c r="NRK49" s="674"/>
      <c r="NRL49" s="674"/>
      <c r="NRM49" s="674"/>
      <c r="NRN49" s="674"/>
      <c r="NRO49" s="674"/>
      <c r="NRP49" s="674"/>
      <c r="NRQ49" s="674"/>
      <c r="NRR49" s="674"/>
      <c r="NRS49" s="674"/>
      <c r="NRT49" s="674"/>
      <c r="NRU49" s="674"/>
      <c r="NRV49" s="674"/>
      <c r="NRW49" s="674"/>
      <c r="NRX49" s="674"/>
      <c r="NRY49" s="674"/>
      <c r="NRZ49" s="674"/>
      <c r="NSA49" s="674"/>
      <c r="NSB49" s="674"/>
      <c r="NSC49" s="674"/>
      <c r="NSD49" s="674"/>
      <c r="NSE49" s="674"/>
      <c r="NSF49" s="674"/>
      <c r="NSG49" s="674"/>
      <c r="NSH49" s="674"/>
      <c r="NSI49" s="674"/>
      <c r="NSJ49" s="674"/>
      <c r="NSK49" s="674"/>
      <c r="NSL49" s="674"/>
      <c r="NSM49" s="674"/>
      <c r="NSN49" s="674"/>
      <c r="NSO49" s="674"/>
      <c r="NSP49" s="674"/>
      <c r="NSQ49" s="674"/>
      <c r="NSR49" s="674"/>
      <c r="NSS49" s="674"/>
      <c r="NST49" s="674"/>
      <c r="NSU49" s="674"/>
      <c r="NSV49" s="674"/>
      <c r="NSW49" s="674"/>
      <c r="NSX49" s="674"/>
      <c r="NSY49" s="674"/>
      <c r="NSZ49" s="674"/>
      <c r="NTA49" s="674"/>
      <c r="NTB49" s="674"/>
      <c r="NTC49" s="674"/>
      <c r="NTD49" s="674"/>
      <c r="NTE49" s="674"/>
      <c r="NTF49" s="674"/>
      <c r="NTG49" s="674"/>
      <c r="NTH49" s="674"/>
      <c r="NTI49" s="674"/>
      <c r="NTJ49" s="674"/>
      <c r="NTK49" s="674"/>
      <c r="NTL49" s="674"/>
      <c r="NTM49" s="674"/>
      <c r="NTN49" s="674"/>
      <c r="NTO49" s="674"/>
      <c r="NTP49" s="674"/>
      <c r="NTQ49" s="674"/>
      <c r="NTR49" s="674"/>
      <c r="NTS49" s="674"/>
      <c r="NTT49" s="674"/>
      <c r="NTU49" s="674"/>
      <c r="NTV49" s="674"/>
      <c r="NTW49" s="674"/>
      <c r="NTX49" s="674"/>
      <c r="NTY49" s="674"/>
      <c r="NTZ49" s="674"/>
      <c r="NUA49" s="674"/>
      <c r="NUB49" s="674"/>
      <c r="NUC49" s="674"/>
      <c r="NUD49" s="674"/>
      <c r="NUE49" s="674"/>
      <c r="NUF49" s="674"/>
      <c r="NUG49" s="674"/>
      <c r="NUH49" s="674"/>
      <c r="NUI49" s="674"/>
      <c r="NUJ49" s="674"/>
      <c r="NUK49" s="674"/>
      <c r="NUL49" s="674"/>
      <c r="NUM49" s="674"/>
      <c r="NUN49" s="674"/>
      <c r="NUO49" s="674"/>
      <c r="NUP49" s="674"/>
      <c r="NUQ49" s="674"/>
      <c r="NUR49" s="674"/>
      <c r="NUS49" s="674"/>
      <c r="NUT49" s="674"/>
      <c r="NUU49" s="674"/>
      <c r="NUV49" s="674"/>
      <c r="NUW49" s="674"/>
      <c r="NUX49" s="674"/>
      <c r="NUY49" s="674"/>
      <c r="NUZ49" s="674"/>
      <c r="NVA49" s="674"/>
      <c r="NVB49" s="674"/>
      <c r="NVC49" s="674"/>
      <c r="NVD49" s="674"/>
      <c r="NVE49" s="674"/>
      <c r="NVF49" s="674"/>
      <c r="NVG49" s="674"/>
      <c r="NVH49" s="674"/>
      <c r="NVI49" s="674"/>
      <c r="NVJ49" s="674"/>
      <c r="NVK49" s="674"/>
      <c r="NVL49" s="674"/>
      <c r="NVM49" s="674"/>
      <c r="NVN49" s="674"/>
      <c r="NVO49" s="674"/>
      <c r="NVP49" s="674"/>
      <c r="NVQ49" s="674"/>
      <c r="NVR49" s="674"/>
      <c r="NVS49" s="674"/>
      <c r="NVT49" s="674"/>
      <c r="NVU49" s="674"/>
      <c r="NVV49" s="674"/>
      <c r="NVW49" s="674"/>
      <c r="NVX49" s="674"/>
      <c r="NVY49" s="674"/>
      <c r="NVZ49" s="674"/>
      <c r="NWA49" s="674"/>
      <c r="NWB49" s="674"/>
      <c r="NWC49" s="674"/>
      <c r="NWD49" s="674"/>
      <c r="NWE49" s="674"/>
      <c r="NWF49" s="674"/>
      <c r="NWG49" s="674"/>
      <c r="NWH49" s="674"/>
      <c r="NWI49" s="674"/>
      <c r="NWJ49" s="674"/>
      <c r="NWK49" s="674"/>
      <c r="NWL49" s="674"/>
      <c r="NWM49" s="674"/>
      <c r="NWN49" s="674"/>
      <c r="NWO49" s="674"/>
      <c r="NWP49" s="674"/>
      <c r="NWQ49" s="674"/>
      <c r="NWR49" s="674"/>
      <c r="NWS49" s="674"/>
      <c r="NWT49" s="674"/>
      <c r="NWU49" s="674"/>
      <c r="NWV49" s="674"/>
      <c r="NWW49" s="674"/>
      <c r="NWX49" s="674"/>
      <c r="NWY49" s="674"/>
      <c r="NWZ49" s="674"/>
      <c r="NXA49" s="674"/>
      <c r="NXB49" s="674"/>
      <c r="NXC49" s="674"/>
      <c r="NXD49" s="674"/>
      <c r="NXE49" s="674"/>
      <c r="NXF49" s="674"/>
      <c r="NXG49" s="674"/>
      <c r="NXH49" s="674"/>
      <c r="NXI49" s="674"/>
      <c r="NXJ49" s="674"/>
      <c r="NXK49" s="674"/>
      <c r="NXL49" s="674"/>
      <c r="NXM49" s="674"/>
      <c r="NXN49" s="674"/>
      <c r="NXO49" s="674"/>
      <c r="NXP49" s="674"/>
      <c r="NXQ49" s="674"/>
      <c r="NXR49" s="674"/>
      <c r="NXS49" s="674"/>
      <c r="NXT49" s="674"/>
      <c r="NXU49" s="674"/>
      <c r="NXV49" s="674"/>
      <c r="NXW49" s="674"/>
      <c r="NXX49" s="674"/>
      <c r="NXY49" s="674"/>
      <c r="NXZ49" s="674"/>
      <c r="NYA49" s="674"/>
      <c r="NYB49" s="674"/>
      <c r="NYC49" s="674"/>
      <c r="NYD49" s="674"/>
      <c r="NYE49" s="674"/>
      <c r="NYF49" s="674"/>
      <c r="NYG49" s="674"/>
      <c r="NYH49" s="674"/>
      <c r="NYI49" s="674"/>
      <c r="NYJ49" s="674"/>
      <c r="NYK49" s="674"/>
      <c r="NYL49" s="674"/>
      <c r="NYM49" s="674"/>
      <c r="NYN49" s="674"/>
      <c r="NYO49" s="674"/>
      <c r="NYP49" s="674"/>
      <c r="NYQ49" s="674"/>
      <c r="NYR49" s="674"/>
      <c r="NYS49" s="674"/>
      <c r="NYT49" s="674"/>
      <c r="NYU49" s="674"/>
      <c r="NYV49" s="674"/>
      <c r="NYW49" s="674"/>
      <c r="NYX49" s="674"/>
      <c r="NYY49" s="674"/>
      <c r="NYZ49" s="674"/>
      <c r="NZA49" s="674"/>
      <c r="NZB49" s="674"/>
      <c r="NZC49" s="674"/>
      <c r="NZD49" s="674"/>
      <c r="NZE49" s="674"/>
      <c r="NZF49" s="674"/>
      <c r="NZG49" s="674"/>
      <c r="NZH49" s="674"/>
      <c r="NZI49" s="674"/>
      <c r="NZJ49" s="674"/>
      <c r="NZK49" s="674"/>
      <c r="NZL49" s="674"/>
      <c r="NZM49" s="674"/>
      <c r="NZN49" s="674"/>
      <c r="NZO49" s="674"/>
      <c r="NZP49" s="674"/>
      <c r="NZQ49" s="674"/>
      <c r="NZR49" s="674"/>
      <c r="NZS49" s="674"/>
      <c r="NZT49" s="674"/>
      <c r="NZU49" s="674"/>
      <c r="NZV49" s="674"/>
      <c r="NZW49" s="674"/>
      <c r="NZX49" s="674"/>
      <c r="NZY49" s="674"/>
      <c r="NZZ49" s="674"/>
      <c r="OAA49" s="674"/>
      <c r="OAB49" s="674"/>
      <c r="OAC49" s="674"/>
      <c r="OAD49" s="674"/>
      <c r="OAE49" s="674"/>
      <c r="OAF49" s="674"/>
      <c r="OAG49" s="674"/>
      <c r="OAH49" s="674"/>
      <c r="OAI49" s="674"/>
      <c r="OAJ49" s="674"/>
      <c r="OAK49" s="674"/>
      <c r="OAL49" s="674"/>
      <c r="OAM49" s="674"/>
      <c r="OAN49" s="674"/>
      <c r="OAO49" s="674"/>
      <c r="OAP49" s="674"/>
      <c r="OAQ49" s="674"/>
      <c r="OAR49" s="674"/>
      <c r="OAS49" s="674"/>
      <c r="OAT49" s="674"/>
      <c r="OAU49" s="674"/>
      <c r="OAV49" s="674"/>
      <c r="OAW49" s="674"/>
      <c r="OAX49" s="674"/>
      <c r="OAY49" s="674"/>
      <c r="OAZ49" s="674"/>
      <c r="OBA49" s="674"/>
      <c r="OBB49" s="674"/>
      <c r="OBC49" s="674"/>
      <c r="OBD49" s="674"/>
      <c r="OBE49" s="674"/>
      <c r="OBF49" s="674"/>
      <c r="OBG49" s="674"/>
      <c r="OBH49" s="674"/>
      <c r="OBI49" s="674"/>
      <c r="OBJ49" s="674"/>
      <c r="OBK49" s="674"/>
      <c r="OBL49" s="674"/>
      <c r="OBM49" s="674"/>
      <c r="OBN49" s="674"/>
      <c r="OBO49" s="674"/>
      <c r="OBP49" s="674"/>
      <c r="OBQ49" s="674"/>
      <c r="OBR49" s="674"/>
      <c r="OBS49" s="674"/>
      <c r="OBT49" s="674"/>
      <c r="OBU49" s="674"/>
      <c r="OBV49" s="674"/>
      <c r="OBW49" s="674"/>
      <c r="OBX49" s="674"/>
      <c r="OBY49" s="674"/>
      <c r="OBZ49" s="674"/>
      <c r="OCA49" s="674"/>
      <c r="OCB49" s="674"/>
      <c r="OCC49" s="674"/>
      <c r="OCD49" s="674"/>
      <c r="OCE49" s="674"/>
      <c r="OCF49" s="674"/>
      <c r="OCG49" s="674"/>
      <c r="OCH49" s="674"/>
      <c r="OCI49" s="674"/>
      <c r="OCJ49" s="674"/>
      <c r="OCK49" s="674"/>
      <c r="OCL49" s="674"/>
      <c r="OCM49" s="674"/>
      <c r="OCN49" s="674"/>
      <c r="OCO49" s="674"/>
      <c r="OCP49" s="674"/>
      <c r="OCQ49" s="674"/>
      <c r="OCR49" s="674"/>
      <c r="OCS49" s="674"/>
      <c r="OCT49" s="674"/>
      <c r="OCU49" s="674"/>
      <c r="OCV49" s="674"/>
      <c r="OCW49" s="674"/>
      <c r="OCX49" s="674"/>
      <c r="OCY49" s="674"/>
      <c r="OCZ49" s="674"/>
      <c r="ODA49" s="674"/>
      <c r="ODB49" s="674"/>
      <c r="ODC49" s="674"/>
      <c r="ODD49" s="674"/>
      <c r="ODE49" s="674"/>
      <c r="ODF49" s="674"/>
      <c r="ODG49" s="674"/>
      <c r="ODH49" s="674"/>
      <c r="ODI49" s="674"/>
      <c r="ODJ49" s="674"/>
      <c r="ODK49" s="674"/>
      <c r="ODL49" s="674"/>
      <c r="ODM49" s="674"/>
      <c r="ODN49" s="674"/>
      <c r="ODO49" s="674"/>
      <c r="ODP49" s="674"/>
      <c r="ODQ49" s="674"/>
      <c r="ODR49" s="674"/>
      <c r="ODS49" s="674"/>
      <c r="ODT49" s="674"/>
      <c r="ODU49" s="674"/>
      <c r="ODV49" s="674"/>
      <c r="ODW49" s="674"/>
      <c r="ODX49" s="674"/>
      <c r="ODY49" s="674"/>
      <c r="ODZ49" s="674"/>
      <c r="OEA49" s="674"/>
      <c r="OEB49" s="674"/>
      <c r="OEC49" s="674"/>
      <c r="OED49" s="674"/>
      <c r="OEE49" s="674"/>
      <c r="OEF49" s="674"/>
      <c r="OEG49" s="674"/>
      <c r="OEH49" s="674"/>
      <c r="OEI49" s="674"/>
      <c r="OEJ49" s="674"/>
      <c r="OEK49" s="674"/>
      <c r="OEL49" s="674"/>
      <c r="OEM49" s="674"/>
      <c r="OEN49" s="674"/>
      <c r="OEO49" s="674"/>
      <c r="OEP49" s="674"/>
      <c r="OEQ49" s="674"/>
      <c r="OER49" s="674"/>
      <c r="OES49" s="674"/>
      <c r="OET49" s="674"/>
      <c r="OEU49" s="674"/>
      <c r="OEV49" s="674"/>
      <c r="OEW49" s="674"/>
      <c r="OEX49" s="674"/>
      <c r="OEY49" s="674"/>
      <c r="OEZ49" s="674"/>
      <c r="OFA49" s="674"/>
      <c r="OFB49" s="674"/>
      <c r="OFC49" s="674"/>
      <c r="OFD49" s="674"/>
      <c r="OFE49" s="674"/>
      <c r="OFF49" s="674"/>
      <c r="OFG49" s="674"/>
      <c r="OFH49" s="674"/>
      <c r="OFI49" s="674"/>
      <c r="OFJ49" s="674"/>
      <c r="OFK49" s="674"/>
      <c r="OFL49" s="674"/>
      <c r="OFM49" s="674"/>
      <c r="OFN49" s="674"/>
      <c r="OFO49" s="674"/>
      <c r="OFP49" s="674"/>
      <c r="OFQ49" s="674"/>
      <c r="OFR49" s="674"/>
      <c r="OFS49" s="674"/>
      <c r="OFT49" s="674"/>
      <c r="OFU49" s="674"/>
      <c r="OFV49" s="674"/>
      <c r="OFW49" s="674"/>
      <c r="OFX49" s="674"/>
      <c r="OFY49" s="674"/>
      <c r="OFZ49" s="674"/>
      <c r="OGA49" s="674"/>
      <c r="OGB49" s="674"/>
      <c r="OGC49" s="674"/>
      <c r="OGD49" s="674"/>
      <c r="OGE49" s="674"/>
      <c r="OGF49" s="674"/>
      <c r="OGG49" s="674"/>
      <c r="OGH49" s="674"/>
      <c r="OGI49" s="674"/>
      <c r="OGJ49" s="674"/>
      <c r="OGK49" s="674"/>
      <c r="OGL49" s="674"/>
      <c r="OGM49" s="674"/>
      <c r="OGN49" s="674"/>
      <c r="OGO49" s="674"/>
      <c r="OGP49" s="674"/>
      <c r="OGQ49" s="674"/>
      <c r="OGR49" s="674"/>
      <c r="OGS49" s="674"/>
      <c r="OGT49" s="674"/>
      <c r="OGU49" s="674"/>
      <c r="OGV49" s="674"/>
      <c r="OGW49" s="674"/>
      <c r="OGX49" s="674"/>
      <c r="OGY49" s="674"/>
      <c r="OGZ49" s="674"/>
      <c r="OHA49" s="674"/>
      <c r="OHB49" s="674"/>
      <c r="OHC49" s="674"/>
      <c r="OHD49" s="674"/>
      <c r="OHE49" s="674"/>
      <c r="OHF49" s="674"/>
      <c r="OHG49" s="674"/>
      <c r="OHH49" s="674"/>
      <c r="OHI49" s="674"/>
      <c r="OHJ49" s="674"/>
      <c r="OHK49" s="674"/>
      <c r="OHL49" s="674"/>
      <c r="OHM49" s="674"/>
      <c r="OHN49" s="674"/>
      <c r="OHO49" s="674"/>
      <c r="OHP49" s="674"/>
      <c r="OHQ49" s="674"/>
      <c r="OHR49" s="674"/>
      <c r="OHS49" s="674"/>
      <c r="OHT49" s="674"/>
      <c r="OHU49" s="674"/>
      <c r="OHV49" s="674"/>
      <c r="OHW49" s="674"/>
      <c r="OHX49" s="674"/>
      <c r="OHY49" s="674"/>
      <c r="OHZ49" s="674"/>
      <c r="OIA49" s="674"/>
      <c r="OIB49" s="674"/>
      <c r="OIC49" s="674"/>
      <c r="OID49" s="674"/>
      <c r="OIE49" s="674"/>
      <c r="OIF49" s="674"/>
      <c r="OIG49" s="674"/>
      <c r="OIH49" s="674"/>
      <c r="OII49" s="674"/>
      <c r="OIJ49" s="674"/>
      <c r="OIK49" s="674"/>
      <c r="OIL49" s="674"/>
      <c r="OIM49" s="674"/>
      <c r="OIN49" s="674"/>
      <c r="OIO49" s="674"/>
      <c r="OIP49" s="674"/>
      <c r="OIQ49" s="674"/>
      <c r="OIR49" s="674"/>
      <c r="OIS49" s="674"/>
      <c r="OIT49" s="674"/>
      <c r="OIU49" s="674"/>
      <c r="OIV49" s="674"/>
      <c r="OIW49" s="674"/>
      <c r="OIX49" s="674"/>
      <c r="OIY49" s="674"/>
      <c r="OIZ49" s="674"/>
      <c r="OJA49" s="674"/>
      <c r="OJB49" s="674"/>
      <c r="OJC49" s="674"/>
      <c r="OJD49" s="674"/>
      <c r="OJE49" s="674"/>
      <c r="OJF49" s="674"/>
      <c r="OJG49" s="674"/>
      <c r="OJH49" s="674"/>
      <c r="OJI49" s="674"/>
      <c r="OJJ49" s="674"/>
      <c r="OJK49" s="674"/>
      <c r="OJL49" s="674"/>
      <c r="OJM49" s="674"/>
      <c r="OJN49" s="674"/>
      <c r="OJO49" s="674"/>
      <c r="OJP49" s="674"/>
      <c r="OJQ49" s="674"/>
      <c r="OJR49" s="674"/>
      <c r="OJS49" s="674"/>
      <c r="OJT49" s="674"/>
      <c r="OJU49" s="674"/>
      <c r="OJV49" s="674"/>
      <c r="OJW49" s="674"/>
      <c r="OJX49" s="674"/>
      <c r="OJY49" s="674"/>
      <c r="OJZ49" s="674"/>
      <c r="OKA49" s="674"/>
      <c r="OKB49" s="674"/>
      <c r="OKC49" s="674"/>
      <c r="OKD49" s="674"/>
      <c r="OKE49" s="674"/>
      <c r="OKF49" s="674"/>
      <c r="OKG49" s="674"/>
      <c r="OKH49" s="674"/>
      <c r="OKI49" s="674"/>
      <c r="OKJ49" s="674"/>
      <c r="OKK49" s="674"/>
      <c r="OKL49" s="674"/>
      <c r="OKM49" s="674"/>
      <c r="OKN49" s="674"/>
      <c r="OKO49" s="674"/>
      <c r="OKP49" s="674"/>
      <c r="OKQ49" s="674"/>
      <c r="OKR49" s="674"/>
      <c r="OKS49" s="674"/>
      <c r="OKT49" s="674"/>
      <c r="OKU49" s="674"/>
      <c r="OKV49" s="674"/>
      <c r="OKW49" s="674"/>
      <c r="OKX49" s="674"/>
      <c r="OKY49" s="674"/>
      <c r="OKZ49" s="674"/>
      <c r="OLA49" s="674"/>
      <c r="OLB49" s="674"/>
      <c r="OLC49" s="674"/>
      <c r="OLD49" s="674"/>
      <c r="OLE49" s="674"/>
      <c r="OLF49" s="674"/>
      <c r="OLG49" s="674"/>
      <c r="OLH49" s="674"/>
      <c r="OLI49" s="674"/>
      <c r="OLJ49" s="674"/>
      <c r="OLK49" s="674"/>
      <c r="OLL49" s="674"/>
      <c r="OLM49" s="674"/>
      <c r="OLN49" s="674"/>
      <c r="OLO49" s="674"/>
      <c r="OLP49" s="674"/>
      <c r="OLQ49" s="674"/>
      <c r="OLR49" s="674"/>
      <c r="OLS49" s="674"/>
      <c r="OLT49" s="674"/>
      <c r="OLU49" s="674"/>
      <c r="OLV49" s="674"/>
      <c r="OLW49" s="674"/>
      <c r="OLX49" s="674"/>
      <c r="OLY49" s="674"/>
      <c r="OLZ49" s="674"/>
      <c r="OMA49" s="674"/>
      <c r="OMB49" s="674"/>
      <c r="OMC49" s="674"/>
      <c r="OMD49" s="674"/>
      <c r="OME49" s="674"/>
      <c r="OMF49" s="674"/>
      <c r="OMG49" s="674"/>
      <c r="OMH49" s="674"/>
      <c r="OMI49" s="674"/>
      <c r="OMJ49" s="674"/>
      <c r="OMK49" s="674"/>
      <c r="OML49" s="674"/>
      <c r="OMM49" s="674"/>
      <c r="OMN49" s="674"/>
      <c r="OMO49" s="674"/>
      <c r="OMP49" s="674"/>
      <c r="OMQ49" s="674"/>
      <c r="OMR49" s="674"/>
      <c r="OMS49" s="674"/>
      <c r="OMT49" s="674"/>
      <c r="OMU49" s="674"/>
      <c r="OMV49" s="674"/>
      <c r="OMW49" s="674"/>
      <c r="OMX49" s="674"/>
      <c r="OMY49" s="674"/>
      <c r="OMZ49" s="674"/>
      <c r="ONA49" s="674"/>
      <c r="ONB49" s="674"/>
      <c r="ONC49" s="674"/>
      <c r="OND49" s="674"/>
      <c r="ONE49" s="674"/>
      <c r="ONF49" s="674"/>
      <c r="ONG49" s="674"/>
      <c r="ONH49" s="674"/>
      <c r="ONI49" s="674"/>
      <c r="ONJ49" s="674"/>
      <c r="ONK49" s="674"/>
      <c r="ONL49" s="674"/>
      <c r="ONM49" s="674"/>
      <c r="ONN49" s="674"/>
      <c r="ONO49" s="674"/>
      <c r="ONP49" s="674"/>
      <c r="ONQ49" s="674"/>
      <c r="ONR49" s="674"/>
      <c r="ONS49" s="674"/>
      <c r="ONT49" s="674"/>
      <c r="ONU49" s="674"/>
      <c r="ONV49" s="674"/>
      <c r="ONW49" s="674"/>
      <c r="ONX49" s="674"/>
      <c r="ONY49" s="674"/>
      <c r="ONZ49" s="674"/>
      <c r="OOA49" s="674"/>
      <c r="OOB49" s="674"/>
      <c r="OOC49" s="674"/>
      <c r="OOD49" s="674"/>
      <c r="OOE49" s="674"/>
      <c r="OOF49" s="674"/>
      <c r="OOG49" s="674"/>
      <c r="OOH49" s="674"/>
      <c r="OOI49" s="674"/>
      <c r="OOJ49" s="674"/>
      <c r="OOK49" s="674"/>
      <c r="OOL49" s="674"/>
      <c r="OOM49" s="674"/>
      <c r="OON49" s="674"/>
      <c r="OOO49" s="674"/>
      <c r="OOP49" s="674"/>
      <c r="OOQ49" s="674"/>
      <c r="OOR49" s="674"/>
      <c r="OOS49" s="674"/>
      <c r="OOT49" s="674"/>
      <c r="OOU49" s="674"/>
      <c r="OOV49" s="674"/>
      <c r="OOW49" s="674"/>
      <c r="OOX49" s="674"/>
      <c r="OOY49" s="674"/>
      <c r="OOZ49" s="674"/>
      <c r="OPA49" s="674"/>
      <c r="OPB49" s="674"/>
      <c r="OPC49" s="674"/>
      <c r="OPD49" s="674"/>
      <c r="OPE49" s="674"/>
      <c r="OPF49" s="674"/>
      <c r="OPG49" s="674"/>
      <c r="OPH49" s="674"/>
      <c r="OPI49" s="674"/>
      <c r="OPJ49" s="674"/>
      <c r="OPK49" s="674"/>
      <c r="OPL49" s="674"/>
      <c r="OPM49" s="674"/>
      <c r="OPN49" s="674"/>
      <c r="OPO49" s="674"/>
      <c r="OPP49" s="674"/>
      <c r="OPQ49" s="674"/>
      <c r="OPR49" s="674"/>
      <c r="OPS49" s="674"/>
      <c r="OPT49" s="674"/>
      <c r="OPU49" s="674"/>
      <c r="OPV49" s="674"/>
      <c r="OPW49" s="674"/>
      <c r="OPX49" s="674"/>
      <c r="OPY49" s="674"/>
      <c r="OPZ49" s="674"/>
      <c r="OQA49" s="674"/>
      <c r="OQB49" s="674"/>
      <c r="OQC49" s="674"/>
      <c r="OQD49" s="674"/>
      <c r="OQE49" s="674"/>
      <c r="OQF49" s="674"/>
      <c r="OQG49" s="674"/>
      <c r="OQH49" s="674"/>
      <c r="OQI49" s="674"/>
      <c r="OQJ49" s="674"/>
      <c r="OQK49" s="674"/>
      <c r="OQL49" s="674"/>
      <c r="OQM49" s="674"/>
      <c r="OQN49" s="674"/>
      <c r="OQO49" s="674"/>
      <c r="OQP49" s="674"/>
      <c r="OQQ49" s="674"/>
      <c r="OQR49" s="674"/>
      <c r="OQS49" s="674"/>
      <c r="OQT49" s="674"/>
      <c r="OQU49" s="674"/>
      <c r="OQV49" s="674"/>
      <c r="OQW49" s="674"/>
      <c r="OQX49" s="674"/>
      <c r="OQY49" s="674"/>
      <c r="OQZ49" s="674"/>
      <c r="ORA49" s="674"/>
      <c r="ORB49" s="674"/>
      <c r="ORC49" s="674"/>
      <c r="ORD49" s="674"/>
      <c r="ORE49" s="674"/>
      <c r="ORF49" s="674"/>
      <c r="ORG49" s="674"/>
      <c r="ORH49" s="674"/>
      <c r="ORI49" s="674"/>
      <c r="ORJ49" s="674"/>
      <c r="ORK49" s="674"/>
      <c r="ORL49" s="674"/>
      <c r="ORM49" s="674"/>
      <c r="ORN49" s="674"/>
      <c r="ORO49" s="674"/>
      <c r="ORP49" s="674"/>
      <c r="ORQ49" s="674"/>
      <c r="ORR49" s="674"/>
      <c r="ORS49" s="674"/>
      <c r="ORT49" s="674"/>
      <c r="ORU49" s="674"/>
      <c r="ORV49" s="674"/>
      <c r="ORW49" s="674"/>
      <c r="ORX49" s="674"/>
      <c r="ORY49" s="674"/>
      <c r="ORZ49" s="674"/>
      <c r="OSA49" s="674"/>
      <c r="OSB49" s="674"/>
      <c r="OSC49" s="674"/>
      <c r="OSD49" s="674"/>
      <c r="OSE49" s="674"/>
      <c r="OSF49" s="674"/>
      <c r="OSG49" s="674"/>
      <c r="OSH49" s="674"/>
      <c r="OSI49" s="674"/>
      <c r="OSJ49" s="674"/>
      <c r="OSK49" s="674"/>
      <c r="OSL49" s="674"/>
      <c r="OSM49" s="674"/>
      <c r="OSN49" s="674"/>
      <c r="OSO49" s="674"/>
      <c r="OSP49" s="674"/>
      <c r="OSQ49" s="674"/>
      <c r="OSR49" s="674"/>
      <c r="OSS49" s="674"/>
      <c r="OST49" s="674"/>
      <c r="OSU49" s="674"/>
      <c r="OSV49" s="674"/>
      <c r="OSW49" s="674"/>
      <c r="OSX49" s="674"/>
      <c r="OSY49" s="674"/>
      <c r="OSZ49" s="674"/>
      <c r="OTA49" s="674"/>
      <c r="OTB49" s="674"/>
      <c r="OTC49" s="674"/>
      <c r="OTD49" s="674"/>
      <c r="OTE49" s="674"/>
      <c r="OTF49" s="674"/>
      <c r="OTG49" s="674"/>
      <c r="OTH49" s="674"/>
      <c r="OTI49" s="674"/>
      <c r="OTJ49" s="674"/>
      <c r="OTK49" s="674"/>
      <c r="OTL49" s="674"/>
      <c r="OTM49" s="674"/>
      <c r="OTN49" s="674"/>
      <c r="OTO49" s="674"/>
      <c r="OTP49" s="674"/>
      <c r="OTQ49" s="674"/>
      <c r="OTR49" s="674"/>
      <c r="OTS49" s="674"/>
      <c r="OTT49" s="674"/>
      <c r="OTU49" s="674"/>
      <c r="OTV49" s="674"/>
      <c r="OTW49" s="674"/>
      <c r="OTX49" s="674"/>
      <c r="OTY49" s="674"/>
      <c r="OTZ49" s="674"/>
      <c r="OUA49" s="674"/>
      <c r="OUB49" s="674"/>
      <c r="OUC49" s="674"/>
      <c r="OUD49" s="674"/>
      <c r="OUE49" s="674"/>
      <c r="OUF49" s="674"/>
      <c r="OUG49" s="674"/>
      <c r="OUH49" s="674"/>
      <c r="OUI49" s="674"/>
      <c r="OUJ49" s="674"/>
      <c r="OUK49" s="674"/>
      <c r="OUL49" s="674"/>
      <c r="OUM49" s="674"/>
      <c r="OUN49" s="674"/>
      <c r="OUO49" s="674"/>
      <c r="OUP49" s="674"/>
      <c r="OUQ49" s="674"/>
      <c r="OUR49" s="674"/>
      <c r="OUS49" s="674"/>
      <c r="OUT49" s="674"/>
      <c r="OUU49" s="674"/>
      <c r="OUV49" s="674"/>
      <c r="OUW49" s="674"/>
      <c r="OUX49" s="674"/>
      <c r="OUY49" s="674"/>
      <c r="OUZ49" s="674"/>
      <c r="OVA49" s="674"/>
      <c r="OVB49" s="674"/>
      <c r="OVC49" s="674"/>
      <c r="OVD49" s="674"/>
      <c r="OVE49" s="674"/>
      <c r="OVF49" s="674"/>
      <c r="OVG49" s="674"/>
      <c r="OVH49" s="674"/>
      <c r="OVI49" s="674"/>
      <c r="OVJ49" s="674"/>
      <c r="OVK49" s="674"/>
      <c r="OVL49" s="674"/>
      <c r="OVM49" s="674"/>
      <c r="OVN49" s="674"/>
      <c r="OVO49" s="674"/>
      <c r="OVP49" s="674"/>
      <c r="OVQ49" s="674"/>
      <c r="OVR49" s="674"/>
      <c r="OVS49" s="674"/>
      <c r="OVT49" s="674"/>
      <c r="OVU49" s="674"/>
      <c r="OVV49" s="674"/>
      <c r="OVW49" s="674"/>
      <c r="OVX49" s="674"/>
      <c r="OVY49" s="674"/>
      <c r="OVZ49" s="674"/>
      <c r="OWA49" s="674"/>
      <c r="OWB49" s="674"/>
      <c r="OWC49" s="674"/>
      <c r="OWD49" s="674"/>
      <c r="OWE49" s="674"/>
      <c r="OWF49" s="674"/>
      <c r="OWG49" s="674"/>
      <c r="OWH49" s="674"/>
      <c r="OWI49" s="674"/>
      <c r="OWJ49" s="674"/>
      <c r="OWK49" s="674"/>
      <c r="OWL49" s="674"/>
      <c r="OWM49" s="674"/>
      <c r="OWN49" s="674"/>
      <c r="OWO49" s="674"/>
      <c r="OWP49" s="674"/>
      <c r="OWQ49" s="674"/>
      <c r="OWR49" s="674"/>
      <c r="OWS49" s="674"/>
      <c r="OWT49" s="674"/>
      <c r="OWU49" s="674"/>
      <c r="OWV49" s="674"/>
      <c r="OWW49" s="674"/>
      <c r="OWX49" s="674"/>
      <c r="OWY49" s="674"/>
      <c r="OWZ49" s="674"/>
      <c r="OXA49" s="674"/>
      <c r="OXB49" s="674"/>
      <c r="OXC49" s="674"/>
      <c r="OXD49" s="674"/>
      <c r="OXE49" s="674"/>
      <c r="OXF49" s="674"/>
      <c r="OXG49" s="674"/>
      <c r="OXH49" s="674"/>
      <c r="OXI49" s="674"/>
      <c r="OXJ49" s="674"/>
      <c r="OXK49" s="674"/>
      <c r="OXL49" s="674"/>
      <c r="OXM49" s="674"/>
      <c r="OXN49" s="674"/>
      <c r="OXO49" s="674"/>
      <c r="OXP49" s="674"/>
      <c r="OXQ49" s="674"/>
      <c r="OXR49" s="674"/>
      <c r="OXS49" s="674"/>
      <c r="OXT49" s="674"/>
      <c r="OXU49" s="674"/>
      <c r="OXV49" s="674"/>
      <c r="OXW49" s="674"/>
      <c r="OXX49" s="674"/>
      <c r="OXY49" s="674"/>
      <c r="OXZ49" s="674"/>
      <c r="OYA49" s="674"/>
      <c r="OYB49" s="674"/>
      <c r="OYC49" s="674"/>
      <c r="OYD49" s="674"/>
      <c r="OYE49" s="674"/>
      <c r="OYF49" s="674"/>
      <c r="OYG49" s="674"/>
      <c r="OYH49" s="674"/>
      <c r="OYI49" s="674"/>
      <c r="OYJ49" s="674"/>
      <c r="OYK49" s="674"/>
      <c r="OYL49" s="674"/>
      <c r="OYM49" s="674"/>
      <c r="OYN49" s="674"/>
      <c r="OYO49" s="674"/>
      <c r="OYP49" s="674"/>
      <c r="OYQ49" s="674"/>
      <c r="OYR49" s="674"/>
      <c r="OYS49" s="674"/>
      <c r="OYT49" s="674"/>
      <c r="OYU49" s="674"/>
      <c r="OYV49" s="674"/>
      <c r="OYW49" s="674"/>
      <c r="OYX49" s="674"/>
      <c r="OYY49" s="674"/>
      <c r="OYZ49" s="674"/>
      <c r="OZA49" s="674"/>
      <c r="OZB49" s="674"/>
      <c r="OZC49" s="674"/>
      <c r="OZD49" s="674"/>
      <c r="OZE49" s="674"/>
      <c r="OZF49" s="674"/>
      <c r="OZG49" s="674"/>
      <c r="OZH49" s="674"/>
      <c r="OZI49" s="674"/>
      <c r="OZJ49" s="674"/>
      <c r="OZK49" s="674"/>
      <c r="OZL49" s="674"/>
      <c r="OZM49" s="674"/>
      <c r="OZN49" s="674"/>
      <c r="OZO49" s="674"/>
      <c r="OZP49" s="674"/>
      <c r="OZQ49" s="674"/>
      <c r="OZR49" s="674"/>
      <c r="OZS49" s="674"/>
      <c r="OZT49" s="674"/>
      <c r="OZU49" s="674"/>
      <c r="OZV49" s="674"/>
      <c r="OZW49" s="674"/>
      <c r="OZX49" s="674"/>
      <c r="OZY49" s="674"/>
      <c r="OZZ49" s="674"/>
      <c r="PAA49" s="674"/>
      <c r="PAB49" s="674"/>
      <c r="PAC49" s="674"/>
      <c r="PAD49" s="674"/>
      <c r="PAE49" s="674"/>
      <c r="PAF49" s="674"/>
      <c r="PAG49" s="674"/>
      <c r="PAH49" s="674"/>
      <c r="PAI49" s="674"/>
      <c r="PAJ49" s="674"/>
      <c r="PAK49" s="674"/>
      <c r="PAL49" s="674"/>
      <c r="PAM49" s="674"/>
      <c r="PAN49" s="674"/>
      <c r="PAO49" s="674"/>
      <c r="PAP49" s="674"/>
      <c r="PAQ49" s="674"/>
      <c r="PAR49" s="674"/>
      <c r="PAS49" s="674"/>
      <c r="PAT49" s="674"/>
      <c r="PAU49" s="674"/>
      <c r="PAV49" s="674"/>
      <c r="PAW49" s="674"/>
      <c r="PAX49" s="674"/>
      <c r="PAY49" s="674"/>
      <c r="PAZ49" s="674"/>
      <c r="PBA49" s="674"/>
      <c r="PBB49" s="674"/>
      <c r="PBC49" s="674"/>
      <c r="PBD49" s="674"/>
      <c r="PBE49" s="674"/>
      <c r="PBF49" s="674"/>
      <c r="PBG49" s="674"/>
      <c r="PBH49" s="674"/>
      <c r="PBI49" s="674"/>
      <c r="PBJ49" s="674"/>
      <c r="PBK49" s="674"/>
      <c r="PBL49" s="674"/>
      <c r="PBM49" s="674"/>
      <c r="PBN49" s="674"/>
      <c r="PBO49" s="674"/>
      <c r="PBP49" s="674"/>
      <c r="PBQ49" s="674"/>
      <c r="PBR49" s="674"/>
      <c r="PBS49" s="674"/>
      <c r="PBT49" s="674"/>
      <c r="PBU49" s="674"/>
      <c r="PBV49" s="674"/>
      <c r="PBW49" s="674"/>
      <c r="PBX49" s="674"/>
      <c r="PBY49" s="674"/>
      <c r="PBZ49" s="674"/>
      <c r="PCA49" s="674"/>
      <c r="PCB49" s="674"/>
      <c r="PCC49" s="674"/>
      <c r="PCD49" s="674"/>
      <c r="PCE49" s="674"/>
      <c r="PCF49" s="674"/>
      <c r="PCG49" s="674"/>
      <c r="PCH49" s="674"/>
      <c r="PCI49" s="674"/>
      <c r="PCJ49" s="674"/>
      <c r="PCK49" s="674"/>
      <c r="PCL49" s="674"/>
      <c r="PCM49" s="674"/>
      <c r="PCN49" s="674"/>
      <c r="PCO49" s="674"/>
      <c r="PCP49" s="674"/>
      <c r="PCQ49" s="674"/>
      <c r="PCR49" s="674"/>
      <c r="PCS49" s="674"/>
      <c r="PCT49" s="674"/>
      <c r="PCU49" s="674"/>
      <c r="PCV49" s="674"/>
      <c r="PCW49" s="674"/>
      <c r="PCX49" s="674"/>
      <c r="PCY49" s="674"/>
      <c r="PCZ49" s="674"/>
      <c r="PDA49" s="674"/>
      <c r="PDB49" s="674"/>
      <c r="PDC49" s="674"/>
      <c r="PDD49" s="674"/>
      <c r="PDE49" s="674"/>
      <c r="PDF49" s="674"/>
      <c r="PDG49" s="674"/>
      <c r="PDH49" s="674"/>
      <c r="PDI49" s="674"/>
      <c r="PDJ49" s="674"/>
      <c r="PDK49" s="674"/>
      <c r="PDL49" s="674"/>
      <c r="PDM49" s="674"/>
      <c r="PDN49" s="674"/>
      <c r="PDO49" s="674"/>
      <c r="PDP49" s="674"/>
      <c r="PDQ49" s="674"/>
      <c r="PDR49" s="674"/>
      <c r="PDS49" s="674"/>
      <c r="PDT49" s="674"/>
      <c r="PDU49" s="674"/>
      <c r="PDV49" s="674"/>
      <c r="PDW49" s="674"/>
      <c r="PDX49" s="674"/>
      <c r="PDY49" s="674"/>
      <c r="PDZ49" s="674"/>
      <c r="PEA49" s="674"/>
      <c r="PEB49" s="674"/>
      <c r="PEC49" s="674"/>
      <c r="PED49" s="674"/>
      <c r="PEE49" s="674"/>
      <c r="PEF49" s="674"/>
      <c r="PEG49" s="674"/>
      <c r="PEH49" s="674"/>
      <c r="PEI49" s="674"/>
      <c r="PEJ49" s="674"/>
      <c r="PEK49" s="674"/>
      <c r="PEL49" s="674"/>
      <c r="PEM49" s="674"/>
      <c r="PEN49" s="674"/>
      <c r="PEO49" s="674"/>
      <c r="PEP49" s="674"/>
      <c r="PEQ49" s="674"/>
      <c r="PER49" s="674"/>
      <c r="PES49" s="674"/>
      <c r="PET49" s="674"/>
      <c r="PEU49" s="674"/>
      <c r="PEV49" s="674"/>
      <c r="PEW49" s="674"/>
      <c r="PEX49" s="674"/>
      <c r="PEY49" s="674"/>
      <c r="PEZ49" s="674"/>
      <c r="PFA49" s="674"/>
      <c r="PFB49" s="674"/>
      <c r="PFC49" s="674"/>
      <c r="PFD49" s="674"/>
      <c r="PFE49" s="674"/>
      <c r="PFF49" s="674"/>
      <c r="PFG49" s="674"/>
      <c r="PFH49" s="674"/>
      <c r="PFI49" s="674"/>
      <c r="PFJ49" s="674"/>
      <c r="PFK49" s="674"/>
      <c r="PFL49" s="674"/>
      <c r="PFM49" s="674"/>
      <c r="PFN49" s="674"/>
      <c r="PFO49" s="674"/>
      <c r="PFP49" s="674"/>
      <c r="PFQ49" s="674"/>
      <c r="PFR49" s="674"/>
      <c r="PFS49" s="674"/>
      <c r="PFT49" s="674"/>
      <c r="PFU49" s="674"/>
      <c r="PFV49" s="674"/>
      <c r="PFW49" s="674"/>
      <c r="PFX49" s="674"/>
      <c r="PFY49" s="674"/>
      <c r="PFZ49" s="674"/>
      <c r="PGA49" s="674"/>
      <c r="PGB49" s="674"/>
      <c r="PGC49" s="674"/>
      <c r="PGD49" s="674"/>
      <c r="PGE49" s="674"/>
      <c r="PGF49" s="674"/>
      <c r="PGG49" s="674"/>
      <c r="PGH49" s="674"/>
      <c r="PGI49" s="674"/>
      <c r="PGJ49" s="674"/>
      <c r="PGK49" s="674"/>
      <c r="PGL49" s="674"/>
      <c r="PGM49" s="674"/>
      <c r="PGN49" s="674"/>
      <c r="PGO49" s="674"/>
      <c r="PGP49" s="674"/>
      <c r="PGQ49" s="674"/>
      <c r="PGR49" s="674"/>
      <c r="PGS49" s="674"/>
      <c r="PGT49" s="674"/>
      <c r="PGU49" s="674"/>
      <c r="PGV49" s="674"/>
      <c r="PGW49" s="674"/>
      <c r="PGX49" s="674"/>
      <c r="PGY49" s="674"/>
      <c r="PGZ49" s="674"/>
      <c r="PHA49" s="674"/>
      <c r="PHB49" s="674"/>
      <c r="PHC49" s="674"/>
      <c r="PHD49" s="674"/>
      <c r="PHE49" s="674"/>
      <c r="PHF49" s="674"/>
      <c r="PHG49" s="674"/>
      <c r="PHH49" s="674"/>
      <c r="PHI49" s="674"/>
      <c r="PHJ49" s="674"/>
      <c r="PHK49" s="674"/>
      <c r="PHL49" s="674"/>
      <c r="PHM49" s="674"/>
      <c r="PHN49" s="674"/>
      <c r="PHO49" s="674"/>
      <c r="PHP49" s="674"/>
      <c r="PHQ49" s="674"/>
      <c r="PHR49" s="674"/>
      <c r="PHS49" s="674"/>
      <c r="PHT49" s="674"/>
      <c r="PHU49" s="674"/>
      <c r="PHV49" s="674"/>
      <c r="PHW49" s="674"/>
      <c r="PHX49" s="674"/>
      <c r="PHY49" s="674"/>
      <c r="PHZ49" s="674"/>
      <c r="PIA49" s="674"/>
      <c r="PIB49" s="674"/>
      <c r="PIC49" s="674"/>
      <c r="PID49" s="674"/>
      <c r="PIE49" s="674"/>
      <c r="PIF49" s="674"/>
      <c r="PIG49" s="674"/>
      <c r="PIH49" s="674"/>
      <c r="PII49" s="674"/>
      <c r="PIJ49" s="674"/>
      <c r="PIK49" s="674"/>
      <c r="PIL49" s="674"/>
      <c r="PIM49" s="674"/>
      <c r="PIN49" s="674"/>
      <c r="PIO49" s="674"/>
      <c r="PIP49" s="674"/>
      <c r="PIQ49" s="674"/>
      <c r="PIR49" s="674"/>
      <c r="PIS49" s="674"/>
      <c r="PIT49" s="674"/>
      <c r="PIU49" s="674"/>
      <c r="PIV49" s="674"/>
      <c r="PIW49" s="674"/>
      <c r="PIX49" s="674"/>
      <c r="PIY49" s="674"/>
      <c r="PIZ49" s="674"/>
      <c r="PJA49" s="674"/>
      <c r="PJB49" s="674"/>
      <c r="PJC49" s="674"/>
      <c r="PJD49" s="674"/>
      <c r="PJE49" s="674"/>
      <c r="PJF49" s="674"/>
      <c r="PJG49" s="674"/>
      <c r="PJH49" s="674"/>
      <c r="PJI49" s="674"/>
      <c r="PJJ49" s="674"/>
      <c r="PJK49" s="674"/>
      <c r="PJL49" s="674"/>
      <c r="PJM49" s="674"/>
      <c r="PJN49" s="674"/>
      <c r="PJO49" s="674"/>
      <c r="PJP49" s="674"/>
      <c r="PJQ49" s="674"/>
      <c r="PJR49" s="674"/>
      <c r="PJS49" s="674"/>
      <c r="PJT49" s="674"/>
      <c r="PJU49" s="674"/>
      <c r="PJV49" s="674"/>
      <c r="PJW49" s="674"/>
      <c r="PJX49" s="674"/>
      <c r="PJY49" s="674"/>
      <c r="PJZ49" s="674"/>
      <c r="PKA49" s="674"/>
      <c r="PKB49" s="674"/>
      <c r="PKC49" s="674"/>
      <c r="PKD49" s="674"/>
      <c r="PKE49" s="674"/>
      <c r="PKF49" s="674"/>
      <c r="PKG49" s="674"/>
      <c r="PKH49" s="674"/>
      <c r="PKI49" s="674"/>
      <c r="PKJ49" s="674"/>
      <c r="PKK49" s="674"/>
      <c r="PKL49" s="674"/>
      <c r="PKM49" s="674"/>
      <c r="PKN49" s="674"/>
      <c r="PKO49" s="674"/>
      <c r="PKP49" s="674"/>
      <c r="PKQ49" s="674"/>
      <c r="PKR49" s="674"/>
      <c r="PKS49" s="674"/>
      <c r="PKT49" s="674"/>
      <c r="PKU49" s="674"/>
      <c r="PKV49" s="674"/>
      <c r="PKW49" s="674"/>
      <c r="PKX49" s="674"/>
      <c r="PKY49" s="674"/>
      <c r="PKZ49" s="674"/>
      <c r="PLA49" s="674"/>
      <c r="PLB49" s="674"/>
      <c r="PLC49" s="674"/>
      <c r="PLD49" s="674"/>
      <c r="PLE49" s="674"/>
      <c r="PLF49" s="674"/>
      <c r="PLG49" s="674"/>
      <c r="PLH49" s="674"/>
      <c r="PLI49" s="674"/>
      <c r="PLJ49" s="674"/>
      <c r="PLK49" s="674"/>
      <c r="PLL49" s="674"/>
      <c r="PLM49" s="674"/>
      <c r="PLN49" s="674"/>
      <c r="PLO49" s="674"/>
      <c r="PLP49" s="674"/>
      <c r="PLQ49" s="674"/>
      <c r="PLR49" s="674"/>
      <c r="PLS49" s="674"/>
      <c r="PLT49" s="674"/>
      <c r="PLU49" s="674"/>
      <c r="PLV49" s="674"/>
      <c r="PLW49" s="674"/>
      <c r="PLX49" s="674"/>
      <c r="PLY49" s="674"/>
      <c r="PLZ49" s="674"/>
      <c r="PMA49" s="674"/>
      <c r="PMB49" s="674"/>
      <c r="PMC49" s="674"/>
      <c r="PMD49" s="674"/>
      <c r="PME49" s="674"/>
      <c r="PMF49" s="674"/>
      <c r="PMG49" s="674"/>
      <c r="PMH49" s="674"/>
      <c r="PMI49" s="674"/>
      <c r="PMJ49" s="674"/>
      <c r="PMK49" s="674"/>
      <c r="PML49" s="674"/>
      <c r="PMM49" s="674"/>
      <c r="PMN49" s="674"/>
      <c r="PMO49" s="674"/>
      <c r="PMP49" s="674"/>
      <c r="PMQ49" s="674"/>
      <c r="PMR49" s="674"/>
      <c r="PMS49" s="674"/>
      <c r="PMT49" s="674"/>
      <c r="PMU49" s="674"/>
      <c r="PMV49" s="674"/>
      <c r="PMW49" s="674"/>
      <c r="PMX49" s="674"/>
      <c r="PMY49" s="674"/>
      <c r="PMZ49" s="674"/>
      <c r="PNA49" s="674"/>
      <c r="PNB49" s="674"/>
      <c r="PNC49" s="674"/>
      <c r="PND49" s="674"/>
      <c r="PNE49" s="674"/>
      <c r="PNF49" s="674"/>
      <c r="PNG49" s="674"/>
      <c r="PNH49" s="674"/>
      <c r="PNI49" s="674"/>
      <c r="PNJ49" s="674"/>
      <c r="PNK49" s="674"/>
      <c r="PNL49" s="674"/>
      <c r="PNM49" s="674"/>
      <c r="PNN49" s="674"/>
      <c r="PNO49" s="674"/>
      <c r="PNP49" s="674"/>
      <c r="PNQ49" s="674"/>
      <c r="PNR49" s="674"/>
      <c r="PNS49" s="674"/>
      <c r="PNT49" s="674"/>
      <c r="PNU49" s="674"/>
      <c r="PNV49" s="674"/>
      <c r="PNW49" s="674"/>
      <c r="PNX49" s="674"/>
      <c r="PNY49" s="674"/>
      <c r="PNZ49" s="674"/>
      <c r="POA49" s="674"/>
      <c r="POB49" s="674"/>
      <c r="POC49" s="674"/>
      <c r="POD49" s="674"/>
      <c r="POE49" s="674"/>
      <c r="POF49" s="674"/>
      <c r="POG49" s="674"/>
      <c r="POH49" s="674"/>
      <c r="POI49" s="674"/>
      <c r="POJ49" s="674"/>
      <c r="POK49" s="674"/>
      <c r="POL49" s="674"/>
      <c r="POM49" s="674"/>
      <c r="PON49" s="674"/>
      <c r="POO49" s="674"/>
      <c r="POP49" s="674"/>
      <c r="POQ49" s="674"/>
      <c r="POR49" s="674"/>
      <c r="POS49" s="674"/>
      <c r="POT49" s="674"/>
      <c r="POU49" s="674"/>
      <c r="POV49" s="674"/>
      <c r="POW49" s="674"/>
      <c r="POX49" s="674"/>
      <c r="POY49" s="674"/>
      <c r="POZ49" s="674"/>
      <c r="PPA49" s="674"/>
      <c r="PPB49" s="674"/>
      <c r="PPC49" s="674"/>
      <c r="PPD49" s="674"/>
      <c r="PPE49" s="674"/>
      <c r="PPF49" s="674"/>
      <c r="PPG49" s="674"/>
      <c r="PPH49" s="674"/>
      <c r="PPI49" s="674"/>
      <c r="PPJ49" s="674"/>
      <c r="PPK49" s="674"/>
      <c r="PPL49" s="674"/>
      <c r="PPM49" s="674"/>
      <c r="PPN49" s="674"/>
      <c r="PPO49" s="674"/>
      <c r="PPP49" s="674"/>
      <c r="PPQ49" s="674"/>
      <c r="PPR49" s="674"/>
      <c r="PPS49" s="674"/>
      <c r="PPT49" s="674"/>
      <c r="PPU49" s="674"/>
      <c r="PPV49" s="674"/>
      <c r="PPW49" s="674"/>
      <c r="PPX49" s="674"/>
      <c r="PPY49" s="674"/>
      <c r="PPZ49" s="674"/>
      <c r="PQA49" s="674"/>
      <c r="PQB49" s="674"/>
      <c r="PQC49" s="674"/>
      <c r="PQD49" s="674"/>
      <c r="PQE49" s="674"/>
      <c r="PQF49" s="674"/>
      <c r="PQG49" s="674"/>
      <c r="PQH49" s="674"/>
      <c r="PQI49" s="674"/>
      <c r="PQJ49" s="674"/>
      <c r="PQK49" s="674"/>
      <c r="PQL49" s="674"/>
      <c r="PQM49" s="674"/>
      <c r="PQN49" s="674"/>
      <c r="PQO49" s="674"/>
      <c r="PQP49" s="674"/>
      <c r="PQQ49" s="674"/>
      <c r="PQR49" s="674"/>
      <c r="PQS49" s="674"/>
      <c r="PQT49" s="674"/>
      <c r="PQU49" s="674"/>
      <c r="PQV49" s="674"/>
      <c r="PQW49" s="674"/>
      <c r="PQX49" s="674"/>
      <c r="PQY49" s="674"/>
      <c r="PQZ49" s="674"/>
      <c r="PRA49" s="674"/>
      <c r="PRB49" s="674"/>
      <c r="PRC49" s="674"/>
      <c r="PRD49" s="674"/>
      <c r="PRE49" s="674"/>
      <c r="PRF49" s="674"/>
      <c r="PRG49" s="674"/>
      <c r="PRH49" s="674"/>
      <c r="PRI49" s="674"/>
      <c r="PRJ49" s="674"/>
      <c r="PRK49" s="674"/>
      <c r="PRL49" s="674"/>
      <c r="PRM49" s="674"/>
      <c r="PRN49" s="674"/>
      <c r="PRO49" s="674"/>
      <c r="PRP49" s="674"/>
      <c r="PRQ49" s="674"/>
      <c r="PRR49" s="674"/>
      <c r="PRS49" s="674"/>
      <c r="PRT49" s="674"/>
      <c r="PRU49" s="674"/>
      <c r="PRV49" s="674"/>
      <c r="PRW49" s="674"/>
      <c r="PRX49" s="674"/>
      <c r="PRY49" s="674"/>
      <c r="PRZ49" s="674"/>
      <c r="PSA49" s="674"/>
      <c r="PSB49" s="674"/>
      <c r="PSC49" s="674"/>
      <c r="PSD49" s="674"/>
      <c r="PSE49" s="674"/>
      <c r="PSF49" s="674"/>
      <c r="PSG49" s="674"/>
      <c r="PSH49" s="674"/>
      <c r="PSI49" s="674"/>
      <c r="PSJ49" s="674"/>
      <c r="PSK49" s="674"/>
      <c r="PSL49" s="674"/>
      <c r="PSM49" s="674"/>
      <c r="PSN49" s="674"/>
      <c r="PSO49" s="674"/>
      <c r="PSP49" s="674"/>
      <c r="PSQ49" s="674"/>
      <c r="PSR49" s="674"/>
      <c r="PSS49" s="674"/>
      <c r="PST49" s="674"/>
      <c r="PSU49" s="674"/>
      <c r="PSV49" s="674"/>
      <c r="PSW49" s="674"/>
      <c r="PSX49" s="674"/>
      <c r="PSY49" s="674"/>
      <c r="PSZ49" s="674"/>
      <c r="PTA49" s="674"/>
      <c r="PTB49" s="674"/>
      <c r="PTC49" s="674"/>
      <c r="PTD49" s="674"/>
      <c r="PTE49" s="674"/>
      <c r="PTF49" s="674"/>
      <c r="PTG49" s="674"/>
      <c r="PTH49" s="674"/>
      <c r="PTI49" s="674"/>
      <c r="PTJ49" s="674"/>
      <c r="PTK49" s="674"/>
      <c r="PTL49" s="674"/>
      <c r="PTM49" s="674"/>
      <c r="PTN49" s="674"/>
      <c r="PTO49" s="674"/>
      <c r="PTP49" s="674"/>
      <c r="PTQ49" s="674"/>
      <c r="PTR49" s="674"/>
      <c r="PTS49" s="674"/>
      <c r="PTT49" s="674"/>
      <c r="PTU49" s="674"/>
      <c r="PTV49" s="674"/>
      <c r="PTW49" s="674"/>
      <c r="PTX49" s="674"/>
      <c r="PTY49" s="674"/>
      <c r="PTZ49" s="674"/>
      <c r="PUA49" s="674"/>
      <c r="PUB49" s="674"/>
      <c r="PUC49" s="674"/>
      <c r="PUD49" s="674"/>
      <c r="PUE49" s="674"/>
      <c r="PUF49" s="674"/>
      <c r="PUG49" s="674"/>
      <c r="PUH49" s="674"/>
      <c r="PUI49" s="674"/>
      <c r="PUJ49" s="674"/>
      <c r="PUK49" s="674"/>
      <c r="PUL49" s="674"/>
      <c r="PUM49" s="674"/>
      <c r="PUN49" s="674"/>
      <c r="PUO49" s="674"/>
      <c r="PUP49" s="674"/>
      <c r="PUQ49" s="674"/>
      <c r="PUR49" s="674"/>
      <c r="PUS49" s="674"/>
      <c r="PUT49" s="674"/>
      <c r="PUU49" s="674"/>
      <c r="PUV49" s="674"/>
      <c r="PUW49" s="674"/>
      <c r="PUX49" s="674"/>
      <c r="PUY49" s="674"/>
      <c r="PUZ49" s="674"/>
      <c r="PVA49" s="674"/>
      <c r="PVB49" s="674"/>
      <c r="PVC49" s="674"/>
      <c r="PVD49" s="674"/>
      <c r="PVE49" s="674"/>
      <c r="PVF49" s="674"/>
      <c r="PVG49" s="674"/>
      <c r="PVH49" s="674"/>
      <c r="PVI49" s="674"/>
      <c r="PVJ49" s="674"/>
      <c r="PVK49" s="674"/>
      <c r="PVL49" s="674"/>
      <c r="PVM49" s="674"/>
      <c r="PVN49" s="674"/>
      <c r="PVO49" s="674"/>
      <c r="PVP49" s="674"/>
      <c r="PVQ49" s="674"/>
      <c r="PVR49" s="674"/>
      <c r="PVS49" s="674"/>
      <c r="PVT49" s="674"/>
      <c r="PVU49" s="674"/>
      <c r="PVV49" s="674"/>
      <c r="PVW49" s="674"/>
      <c r="PVX49" s="674"/>
      <c r="PVY49" s="674"/>
      <c r="PVZ49" s="674"/>
      <c r="PWA49" s="674"/>
      <c r="PWB49" s="674"/>
      <c r="PWC49" s="674"/>
      <c r="PWD49" s="674"/>
      <c r="PWE49" s="674"/>
      <c r="PWF49" s="674"/>
      <c r="PWG49" s="674"/>
      <c r="PWH49" s="674"/>
      <c r="PWI49" s="674"/>
      <c r="PWJ49" s="674"/>
      <c r="PWK49" s="674"/>
      <c r="PWL49" s="674"/>
      <c r="PWM49" s="674"/>
      <c r="PWN49" s="674"/>
      <c r="PWO49" s="674"/>
      <c r="PWP49" s="674"/>
      <c r="PWQ49" s="674"/>
      <c r="PWR49" s="674"/>
      <c r="PWS49" s="674"/>
      <c r="PWT49" s="674"/>
      <c r="PWU49" s="674"/>
      <c r="PWV49" s="674"/>
      <c r="PWW49" s="674"/>
      <c r="PWX49" s="674"/>
      <c r="PWY49" s="674"/>
      <c r="PWZ49" s="674"/>
      <c r="PXA49" s="674"/>
      <c r="PXB49" s="674"/>
      <c r="PXC49" s="674"/>
      <c r="PXD49" s="674"/>
      <c r="PXE49" s="674"/>
      <c r="PXF49" s="674"/>
      <c r="PXG49" s="674"/>
      <c r="PXH49" s="674"/>
      <c r="PXI49" s="674"/>
      <c r="PXJ49" s="674"/>
      <c r="PXK49" s="674"/>
      <c r="PXL49" s="674"/>
      <c r="PXM49" s="674"/>
      <c r="PXN49" s="674"/>
      <c r="PXO49" s="674"/>
      <c r="PXP49" s="674"/>
      <c r="PXQ49" s="674"/>
      <c r="PXR49" s="674"/>
      <c r="PXS49" s="674"/>
      <c r="PXT49" s="674"/>
      <c r="PXU49" s="674"/>
      <c r="PXV49" s="674"/>
      <c r="PXW49" s="674"/>
      <c r="PXX49" s="674"/>
      <c r="PXY49" s="674"/>
      <c r="PXZ49" s="674"/>
      <c r="PYA49" s="674"/>
      <c r="PYB49" s="674"/>
      <c r="PYC49" s="674"/>
      <c r="PYD49" s="674"/>
      <c r="PYE49" s="674"/>
      <c r="PYF49" s="674"/>
      <c r="PYG49" s="674"/>
      <c r="PYH49" s="674"/>
      <c r="PYI49" s="674"/>
      <c r="PYJ49" s="674"/>
      <c r="PYK49" s="674"/>
      <c r="PYL49" s="674"/>
      <c r="PYM49" s="674"/>
      <c r="PYN49" s="674"/>
      <c r="PYO49" s="674"/>
      <c r="PYP49" s="674"/>
      <c r="PYQ49" s="674"/>
      <c r="PYR49" s="674"/>
      <c r="PYS49" s="674"/>
      <c r="PYT49" s="674"/>
      <c r="PYU49" s="674"/>
      <c r="PYV49" s="674"/>
      <c r="PYW49" s="674"/>
      <c r="PYX49" s="674"/>
      <c r="PYY49" s="674"/>
      <c r="PYZ49" s="674"/>
      <c r="PZA49" s="674"/>
      <c r="PZB49" s="674"/>
      <c r="PZC49" s="674"/>
      <c r="PZD49" s="674"/>
      <c r="PZE49" s="674"/>
      <c r="PZF49" s="674"/>
      <c r="PZG49" s="674"/>
      <c r="PZH49" s="674"/>
      <c r="PZI49" s="674"/>
      <c r="PZJ49" s="674"/>
      <c r="PZK49" s="674"/>
      <c r="PZL49" s="674"/>
      <c r="PZM49" s="674"/>
      <c r="PZN49" s="674"/>
      <c r="PZO49" s="674"/>
      <c r="PZP49" s="674"/>
      <c r="PZQ49" s="674"/>
      <c r="PZR49" s="674"/>
      <c r="PZS49" s="674"/>
      <c r="PZT49" s="674"/>
      <c r="PZU49" s="674"/>
      <c r="PZV49" s="674"/>
      <c r="PZW49" s="674"/>
      <c r="PZX49" s="674"/>
      <c r="PZY49" s="674"/>
      <c r="PZZ49" s="674"/>
      <c r="QAA49" s="674"/>
      <c r="QAB49" s="674"/>
      <c r="QAC49" s="674"/>
      <c r="QAD49" s="674"/>
      <c r="QAE49" s="674"/>
      <c r="QAF49" s="674"/>
      <c r="QAG49" s="674"/>
      <c r="QAH49" s="674"/>
      <c r="QAI49" s="674"/>
      <c r="QAJ49" s="674"/>
      <c r="QAK49" s="674"/>
      <c r="QAL49" s="674"/>
      <c r="QAM49" s="674"/>
      <c r="QAN49" s="674"/>
      <c r="QAO49" s="674"/>
      <c r="QAP49" s="674"/>
      <c r="QAQ49" s="674"/>
      <c r="QAR49" s="674"/>
      <c r="QAS49" s="674"/>
      <c r="QAT49" s="674"/>
      <c r="QAU49" s="674"/>
      <c r="QAV49" s="674"/>
      <c r="QAW49" s="674"/>
      <c r="QAX49" s="674"/>
      <c r="QAY49" s="674"/>
      <c r="QAZ49" s="674"/>
      <c r="QBA49" s="674"/>
      <c r="QBB49" s="674"/>
      <c r="QBC49" s="674"/>
      <c r="QBD49" s="674"/>
      <c r="QBE49" s="674"/>
      <c r="QBF49" s="674"/>
      <c r="QBG49" s="674"/>
      <c r="QBH49" s="674"/>
      <c r="QBI49" s="674"/>
      <c r="QBJ49" s="674"/>
      <c r="QBK49" s="674"/>
      <c r="QBL49" s="674"/>
      <c r="QBM49" s="674"/>
      <c r="QBN49" s="674"/>
      <c r="QBO49" s="674"/>
      <c r="QBP49" s="674"/>
      <c r="QBQ49" s="674"/>
      <c r="QBR49" s="674"/>
      <c r="QBS49" s="674"/>
      <c r="QBT49" s="674"/>
      <c r="QBU49" s="674"/>
      <c r="QBV49" s="674"/>
      <c r="QBW49" s="674"/>
      <c r="QBX49" s="674"/>
      <c r="QBY49" s="674"/>
      <c r="QBZ49" s="674"/>
      <c r="QCA49" s="674"/>
      <c r="QCB49" s="674"/>
      <c r="QCC49" s="674"/>
      <c r="QCD49" s="674"/>
      <c r="QCE49" s="674"/>
      <c r="QCF49" s="674"/>
      <c r="QCG49" s="674"/>
      <c r="QCH49" s="674"/>
      <c r="QCI49" s="674"/>
      <c r="QCJ49" s="674"/>
      <c r="QCK49" s="674"/>
      <c r="QCL49" s="674"/>
      <c r="QCM49" s="674"/>
      <c r="QCN49" s="674"/>
      <c r="QCO49" s="674"/>
      <c r="QCP49" s="674"/>
      <c r="QCQ49" s="674"/>
      <c r="QCR49" s="674"/>
      <c r="QCS49" s="674"/>
      <c r="QCT49" s="674"/>
      <c r="QCU49" s="674"/>
      <c r="QCV49" s="674"/>
      <c r="QCW49" s="674"/>
      <c r="QCX49" s="674"/>
      <c r="QCY49" s="674"/>
      <c r="QCZ49" s="674"/>
      <c r="QDA49" s="674"/>
      <c r="QDB49" s="674"/>
      <c r="QDC49" s="674"/>
      <c r="QDD49" s="674"/>
      <c r="QDE49" s="674"/>
      <c r="QDF49" s="674"/>
      <c r="QDG49" s="674"/>
      <c r="QDH49" s="674"/>
      <c r="QDI49" s="674"/>
      <c r="QDJ49" s="674"/>
      <c r="QDK49" s="674"/>
      <c r="QDL49" s="674"/>
      <c r="QDM49" s="674"/>
      <c r="QDN49" s="674"/>
      <c r="QDO49" s="674"/>
      <c r="QDP49" s="674"/>
      <c r="QDQ49" s="674"/>
      <c r="QDR49" s="674"/>
      <c r="QDS49" s="674"/>
      <c r="QDT49" s="674"/>
      <c r="QDU49" s="674"/>
      <c r="QDV49" s="674"/>
      <c r="QDW49" s="674"/>
      <c r="QDX49" s="674"/>
      <c r="QDY49" s="674"/>
      <c r="QDZ49" s="674"/>
      <c r="QEA49" s="674"/>
      <c r="QEB49" s="674"/>
      <c r="QEC49" s="674"/>
      <c r="QED49" s="674"/>
      <c r="QEE49" s="674"/>
      <c r="QEF49" s="674"/>
      <c r="QEG49" s="674"/>
      <c r="QEH49" s="674"/>
      <c r="QEI49" s="674"/>
      <c r="QEJ49" s="674"/>
      <c r="QEK49" s="674"/>
      <c r="QEL49" s="674"/>
      <c r="QEM49" s="674"/>
      <c r="QEN49" s="674"/>
      <c r="QEO49" s="674"/>
      <c r="QEP49" s="674"/>
      <c r="QEQ49" s="674"/>
      <c r="QER49" s="674"/>
      <c r="QES49" s="674"/>
      <c r="QET49" s="674"/>
      <c r="QEU49" s="674"/>
      <c r="QEV49" s="674"/>
      <c r="QEW49" s="674"/>
      <c r="QEX49" s="674"/>
      <c r="QEY49" s="674"/>
      <c r="QEZ49" s="674"/>
      <c r="QFA49" s="674"/>
      <c r="QFB49" s="674"/>
      <c r="QFC49" s="674"/>
      <c r="QFD49" s="674"/>
      <c r="QFE49" s="674"/>
      <c r="QFF49" s="674"/>
      <c r="QFG49" s="674"/>
      <c r="QFH49" s="674"/>
      <c r="QFI49" s="674"/>
      <c r="QFJ49" s="674"/>
      <c r="QFK49" s="674"/>
      <c r="QFL49" s="674"/>
      <c r="QFM49" s="674"/>
      <c r="QFN49" s="674"/>
      <c r="QFO49" s="674"/>
      <c r="QFP49" s="674"/>
      <c r="QFQ49" s="674"/>
      <c r="QFR49" s="674"/>
      <c r="QFS49" s="674"/>
      <c r="QFT49" s="674"/>
      <c r="QFU49" s="674"/>
      <c r="QFV49" s="674"/>
      <c r="QFW49" s="674"/>
      <c r="QFX49" s="674"/>
      <c r="QFY49" s="674"/>
      <c r="QFZ49" s="674"/>
      <c r="QGA49" s="674"/>
      <c r="QGB49" s="674"/>
      <c r="QGC49" s="674"/>
      <c r="QGD49" s="674"/>
      <c r="QGE49" s="674"/>
      <c r="QGF49" s="674"/>
      <c r="QGG49" s="674"/>
      <c r="QGH49" s="674"/>
      <c r="QGI49" s="674"/>
      <c r="QGJ49" s="674"/>
      <c r="QGK49" s="674"/>
      <c r="QGL49" s="674"/>
      <c r="QGM49" s="674"/>
      <c r="QGN49" s="674"/>
      <c r="QGO49" s="674"/>
      <c r="QGP49" s="674"/>
      <c r="QGQ49" s="674"/>
      <c r="QGR49" s="674"/>
      <c r="QGS49" s="674"/>
      <c r="QGT49" s="674"/>
      <c r="QGU49" s="674"/>
      <c r="QGV49" s="674"/>
      <c r="QGW49" s="674"/>
      <c r="QGX49" s="674"/>
      <c r="QGY49" s="674"/>
      <c r="QGZ49" s="674"/>
      <c r="QHA49" s="674"/>
      <c r="QHB49" s="674"/>
      <c r="QHC49" s="674"/>
      <c r="QHD49" s="674"/>
      <c r="QHE49" s="674"/>
      <c r="QHF49" s="674"/>
      <c r="QHG49" s="674"/>
      <c r="QHH49" s="674"/>
      <c r="QHI49" s="674"/>
      <c r="QHJ49" s="674"/>
      <c r="QHK49" s="674"/>
      <c r="QHL49" s="674"/>
      <c r="QHM49" s="674"/>
      <c r="QHN49" s="674"/>
      <c r="QHO49" s="674"/>
      <c r="QHP49" s="674"/>
      <c r="QHQ49" s="674"/>
      <c r="QHR49" s="674"/>
      <c r="QHS49" s="674"/>
      <c r="QHT49" s="674"/>
      <c r="QHU49" s="674"/>
      <c r="QHV49" s="674"/>
      <c r="QHW49" s="674"/>
      <c r="QHX49" s="674"/>
      <c r="QHY49" s="674"/>
      <c r="QHZ49" s="674"/>
      <c r="QIA49" s="674"/>
      <c r="QIB49" s="674"/>
      <c r="QIC49" s="674"/>
      <c r="QID49" s="674"/>
      <c r="QIE49" s="674"/>
      <c r="QIF49" s="674"/>
      <c r="QIG49" s="674"/>
      <c r="QIH49" s="674"/>
      <c r="QII49" s="674"/>
      <c r="QIJ49" s="674"/>
      <c r="QIK49" s="674"/>
      <c r="QIL49" s="674"/>
      <c r="QIM49" s="674"/>
      <c r="QIN49" s="674"/>
      <c r="QIO49" s="674"/>
      <c r="QIP49" s="674"/>
      <c r="QIQ49" s="674"/>
      <c r="QIR49" s="674"/>
      <c r="QIS49" s="674"/>
      <c r="QIT49" s="674"/>
      <c r="QIU49" s="674"/>
      <c r="QIV49" s="674"/>
      <c r="QIW49" s="674"/>
      <c r="QIX49" s="674"/>
      <c r="QIY49" s="674"/>
      <c r="QIZ49" s="674"/>
      <c r="QJA49" s="674"/>
      <c r="QJB49" s="674"/>
      <c r="QJC49" s="674"/>
      <c r="QJD49" s="674"/>
      <c r="QJE49" s="674"/>
      <c r="QJF49" s="674"/>
      <c r="QJG49" s="674"/>
      <c r="QJH49" s="674"/>
      <c r="QJI49" s="674"/>
      <c r="QJJ49" s="674"/>
      <c r="QJK49" s="674"/>
      <c r="QJL49" s="674"/>
      <c r="QJM49" s="674"/>
      <c r="QJN49" s="674"/>
      <c r="QJO49" s="674"/>
      <c r="QJP49" s="674"/>
      <c r="QJQ49" s="674"/>
      <c r="QJR49" s="674"/>
      <c r="QJS49" s="674"/>
      <c r="QJT49" s="674"/>
      <c r="QJU49" s="674"/>
      <c r="QJV49" s="674"/>
      <c r="QJW49" s="674"/>
      <c r="QJX49" s="674"/>
      <c r="QJY49" s="674"/>
      <c r="QJZ49" s="674"/>
      <c r="QKA49" s="674"/>
      <c r="QKB49" s="674"/>
      <c r="QKC49" s="674"/>
      <c r="QKD49" s="674"/>
      <c r="QKE49" s="674"/>
      <c r="QKF49" s="674"/>
      <c r="QKG49" s="674"/>
      <c r="QKH49" s="674"/>
      <c r="QKI49" s="674"/>
      <c r="QKJ49" s="674"/>
      <c r="QKK49" s="674"/>
      <c r="QKL49" s="674"/>
      <c r="QKM49" s="674"/>
      <c r="QKN49" s="674"/>
      <c r="QKO49" s="674"/>
      <c r="QKP49" s="674"/>
      <c r="QKQ49" s="674"/>
      <c r="QKR49" s="674"/>
      <c r="QKS49" s="674"/>
      <c r="QKT49" s="674"/>
      <c r="QKU49" s="674"/>
      <c r="QKV49" s="674"/>
      <c r="QKW49" s="674"/>
      <c r="QKX49" s="674"/>
      <c r="QKY49" s="674"/>
      <c r="QKZ49" s="674"/>
      <c r="QLA49" s="674"/>
      <c r="QLB49" s="674"/>
      <c r="QLC49" s="674"/>
      <c r="QLD49" s="674"/>
      <c r="QLE49" s="674"/>
      <c r="QLF49" s="674"/>
      <c r="QLG49" s="674"/>
      <c r="QLH49" s="674"/>
      <c r="QLI49" s="674"/>
      <c r="QLJ49" s="674"/>
      <c r="QLK49" s="674"/>
      <c r="QLL49" s="674"/>
      <c r="QLM49" s="674"/>
      <c r="QLN49" s="674"/>
      <c r="QLO49" s="674"/>
      <c r="QLP49" s="674"/>
      <c r="QLQ49" s="674"/>
      <c r="QLR49" s="674"/>
      <c r="QLS49" s="674"/>
      <c r="QLT49" s="674"/>
      <c r="QLU49" s="674"/>
      <c r="QLV49" s="674"/>
      <c r="QLW49" s="674"/>
      <c r="QLX49" s="674"/>
      <c r="QLY49" s="674"/>
      <c r="QLZ49" s="674"/>
      <c r="QMA49" s="674"/>
      <c r="QMB49" s="674"/>
      <c r="QMC49" s="674"/>
      <c r="QMD49" s="674"/>
      <c r="QME49" s="674"/>
      <c r="QMF49" s="674"/>
      <c r="QMG49" s="674"/>
      <c r="QMH49" s="674"/>
      <c r="QMI49" s="674"/>
      <c r="QMJ49" s="674"/>
      <c r="QMK49" s="674"/>
      <c r="QML49" s="674"/>
      <c r="QMM49" s="674"/>
      <c r="QMN49" s="674"/>
      <c r="QMO49" s="674"/>
      <c r="QMP49" s="674"/>
      <c r="QMQ49" s="674"/>
      <c r="QMR49" s="674"/>
      <c r="QMS49" s="674"/>
      <c r="QMT49" s="674"/>
      <c r="QMU49" s="674"/>
      <c r="QMV49" s="674"/>
      <c r="QMW49" s="674"/>
      <c r="QMX49" s="674"/>
      <c r="QMY49" s="674"/>
      <c r="QMZ49" s="674"/>
      <c r="QNA49" s="674"/>
      <c r="QNB49" s="674"/>
      <c r="QNC49" s="674"/>
      <c r="QND49" s="674"/>
      <c r="QNE49" s="674"/>
      <c r="QNF49" s="674"/>
      <c r="QNG49" s="674"/>
      <c r="QNH49" s="674"/>
      <c r="QNI49" s="674"/>
      <c r="QNJ49" s="674"/>
      <c r="QNK49" s="674"/>
      <c r="QNL49" s="674"/>
      <c r="QNM49" s="674"/>
      <c r="QNN49" s="674"/>
      <c r="QNO49" s="674"/>
      <c r="QNP49" s="674"/>
      <c r="QNQ49" s="674"/>
      <c r="QNR49" s="674"/>
      <c r="QNS49" s="674"/>
      <c r="QNT49" s="674"/>
      <c r="QNU49" s="674"/>
      <c r="QNV49" s="674"/>
      <c r="QNW49" s="674"/>
      <c r="QNX49" s="674"/>
      <c r="QNY49" s="674"/>
      <c r="QNZ49" s="674"/>
      <c r="QOA49" s="674"/>
      <c r="QOB49" s="674"/>
      <c r="QOC49" s="674"/>
      <c r="QOD49" s="674"/>
      <c r="QOE49" s="674"/>
      <c r="QOF49" s="674"/>
      <c r="QOG49" s="674"/>
      <c r="QOH49" s="674"/>
      <c r="QOI49" s="674"/>
      <c r="QOJ49" s="674"/>
      <c r="QOK49" s="674"/>
      <c r="QOL49" s="674"/>
      <c r="QOM49" s="674"/>
      <c r="QON49" s="674"/>
      <c r="QOO49" s="674"/>
      <c r="QOP49" s="674"/>
      <c r="QOQ49" s="674"/>
      <c r="QOR49" s="674"/>
      <c r="QOS49" s="674"/>
      <c r="QOT49" s="674"/>
      <c r="QOU49" s="674"/>
      <c r="QOV49" s="674"/>
      <c r="QOW49" s="674"/>
      <c r="QOX49" s="674"/>
      <c r="QOY49" s="674"/>
      <c r="QOZ49" s="674"/>
      <c r="QPA49" s="674"/>
      <c r="QPB49" s="674"/>
      <c r="QPC49" s="674"/>
      <c r="QPD49" s="674"/>
      <c r="QPE49" s="674"/>
      <c r="QPF49" s="674"/>
      <c r="QPG49" s="674"/>
      <c r="QPH49" s="674"/>
      <c r="QPI49" s="674"/>
      <c r="QPJ49" s="674"/>
      <c r="QPK49" s="674"/>
      <c r="QPL49" s="674"/>
      <c r="QPM49" s="674"/>
      <c r="QPN49" s="674"/>
      <c r="QPO49" s="674"/>
      <c r="QPP49" s="674"/>
      <c r="QPQ49" s="674"/>
      <c r="QPR49" s="674"/>
      <c r="QPS49" s="674"/>
      <c r="QPT49" s="674"/>
      <c r="QPU49" s="674"/>
      <c r="QPV49" s="674"/>
      <c r="QPW49" s="674"/>
      <c r="QPX49" s="674"/>
      <c r="QPY49" s="674"/>
      <c r="QPZ49" s="674"/>
      <c r="QQA49" s="674"/>
      <c r="QQB49" s="674"/>
      <c r="QQC49" s="674"/>
      <c r="QQD49" s="674"/>
      <c r="QQE49" s="674"/>
      <c r="QQF49" s="674"/>
      <c r="QQG49" s="674"/>
      <c r="QQH49" s="674"/>
      <c r="QQI49" s="674"/>
      <c r="QQJ49" s="674"/>
      <c r="QQK49" s="674"/>
      <c r="QQL49" s="674"/>
      <c r="QQM49" s="674"/>
      <c r="QQN49" s="674"/>
      <c r="QQO49" s="674"/>
      <c r="QQP49" s="674"/>
      <c r="QQQ49" s="674"/>
      <c r="QQR49" s="674"/>
      <c r="QQS49" s="674"/>
      <c r="QQT49" s="674"/>
      <c r="QQU49" s="674"/>
      <c r="QQV49" s="674"/>
      <c r="QQW49" s="674"/>
      <c r="QQX49" s="674"/>
      <c r="QQY49" s="674"/>
      <c r="QQZ49" s="674"/>
      <c r="QRA49" s="674"/>
      <c r="QRB49" s="674"/>
      <c r="QRC49" s="674"/>
      <c r="QRD49" s="674"/>
      <c r="QRE49" s="674"/>
      <c r="QRF49" s="674"/>
      <c r="QRG49" s="674"/>
      <c r="QRH49" s="674"/>
      <c r="QRI49" s="674"/>
      <c r="QRJ49" s="674"/>
      <c r="QRK49" s="674"/>
      <c r="QRL49" s="674"/>
      <c r="QRM49" s="674"/>
      <c r="QRN49" s="674"/>
      <c r="QRO49" s="674"/>
      <c r="QRP49" s="674"/>
      <c r="QRQ49" s="674"/>
      <c r="QRR49" s="674"/>
      <c r="QRS49" s="674"/>
      <c r="QRT49" s="674"/>
      <c r="QRU49" s="674"/>
      <c r="QRV49" s="674"/>
      <c r="QRW49" s="674"/>
      <c r="QRX49" s="674"/>
      <c r="QRY49" s="674"/>
      <c r="QRZ49" s="674"/>
      <c r="QSA49" s="674"/>
      <c r="QSB49" s="674"/>
      <c r="QSC49" s="674"/>
      <c r="QSD49" s="674"/>
      <c r="QSE49" s="674"/>
      <c r="QSF49" s="674"/>
      <c r="QSG49" s="674"/>
      <c r="QSH49" s="674"/>
      <c r="QSI49" s="674"/>
      <c r="QSJ49" s="674"/>
      <c r="QSK49" s="674"/>
      <c r="QSL49" s="674"/>
      <c r="QSM49" s="674"/>
      <c r="QSN49" s="674"/>
      <c r="QSO49" s="674"/>
      <c r="QSP49" s="674"/>
      <c r="QSQ49" s="674"/>
      <c r="QSR49" s="674"/>
      <c r="QSS49" s="674"/>
      <c r="QST49" s="674"/>
      <c r="QSU49" s="674"/>
      <c r="QSV49" s="674"/>
      <c r="QSW49" s="674"/>
      <c r="QSX49" s="674"/>
      <c r="QSY49" s="674"/>
      <c r="QSZ49" s="674"/>
      <c r="QTA49" s="674"/>
      <c r="QTB49" s="674"/>
      <c r="QTC49" s="674"/>
      <c r="QTD49" s="674"/>
      <c r="QTE49" s="674"/>
      <c r="QTF49" s="674"/>
      <c r="QTG49" s="674"/>
      <c r="QTH49" s="674"/>
      <c r="QTI49" s="674"/>
      <c r="QTJ49" s="674"/>
      <c r="QTK49" s="674"/>
      <c r="QTL49" s="674"/>
      <c r="QTM49" s="674"/>
      <c r="QTN49" s="674"/>
      <c r="QTO49" s="674"/>
      <c r="QTP49" s="674"/>
      <c r="QTQ49" s="674"/>
      <c r="QTR49" s="674"/>
      <c r="QTS49" s="674"/>
      <c r="QTT49" s="674"/>
      <c r="QTU49" s="674"/>
      <c r="QTV49" s="674"/>
      <c r="QTW49" s="674"/>
      <c r="QTX49" s="674"/>
      <c r="QTY49" s="674"/>
      <c r="QTZ49" s="674"/>
      <c r="QUA49" s="674"/>
      <c r="QUB49" s="674"/>
      <c r="QUC49" s="674"/>
      <c r="QUD49" s="674"/>
      <c r="QUE49" s="674"/>
      <c r="QUF49" s="674"/>
      <c r="QUG49" s="674"/>
      <c r="QUH49" s="674"/>
      <c r="QUI49" s="674"/>
      <c r="QUJ49" s="674"/>
      <c r="QUK49" s="674"/>
      <c r="QUL49" s="674"/>
      <c r="QUM49" s="674"/>
      <c r="QUN49" s="674"/>
      <c r="QUO49" s="674"/>
      <c r="QUP49" s="674"/>
      <c r="QUQ49" s="674"/>
      <c r="QUR49" s="674"/>
      <c r="QUS49" s="674"/>
      <c r="QUT49" s="674"/>
      <c r="QUU49" s="674"/>
      <c r="QUV49" s="674"/>
      <c r="QUW49" s="674"/>
      <c r="QUX49" s="674"/>
      <c r="QUY49" s="674"/>
      <c r="QUZ49" s="674"/>
      <c r="QVA49" s="674"/>
      <c r="QVB49" s="674"/>
      <c r="QVC49" s="674"/>
      <c r="QVD49" s="674"/>
      <c r="QVE49" s="674"/>
      <c r="QVF49" s="674"/>
      <c r="QVG49" s="674"/>
      <c r="QVH49" s="674"/>
      <c r="QVI49" s="674"/>
      <c r="QVJ49" s="674"/>
      <c r="QVK49" s="674"/>
      <c r="QVL49" s="674"/>
      <c r="QVM49" s="674"/>
      <c r="QVN49" s="674"/>
      <c r="QVO49" s="674"/>
      <c r="QVP49" s="674"/>
      <c r="QVQ49" s="674"/>
      <c r="QVR49" s="674"/>
      <c r="QVS49" s="674"/>
      <c r="QVT49" s="674"/>
      <c r="QVU49" s="674"/>
      <c r="QVV49" s="674"/>
      <c r="QVW49" s="674"/>
      <c r="QVX49" s="674"/>
      <c r="QVY49" s="674"/>
      <c r="QVZ49" s="674"/>
      <c r="QWA49" s="674"/>
      <c r="QWB49" s="674"/>
      <c r="QWC49" s="674"/>
      <c r="QWD49" s="674"/>
      <c r="QWE49" s="674"/>
      <c r="QWF49" s="674"/>
      <c r="QWG49" s="674"/>
      <c r="QWH49" s="674"/>
      <c r="QWI49" s="674"/>
      <c r="QWJ49" s="674"/>
      <c r="QWK49" s="674"/>
      <c r="QWL49" s="674"/>
      <c r="QWM49" s="674"/>
      <c r="QWN49" s="674"/>
      <c r="QWO49" s="674"/>
      <c r="QWP49" s="674"/>
      <c r="QWQ49" s="674"/>
      <c r="QWR49" s="674"/>
      <c r="QWS49" s="674"/>
      <c r="QWT49" s="674"/>
      <c r="QWU49" s="674"/>
      <c r="QWV49" s="674"/>
      <c r="QWW49" s="674"/>
      <c r="QWX49" s="674"/>
      <c r="QWY49" s="674"/>
      <c r="QWZ49" s="674"/>
      <c r="QXA49" s="674"/>
      <c r="QXB49" s="674"/>
      <c r="QXC49" s="674"/>
      <c r="QXD49" s="674"/>
      <c r="QXE49" s="674"/>
      <c r="QXF49" s="674"/>
      <c r="QXG49" s="674"/>
      <c r="QXH49" s="674"/>
      <c r="QXI49" s="674"/>
      <c r="QXJ49" s="674"/>
      <c r="QXK49" s="674"/>
      <c r="QXL49" s="674"/>
      <c r="QXM49" s="674"/>
      <c r="QXN49" s="674"/>
      <c r="QXO49" s="674"/>
      <c r="QXP49" s="674"/>
      <c r="QXQ49" s="674"/>
      <c r="QXR49" s="674"/>
      <c r="QXS49" s="674"/>
      <c r="QXT49" s="674"/>
      <c r="QXU49" s="674"/>
      <c r="QXV49" s="674"/>
      <c r="QXW49" s="674"/>
      <c r="QXX49" s="674"/>
      <c r="QXY49" s="674"/>
      <c r="QXZ49" s="674"/>
      <c r="QYA49" s="674"/>
      <c r="QYB49" s="674"/>
      <c r="QYC49" s="674"/>
      <c r="QYD49" s="674"/>
      <c r="QYE49" s="674"/>
      <c r="QYF49" s="674"/>
      <c r="QYG49" s="674"/>
      <c r="QYH49" s="674"/>
      <c r="QYI49" s="674"/>
      <c r="QYJ49" s="674"/>
      <c r="QYK49" s="674"/>
      <c r="QYL49" s="674"/>
      <c r="QYM49" s="674"/>
      <c r="QYN49" s="674"/>
      <c r="QYO49" s="674"/>
      <c r="QYP49" s="674"/>
      <c r="QYQ49" s="674"/>
      <c r="QYR49" s="674"/>
      <c r="QYS49" s="674"/>
      <c r="QYT49" s="674"/>
      <c r="QYU49" s="674"/>
      <c r="QYV49" s="674"/>
      <c r="QYW49" s="674"/>
      <c r="QYX49" s="674"/>
      <c r="QYY49" s="674"/>
      <c r="QYZ49" s="674"/>
      <c r="QZA49" s="674"/>
      <c r="QZB49" s="674"/>
      <c r="QZC49" s="674"/>
      <c r="QZD49" s="674"/>
      <c r="QZE49" s="674"/>
      <c r="QZF49" s="674"/>
      <c r="QZG49" s="674"/>
      <c r="QZH49" s="674"/>
      <c r="QZI49" s="674"/>
      <c r="QZJ49" s="674"/>
      <c r="QZK49" s="674"/>
      <c r="QZL49" s="674"/>
      <c r="QZM49" s="674"/>
      <c r="QZN49" s="674"/>
      <c r="QZO49" s="674"/>
      <c r="QZP49" s="674"/>
      <c r="QZQ49" s="674"/>
      <c r="QZR49" s="674"/>
      <c r="QZS49" s="674"/>
      <c r="QZT49" s="674"/>
      <c r="QZU49" s="674"/>
      <c r="QZV49" s="674"/>
      <c r="QZW49" s="674"/>
      <c r="QZX49" s="674"/>
      <c r="QZY49" s="674"/>
      <c r="QZZ49" s="674"/>
      <c r="RAA49" s="674"/>
      <c r="RAB49" s="674"/>
      <c r="RAC49" s="674"/>
      <c r="RAD49" s="674"/>
      <c r="RAE49" s="674"/>
      <c r="RAF49" s="674"/>
      <c r="RAG49" s="674"/>
      <c r="RAH49" s="674"/>
      <c r="RAI49" s="674"/>
      <c r="RAJ49" s="674"/>
      <c r="RAK49" s="674"/>
      <c r="RAL49" s="674"/>
      <c r="RAM49" s="674"/>
      <c r="RAN49" s="674"/>
      <c r="RAO49" s="674"/>
      <c r="RAP49" s="674"/>
      <c r="RAQ49" s="674"/>
      <c r="RAR49" s="674"/>
      <c r="RAS49" s="674"/>
      <c r="RAT49" s="674"/>
      <c r="RAU49" s="674"/>
      <c r="RAV49" s="674"/>
      <c r="RAW49" s="674"/>
      <c r="RAX49" s="674"/>
      <c r="RAY49" s="674"/>
      <c r="RAZ49" s="674"/>
      <c r="RBA49" s="674"/>
      <c r="RBB49" s="674"/>
      <c r="RBC49" s="674"/>
      <c r="RBD49" s="674"/>
      <c r="RBE49" s="674"/>
      <c r="RBF49" s="674"/>
      <c r="RBG49" s="674"/>
      <c r="RBH49" s="674"/>
      <c r="RBI49" s="674"/>
      <c r="RBJ49" s="674"/>
      <c r="RBK49" s="674"/>
      <c r="RBL49" s="674"/>
      <c r="RBM49" s="674"/>
      <c r="RBN49" s="674"/>
      <c r="RBO49" s="674"/>
      <c r="RBP49" s="674"/>
      <c r="RBQ49" s="674"/>
      <c r="RBR49" s="674"/>
      <c r="RBS49" s="674"/>
      <c r="RBT49" s="674"/>
      <c r="RBU49" s="674"/>
      <c r="RBV49" s="674"/>
      <c r="RBW49" s="674"/>
      <c r="RBX49" s="674"/>
      <c r="RBY49" s="674"/>
      <c r="RBZ49" s="674"/>
      <c r="RCA49" s="674"/>
      <c r="RCB49" s="674"/>
      <c r="RCC49" s="674"/>
      <c r="RCD49" s="674"/>
      <c r="RCE49" s="674"/>
      <c r="RCF49" s="674"/>
      <c r="RCG49" s="674"/>
      <c r="RCH49" s="674"/>
      <c r="RCI49" s="674"/>
      <c r="RCJ49" s="674"/>
      <c r="RCK49" s="674"/>
      <c r="RCL49" s="674"/>
      <c r="RCM49" s="674"/>
      <c r="RCN49" s="674"/>
      <c r="RCO49" s="674"/>
      <c r="RCP49" s="674"/>
      <c r="RCQ49" s="674"/>
      <c r="RCR49" s="674"/>
      <c r="RCS49" s="674"/>
      <c r="RCT49" s="674"/>
      <c r="RCU49" s="674"/>
      <c r="RCV49" s="674"/>
      <c r="RCW49" s="674"/>
      <c r="RCX49" s="674"/>
      <c r="RCY49" s="674"/>
      <c r="RCZ49" s="674"/>
      <c r="RDA49" s="674"/>
      <c r="RDB49" s="674"/>
      <c r="RDC49" s="674"/>
      <c r="RDD49" s="674"/>
      <c r="RDE49" s="674"/>
      <c r="RDF49" s="674"/>
      <c r="RDG49" s="674"/>
      <c r="RDH49" s="674"/>
      <c r="RDI49" s="674"/>
      <c r="RDJ49" s="674"/>
      <c r="RDK49" s="674"/>
      <c r="RDL49" s="674"/>
      <c r="RDM49" s="674"/>
      <c r="RDN49" s="674"/>
      <c r="RDO49" s="674"/>
      <c r="RDP49" s="674"/>
      <c r="RDQ49" s="674"/>
      <c r="RDR49" s="674"/>
      <c r="RDS49" s="674"/>
      <c r="RDT49" s="674"/>
      <c r="RDU49" s="674"/>
      <c r="RDV49" s="674"/>
      <c r="RDW49" s="674"/>
      <c r="RDX49" s="674"/>
      <c r="RDY49" s="674"/>
      <c r="RDZ49" s="674"/>
      <c r="REA49" s="674"/>
      <c r="REB49" s="674"/>
      <c r="REC49" s="674"/>
      <c r="RED49" s="674"/>
      <c r="REE49" s="674"/>
      <c r="REF49" s="674"/>
      <c r="REG49" s="674"/>
      <c r="REH49" s="674"/>
      <c r="REI49" s="674"/>
      <c r="REJ49" s="674"/>
      <c r="REK49" s="674"/>
      <c r="REL49" s="674"/>
      <c r="REM49" s="674"/>
      <c r="REN49" s="674"/>
      <c r="REO49" s="674"/>
      <c r="REP49" s="674"/>
      <c r="REQ49" s="674"/>
      <c r="RER49" s="674"/>
      <c r="RES49" s="674"/>
      <c r="RET49" s="674"/>
      <c r="REU49" s="674"/>
      <c r="REV49" s="674"/>
      <c r="REW49" s="674"/>
      <c r="REX49" s="674"/>
      <c r="REY49" s="674"/>
      <c r="REZ49" s="674"/>
      <c r="RFA49" s="674"/>
      <c r="RFB49" s="674"/>
      <c r="RFC49" s="674"/>
      <c r="RFD49" s="674"/>
      <c r="RFE49" s="674"/>
      <c r="RFF49" s="674"/>
      <c r="RFG49" s="674"/>
      <c r="RFH49" s="674"/>
      <c r="RFI49" s="674"/>
      <c r="RFJ49" s="674"/>
      <c r="RFK49" s="674"/>
      <c r="RFL49" s="674"/>
      <c r="RFM49" s="674"/>
      <c r="RFN49" s="674"/>
      <c r="RFO49" s="674"/>
      <c r="RFP49" s="674"/>
      <c r="RFQ49" s="674"/>
      <c r="RFR49" s="674"/>
      <c r="RFS49" s="674"/>
      <c r="RFT49" s="674"/>
      <c r="RFU49" s="674"/>
      <c r="RFV49" s="674"/>
      <c r="RFW49" s="674"/>
      <c r="RFX49" s="674"/>
      <c r="RFY49" s="674"/>
      <c r="RFZ49" s="674"/>
      <c r="RGA49" s="674"/>
      <c r="RGB49" s="674"/>
      <c r="RGC49" s="674"/>
      <c r="RGD49" s="674"/>
      <c r="RGE49" s="674"/>
      <c r="RGF49" s="674"/>
      <c r="RGG49" s="674"/>
      <c r="RGH49" s="674"/>
      <c r="RGI49" s="674"/>
      <c r="RGJ49" s="674"/>
      <c r="RGK49" s="674"/>
      <c r="RGL49" s="674"/>
      <c r="RGM49" s="674"/>
      <c r="RGN49" s="674"/>
      <c r="RGO49" s="674"/>
      <c r="RGP49" s="674"/>
      <c r="RGQ49" s="674"/>
      <c r="RGR49" s="674"/>
      <c r="RGS49" s="674"/>
      <c r="RGT49" s="674"/>
      <c r="RGU49" s="674"/>
      <c r="RGV49" s="674"/>
      <c r="RGW49" s="674"/>
      <c r="RGX49" s="674"/>
      <c r="RGY49" s="674"/>
      <c r="RGZ49" s="674"/>
      <c r="RHA49" s="674"/>
      <c r="RHB49" s="674"/>
      <c r="RHC49" s="674"/>
      <c r="RHD49" s="674"/>
      <c r="RHE49" s="674"/>
      <c r="RHF49" s="674"/>
      <c r="RHG49" s="674"/>
      <c r="RHH49" s="674"/>
      <c r="RHI49" s="674"/>
      <c r="RHJ49" s="674"/>
      <c r="RHK49" s="674"/>
      <c r="RHL49" s="674"/>
      <c r="RHM49" s="674"/>
      <c r="RHN49" s="674"/>
      <c r="RHO49" s="674"/>
      <c r="RHP49" s="674"/>
      <c r="RHQ49" s="674"/>
      <c r="RHR49" s="674"/>
      <c r="RHS49" s="674"/>
      <c r="RHT49" s="674"/>
      <c r="RHU49" s="674"/>
      <c r="RHV49" s="674"/>
      <c r="RHW49" s="674"/>
      <c r="RHX49" s="674"/>
      <c r="RHY49" s="674"/>
      <c r="RHZ49" s="674"/>
      <c r="RIA49" s="674"/>
      <c r="RIB49" s="674"/>
      <c r="RIC49" s="674"/>
      <c r="RID49" s="674"/>
      <c r="RIE49" s="674"/>
      <c r="RIF49" s="674"/>
      <c r="RIG49" s="674"/>
      <c r="RIH49" s="674"/>
      <c r="RII49" s="674"/>
      <c r="RIJ49" s="674"/>
      <c r="RIK49" s="674"/>
      <c r="RIL49" s="674"/>
      <c r="RIM49" s="674"/>
      <c r="RIN49" s="674"/>
      <c r="RIO49" s="674"/>
      <c r="RIP49" s="674"/>
      <c r="RIQ49" s="674"/>
      <c r="RIR49" s="674"/>
      <c r="RIS49" s="674"/>
      <c r="RIT49" s="674"/>
      <c r="RIU49" s="674"/>
      <c r="RIV49" s="674"/>
      <c r="RIW49" s="674"/>
      <c r="RIX49" s="674"/>
      <c r="RIY49" s="674"/>
      <c r="RIZ49" s="674"/>
      <c r="RJA49" s="674"/>
      <c r="RJB49" s="674"/>
      <c r="RJC49" s="674"/>
      <c r="RJD49" s="674"/>
      <c r="RJE49" s="674"/>
      <c r="RJF49" s="674"/>
      <c r="RJG49" s="674"/>
      <c r="RJH49" s="674"/>
      <c r="RJI49" s="674"/>
      <c r="RJJ49" s="674"/>
      <c r="RJK49" s="674"/>
      <c r="RJL49" s="674"/>
      <c r="RJM49" s="674"/>
      <c r="RJN49" s="674"/>
      <c r="RJO49" s="674"/>
      <c r="RJP49" s="674"/>
      <c r="RJQ49" s="674"/>
      <c r="RJR49" s="674"/>
      <c r="RJS49" s="674"/>
      <c r="RJT49" s="674"/>
      <c r="RJU49" s="674"/>
      <c r="RJV49" s="674"/>
      <c r="RJW49" s="674"/>
      <c r="RJX49" s="674"/>
      <c r="RJY49" s="674"/>
      <c r="RJZ49" s="674"/>
      <c r="RKA49" s="674"/>
      <c r="RKB49" s="674"/>
      <c r="RKC49" s="674"/>
      <c r="RKD49" s="674"/>
      <c r="RKE49" s="674"/>
      <c r="RKF49" s="674"/>
      <c r="RKG49" s="674"/>
      <c r="RKH49" s="674"/>
      <c r="RKI49" s="674"/>
      <c r="RKJ49" s="674"/>
      <c r="RKK49" s="674"/>
      <c r="RKL49" s="674"/>
      <c r="RKM49" s="674"/>
      <c r="RKN49" s="674"/>
      <c r="RKO49" s="674"/>
      <c r="RKP49" s="674"/>
      <c r="RKQ49" s="674"/>
      <c r="RKR49" s="674"/>
      <c r="RKS49" s="674"/>
      <c r="RKT49" s="674"/>
      <c r="RKU49" s="674"/>
      <c r="RKV49" s="674"/>
      <c r="RKW49" s="674"/>
      <c r="RKX49" s="674"/>
      <c r="RKY49" s="674"/>
      <c r="RKZ49" s="674"/>
      <c r="RLA49" s="674"/>
      <c r="RLB49" s="674"/>
      <c r="RLC49" s="674"/>
      <c r="RLD49" s="674"/>
      <c r="RLE49" s="674"/>
      <c r="RLF49" s="674"/>
      <c r="RLG49" s="674"/>
      <c r="RLH49" s="674"/>
      <c r="RLI49" s="674"/>
      <c r="RLJ49" s="674"/>
      <c r="RLK49" s="674"/>
      <c r="RLL49" s="674"/>
      <c r="RLM49" s="674"/>
      <c r="RLN49" s="674"/>
      <c r="RLO49" s="674"/>
      <c r="RLP49" s="674"/>
      <c r="RLQ49" s="674"/>
      <c r="RLR49" s="674"/>
      <c r="RLS49" s="674"/>
      <c r="RLT49" s="674"/>
      <c r="RLU49" s="674"/>
      <c r="RLV49" s="674"/>
      <c r="RLW49" s="674"/>
      <c r="RLX49" s="674"/>
      <c r="RLY49" s="674"/>
      <c r="RLZ49" s="674"/>
      <c r="RMA49" s="674"/>
      <c r="RMB49" s="674"/>
      <c r="RMC49" s="674"/>
      <c r="RMD49" s="674"/>
      <c r="RME49" s="674"/>
      <c r="RMF49" s="674"/>
      <c r="RMG49" s="674"/>
      <c r="RMH49" s="674"/>
      <c r="RMI49" s="674"/>
      <c r="RMJ49" s="674"/>
      <c r="RMK49" s="674"/>
      <c r="RML49" s="674"/>
      <c r="RMM49" s="674"/>
      <c r="RMN49" s="674"/>
      <c r="RMO49" s="674"/>
      <c r="RMP49" s="674"/>
      <c r="RMQ49" s="674"/>
      <c r="RMR49" s="674"/>
      <c r="RMS49" s="674"/>
      <c r="RMT49" s="674"/>
      <c r="RMU49" s="674"/>
      <c r="RMV49" s="674"/>
      <c r="RMW49" s="674"/>
      <c r="RMX49" s="674"/>
      <c r="RMY49" s="674"/>
      <c r="RMZ49" s="674"/>
      <c r="RNA49" s="674"/>
      <c r="RNB49" s="674"/>
      <c r="RNC49" s="674"/>
      <c r="RND49" s="674"/>
      <c r="RNE49" s="674"/>
      <c r="RNF49" s="674"/>
      <c r="RNG49" s="674"/>
      <c r="RNH49" s="674"/>
      <c r="RNI49" s="674"/>
      <c r="RNJ49" s="674"/>
      <c r="RNK49" s="674"/>
      <c r="RNL49" s="674"/>
      <c r="RNM49" s="674"/>
      <c r="RNN49" s="674"/>
      <c r="RNO49" s="674"/>
      <c r="RNP49" s="674"/>
      <c r="RNQ49" s="674"/>
      <c r="RNR49" s="674"/>
      <c r="RNS49" s="674"/>
      <c r="RNT49" s="674"/>
      <c r="RNU49" s="674"/>
      <c r="RNV49" s="674"/>
      <c r="RNW49" s="674"/>
      <c r="RNX49" s="674"/>
      <c r="RNY49" s="674"/>
      <c r="RNZ49" s="674"/>
      <c r="ROA49" s="674"/>
      <c r="ROB49" s="674"/>
      <c r="ROC49" s="674"/>
      <c r="ROD49" s="674"/>
      <c r="ROE49" s="674"/>
      <c r="ROF49" s="674"/>
      <c r="ROG49" s="674"/>
      <c r="ROH49" s="674"/>
      <c r="ROI49" s="674"/>
      <c r="ROJ49" s="674"/>
      <c r="ROK49" s="674"/>
      <c r="ROL49" s="674"/>
      <c r="ROM49" s="674"/>
      <c r="RON49" s="674"/>
      <c r="ROO49" s="674"/>
      <c r="ROP49" s="674"/>
      <c r="ROQ49" s="674"/>
      <c r="ROR49" s="674"/>
      <c r="ROS49" s="674"/>
      <c r="ROT49" s="674"/>
      <c r="ROU49" s="674"/>
      <c r="ROV49" s="674"/>
      <c r="ROW49" s="674"/>
      <c r="ROX49" s="674"/>
      <c r="ROY49" s="674"/>
      <c r="ROZ49" s="674"/>
      <c r="RPA49" s="674"/>
      <c r="RPB49" s="674"/>
      <c r="RPC49" s="674"/>
      <c r="RPD49" s="674"/>
      <c r="RPE49" s="674"/>
      <c r="RPF49" s="674"/>
      <c r="RPG49" s="674"/>
      <c r="RPH49" s="674"/>
      <c r="RPI49" s="674"/>
      <c r="RPJ49" s="674"/>
      <c r="RPK49" s="674"/>
      <c r="RPL49" s="674"/>
      <c r="RPM49" s="674"/>
      <c r="RPN49" s="674"/>
      <c r="RPO49" s="674"/>
      <c r="RPP49" s="674"/>
      <c r="RPQ49" s="674"/>
      <c r="RPR49" s="674"/>
      <c r="RPS49" s="674"/>
      <c r="RPT49" s="674"/>
      <c r="RPU49" s="674"/>
      <c r="RPV49" s="674"/>
      <c r="RPW49" s="674"/>
      <c r="RPX49" s="674"/>
      <c r="RPY49" s="674"/>
      <c r="RPZ49" s="674"/>
      <c r="RQA49" s="674"/>
      <c r="RQB49" s="674"/>
      <c r="RQC49" s="674"/>
      <c r="RQD49" s="674"/>
      <c r="RQE49" s="674"/>
      <c r="RQF49" s="674"/>
      <c r="RQG49" s="674"/>
      <c r="RQH49" s="674"/>
      <c r="RQI49" s="674"/>
      <c r="RQJ49" s="674"/>
      <c r="RQK49" s="674"/>
      <c r="RQL49" s="674"/>
      <c r="RQM49" s="674"/>
      <c r="RQN49" s="674"/>
      <c r="RQO49" s="674"/>
      <c r="RQP49" s="674"/>
      <c r="RQQ49" s="674"/>
      <c r="RQR49" s="674"/>
      <c r="RQS49" s="674"/>
      <c r="RQT49" s="674"/>
      <c r="RQU49" s="674"/>
      <c r="RQV49" s="674"/>
      <c r="RQW49" s="674"/>
      <c r="RQX49" s="674"/>
      <c r="RQY49" s="674"/>
      <c r="RQZ49" s="674"/>
      <c r="RRA49" s="674"/>
      <c r="RRB49" s="674"/>
      <c r="RRC49" s="674"/>
      <c r="RRD49" s="674"/>
      <c r="RRE49" s="674"/>
      <c r="RRF49" s="674"/>
      <c r="RRG49" s="674"/>
      <c r="RRH49" s="674"/>
      <c r="RRI49" s="674"/>
      <c r="RRJ49" s="674"/>
      <c r="RRK49" s="674"/>
      <c r="RRL49" s="674"/>
      <c r="RRM49" s="674"/>
      <c r="RRN49" s="674"/>
      <c r="RRO49" s="674"/>
      <c r="RRP49" s="674"/>
      <c r="RRQ49" s="674"/>
      <c r="RRR49" s="674"/>
      <c r="RRS49" s="674"/>
      <c r="RRT49" s="674"/>
      <c r="RRU49" s="674"/>
      <c r="RRV49" s="674"/>
      <c r="RRW49" s="674"/>
      <c r="RRX49" s="674"/>
      <c r="RRY49" s="674"/>
      <c r="RRZ49" s="674"/>
      <c r="RSA49" s="674"/>
      <c r="RSB49" s="674"/>
      <c r="RSC49" s="674"/>
      <c r="RSD49" s="674"/>
      <c r="RSE49" s="674"/>
      <c r="RSF49" s="674"/>
      <c r="RSG49" s="674"/>
      <c r="RSH49" s="674"/>
      <c r="RSI49" s="674"/>
      <c r="RSJ49" s="674"/>
      <c r="RSK49" s="674"/>
      <c r="RSL49" s="674"/>
      <c r="RSM49" s="674"/>
      <c r="RSN49" s="674"/>
      <c r="RSO49" s="674"/>
      <c r="RSP49" s="674"/>
      <c r="RSQ49" s="674"/>
      <c r="RSR49" s="674"/>
      <c r="RSS49" s="674"/>
      <c r="RST49" s="674"/>
      <c r="RSU49" s="674"/>
      <c r="RSV49" s="674"/>
      <c r="RSW49" s="674"/>
      <c r="RSX49" s="674"/>
      <c r="RSY49" s="674"/>
      <c r="RSZ49" s="674"/>
      <c r="RTA49" s="674"/>
      <c r="RTB49" s="674"/>
      <c r="RTC49" s="674"/>
      <c r="RTD49" s="674"/>
      <c r="RTE49" s="674"/>
      <c r="RTF49" s="674"/>
      <c r="RTG49" s="674"/>
      <c r="RTH49" s="674"/>
      <c r="RTI49" s="674"/>
      <c r="RTJ49" s="674"/>
      <c r="RTK49" s="674"/>
      <c r="RTL49" s="674"/>
      <c r="RTM49" s="674"/>
      <c r="RTN49" s="674"/>
      <c r="RTO49" s="674"/>
      <c r="RTP49" s="674"/>
      <c r="RTQ49" s="674"/>
      <c r="RTR49" s="674"/>
      <c r="RTS49" s="674"/>
      <c r="RTT49" s="674"/>
      <c r="RTU49" s="674"/>
      <c r="RTV49" s="674"/>
      <c r="RTW49" s="674"/>
      <c r="RTX49" s="674"/>
      <c r="RTY49" s="674"/>
      <c r="RTZ49" s="674"/>
      <c r="RUA49" s="674"/>
      <c r="RUB49" s="674"/>
      <c r="RUC49" s="674"/>
      <c r="RUD49" s="674"/>
      <c r="RUE49" s="674"/>
      <c r="RUF49" s="674"/>
      <c r="RUG49" s="674"/>
      <c r="RUH49" s="674"/>
      <c r="RUI49" s="674"/>
      <c r="RUJ49" s="674"/>
      <c r="RUK49" s="674"/>
      <c r="RUL49" s="674"/>
      <c r="RUM49" s="674"/>
      <c r="RUN49" s="674"/>
      <c r="RUO49" s="674"/>
      <c r="RUP49" s="674"/>
      <c r="RUQ49" s="674"/>
      <c r="RUR49" s="674"/>
      <c r="RUS49" s="674"/>
      <c r="RUT49" s="674"/>
      <c r="RUU49" s="674"/>
      <c r="RUV49" s="674"/>
      <c r="RUW49" s="674"/>
      <c r="RUX49" s="674"/>
      <c r="RUY49" s="674"/>
      <c r="RUZ49" s="674"/>
      <c r="RVA49" s="674"/>
      <c r="RVB49" s="674"/>
      <c r="RVC49" s="674"/>
      <c r="RVD49" s="674"/>
      <c r="RVE49" s="674"/>
      <c r="RVF49" s="674"/>
      <c r="RVG49" s="674"/>
      <c r="RVH49" s="674"/>
      <c r="RVI49" s="674"/>
      <c r="RVJ49" s="674"/>
      <c r="RVK49" s="674"/>
      <c r="RVL49" s="674"/>
      <c r="RVM49" s="674"/>
      <c r="RVN49" s="674"/>
      <c r="RVO49" s="674"/>
      <c r="RVP49" s="674"/>
      <c r="RVQ49" s="674"/>
      <c r="RVR49" s="674"/>
      <c r="RVS49" s="674"/>
      <c r="RVT49" s="674"/>
      <c r="RVU49" s="674"/>
      <c r="RVV49" s="674"/>
      <c r="RVW49" s="674"/>
      <c r="RVX49" s="674"/>
      <c r="RVY49" s="674"/>
      <c r="RVZ49" s="674"/>
      <c r="RWA49" s="674"/>
      <c r="RWB49" s="674"/>
      <c r="RWC49" s="674"/>
      <c r="RWD49" s="674"/>
      <c r="RWE49" s="674"/>
      <c r="RWF49" s="674"/>
      <c r="RWG49" s="674"/>
      <c r="RWH49" s="674"/>
      <c r="RWI49" s="674"/>
      <c r="RWJ49" s="674"/>
      <c r="RWK49" s="674"/>
      <c r="RWL49" s="674"/>
      <c r="RWM49" s="674"/>
      <c r="RWN49" s="674"/>
      <c r="RWO49" s="674"/>
      <c r="RWP49" s="674"/>
      <c r="RWQ49" s="674"/>
      <c r="RWR49" s="674"/>
      <c r="RWS49" s="674"/>
      <c r="RWT49" s="674"/>
      <c r="RWU49" s="674"/>
      <c r="RWV49" s="674"/>
      <c r="RWW49" s="674"/>
      <c r="RWX49" s="674"/>
      <c r="RWY49" s="674"/>
      <c r="RWZ49" s="674"/>
      <c r="RXA49" s="674"/>
      <c r="RXB49" s="674"/>
      <c r="RXC49" s="674"/>
      <c r="RXD49" s="674"/>
      <c r="RXE49" s="674"/>
      <c r="RXF49" s="674"/>
      <c r="RXG49" s="674"/>
      <c r="RXH49" s="674"/>
      <c r="RXI49" s="674"/>
      <c r="RXJ49" s="674"/>
      <c r="RXK49" s="674"/>
      <c r="RXL49" s="674"/>
      <c r="RXM49" s="674"/>
      <c r="RXN49" s="674"/>
      <c r="RXO49" s="674"/>
      <c r="RXP49" s="674"/>
      <c r="RXQ49" s="674"/>
      <c r="RXR49" s="674"/>
      <c r="RXS49" s="674"/>
      <c r="RXT49" s="674"/>
      <c r="RXU49" s="674"/>
      <c r="RXV49" s="674"/>
      <c r="RXW49" s="674"/>
      <c r="RXX49" s="674"/>
      <c r="RXY49" s="674"/>
      <c r="RXZ49" s="674"/>
      <c r="RYA49" s="674"/>
      <c r="RYB49" s="674"/>
      <c r="RYC49" s="674"/>
      <c r="RYD49" s="674"/>
      <c r="RYE49" s="674"/>
      <c r="RYF49" s="674"/>
      <c r="RYG49" s="674"/>
      <c r="RYH49" s="674"/>
      <c r="RYI49" s="674"/>
      <c r="RYJ49" s="674"/>
      <c r="RYK49" s="674"/>
      <c r="RYL49" s="674"/>
      <c r="RYM49" s="674"/>
      <c r="RYN49" s="674"/>
      <c r="RYO49" s="674"/>
      <c r="RYP49" s="674"/>
      <c r="RYQ49" s="674"/>
      <c r="RYR49" s="674"/>
      <c r="RYS49" s="674"/>
      <c r="RYT49" s="674"/>
      <c r="RYU49" s="674"/>
      <c r="RYV49" s="674"/>
      <c r="RYW49" s="674"/>
      <c r="RYX49" s="674"/>
      <c r="RYY49" s="674"/>
      <c r="RYZ49" s="674"/>
      <c r="RZA49" s="674"/>
      <c r="RZB49" s="674"/>
      <c r="RZC49" s="674"/>
      <c r="RZD49" s="674"/>
      <c r="RZE49" s="674"/>
      <c r="RZF49" s="674"/>
      <c r="RZG49" s="674"/>
      <c r="RZH49" s="674"/>
      <c r="RZI49" s="674"/>
      <c r="RZJ49" s="674"/>
      <c r="RZK49" s="674"/>
      <c r="RZL49" s="674"/>
      <c r="RZM49" s="674"/>
      <c r="RZN49" s="674"/>
      <c r="RZO49" s="674"/>
      <c r="RZP49" s="674"/>
      <c r="RZQ49" s="674"/>
      <c r="RZR49" s="674"/>
      <c r="RZS49" s="674"/>
      <c r="RZT49" s="674"/>
      <c r="RZU49" s="674"/>
      <c r="RZV49" s="674"/>
      <c r="RZW49" s="674"/>
      <c r="RZX49" s="674"/>
      <c r="RZY49" s="674"/>
      <c r="RZZ49" s="674"/>
      <c r="SAA49" s="674"/>
      <c r="SAB49" s="674"/>
      <c r="SAC49" s="674"/>
      <c r="SAD49" s="674"/>
      <c r="SAE49" s="674"/>
      <c r="SAF49" s="674"/>
      <c r="SAG49" s="674"/>
      <c r="SAH49" s="674"/>
      <c r="SAI49" s="674"/>
      <c r="SAJ49" s="674"/>
      <c r="SAK49" s="674"/>
      <c r="SAL49" s="674"/>
      <c r="SAM49" s="674"/>
      <c r="SAN49" s="674"/>
      <c r="SAO49" s="674"/>
      <c r="SAP49" s="674"/>
      <c r="SAQ49" s="674"/>
      <c r="SAR49" s="674"/>
      <c r="SAS49" s="674"/>
      <c r="SAT49" s="674"/>
      <c r="SAU49" s="674"/>
      <c r="SAV49" s="674"/>
      <c r="SAW49" s="674"/>
      <c r="SAX49" s="674"/>
      <c r="SAY49" s="674"/>
      <c r="SAZ49" s="674"/>
      <c r="SBA49" s="674"/>
      <c r="SBB49" s="674"/>
      <c r="SBC49" s="674"/>
      <c r="SBD49" s="674"/>
      <c r="SBE49" s="674"/>
      <c r="SBF49" s="674"/>
      <c r="SBG49" s="674"/>
      <c r="SBH49" s="674"/>
      <c r="SBI49" s="674"/>
      <c r="SBJ49" s="674"/>
      <c r="SBK49" s="674"/>
      <c r="SBL49" s="674"/>
      <c r="SBM49" s="674"/>
      <c r="SBN49" s="674"/>
      <c r="SBO49" s="674"/>
      <c r="SBP49" s="674"/>
      <c r="SBQ49" s="674"/>
      <c r="SBR49" s="674"/>
      <c r="SBS49" s="674"/>
      <c r="SBT49" s="674"/>
      <c r="SBU49" s="674"/>
      <c r="SBV49" s="674"/>
      <c r="SBW49" s="674"/>
      <c r="SBX49" s="674"/>
      <c r="SBY49" s="674"/>
      <c r="SBZ49" s="674"/>
      <c r="SCA49" s="674"/>
      <c r="SCB49" s="674"/>
      <c r="SCC49" s="674"/>
      <c r="SCD49" s="674"/>
      <c r="SCE49" s="674"/>
      <c r="SCF49" s="674"/>
      <c r="SCG49" s="674"/>
      <c r="SCH49" s="674"/>
      <c r="SCI49" s="674"/>
      <c r="SCJ49" s="674"/>
      <c r="SCK49" s="674"/>
      <c r="SCL49" s="674"/>
      <c r="SCM49" s="674"/>
      <c r="SCN49" s="674"/>
      <c r="SCO49" s="674"/>
      <c r="SCP49" s="674"/>
      <c r="SCQ49" s="674"/>
      <c r="SCR49" s="674"/>
      <c r="SCS49" s="674"/>
      <c r="SCT49" s="674"/>
      <c r="SCU49" s="674"/>
      <c r="SCV49" s="674"/>
      <c r="SCW49" s="674"/>
      <c r="SCX49" s="674"/>
      <c r="SCY49" s="674"/>
      <c r="SCZ49" s="674"/>
      <c r="SDA49" s="674"/>
      <c r="SDB49" s="674"/>
      <c r="SDC49" s="674"/>
      <c r="SDD49" s="674"/>
      <c r="SDE49" s="674"/>
      <c r="SDF49" s="674"/>
      <c r="SDG49" s="674"/>
      <c r="SDH49" s="674"/>
      <c r="SDI49" s="674"/>
      <c r="SDJ49" s="674"/>
      <c r="SDK49" s="674"/>
      <c r="SDL49" s="674"/>
      <c r="SDM49" s="674"/>
      <c r="SDN49" s="674"/>
      <c r="SDO49" s="674"/>
      <c r="SDP49" s="674"/>
      <c r="SDQ49" s="674"/>
      <c r="SDR49" s="674"/>
      <c r="SDS49" s="674"/>
      <c r="SDT49" s="674"/>
      <c r="SDU49" s="674"/>
      <c r="SDV49" s="674"/>
      <c r="SDW49" s="674"/>
      <c r="SDX49" s="674"/>
      <c r="SDY49" s="674"/>
      <c r="SDZ49" s="674"/>
      <c r="SEA49" s="674"/>
      <c r="SEB49" s="674"/>
      <c r="SEC49" s="674"/>
      <c r="SED49" s="674"/>
      <c r="SEE49" s="674"/>
      <c r="SEF49" s="674"/>
      <c r="SEG49" s="674"/>
      <c r="SEH49" s="674"/>
      <c r="SEI49" s="674"/>
      <c r="SEJ49" s="674"/>
      <c r="SEK49" s="674"/>
      <c r="SEL49" s="674"/>
      <c r="SEM49" s="674"/>
      <c r="SEN49" s="674"/>
      <c r="SEO49" s="674"/>
      <c r="SEP49" s="674"/>
      <c r="SEQ49" s="674"/>
      <c r="SER49" s="674"/>
      <c r="SES49" s="674"/>
      <c r="SET49" s="674"/>
      <c r="SEU49" s="674"/>
      <c r="SEV49" s="674"/>
      <c r="SEW49" s="674"/>
      <c r="SEX49" s="674"/>
      <c r="SEY49" s="674"/>
      <c r="SEZ49" s="674"/>
      <c r="SFA49" s="674"/>
      <c r="SFB49" s="674"/>
      <c r="SFC49" s="674"/>
      <c r="SFD49" s="674"/>
      <c r="SFE49" s="674"/>
      <c r="SFF49" s="674"/>
      <c r="SFG49" s="674"/>
      <c r="SFH49" s="674"/>
      <c r="SFI49" s="674"/>
      <c r="SFJ49" s="674"/>
      <c r="SFK49" s="674"/>
      <c r="SFL49" s="674"/>
      <c r="SFM49" s="674"/>
      <c r="SFN49" s="674"/>
      <c r="SFO49" s="674"/>
      <c r="SFP49" s="674"/>
      <c r="SFQ49" s="674"/>
      <c r="SFR49" s="674"/>
      <c r="SFS49" s="674"/>
      <c r="SFT49" s="674"/>
      <c r="SFU49" s="674"/>
      <c r="SFV49" s="674"/>
      <c r="SFW49" s="674"/>
      <c r="SFX49" s="674"/>
      <c r="SFY49" s="674"/>
      <c r="SFZ49" s="674"/>
      <c r="SGA49" s="674"/>
      <c r="SGB49" s="674"/>
      <c r="SGC49" s="674"/>
      <c r="SGD49" s="674"/>
      <c r="SGE49" s="674"/>
      <c r="SGF49" s="674"/>
      <c r="SGG49" s="674"/>
      <c r="SGH49" s="674"/>
      <c r="SGI49" s="674"/>
      <c r="SGJ49" s="674"/>
      <c r="SGK49" s="674"/>
      <c r="SGL49" s="674"/>
      <c r="SGM49" s="674"/>
      <c r="SGN49" s="674"/>
      <c r="SGO49" s="674"/>
      <c r="SGP49" s="674"/>
      <c r="SGQ49" s="674"/>
      <c r="SGR49" s="674"/>
      <c r="SGS49" s="674"/>
      <c r="SGT49" s="674"/>
      <c r="SGU49" s="674"/>
      <c r="SGV49" s="674"/>
      <c r="SGW49" s="674"/>
      <c r="SGX49" s="674"/>
      <c r="SGY49" s="674"/>
      <c r="SGZ49" s="674"/>
      <c r="SHA49" s="674"/>
      <c r="SHB49" s="674"/>
      <c r="SHC49" s="674"/>
      <c r="SHD49" s="674"/>
      <c r="SHE49" s="674"/>
      <c r="SHF49" s="674"/>
      <c r="SHG49" s="674"/>
      <c r="SHH49" s="674"/>
      <c r="SHI49" s="674"/>
      <c r="SHJ49" s="674"/>
      <c r="SHK49" s="674"/>
      <c r="SHL49" s="674"/>
      <c r="SHM49" s="674"/>
      <c r="SHN49" s="674"/>
      <c r="SHO49" s="674"/>
      <c r="SHP49" s="674"/>
      <c r="SHQ49" s="674"/>
      <c r="SHR49" s="674"/>
      <c r="SHS49" s="674"/>
      <c r="SHT49" s="674"/>
      <c r="SHU49" s="674"/>
      <c r="SHV49" s="674"/>
      <c r="SHW49" s="674"/>
      <c r="SHX49" s="674"/>
      <c r="SHY49" s="674"/>
      <c r="SHZ49" s="674"/>
      <c r="SIA49" s="674"/>
      <c r="SIB49" s="674"/>
      <c r="SIC49" s="674"/>
      <c r="SID49" s="674"/>
      <c r="SIE49" s="674"/>
      <c r="SIF49" s="674"/>
      <c r="SIG49" s="674"/>
      <c r="SIH49" s="674"/>
      <c r="SII49" s="674"/>
      <c r="SIJ49" s="674"/>
      <c r="SIK49" s="674"/>
      <c r="SIL49" s="674"/>
      <c r="SIM49" s="674"/>
      <c r="SIN49" s="674"/>
      <c r="SIO49" s="674"/>
      <c r="SIP49" s="674"/>
      <c r="SIQ49" s="674"/>
      <c r="SIR49" s="674"/>
      <c r="SIS49" s="674"/>
      <c r="SIT49" s="674"/>
      <c r="SIU49" s="674"/>
      <c r="SIV49" s="674"/>
      <c r="SIW49" s="674"/>
      <c r="SIX49" s="674"/>
      <c r="SIY49" s="674"/>
      <c r="SIZ49" s="674"/>
      <c r="SJA49" s="674"/>
      <c r="SJB49" s="674"/>
      <c r="SJC49" s="674"/>
      <c r="SJD49" s="674"/>
      <c r="SJE49" s="674"/>
      <c r="SJF49" s="674"/>
      <c r="SJG49" s="674"/>
      <c r="SJH49" s="674"/>
      <c r="SJI49" s="674"/>
      <c r="SJJ49" s="674"/>
      <c r="SJK49" s="674"/>
      <c r="SJL49" s="674"/>
      <c r="SJM49" s="674"/>
      <c r="SJN49" s="674"/>
      <c r="SJO49" s="674"/>
      <c r="SJP49" s="674"/>
      <c r="SJQ49" s="674"/>
      <c r="SJR49" s="674"/>
      <c r="SJS49" s="674"/>
      <c r="SJT49" s="674"/>
      <c r="SJU49" s="674"/>
      <c r="SJV49" s="674"/>
      <c r="SJW49" s="674"/>
      <c r="SJX49" s="674"/>
      <c r="SJY49" s="674"/>
      <c r="SJZ49" s="674"/>
      <c r="SKA49" s="674"/>
      <c r="SKB49" s="674"/>
      <c r="SKC49" s="674"/>
      <c r="SKD49" s="674"/>
      <c r="SKE49" s="674"/>
      <c r="SKF49" s="674"/>
      <c r="SKG49" s="674"/>
      <c r="SKH49" s="674"/>
      <c r="SKI49" s="674"/>
      <c r="SKJ49" s="674"/>
      <c r="SKK49" s="674"/>
      <c r="SKL49" s="674"/>
      <c r="SKM49" s="674"/>
      <c r="SKN49" s="674"/>
      <c r="SKO49" s="674"/>
      <c r="SKP49" s="674"/>
      <c r="SKQ49" s="674"/>
      <c r="SKR49" s="674"/>
      <c r="SKS49" s="674"/>
      <c r="SKT49" s="674"/>
      <c r="SKU49" s="674"/>
      <c r="SKV49" s="674"/>
      <c r="SKW49" s="674"/>
      <c r="SKX49" s="674"/>
      <c r="SKY49" s="674"/>
      <c r="SKZ49" s="674"/>
      <c r="SLA49" s="674"/>
      <c r="SLB49" s="674"/>
      <c r="SLC49" s="674"/>
      <c r="SLD49" s="674"/>
      <c r="SLE49" s="674"/>
      <c r="SLF49" s="674"/>
      <c r="SLG49" s="674"/>
      <c r="SLH49" s="674"/>
      <c r="SLI49" s="674"/>
      <c r="SLJ49" s="674"/>
      <c r="SLK49" s="674"/>
      <c r="SLL49" s="674"/>
      <c r="SLM49" s="674"/>
      <c r="SLN49" s="674"/>
      <c r="SLO49" s="674"/>
      <c r="SLP49" s="674"/>
      <c r="SLQ49" s="674"/>
      <c r="SLR49" s="674"/>
      <c r="SLS49" s="674"/>
      <c r="SLT49" s="674"/>
      <c r="SLU49" s="674"/>
      <c r="SLV49" s="674"/>
      <c r="SLW49" s="674"/>
      <c r="SLX49" s="674"/>
      <c r="SLY49" s="674"/>
      <c r="SLZ49" s="674"/>
      <c r="SMA49" s="674"/>
      <c r="SMB49" s="674"/>
      <c r="SMC49" s="674"/>
      <c r="SMD49" s="674"/>
      <c r="SME49" s="674"/>
      <c r="SMF49" s="674"/>
      <c r="SMG49" s="674"/>
      <c r="SMH49" s="674"/>
      <c r="SMI49" s="674"/>
      <c r="SMJ49" s="674"/>
      <c r="SMK49" s="674"/>
      <c r="SML49" s="674"/>
      <c r="SMM49" s="674"/>
      <c r="SMN49" s="674"/>
      <c r="SMO49" s="674"/>
      <c r="SMP49" s="674"/>
      <c r="SMQ49" s="674"/>
      <c r="SMR49" s="674"/>
      <c r="SMS49" s="674"/>
      <c r="SMT49" s="674"/>
      <c r="SMU49" s="674"/>
      <c r="SMV49" s="674"/>
      <c r="SMW49" s="674"/>
      <c r="SMX49" s="674"/>
      <c r="SMY49" s="674"/>
      <c r="SMZ49" s="674"/>
      <c r="SNA49" s="674"/>
      <c r="SNB49" s="674"/>
      <c r="SNC49" s="674"/>
      <c r="SND49" s="674"/>
      <c r="SNE49" s="674"/>
      <c r="SNF49" s="674"/>
      <c r="SNG49" s="674"/>
      <c r="SNH49" s="674"/>
      <c r="SNI49" s="674"/>
      <c r="SNJ49" s="674"/>
      <c r="SNK49" s="674"/>
      <c r="SNL49" s="674"/>
      <c r="SNM49" s="674"/>
      <c r="SNN49" s="674"/>
      <c r="SNO49" s="674"/>
      <c r="SNP49" s="674"/>
      <c r="SNQ49" s="674"/>
      <c r="SNR49" s="674"/>
      <c r="SNS49" s="674"/>
      <c r="SNT49" s="674"/>
      <c r="SNU49" s="674"/>
      <c r="SNV49" s="674"/>
      <c r="SNW49" s="674"/>
      <c r="SNX49" s="674"/>
      <c r="SNY49" s="674"/>
      <c r="SNZ49" s="674"/>
      <c r="SOA49" s="674"/>
      <c r="SOB49" s="674"/>
      <c r="SOC49" s="674"/>
      <c r="SOD49" s="674"/>
      <c r="SOE49" s="674"/>
      <c r="SOF49" s="674"/>
      <c r="SOG49" s="674"/>
      <c r="SOH49" s="674"/>
      <c r="SOI49" s="674"/>
      <c r="SOJ49" s="674"/>
      <c r="SOK49" s="674"/>
      <c r="SOL49" s="674"/>
      <c r="SOM49" s="674"/>
      <c r="SON49" s="674"/>
      <c r="SOO49" s="674"/>
      <c r="SOP49" s="674"/>
      <c r="SOQ49" s="674"/>
      <c r="SOR49" s="674"/>
      <c r="SOS49" s="674"/>
      <c r="SOT49" s="674"/>
      <c r="SOU49" s="674"/>
      <c r="SOV49" s="674"/>
      <c r="SOW49" s="674"/>
      <c r="SOX49" s="674"/>
      <c r="SOY49" s="674"/>
      <c r="SOZ49" s="674"/>
      <c r="SPA49" s="674"/>
      <c r="SPB49" s="674"/>
      <c r="SPC49" s="674"/>
      <c r="SPD49" s="674"/>
      <c r="SPE49" s="674"/>
      <c r="SPF49" s="674"/>
      <c r="SPG49" s="674"/>
      <c r="SPH49" s="674"/>
      <c r="SPI49" s="674"/>
      <c r="SPJ49" s="674"/>
      <c r="SPK49" s="674"/>
      <c r="SPL49" s="674"/>
      <c r="SPM49" s="674"/>
      <c r="SPN49" s="674"/>
      <c r="SPO49" s="674"/>
      <c r="SPP49" s="674"/>
      <c r="SPQ49" s="674"/>
      <c r="SPR49" s="674"/>
      <c r="SPS49" s="674"/>
      <c r="SPT49" s="674"/>
      <c r="SPU49" s="674"/>
      <c r="SPV49" s="674"/>
      <c r="SPW49" s="674"/>
      <c r="SPX49" s="674"/>
      <c r="SPY49" s="674"/>
      <c r="SPZ49" s="674"/>
      <c r="SQA49" s="674"/>
      <c r="SQB49" s="674"/>
      <c r="SQC49" s="674"/>
      <c r="SQD49" s="674"/>
      <c r="SQE49" s="674"/>
      <c r="SQF49" s="674"/>
      <c r="SQG49" s="674"/>
      <c r="SQH49" s="674"/>
      <c r="SQI49" s="674"/>
      <c r="SQJ49" s="674"/>
      <c r="SQK49" s="674"/>
      <c r="SQL49" s="674"/>
      <c r="SQM49" s="674"/>
      <c r="SQN49" s="674"/>
      <c r="SQO49" s="674"/>
      <c r="SQP49" s="674"/>
      <c r="SQQ49" s="674"/>
      <c r="SQR49" s="674"/>
      <c r="SQS49" s="674"/>
      <c r="SQT49" s="674"/>
      <c r="SQU49" s="674"/>
      <c r="SQV49" s="674"/>
      <c r="SQW49" s="674"/>
      <c r="SQX49" s="674"/>
      <c r="SQY49" s="674"/>
      <c r="SQZ49" s="674"/>
      <c r="SRA49" s="674"/>
      <c r="SRB49" s="674"/>
      <c r="SRC49" s="674"/>
      <c r="SRD49" s="674"/>
      <c r="SRE49" s="674"/>
      <c r="SRF49" s="674"/>
      <c r="SRG49" s="674"/>
      <c r="SRH49" s="674"/>
      <c r="SRI49" s="674"/>
      <c r="SRJ49" s="674"/>
      <c r="SRK49" s="674"/>
      <c r="SRL49" s="674"/>
      <c r="SRM49" s="674"/>
      <c r="SRN49" s="674"/>
      <c r="SRO49" s="674"/>
      <c r="SRP49" s="674"/>
      <c r="SRQ49" s="674"/>
      <c r="SRR49" s="674"/>
      <c r="SRS49" s="674"/>
      <c r="SRT49" s="674"/>
      <c r="SRU49" s="674"/>
      <c r="SRV49" s="674"/>
      <c r="SRW49" s="674"/>
      <c r="SRX49" s="674"/>
      <c r="SRY49" s="674"/>
      <c r="SRZ49" s="674"/>
      <c r="SSA49" s="674"/>
      <c r="SSB49" s="674"/>
      <c r="SSC49" s="674"/>
      <c r="SSD49" s="674"/>
      <c r="SSE49" s="674"/>
      <c r="SSF49" s="674"/>
      <c r="SSG49" s="674"/>
      <c r="SSH49" s="674"/>
      <c r="SSI49" s="674"/>
      <c r="SSJ49" s="674"/>
      <c r="SSK49" s="674"/>
      <c r="SSL49" s="674"/>
      <c r="SSM49" s="674"/>
      <c r="SSN49" s="674"/>
      <c r="SSO49" s="674"/>
      <c r="SSP49" s="674"/>
      <c r="SSQ49" s="674"/>
      <c r="SSR49" s="674"/>
      <c r="SSS49" s="674"/>
      <c r="SST49" s="674"/>
      <c r="SSU49" s="674"/>
      <c r="SSV49" s="674"/>
      <c r="SSW49" s="674"/>
      <c r="SSX49" s="674"/>
      <c r="SSY49" s="674"/>
      <c r="SSZ49" s="674"/>
      <c r="STA49" s="674"/>
      <c r="STB49" s="674"/>
      <c r="STC49" s="674"/>
      <c r="STD49" s="674"/>
      <c r="STE49" s="674"/>
      <c r="STF49" s="674"/>
      <c r="STG49" s="674"/>
      <c r="STH49" s="674"/>
      <c r="STI49" s="674"/>
      <c r="STJ49" s="674"/>
      <c r="STK49" s="674"/>
      <c r="STL49" s="674"/>
      <c r="STM49" s="674"/>
      <c r="STN49" s="674"/>
      <c r="STO49" s="674"/>
      <c r="STP49" s="674"/>
      <c r="STQ49" s="674"/>
      <c r="STR49" s="674"/>
      <c r="STS49" s="674"/>
      <c r="STT49" s="674"/>
      <c r="STU49" s="674"/>
      <c r="STV49" s="674"/>
      <c r="STW49" s="674"/>
      <c r="STX49" s="674"/>
      <c r="STY49" s="674"/>
      <c r="STZ49" s="674"/>
      <c r="SUA49" s="674"/>
      <c r="SUB49" s="674"/>
      <c r="SUC49" s="674"/>
      <c r="SUD49" s="674"/>
      <c r="SUE49" s="674"/>
      <c r="SUF49" s="674"/>
      <c r="SUG49" s="674"/>
      <c r="SUH49" s="674"/>
      <c r="SUI49" s="674"/>
      <c r="SUJ49" s="674"/>
      <c r="SUK49" s="674"/>
      <c r="SUL49" s="674"/>
      <c r="SUM49" s="674"/>
      <c r="SUN49" s="674"/>
      <c r="SUO49" s="674"/>
      <c r="SUP49" s="674"/>
      <c r="SUQ49" s="674"/>
      <c r="SUR49" s="674"/>
      <c r="SUS49" s="674"/>
      <c r="SUT49" s="674"/>
      <c r="SUU49" s="674"/>
      <c r="SUV49" s="674"/>
      <c r="SUW49" s="674"/>
      <c r="SUX49" s="674"/>
      <c r="SUY49" s="674"/>
      <c r="SUZ49" s="674"/>
      <c r="SVA49" s="674"/>
      <c r="SVB49" s="674"/>
      <c r="SVC49" s="674"/>
      <c r="SVD49" s="674"/>
      <c r="SVE49" s="674"/>
      <c r="SVF49" s="674"/>
      <c r="SVG49" s="674"/>
      <c r="SVH49" s="674"/>
      <c r="SVI49" s="674"/>
      <c r="SVJ49" s="674"/>
      <c r="SVK49" s="674"/>
      <c r="SVL49" s="674"/>
      <c r="SVM49" s="674"/>
      <c r="SVN49" s="674"/>
      <c r="SVO49" s="674"/>
      <c r="SVP49" s="674"/>
      <c r="SVQ49" s="674"/>
      <c r="SVR49" s="674"/>
      <c r="SVS49" s="674"/>
      <c r="SVT49" s="674"/>
      <c r="SVU49" s="674"/>
      <c r="SVV49" s="674"/>
      <c r="SVW49" s="674"/>
      <c r="SVX49" s="674"/>
      <c r="SVY49" s="674"/>
      <c r="SVZ49" s="674"/>
      <c r="SWA49" s="674"/>
      <c r="SWB49" s="674"/>
      <c r="SWC49" s="674"/>
      <c r="SWD49" s="674"/>
      <c r="SWE49" s="674"/>
      <c r="SWF49" s="674"/>
      <c r="SWG49" s="674"/>
      <c r="SWH49" s="674"/>
      <c r="SWI49" s="674"/>
      <c r="SWJ49" s="674"/>
      <c r="SWK49" s="674"/>
      <c r="SWL49" s="674"/>
      <c r="SWM49" s="674"/>
      <c r="SWN49" s="674"/>
      <c r="SWO49" s="674"/>
      <c r="SWP49" s="674"/>
      <c r="SWQ49" s="674"/>
      <c r="SWR49" s="674"/>
      <c r="SWS49" s="674"/>
      <c r="SWT49" s="674"/>
      <c r="SWU49" s="674"/>
      <c r="SWV49" s="674"/>
      <c r="SWW49" s="674"/>
      <c r="SWX49" s="674"/>
      <c r="SWY49" s="674"/>
      <c r="SWZ49" s="674"/>
      <c r="SXA49" s="674"/>
      <c r="SXB49" s="674"/>
      <c r="SXC49" s="674"/>
      <c r="SXD49" s="674"/>
      <c r="SXE49" s="674"/>
      <c r="SXF49" s="674"/>
      <c r="SXG49" s="674"/>
      <c r="SXH49" s="674"/>
      <c r="SXI49" s="674"/>
      <c r="SXJ49" s="674"/>
      <c r="SXK49" s="674"/>
      <c r="SXL49" s="674"/>
      <c r="SXM49" s="674"/>
      <c r="SXN49" s="674"/>
      <c r="SXO49" s="674"/>
      <c r="SXP49" s="674"/>
      <c r="SXQ49" s="674"/>
      <c r="SXR49" s="674"/>
      <c r="SXS49" s="674"/>
      <c r="SXT49" s="674"/>
      <c r="SXU49" s="674"/>
      <c r="SXV49" s="674"/>
      <c r="SXW49" s="674"/>
      <c r="SXX49" s="674"/>
      <c r="SXY49" s="674"/>
      <c r="SXZ49" s="674"/>
      <c r="SYA49" s="674"/>
      <c r="SYB49" s="674"/>
      <c r="SYC49" s="674"/>
      <c r="SYD49" s="674"/>
      <c r="SYE49" s="674"/>
      <c r="SYF49" s="674"/>
      <c r="SYG49" s="674"/>
      <c r="SYH49" s="674"/>
      <c r="SYI49" s="674"/>
      <c r="SYJ49" s="674"/>
      <c r="SYK49" s="674"/>
      <c r="SYL49" s="674"/>
      <c r="SYM49" s="674"/>
      <c r="SYN49" s="674"/>
      <c r="SYO49" s="674"/>
      <c r="SYP49" s="674"/>
      <c r="SYQ49" s="674"/>
      <c r="SYR49" s="674"/>
      <c r="SYS49" s="674"/>
      <c r="SYT49" s="674"/>
      <c r="SYU49" s="674"/>
      <c r="SYV49" s="674"/>
      <c r="SYW49" s="674"/>
      <c r="SYX49" s="674"/>
      <c r="SYY49" s="674"/>
      <c r="SYZ49" s="674"/>
      <c r="SZA49" s="674"/>
      <c r="SZB49" s="674"/>
      <c r="SZC49" s="674"/>
      <c r="SZD49" s="674"/>
      <c r="SZE49" s="674"/>
      <c r="SZF49" s="674"/>
      <c r="SZG49" s="674"/>
      <c r="SZH49" s="674"/>
      <c r="SZI49" s="674"/>
      <c r="SZJ49" s="674"/>
      <c r="SZK49" s="674"/>
      <c r="SZL49" s="674"/>
      <c r="SZM49" s="674"/>
      <c r="SZN49" s="674"/>
      <c r="SZO49" s="674"/>
      <c r="SZP49" s="674"/>
      <c r="SZQ49" s="674"/>
      <c r="SZR49" s="674"/>
      <c r="SZS49" s="674"/>
      <c r="SZT49" s="674"/>
      <c r="SZU49" s="674"/>
      <c r="SZV49" s="674"/>
      <c r="SZW49" s="674"/>
      <c r="SZX49" s="674"/>
      <c r="SZY49" s="674"/>
      <c r="SZZ49" s="674"/>
      <c r="TAA49" s="674"/>
      <c r="TAB49" s="674"/>
      <c r="TAC49" s="674"/>
      <c r="TAD49" s="674"/>
      <c r="TAE49" s="674"/>
      <c r="TAF49" s="674"/>
      <c r="TAG49" s="674"/>
      <c r="TAH49" s="674"/>
      <c r="TAI49" s="674"/>
      <c r="TAJ49" s="674"/>
      <c r="TAK49" s="674"/>
      <c r="TAL49" s="674"/>
      <c r="TAM49" s="674"/>
      <c r="TAN49" s="674"/>
      <c r="TAO49" s="674"/>
      <c r="TAP49" s="674"/>
      <c r="TAQ49" s="674"/>
      <c r="TAR49" s="674"/>
      <c r="TAS49" s="674"/>
      <c r="TAT49" s="674"/>
      <c r="TAU49" s="674"/>
      <c r="TAV49" s="674"/>
      <c r="TAW49" s="674"/>
      <c r="TAX49" s="674"/>
      <c r="TAY49" s="674"/>
      <c r="TAZ49" s="674"/>
      <c r="TBA49" s="674"/>
      <c r="TBB49" s="674"/>
      <c r="TBC49" s="674"/>
      <c r="TBD49" s="674"/>
      <c r="TBE49" s="674"/>
      <c r="TBF49" s="674"/>
      <c r="TBG49" s="674"/>
      <c r="TBH49" s="674"/>
      <c r="TBI49" s="674"/>
      <c r="TBJ49" s="674"/>
      <c r="TBK49" s="674"/>
      <c r="TBL49" s="674"/>
      <c r="TBM49" s="674"/>
      <c r="TBN49" s="674"/>
      <c r="TBO49" s="674"/>
      <c r="TBP49" s="674"/>
      <c r="TBQ49" s="674"/>
      <c r="TBR49" s="674"/>
      <c r="TBS49" s="674"/>
      <c r="TBT49" s="674"/>
      <c r="TBU49" s="674"/>
      <c r="TBV49" s="674"/>
      <c r="TBW49" s="674"/>
      <c r="TBX49" s="674"/>
      <c r="TBY49" s="674"/>
      <c r="TBZ49" s="674"/>
      <c r="TCA49" s="674"/>
      <c r="TCB49" s="674"/>
      <c r="TCC49" s="674"/>
      <c r="TCD49" s="674"/>
      <c r="TCE49" s="674"/>
      <c r="TCF49" s="674"/>
      <c r="TCG49" s="674"/>
      <c r="TCH49" s="674"/>
      <c r="TCI49" s="674"/>
      <c r="TCJ49" s="674"/>
      <c r="TCK49" s="674"/>
      <c r="TCL49" s="674"/>
      <c r="TCM49" s="674"/>
      <c r="TCN49" s="674"/>
      <c r="TCO49" s="674"/>
      <c r="TCP49" s="674"/>
      <c r="TCQ49" s="674"/>
      <c r="TCR49" s="674"/>
      <c r="TCS49" s="674"/>
      <c r="TCT49" s="674"/>
      <c r="TCU49" s="674"/>
      <c r="TCV49" s="674"/>
      <c r="TCW49" s="674"/>
      <c r="TCX49" s="674"/>
      <c r="TCY49" s="674"/>
      <c r="TCZ49" s="674"/>
      <c r="TDA49" s="674"/>
      <c r="TDB49" s="674"/>
      <c r="TDC49" s="674"/>
      <c r="TDD49" s="674"/>
      <c r="TDE49" s="674"/>
      <c r="TDF49" s="674"/>
      <c r="TDG49" s="674"/>
      <c r="TDH49" s="674"/>
      <c r="TDI49" s="674"/>
      <c r="TDJ49" s="674"/>
      <c r="TDK49" s="674"/>
      <c r="TDL49" s="674"/>
      <c r="TDM49" s="674"/>
      <c r="TDN49" s="674"/>
      <c r="TDO49" s="674"/>
      <c r="TDP49" s="674"/>
      <c r="TDQ49" s="674"/>
      <c r="TDR49" s="674"/>
      <c r="TDS49" s="674"/>
      <c r="TDT49" s="674"/>
      <c r="TDU49" s="674"/>
      <c r="TDV49" s="674"/>
      <c r="TDW49" s="674"/>
      <c r="TDX49" s="674"/>
      <c r="TDY49" s="674"/>
      <c r="TDZ49" s="674"/>
      <c r="TEA49" s="674"/>
      <c r="TEB49" s="674"/>
      <c r="TEC49" s="674"/>
      <c r="TED49" s="674"/>
      <c r="TEE49" s="674"/>
      <c r="TEF49" s="674"/>
      <c r="TEG49" s="674"/>
      <c r="TEH49" s="674"/>
      <c r="TEI49" s="674"/>
      <c r="TEJ49" s="674"/>
      <c r="TEK49" s="674"/>
      <c r="TEL49" s="674"/>
      <c r="TEM49" s="674"/>
      <c r="TEN49" s="674"/>
      <c r="TEO49" s="674"/>
      <c r="TEP49" s="674"/>
      <c r="TEQ49" s="674"/>
      <c r="TER49" s="674"/>
      <c r="TES49" s="674"/>
      <c r="TET49" s="674"/>
      <c r="TEU49" s="674"/>
      <c r="TEV49" s="674"/>
      <c r="TEW49" s="674"/>
      <c r="TEX49" s="674"/>
      <c r="TEY49" s="674"/>
      <c r="TEZ49" s="674"/>
      <c r="TFA49" s="674"/>
      <c r="TFB49" s="674"/>
      <c r="TFC49" s="674"/>
      <c r="TFD49" s="674"/>
      <c r="TFE49" s="674"/>
      <c r="TFF49" s="674"/>
      <c r="TFG49" s="674"/>
      <c r="TFH49" s="674"/>
      <c r="TFI49" s="674"/>
      <c r="TFJ49" s="674"/>
      <c r="TFK49" s="674"/>
      <c r="TFL49" s="674"/>
      <c r="TFM49" s="674"/>
      <c r="TFN49" s="674"/>
      <c r="TFO49" s="674"/>
      <c r="TFP49" s="674"/>
      <c r="TFQ49" s="674"/>
      <c r="TFR49" s="674"/>
      <c r="TFS49" s="674"/>
      <c r="TFT49" s="674"/>
      <c r="TFU49" s="674"/>
      <c r="TFV49" s="674"/>
      <c r="TFW49" s="674"/>
      <c r="TFX49" s="674"/>
      <c r="TFY49" s="674"/>
      <c r="TFZ49" s="674"/>
      <c r="TGA49" s="674"/>
      <c r="TGB49" s="674"/>
      <c r="TGC49" s="674"/>
      <c r="TGD49" s="674"/>
      <c r="TGE49" s="674"/>
      <c r="TGF49" s="674"/>
      <c r="TGG49" s="674"/>
      <c r="TGH49" s="674"/>
      <c r="TGI49" s="674"/>
      <c r="TGJ49" s="674"/>
      <c r="TGK49" s="674"/>
      <c r="TGL49" s="674"/>
      <c r="TGM49" s="674"/>
      <c r="TGN49" s="674"/>
      <c r="TGO49" s="674"/>
      <c r="TGP49" s="674"/>
      <c r="TGQ49" s="674"/>
      <c r="TGR49" s="674"/>
      <c r="TGS49" s="674"/>
      <c r="TGT49" s="674"/>
      <c r="TGU49" s="674"/>
      <c r="TGV49" s="674"/>
      <c r="TGW49" s="674"/>
      <c r="TGX49" s="674"/>
      <c r="TGY49" s="674"/>
      <c r="TGZ49" s="674"/>
      <c r="THA49" s="674"/>
      <c r="THB49" s="674"/>
      <c r="THC49" s="674"/>
      <c r="THD49" s="674"/>
      <c r="THE49" s="674"/>
      <c r="THF49" s="674"/>
      <c r="THG49" s="674"/>
      <c r="THH49" s="674"/>
      <c r="THI49" s="674"/>
      <c r="THJ49" s="674"/>
      <c r="THK49" s="674"/>
      <c r="THL49" s="674"/>
      <c r="THM49" s="674"/>
      <c r="THN49" s="674"/>
      <c r="THO49" s="674"/>
      <c r="THP49" s="674"/>
      <c r="THQ49" s="674"/>
      <c r="THR49" s="674"/>
      <c r="THS49" s="674"/>
      <c r="THT49" s="674"/>
      <c r="THU49" s="674"/>
      <c r="THV49" s="674"/>
      <c r="THW49" s="674"/>
      <c r="THX49" s="674"/>
      <c r="THY49" s="674"/>
      <c r="THZ49" s="674"/>
      <c r="TIA49" s="674"/>
      <c r="TIB49" s="674"/>
      <c r="TIC49" s="674"/>
      <c r="TID49" s="674"/>
      <c r="TIE49" s="674"/>
      <c r="TIF49" s="674"/>
      <c r="TIG49" s="674"/>
      <c r="TIH49" s="674"/>
      <c r="TII49" s="674"/>
      <c r="TIJ49" s="674"/>
      <c r="TIK49" s="674"/>
      <c r="TIL49" s="674"/>
      <c r="TIM49" s="674"/>
      <c r="TIN49" s="674"/>
      <c r="TIO49" s="674"/>
      <c r="TIP49" s="674"/>
      <c r="TIQ49" s="674"/>
      <c r="TIR49" s="674"/>
      <c r="TIS49" s="674"/>
      <c r="TIT49" s="674"/>
      <c r="TIU49" s="674"/>
      <c r="TIV49" s="674"/>
      <c r="TIW49" s="674"/>
      <c r="TIX49" s="674"/>
      <c r="TIY49" s="674"/>
      <c r="TIZ49" s="674"/>
      <c r="TJA49" s="674"/>
      <c r="TJB49" s="674"/>
      <c r="TJC49" s="674"/>
      <c r="TJD49" s="674"/>
      <c r="TJE49" s="674"/>
      <c r="TJF49" s="674"/>
      <c r="TJG49" s="674"/>
      <c r="TJH49" s="674"/>
      <c r="TJI49" s="674"/>
      <c r="TJJ49" s="674"/>
      <c r="TJK49" s="674"/>
      <c r="TJL49" s="674"/>
      <c r="TJM49" s="674"/>
      <c r="TJN49" s="674"/>
      <c r="TJO49" s="674"/>
      <c r="TJP49" s="674"/>
      <c r="TJQ49" s="674"/>
      <c r="TJR49" s="674"/>
      <c r="TJS49" s="674"/>
      <c r="TJT49" s="674"/>
      <c r="TJU49" s="674"/>
      <c r="TJV49" s="674"/>
      <c r="TJW49" s="674"/>
      <c r="TJX49" s="674"/>
      <c r="TJY49" s="674"/>
      <c r="TJZ49" s="674"/>
      <c r="TKA49" s="674"/>
      <c r="TKB49" s="674"/>
      <c r="TKC49" s="674"/>
      <c r="TKD49" s="674"/>
      <c r="TKE49" s="674"/>
      <c r="TKF49" s="674"/>
      <c r="TKG49" s="674"/>
      <c r="TKH49" s="674"/>
      <c r="TKI49" s="674"/>
      <c r="TKJ49" s="674"/>
      <c r="TKK49" s="674"/>
      <c r="TKL49" s="674"/>
      <c r="TKM49" s="674"/>
      <c r="TKN49" s="674"/>
      <c r="TKO49" s="674"/>
      <c r="TKP49" s="674"/>
      <c r="TKQ49" s="674"/>
      <c r="TKR49" s="674"/>
      <c r="TKS49" s="674"/>
      <c r="TKT49" s="674"/>
      <c r="TKU49" s="674"/>
      <c r="TKV49" s="674"/>
      <c r="TKW49" s="674"/>
      <c r="TKX49" s="674"/>
      <c r="TKY49" s="674"/>
      <c r="TKZ49" s="674"/>
      <c r="TLA49" s="674"/>
      <c r="TLB49" s="674"/>
      <c r="TLC49" s="674"/>
      <c r="TLD49" s="674"/>
      <c r="TLE49" s="674"/>
      <c r="TLF49" s="674"/>
      <c r="TLG49" s="674"/>
      <c r="TLH49" s="674"/>
      <c r="TLI49" s="674"/>
      <c r="TLJ49" s="674"/>
      <c r="TLK49" s="674"/>
      <c r="TLL49" s="674"/>
      <c r="TLM49" s="674"/>
      <c r="TLN49" s="674"/>
      <c r="TLO49" s="674"/>
      <c r="TLP49" s="674"/>
      <c r="TLQ49" s="674"/>
      <c r="TLR49" s="674"/>
      <c r="TLS49" s="674"/>
      <c r="TLT49" s="674"/>
      <c r="TLU49" s="674"/>
      <c r="TLV49" s="674"/>
      <c r="TLW49" s="674"/>
      <c r="TLX49" s="674"/>
      <c r="TLY49" s="674"/>
      <c r="TLZ49" s="674"/>
      <c r="TMA49" s="674"/>
      <c r="TMB49" s="674"/>
      <c r="TMC49" s="674"/>
      <c r="TMD49" s="674"/>
      <c r="TME49" s="674"/>
      <c r="TMF49" s="674"/>
      <c r="TMG49" s="674"/>
      <c r="TMH49" s="674"/>
      <c r="TMI49" s="674"/>
      <c r="TMJ49" s="674"/>
      <c r="TMK49" s="674"/>
      <c r="TML49" s="674"/>
      <c r="TMM49" s="674"/>
      <c r="TMN49" s="674"/>
      <c r="TMO49" s="674"/>
      <c r="TMP49" s="674"/>
      <c r="TMQ49" s="674"/>
      <c r="TMR49" s="674"/>
      <c r="TMS49" s="674"/>
      <c r="TMT49" s="674"/>
      <c r="TMU49" s="674"/>
      <c r="TMV49" s="674"/>
      <c r="TMW49" s="674"/>
      <c r="TMX49" s="674"/>
      <c r="TMY49" s="674"/>
      <c r="TMZ49" s="674"/>
      <c r="TNA49" s="674"/>
      <c r="TNB49" s="674"/>
      <c r="TNC49" s="674"/>
      <c r="TND49" s="674"/>
      <c r="TNE49" s="674"/>
      <c r="TNF49" s="674"/>
      <c r="TNG49" s="674"/>
      <c r="TNH49" s="674"/>
      <c r="TNI49" s="674"/>
      <c r="TNJ49" s="674"/>
      <c r="TNK49" s="674"/>
      <c r="TNL49" s="674"/>
      <c r="TNM49" s="674"/>
      <c r="TNN49" s="674"/>
      <c r="TNO49" s="674"/>
      <c r="TNP49" s="674"/>
      <c r="TNQ49" s="674"/>
      <c r="TNR49" s="674"/>
      <c r="TNS49" s="674"/>
      <c r="TNT49" s="674"/>
      <c r="TNU49" s="674"/>
      <c r="TNV49" s="674"/>
      <c r="TNW49" s="674"/>
      <c r="TNX49" s="674"/>
      <c r="TNY49" s="674"/>
      <c r="TNZ49" s="674"/>
      <c r="TOA49" s="674"/>
      <c r="TOB49" s="674"/>
      <c r="TOC49" s="674"/>
      <c r="TOD49" s="674"/>
      <c r="TOE49" s="674"/>
      <c r="TOF49" s="674"/>
      <c r="TOG49" s="674"/>
      <c r="TOH49" s="674"/>
      <c r="TOI49" s="674"/>
      <c r="TOJ49" s="674"/>
      <c r="TOK49" s="674"/>
      <c r="TOL49" s="674"/>
      <c r="TOM49" s="674"/>
      <c r="TON49" s="674"/>
      <c r="TOO49" s="674"/>
      <c r="TOP49" s="674"/>
      <c r="TOQ49" s="674"/>
      <c r="TOR49" s="674"/>
      <c r="TOS49" s="674"/>
      <c r="TOT49" s="674"/>
      <c r="TOU49" s="674"/>
      <c r="TOV49" s="674"/>
      <c r="TOW49" s="674"/>
      <c r="TOX49" s="674"/>
      <c r="TOY49" s="674"/>
      <c r="TOZ49" s="674"/>
      <c r="TPA49" s="674"/>
      <c r="TPB49" s="674"/>
      <c r="TPC49" s="674"/>
      <c r="TPD49" s="674"/>
      <c r="TPE49" s="674"/>
      <c r="TPF49" s="674"/>
      <c r="TPG49" s="674"/>
      <c r="TPH49" s="674"/>
      <c r="TPI49" s="674"/>
      <c r="TPJ49" s="674"/>
      <c r="TPK49" s="674"/>
      <c r="TPL49" s="674"/>
      <c r="TPM49" s="674"/>
      <c r="TPN49" s="674"/>
      <c r="TPO49" s="674"/>
      <c r="TPP49" s="674"/>
      <c r="TPQ49" s="674"/>
      <c r="TPR49" s="674"/>
      <c r="TPS49" s="674"/>
      <c r="TPT49" s="674"/>
      <c r="TPU49" s="674"/>
      <c r="TPV49" s="674"/>
      <c r="TPW49" s="674"/>
      <c r="TPX49" s="674"/>
      <c r="TPY49" s="674"/>
      <c r="TPZ49" s="674"/>
      <c r="TQA49" s="674"/>
      <c r="TQB49" s="674"/>
      <c r="TQC49" s="674"/>
      <c r="TQD49" s="674"/>
      <c r="TQE49" s="674"/>
      <c r="TQF49" s="674"/>
      <c r="TQG49" s="674"/>
      <c r="TQH49" s="674"/>
      <c r="TQI49" s="674"/>
      <c r="TQJ49" s="674"/>
      <c r="TQK49" s="674"/>
      <c r="TQL49" s="674"/>
      <c r="TQM49" s="674"/>
      <c r="TQN49" s="674"/>
      <c r="TQO49" s="674"/>
      <c r="TQP49" s="674"/>
      <c r="TQQ49" s="674"/>
      <c r="TQR49" s="674"/>
      <c r="TQS49" s="674"/>
      <c r="TQT49" s="674"/>
      <c r="TQU49" s="674"/>
      <c r="TQV49" s="674"/>
      <c r="TQW49" s="674"/>
      <c r="TQX49" s="674"/>
      <c r="TQY49" s="674"/>
      <c r="TQZ49" s="674"/>
      <c r="TRA49" s="674"/>
      <c r="TRB49" s="674"/>
      <c r="TRC49" s="674"/>
      <c r="TRD49" s="674"/>
      <c r="TRE49" s="674"/>
      <c r="TRF49" s="674"/>
      <c r="TRG49" s="674"/>
      <c r="TRH49" s="674"/>
      <c r="TRI49" s="674"/>
      <c r="TRJ49" s="674"/>
      <c r="TRK49" s="674"/>
      <c r="TRL49" s="674"/>
      <c r="TRM49" s="674"/>
      <c r="TRN49" s="674"/>
      <c r="TRO49" s="674"/>
      <c r="TRP49" s="674"/>
      <c r="TRQ49" s="674"/>
      <c r="TRR49" s="674"/>
      <c r="TRS49" s="674"/>
      <c r="TRT49" s="674"/>
      <c r="TRU49" s="674"/>
      <c r="TRV49" s="674"/>
      <c r="TRW49" s="674"/>
      <c r="TRX49" s="674"/>
      <c r="TRY49" s="674"/>
      <c r="TRZ49" s="674"/>
      <c r="TSA49" s="674"/>
      <c r="TSB49" s="674"/>
      <c r="TSC49" s="674"/>
      <c r="TSD49" s="674"/>
      <c r="TSE49" s="674"/>
      <c r="TSF49" s="674"/>
      <c r="TSG49" s="674"/>
      <c r="TSH49" s="674"/>
      <c r="TSI49" s="674"/>
      <c r="TSJ49" s="674"/>
      <c r="TSK49" s="674"/>
      <c r="TSL49" s="674"/>
      <c r="TSM49" s="674"/>
      <c r="TSN49" s="674"/>
      <c r="TSO49" s="674"/>
      <c r="TSP49" s="674"/>
      <c r="TSQ49" s="674"/>
      <c r="TSR49" s="674"/>
      <c r="TSS49" s="674"/>
      <c r="TST49" s="674"/>
      <c r="TSU49" s="674"/>
      <c r="TSV49" s="674"/>
      <c r="TSW49" s="674"/>
      <c r="TSX49" s="674"/>
      <c r="TSY49" s="674"/>
      <c r="TSZ49" s="674"/>
      <c r="TTA49" s="674"/>
      <c r="TTB49" s="674"/>
      <c r="TTC49" s="674"/>
      <c r="TTD49" s="674"/>
      <c r="TTE49" s="674"/>
      <c r="TTF49" s="674"/>
      <c r="TTG49" s="674"/>
      <c r="TTH49" s="674"/>
      <c r="TTI49" s="674"/>
      <c r="TTJ49" s="674"/>
      <c r="TTK49" s="674"/>
      <c r="TTL49" s="674"/>
      <c r="TTM49" s="674"/>
      <c r="TTN49" s="674"/>
      <c r="TTO49" s="674"/>
      <c r="TTP49" s="674"/>
      <c r="TTQ49" s="674"/>
      <c r="TTR49" s="674"/>
      <c r="TTS49" s="674"/>
      <c r="TTT49" s="674"/>
      <c r="TTU49" s="674"/>
      <c r="TTV49" s="674"/>
      <c r="TTW49" s="674"/>
      <c r="TTX49" s="674"/>
      <c r="TTY49" s="674"/>
      <c r="TTZ49" s="674"/>
      <c r="TUA49" s="674"/>
      <c r="TUB49" s="674"/>
      <c r="TUC49" s="674"/>
      <c r="TUD49" s="674"/>
      <c r="TUE49" s="674"/>
      <c r="TUF49" s="674"/>
      <c r="TUG49" s="674"/>
      <c r="TUH49" s="674"/>
      <c r="TUI49" s="674"/>
      <c r="TUJ49" s="674"/>
      <c r="TUK49" s="674"/>
      <c r="TUL49" s="674"/>
      <c r="TUM49" s="674"/>
      <c r="TUN49" s="674"/>
      <c r="TUO49" s="674"/>
      <c r="TUP49" s="674"/>
      <c r="TUQ49" s="674"/>
      <c r="TUR49" s="674"/>
      <c r="TUS49" s="674"/>
      <c r="TUT49" s="674"/>
      <c r="TUU49" s="674"/>
      <c r="TUV49" s="674"/>
      <c r="TUW49" s="674"/>
      <c r="TUX49" s="674"/>
      <c r="TUY49" s="674"/>
      <c r="TUZ49" s="674"/>
      <c r="TVA49" s="674"/>
      <c r="TVB49" s="674"/>
      <c r="TVC49" s="674"/>
      <c r="TVD49" s="674"/>
      <c r="TVE49" s="674"/>
      <c r="TVF49" s="674"/>
      <c r="TVG49" s="674"/>
      <c r="TVH49" s="674"/>
      <c r="TVI49" s="674"/>
      <c r="TVJ49" s="674"/>
      <c r="TVK49" s="674"/>
      <c r="TVL49" s="674"/>
      <c r="TVM49" s="674"/>
      <c r="TVN49" s="674"/>
      <c r="TVO49" s="674"/>
      <c r="TVP49" s="674"/>
      <c r="TVQ49" s="674"/>
      <c r="TVR49" s="674"/>
      <c r="TVS49" s="674"/>
      <c r="TVT49" s="674"/>
      <c r="TVU49" s="674"/>
      <c r="TVV49" s="674"/>
      <c r="TVW49" s="674"/>
      <c r="TVX49" s="674"/>
      <c r="TVY49" s="674"/>
      <c r="TVZ49" s="674"/>
      <c r="TWA49" s="674"/>
      <c r="TWB49" s="674"/>
      <c r="TWC49" s="674"/>
      <c r="TWD49" s="674"/>
      <c r="TWE49" s="674"/>
      <c r="TWF49" s="674"/>
      <c r="TWG49" s="674"/>
      <c r="TWH49" s="674"/>
      <c r="TWI49" s="674"/>
      <c r="TWJ49" s="674"/>
      <c r="TWK49" s="674"/>
      <c r="TWL49" s="674"/>
      <c r="TWM49" s="674"/>
      <c r="TWN49" s="674"/>
      <c r="TWO49" s="674"/>
      <c r="TWP49" s="674"/>
      <c r="TWQ49" s="674"/>
      <c r="TWR49" s="674"/>
      <c r="TWS49" s="674"/>
      <c r="TWT49" s="674"/>
      <c r="TWU49" s="674"/>
      <c r="TWV49" s="674"/>
      <c r="TWW49" s="674"/>
      <c r="TWX49" s="674"/>
      <c r="TWY49" s="674"/>
      <c r="TWZ49" s="674"/>
      <c r="TXA49" s="674"/>
      <c r="TXB49" s="674"/>
      <c r="TXC49" s="674"/>
      <c r="TXD49" s="674"/>
      <c r="TXE49" s="674"/>
      <c r="TXF49" s="674"/>
      <c r="TXG49" s="674"/>
      <c r="TXH49" s="674"/>
      <c r="TXI49" s="674"/>
      <c r="TXJ49" s="674"/>
      <c r="TXK49" s="674"/>
      <c r="TXL49" s="674"/>
      <c r="TXM49" s="674"/>
      <c r="TXN49" s="674"/>
      <c r="TXO49" s="674"/>
      <c r="TXP49" s="674"/>
      <c r="TXQ49" s="674"/>
      <c r="TXR49" s="674"/>
      <c r="TXS49" s="674"/>
      <c r="TXT49" s="674"/>
      <c r="TXU49" s="674"/>
      <c r="TXV49" s="674"/>
      <c r="TXW49" s="674"/>
      <c r="TXX49" s="674"/>
      <c r="TXY49" s="674"/>
      <c r="TXZ49" s="674"/>
      <c r="TYA49" s="674"/>
      <c r="TYB49" s="674"/>
      <c r="TYC49" s="674"/>
      <c r="TYD49" s="674"/>
      <c r="TYE49" s="674"/>
      <c r="TYF49" s="674"/>
      <c r="TYG49" s="674"/>
      <c r="TYH49" s="674"/>
      <c r="TYI49" s="674"/>
      <c r="TYJ49" s="674"/>
      <c r="TYK49" s="674"/>
      <c r="TYL49" s="674"/>
      <c r="TYM49" s="674"/>
      <c r="TYN49" s="674"/>
      <c r="TYO49" s="674"/>
      <c r="TYP49" s="674"/>
      <c r="TYQ49" s="674"/>
      <c r="TYR49" s="674"/>
      <c r="TYS49" s="674"/>
      <c r="TYT49" s="674"/>
      <c r="TYU49" s="674"/>
      <c r="TYV49" s="674"/>
      <c r="TYW49" s="674"/>
      <c r="TYX49" s="674"/>
      <c r="TYY49" s="674"/>
      <c r="TYZ49" s="674"/>
      <c r="TZA49" s="674"/>
      <c r="TZB49" s="674"/>
      <c r="TZC49" s="674"/>
      <c r="TZD49" s="674"/>
      <c r="TZE49" s="674"/>
      <c r="TZF49" s="674"/>
      <c r="TZG49" s="674"/>
      <c r="TZH49" s="674"/>
      <c r="TZI49" s="674"/>
      <c r="TZJ49" s="674"/>
      <c r="TZK49" s="674"/>
      <c r="TZL49" s="674"/>
      <c r="TZM49" s="674"/>
      <c r="TZN49" s="674"/>
      <c r="TZO49" s="674"/>
      <c r="TZP49" s="674"/>
      <c r="TZQ49" s="674"/>
      <c r="TZR49" s="674"/>
      <c r="TZS49" s="674"/>
      <c r="TZT49" s="674"/>
      <c r="TZU49" s="674"/>
      <c r="TZV49" s="674"/>
      <c r="TZW49" s="674"/>
      <c r="TZX49" s="674"/>
      <c r="TZY49" s="674"/>
      <c r="TZZ49" s="674"/>
      <c r="UAA49" s="674"/>
      <c r="UAB49" s="674"/>
      <c r="UAC49" s="674"/>
      <c r="UAD49" s="674"/>
      <c r="UAE49" s="674"/>
      <c r="UAF49" s="674"/>
      <c r="UAG49" s="674"/>
      <c r="UAH49" s="674"/>
      <c r="UAI49" s="674"/>
      <c r="UAJ49" s="674"/>
      <c r="UAK49" s="674"/>
      <c r="UAL49" s="674"/>
      <c r="UAM49" s="674"/>
      <c r="UAN49" s="674"/>
      <c r="UAO49" s="674"/>
      <c r="UAP49" s="674"/>
      <c r="UAQ49" s="674"/>
      <c r="UAR49" s="674"/>
      <c r="UAS49" s="674"/>
      <c r="UAT49" s="674"/>
      <c r="UAU49" s="674"/>
      <c r="UAV49" s="674"/>
      <c r="UAW49" s="674"/>
      <c r="UAX49" s="674"/>
      <c r="UAY49" s="674"/>
      <c r="UAZ49" s="674"/>
      <c r="UBA49" s="674"/>
      <c r="UBB49" s="674"/>
      <c r="UBC49" s="674"/>
      <c r="UBD49" s="674"/>
      <c r="UBE49" s="674"/>
      <c r="UBF49" s="674"/>
      <c r="UBG49" s="674"/>
      <c r="UBH49" s="674"/>
      <c r="UBI49" s="674"/>
      <c r="UBJ49" s="674"/>
      <c r="UBK49" s="674"/>
      <c r="UBL49" s="674"/>
      <c r="UBM49" s="674"/>
      <c r="UBN49" s="674"/>
      <c r="UBO49" s="674"/>
      <c r="UBP49" s="674"/>
      <c r="UBQ49" s="674"/>
      <c r="UBR49" s="674"/>
      <c r="UBS49" s="674"/>
      <c r="UBT49" s="674"/>
      <c r="UBU49" s="674"/>
      <c r="UBV49" s="674"/>
      <c r="UBW49" s="674"/>
      <c r="UBX49" s="674"/>
      <c r="UBY49" s="674"/>
      <c r="UBZ49" s="674"/>
      <c r="UCA49" s="674"/>
      <c r="UCB49" s="674"/>
      <c r="UCC49" s="674"/>
      <c r="UCD49" s="674"/>
      <c r="UCE49" s="674"/>
      <c r="UCF49" s="674"/>
      <c r="UCG49" s="674"/>
      <c r="UCH49" s="674"/>
      <c r="UCI49" s="674"/>
      <c r="UCJ49" s="674"/>
      <c r="UCK49" s="674"/>
      <c r="UCL49" s="674"/>
      <c r="UCM49" s="674"/>
      <c r="UCN49" s="674"/>
      <c r="UCO49" s="674"/>
      <c r="UCP49" s="674"/>
      <c r="UCQ49" s="674"/>
      <c r="UCR49" s="674"/>
      <c r="UCS49" s="674"/>
      <c r="UCT49" s="674"/>
      <c r="UCU49" s="674"/>
      <c r="UCV49" s="674"/>
      <c r="UCW49" s="674"/>
      <c r="UCX49" s="674"/>
      <c r="UCY49" s="674"/>
      <c r="UCZ49" s="674"/>
      <c r="UDA49" s="674"/>
      <c r="UDB49" s="674"/>
      <c r="UDC49" s="674"/>
      <c r="UDD49" s="674"/>
      <c r="UDE49" s="674"/>
      <c r="UDF49" s="674"/>
      <c r="UDG49" s="674"/>
      <c r="UDH49" s="674"/>
      <c r="UDI49" s="674"/>
      <c r="UDJ49" s="674"/>
      <c r="UDK49" s="674"/>
      <c r="UDL49" s="674"/>
      <c r="UDM49" s="674"/>
      <c r="UDN49" s="674"/>
      <c r="UDO49" s="674"/>
      <c r="UDP49" s="674"/>
      <c r="UDQ49" s="674"/>
      <c r="UDR49" s="674"/>
      <c r="UDS49" s="674"/>
      <c r="UDT49" s="674"/>
      <c r="UDU49" s="674"/>
      <c r="UDV49" s="674"/>
      <c r="UDW49" s="674"/>
      <c r="UDX49" s="674"/>
      <c r="UDY49" s="674"/>
      <c r="UDZ49" s="674"/>
      <c r="UEA49" s="674"/>
      <c r="UEB49" s="674"/>
      <c r="UEC49" s="674"/>
      <c r="UED49" s="674"/>
      <c r="UEE49" s="674"/>
      <c r="UEF49" s="674"/>
      <c r="UEG49" s="674"/>
      <c r="UEH49" s="674"/>
      <c r="UEI49" s="674"/>
      <c r="UEJ49" s="674"/>
      <c r="UEK49" s="674"/>
      <c r="UEL49" s="674"/>
      <c r="UEM49" s="674"/>
      <c r="UEN49" s="674"/>
      <c r="UEO49" s="674"/>
      <c r="UEP49" s="674"/>
      <c r="UEQ49" s="674"/>
      <c r="UER49" s="674"/>
      <c r="UES49" s="674"/>
      <c r="UET49" s="674"/>
      <c r="UEU49" s="674"/>
      <c r="UEV49" s="674"/>
      <c r="UEW49" s="674"/>
      <c r="UEX49" s="674"/>
      <c r="UEY49" s="674"/>
      <c r="UEZ49" s="674"/>
      <c r="UFA49" s="674"/>
      <c r="UFB49" s="674"/>
      <c r="UFC49" s="674"/>
      <c r="UFD49" s="674"/>
      <c r="UFE49" s="674"/>
      <c r="UFF49" s="674"/>
      <c r="UFG49" s="674"/>
      <c r="UFH49" s="674"/>
      <c r="UFI49" s="674"/>
      <c r="UFJ49" s="674"/>
      <c r="UFK49" s="674"/>
      <c r="UFL49" s="674"/>
      <c r="UFM49" s="674"/>
      <c r="UFN49" s="674"/>
      <c r="UFO49" s="674"/>
      <c r="UFP49" s="674"/>
      <c r="UFQ49" s="674"/>
      <c r="UFR49" s="674"/>
      <c r="UFS49" s="674"/>
      <c r="UFT49" s="674"/>
      <c r="UFU49" s="674"/>
      <c r="UFV49" s="674"/>
      <c r="UFW49" s="674"/>
      <c r="UFX49" s="674"/>
      <c r="UFY49" s="674"/>
      <c r="UFZ49" s="674"/>
      <c r="UGA49" s="674"/>
      <c r="UGB49" s="674"/>
      <c r="UGC49" s="674"/>
      <c r="UGD49" s="674"/>
      <c r="UGE49" s="674"/>
      <c r="UGF49" s="674"/>
      <c r="UGG49" s="674"/>
      <c r="UGH49" s="674"/>
      <c r="UGI49" s="674"/>
      <c r="UGJ49" s="674"/>
      <c r="UGK49" s="674"/>
      <c r="UGL49" s="674"/>
      <c r="UGM49" s="674"/>
      <c r="UGN49" s="674"/>
      <c r="UGO49" s="674"/>
      <c r="UGP49" s="674"/>
      <c r="UGQ49" s="674"/>
      <c r="UGR49" s="674"/>
      <c r="UGS49" s="674"/>
      <c r="UGT49" s="674"/>
      <c r="UGU49" s="674"/>
      <c r="UGV49" s="674"/>
      <c r="UGW49" s="674"/>
      <c r="UGX49" s="674"/>
      <c r="UGY49" s="674"/>
      <c r="UGZ49" s="674"/>
      <c r="UHA49" s="674"/>
      <c r="UHB49" s="674"/>
      <c r="UHC49" s="674"/>
      <c r="UHD49" s="674"/>
      <c r="UHE49" s="674"/>
      <c r="UHF49" s="674"/>
      <c r="UHG49" s="674"/>
      <c r="UHH49" s="674"/>
      <c r="UHI49" s="674"/>
      <c r="UHJ49" s="674"/>
      <c r="UHK49" s="674"/>
      <c r="UHL49" s="674"/>
      <c r="UHM49" s="674"/>
      <c r="UHN49" s="674"/>
      <c r="UHO49" s="674"/>
      <c r="UHP49" s="674"/>
      <c r="UHQ49" s="674"/>
      <c r="UHR49" s="674"/>
      <c r="UHS49" s="674"/>
      <c r="UHT49" s="674"/>
      <c r="UHU49" s="674"/>
      <c r="UHV49" s="674"/>
      <c r="UHW49" s="674"/>
      <c r="UHX49" s="674"/>
      <c r="UHY49" s="674"/>
      <c r="UHZ49" s="674"/>
      <c r="UIA49" s="674"/>
      <c r="UIB49" s="674"/>
      <c r="UIC49" s="674"/>
      <c r="UID49" s="674"/>
      <c r="UIE49" s="674"/>
      <c r="UIF49" s="674"/>
      <c r="UIG49" s="674"/>
      <c r="UIH49" s="674"/>
      <c r="UII49" s="674"/>
      <c r="UIJ49" s="674"/>
      <c r="UIK49" s="674"/>
      <c r="UIL49" s="674"/>
      <c r="UIM49" s="674"/>
      <c r="UIN49" s="674"/>
      <c r="UIO49" s="674"/>
      <c r="UIP49" s="674"/>
      <c r="UIQ49" s="674"/>
      <c r="UIR49" s="674"/>
      <c r="UIS49" s="674"/>
      <c r="UIT49" s="674"/>
      <c r="UIU49" s="674"/>
      <c r="UIV49" s="674"/>
      <c r="UIW49" s="674"/>
      <c r="UIX49" s="674"/>
      <c r="UIY49" s="674"/>
      <c r="UIZ49" s="674"/>
      <c r="UJA49" s="674"/>
      <c r="UJB49" s="674"/>
      <c r="UJC49" s="674"/>
      <c r="UJD49" s="674"/>
      <c r="UJE49" s="674"/>
      <c r="UJF49" s="674"/>
      <c r="UJG49" s="674"/>
      <c r="UJH49" s="674"/>
      <c r="UJI49" s="674"/>
      <c r="UJJ49" s="674"/>
      <c r="UJK49" s="674"/>
      <c r="UJL49" s="674"/>
      <c r="UJM49" s="674"/>
      <c r="UJN49" s="674"/>
      <c r="UJO49" s="674"/>
      <c r="UJP49" s="674"/>
      <c r="UJQ49" s="674"/>
      <c r="UJR49" s="674"/>
      <c r="UJS49" s="674"/>
      <c r="UJT49" s="674"/>
      <c r="UJU49" s="674"/>
      <c r="UJV49" s="674"/>
      <c r="UJW49" s="674"/>
      <c r="UJX49" s="674"/>
      <c r="UJY49" s="674"/>
      <c r="UJZ49" s="674"/>
      <c r="UKA49" s="674"/>
      <c r="UKB49" s="674"/>
      <c r="UKC49" s="674"/>
      <c r="UKD49" s="674"/>
      <c r="UKE49" s="674"/>
      <c r="UKF49" s="674"/>
      <c r="UKG49" s="674"/>
      <c r="UKH49" s="674"/>
      <c r="UKI49" s="674"/>
      <c r="UKJ49" s="674"/>
      <c r="UKK49" s="674"/>
      <c r="UKL49" s="674"/>
      <c r="UKM49" s="674"/>
      <c r="UKN49" s="674"/>
      <c r="UKO49" s="674"/>
      <c r="UKP49" s="674"/>
      <c r="UKQ49" s="674"/>
      <c r="UKR49" s="674"/>
      <c r="UKS49" s="674"/>
      <c r="UKT49" s="674"/>
      <c r="UKU49" s="674"/>
      <c r="UKV49" s="674"/>
      <c r="UKW49" s="674"/>
      <c r="UKX49" s="674"/>
      <c r="UKY49" s="674"/>
      <c r="UKZ49" s="674"/>
      <c r="ULA49" s="674"/>
      <c r="ULB49" s="674"/>
      <c r="ULC49" s="674"/>
      <c r="ULD49" s="674"/>
      <c r="ULE49" s="674"/>
      <c r="ULF49" s="674"/>
      <c r="ULG49" s="674"/>
      <c r="ULH49" s="674"/>
      <c r="ULI49" s="674"/>
      <c r="ULJ49" s="674"/>
      <c r="ULK49" s="674"/>
      <c r="ULL49" s="674"/>
      <c r="ULM49" s="674"/>
      <c r="ULN49" s="674"/>
      <c r="ULO49" s="674"/>
      <c r="ULP49" s="674"/>
      <c r="ULQ49" s="674"/>
      <c r="ULR49" s="674"/>
      <c r="ULS49" s="674"/>
      <c r="ULT49" s="674"/>
      <c r="ULU49" s="674"/>
      <c r="ULV49" s="674"/>
      <c r="ULW49" s="674"/>
      <c r="ULX49" s="674"/>
      <c r="ULY49" s="674"/>
      <c r="ULZ49" s="674"/>
      <c r="UMA49" s="674"/>
      <c r="UMB49" s="674"/>
      <c r="UMC49" s="674"/>
      <c r="UMD49" s="674"/>
      <c r="UME49" s="674"/>
      <c r="UMF49" s="674"/>
      <c r="UMG49" s="674"/>
      <c r="UMH49" s="674"/>
      <c r="UMI49" s="674"/>
      <c r="UMJ49" s="674"/>
      <c r="UMK49" s="674"/>
      <c r="UML49" s="674"/>
      <c r="UMM49" s="674"/>
      <c r="UMN49" s="674"/>
      <c r="UMO49" s="674"/>
      <c r="UMP49" s="674"/>
      <c r="UMQ49" s="674"/>
      <c r="UMR49" s="674"/>
      <c r="UMS49" s="674"/>
      <c r="UMT49" s="674"/>
      <c r="UMU49" s="674"/>
      <c r="UMV49" s="674"/>
      <c r="UMW49" s="674"/>
      <c r="UMX49" s="674"/>
      <c r="UMY49" s="674"/>
      <c r="UMZ49" s="674"/>
      <c r="UNA49" s="674"/>
      <c r="UNB49" s="674"/>
      <c r="UNC49" s="674"/>
      <c r="UND49" s="674"/>
      <c r="UNE49" s="674"/>
      <c r="UNF49" s="674"/>
      <c r="UNG49" s="674"/>
      <c r="UNH49" s="674"/>
      <c r="UNI49" s="674"/>
      <c r="UNJ49" s="674"/>
      <c r="UNK49" s="674"/>
      <c r="UNL49" s="674"/>
      <c r="UNM49" s="674"/>
      <c r="UNN49" s="674"/>
      <c r="UNO49" s="674"/>
      <c r="UNP49" s="674"/>
      <c r="UNQ49" s="674"/>
      <c r="UNR49" s="674"/>
      <c r="UNS49" s="674"/>
      <c r="UNT49" s="674"/>
      <c r="UNU49" s="674"/>
      <c r="UNV49" s="674"/>
      <c r="UNW49" s="674"/>
      <c r="UNX49" s="674"/>
      <c r="UNY49" s="674"/>
      <c r="UNZ49" s="674"/>
      <c r="UOA49" s="674"/>
      <c r="UOB49" s="674"/>
      <c r="UOC49" s="674"/>
      <c r="UOD49" s="674"/>
      <c r="UOE49" s="674"/>
      <c r="UOF49" s="674"/>
      <c r="UOG49" s="674"/>
      <c r="UOH49" s="674"/>
      <c r="UOI49" s="674"/>
      <c r="UOJ49" s="674"/>
      <c r="UOK49" s="674"/>
      <c r="UOL49" s="674"/>
      <c r="UOM49" s="674"/>
      <c r="UON49" s="674"/>
      <c r="UOO49" s="674"/>
      <c r="UOP49" s="674"/>
      <c r="UOQ49" s="674"/>
      <c r="UOR49" s="674"/>
      <c r="UOS49" s="674"/>
      <c r="UOT49" s="674"/>
      <c r="UOU49" s="674"/>
      <c r="UOV49" s="674"/>
      <c r="UOW49" s="674"/>
      <c r="UOX49" s="674"/>
      <c r="UOY49" s="674"/>
      <c r="UOZ49" s="674"/>
      <c r="UPA49" s="674"/>
      <c r="UPB49" s="674"/>
      <c r="UPC49" s="674"/>
      <c r="UPD49" s="674"/>
      <c r="UPE49" s="674"/>
      <c r="UPF49" s="674"/>
      <c r="UPG49" s="674"/>
      <c r="UPH49" s="674"/>
      <c r="UPI49" s="674"/>
      <c r="UPJ49" s="674"/>
      <c r="UPK49" s="674"/>
      <c r="UPL49" s="674"/>
      <c r="UPM49" s="674"/>
      <c r="UPN49" s="674"/>
      <c r="UPO49" s="674"/>
      <c r="UPP49" s="674"/>
      <c r="UPQ49" s="674"/>
      <c r="UPR49" s="674"/>
      <c r="UPS49" s="674"/>
      <c r="UPT49" s="674"/>
      <c r="UPU49" s="674"/>
      <c r="UPV49" s="674"/>
      <c r="UPW49" s="674"/>
      <c r="UPX49" s="674"/>
      <c r="UPY49" s="674"/>
      <c r="UPZ49" s="674"/>
      <c r="UQA49" s="674"/>
      <c r="UQB49" s="674"/>
      <c r="UQC49" s="674"/>
      <c r="UQD49" s="674"/>
      <c r="UQE49" s="674"/>
      <c r="UQF49" s="674"/>
      <c r="UQG49" s="674"/>
      <c r="UQH49" s="674"/>
      <c r="UQI49" s="674"/>
      <c r="UQJ49" s="674"/>
      <c r="UQK49" s="674"/>
      <c r="UQL49" s="674"/>
      <c r="UQM49" s="674"/>
      <c r="UQN49" s="674"/>
      <c r="UQO49" s="674"/>
      <c r="UQP49" s="674"/>
      <c r="UQQ49" s="674"/>
      <c r="UQR49" s="674"/>
      <c r="UQS49" s="674"/>
      <c r="UQT49" s="674"/>
      <c r="UQU49" s="674"/>
      <c r="UQV49" s="674"/>
      <c r="UQW49" s="674"/>
      <c r="UQX49" s="674"/>
      <c r="UQY49" s="674"/>
      <c r="UQZ49" s="674"/>
      <c r="URA49" s="674"/>
      <c r="URB49" s="674"/>
      <c r="URC49" s="674"/>
      <c r="URD49" s="674"/>
      <c r="URE49" s="674"/>
      <c r="URF49" s="674"/>
      <c r="URG49" s="674"/>
      <c r="URH49" s="674"/>
      <c r="URI49" s="674"/>
      <c r="URJ49" s="674"/>
      <c r="URK49" s="674"/>
      <c r="URL49" s="674"/>
      <c r="URM49" s="674"/>
      <c r="URN49" s="674"/>
      <c r="URO49" s="674"/>
      <c r="URP49" s="674"/>
      <c r="URQ49" s="674"/>
      <c r="URR49" s="674"/>
      <c r="URS49" s="674"/>
      <c r="URT49" s="674"/>
      <c r="URU49" s="674"/>
      <c r="URV49" s="674"/>
      <c r="URW49" s="674"/>
      <c r="URX49" s="674"/>
      <c r="URY49" s="674"/>
      <c r="URZ49" s="674"/>
      <c r="USA49" s="674"/>
      <c r="USB49" s="674"/>
      <c r="USC49" s="674"/>
      <c r="USD49" s="674"/>
      <c r="USE49" s="674"/>
      <c r="USF49" s="674"/>
      <c r="USG49" s="674"/>
      <c r="USH49" s="674"/>
      <c r="USI49" s="674"/>
      <c r="USJ49" s="674"/>
      <c r="USK49" s="674"/>
      <c r="USL49" s="674"/>
      <c r="USM49" s="674"/>
      <c r="USN49" s="674"/>
      <c r="USO49" s="674"/>
      <c r="USP49" s="674"/>
      <c r="USQ49" s="674"/>
      <c r="USR49" s="674"/>
      <c r="USS49" s="674"/>
      <c r="UST49" s="674"/>
      <c r="USU49" s="674"/>
      <c r="USV49" s="674"/>
      <c r="USW49" s="674"/>
      <c r="USX49" s="674"/>
      <c r="USY49" s="674"/>
      <c r="USZ49" s="674"/>
      <c r="UTA49" s="674"/>
      <c r="UTB49" s="674"/>
      <c r="UTC49" s="674"/>
      <c r="UTD49" s="674"/>
      <c r="UTE49" s="674"/>
      <c r="UTF49" s="674"/>
      <c r="UTG49" s="674"/>
      <c r="UTH49" s="674"/>
      <c r="UTI49" s="674"/>
      <c r="UTJ49" s="674"/>
      <c r="UTK49" s="674"/>
      <c r="UTL49" s="674"/>
      <c r="UTM49" s="674"/>
      <c r="UTN49" s="674"/>
      <c r="UTO49" s="674"/>
      <c r="UTP49" s="674"/>
      <c r="UTQ49" s="674"/>
      <c r="UTR49" s="674"/>
      <c r="UTS49" s="674"/>
      <c r="UTT49" s="674"/>
      <c r="UTU49" s="674"/>
      <c r="UTV49" s="674"/>
      <c r="UTW49" s="674"/>
      <c r="UTX49" s="674"/>
      <c r="UTY49" s="674"/>
      <c r="UTZ49" s="674"/>
      <c r="UUA49" s="674"/>
      <c r="UUB49" s="674"/>
      <c r="UUC49" s="674"/>
      <c r="UUD49" s="674"/>
      <c r="UUE49" s="674"/>
      <c r="UUF49" s="674"/>
      <c r="UUG49" s="674"/>
      <c r="UUH49" s="674"/>
      <c r="UUI49" s="674"/>
      <c r="UUJ49" s="674"/>
      <c r="UUK49" s="674"/>
      <c r="UUL49" s="674"/>
      <c r="UUM49" s="674"/>
      <c r="UUN49" s="674"/>
      <c r="UUO49" s="674"/>
      <c r="UUP49" s="674"/>
      <c r="UUQ49" s="674"/>
      <c r="UUR49" s="674"/>
      <c r="UUS49" s="674"/>
      <c r="UUT49" s="674"/>
      <c r="UUU49" s="674"/>
      <c r="UUV49" s="674"/>
      <c r="UUW49" s="674"/>
      <c r="UUX49" s="674"/>
      <c r="UUY49" s="674"/>
      <c r="UUZ49" s="674"/>
      <c r="UVA49" s="674"/>
      <c r="UVB49" s="674"/>
      <c r="UVC49" s="674"/>
      <c r="UVD49" s="674"/>
      <c r="UVE49" s="674"/>
      <c r="UVF49" s="674"/>
      <c r="UVG49" s="674"/>
      <c r="UVH49" s="674"/>
      <c r="UVI49" s="674"/>
      <c r="UVJ49" s="674"/>
      <c r="UVK49" s="674"/>
      <c r="UVL49" s="674"/>
      <c r="UVM49" s="674"/>
      <c r="UVN49" s="674"/>
      <c r="UVO49" s="674"/>
      <c r="UVP49" s="674"/>
      <c r="UVQ49" s="674"/>
      <c r="UVR49" s="674"/>
      <c r="UVS49" s="674"/>
      <c r="UVT49" s="674"/>
      <c r="UVU49" s="674"/>
      <c r="UVV49" s="674"/>
      <c r="UVW49" s="674"/>
      <c r="UVX49" s="674"/>
      <c r="UVY49" s="674"/>
      <c r="UVZ49" s="674"/>
      <c r="UWA49" s="674"/>
      <c r="UWB49" s="674"/>
      <c r="UWC49" s="674"/>
      <c r="UWD49" s="674"/>
      <c r="UWE49" s="674"/>
      <c r="UWF49" s="674"/>
      <c r="UWG49" s="674"/>
      <c r="UWH49" s="674"/>
      <c r="UWI49" s="674"/>
      <c r="UWJ49" s="674"/>
      <c r="UWK49" s="674"/>
      <c r="UWL49" s="674"/>
      <c r="UWM49" s="674"/>
      <c r="UWN49" s="674"/>
      <c r="UWO49" s="674"/>
      <c r="UWP49" s="674"/>
      <c r="UWQ49" s="674"/>
      <c r="UWR49" s="674"/>
      <c r="UWS49" s="674"/>
      <c r="UWT49" s="674"/>
      <c r="UWU49" s="674"/>
      <c r="UWV49" s="674"/>
      <c r="UWW49" s="674"/>
      <c r="UWX49" s="674"/>
      <c r="UWY49" s="674"/>
      <c r="UWZ49" s="674"/>
      <c r="UXA49" s="674"/>
      <c r="UXB49" s="674"/>
      <c r="UXC49" s="674"/>
      <c r="UXD49" s="674"/>
      <c r="UXE49" s="674"/>
      <c r="UXF49" s="674"/>
      <c r="UXG49" s="674"/>
      <c r="UXH49" s="674"/>
      <c r="UXI49" s="674"/>
      <c r="UXJ49" s="674"/>
      <c r="UXK49" s="674"/>
      <c r="UXL49" s="674"/>
      <c r="UXM49" s="674"/>
      <c r="UXN49" s="674"/>
      <c r="UXO49" s="674"/>
      <c r="UXP49" s="674"/>
      <c r="UXQ49" s="674"/>
      <c r="UXR49" s="674"/>
      <c r="UXS49" s="674"/>
      <c r="UXT49" s="674"/>
      <c r="UXU49" s="674"/>
      <c r="UXV49" s="674"/>
      <c r="UXW49" s="674"/>
      <c r="UXX49" s="674"/>
      <c r="UXY49" s="674"/>
      <c r="UXZ49" s="674"/>
      <c r="UYA49" s="674"/>
      <c r="UYB49" s="674"/>
      <c r="UYC49" s="674"/>
      <c r="UYD49" s="674"/>
      <c r="UYE49" s="674"/>
      <c r="UYF49" s="674"/>
      <c r="UYG49" s="674"/>
      <c r="UYH49" s="674"/>
      <c r="UYI49" s="674"/>
      <c r="UYJ49" s="674"/>
      <c r="UYK49" s="674"/>
      <c r="UYL49" s="674"/>
      <c r="UYM49" s="674"/>
      <c r="UYN49" s="674"/>
      <c r="UYO49" s="674"/>
      <c r="UYP49" s="674"/>
      <c r="UYQ49" s="674"/>
      <c r="UYR49" s="674"/>
      <c r="UYS49" s="674"/>
      <c r="UYT49" s="674"/>
      <c r="UYU49" s="674"/>
      <c r="UYV49" s="674"/>
      <c r="UYW49" s="674"/>
      <c r="UYX49" s="674"/>
      <c r="UYY49" s="674"/>
      <c r="UYZ49" s="674"/>
      <c r="UZA49" s="674"/>
      <c r="UZB49" s="674"/>
      <c r="UZC49" s="674"/>
      <c r="UZD49" s="674"/>
      <c r="UZE49" s="674"/>
      <c r="UZF49" s="674"/>
      <c r="UZG49" s="674"/>
      <c r="UZH49" s="674"/>
      <c r="UZI49" s="674"/>
      <c r="UZJ49" s="674"/>
      <c r="UZK49" s="674"/>
      <c r="UZL49" s="674"/>
      <c r="UZM49" s="674"/>
      <c r="UZN49" s="674"/>
      <c r="UZO49" s="674"/>
      <c r="UZP49" s="674"/>
      <c r="UZQ49" s="674"/>
      <c r="UZR49" s="674"/>
      <c r="UZS49" s="674"/>
      <c r="UZT49" s="674"/>
      <c r="UZU49" s="674"/>
      <c r="UZV49" s="674"/>
      <c r="UZW49" s="674"/>
      <c r="UZX49" s="674"/>
      <c r="UZY49" s="674"/>
      <c r="UZZ49" s="674"/>
      <c r="VAA49" s="674"/>
      <c r="VAB49" s="674"/>
      <c r="VAC49" s="674"/>
      <c r="VAD49" s="674"/>
      <c r="VAE49" s="674"/>
      <c r="VAF49" s="674"/>
      <c r="VAG49" s="674"/>
      <c r="VAH49" s="674"/>
      <c r="VAI49" s="674"/>
      <c r="VAJ49" s="674"/>
      <c r="VAK49" s="674"/>
      <c r="VAL49" s="674"/>
      <c r="VAM49" s="674"/>
      <c r="VAN49" s="674"/>
      <c r="VAO49" s="674"/>
      <c r="VAP49" s="674"/>
      <c r="VAQ49" s="674"/>
      <c r="VAR49" s="674"/>
      <c r="VAS49" s="674"/>
      <c r="VAT49" s="674"/>
      <c r="VAU49" s="674"/>
      <c r="VAV49" s="674"/>
      <c r="VAW49" s="674"/>
      <c r="VAX49" s="674"/>
      <c r="VAY49" s="674"/>
      <c r="VAZ49" s="674"/>
      <c r="VBA49" s="674"/>
      <c r="VBB49" s="674"/>
      <c r="VBC49" s="674"/>
      <c r="VBD49" s="674"/>
      <c r="VBE49" s="674"/>
      <c r="VBF49" s="674"/>
      <c r="VBG49" s="674"/>
      <c r="VBH49" s="674"/>
      <c r="VBI49" s="674"/>
      <c r="VBJ49" s="674"/>
      <c r="VBK49" s="674"/>
      <c r="VBL49" s="674"/>
      <c r="VBM49" s="674"/>
      <c r="VBN49" s="674"/>
      <c r="VBO49" s="674"/>
      <c r="VBP49" s="674"/>
      <c r="VBQ49" s="674"/>
      <c r="VBR49" s="674"/>
      <c r="VBS49" s="674"/>
      <c r="VBT49" s="674"/>
      <c r="VBU49" s="674"/>
      <c r="VBV49" s="674"/>
      <c r="VBW49" s="674"/>
      <c r="VBX49" s="674"/>
      <c r="VBY49" s="674"/>
      <c r="VBZ49" s="674"/>
      <c r="VCA49" s="674"/>
      <c r="VCB49" s="674"/>
      <c r="VCC49" s="674"/>
      <c r="VCD49" s="674"/>
      <c r="VCE49" s="674"/>
      <c r="VCF49" s="674"/>
      <c r="VCG49" s="674"/>
      <c r="VCH49" s="674"/>
      <c r="VCI49" s="674"/>
      <c r="VCJ49" s="674"/>
      <c r="VCK49" s="674"/>
      <c r="VCL49" s="674"/>
      <c r="VCM49" s="674"/>
      <c r="VCN49" s="674"/>
      <c r="VCO49" s="674"/>
      <c r="VCP49" s="674"/>
      <c r="VCQ49" s="674"/>
      <c r="VCR49" s="674"/>
      <c r="VCS49" s="674"/>
      <c r="VCT49" s="674"/>
      <c r="VCU49" s="674"/>
      <c r="VCV49" s="674"/>
      <c r="VCW49" s="674"/>
      <c r="VCX49" s="674"/>
      <c r="VCY49" s="674"/>
      <c r="VCZ49" s="674"/>
      <c r="VDA49" s="674"/>
      <c r="VDB49" s="674"/>
      <c r="VDC49" s="674"/>
      <c r="VDD49" s="674"/>
      <c r="VDE49" s="674"/>
      <c r="VDF49" s="674"/>
      <c r="VDG49" s="674"/>
      <c r="VDH49" s="674"/>
      <c r="VDI49" s="674"/>
      <c r="VDJ49" s="674"/>
      <c r="VDK49" s="674"/>
      <c r="VDL49" s="674"/>
      <c r="VDM49" s="674"/>
      <c r="VDN49" s="674"/>
      <c r="VDO49" s="674"/>
      <c r="VDP49" s="674"/>
      <c r="VDQ49" s="674"/>
      <c r="VDR49" s="674"/>
      <c r="VDS49" s="674"/>
      <c r="VDT49" s="674"/>
      <c r="VDU49" s="674"/>
      <c r="VDV49" s="674"/>
      <c r="VDW49" s="674"/>
      <c r="VDX49" s="674"/>
      <c r="VDY49" s="674"/>
      <c r="VDZ49" s="674"/>
      <c r="VEA49" s="674"/>
      <c r="VEB49" s="674"/>
      <c r="VEC49" s="674"/>
      <c r="VED49" s="674"/>
      <c r="VEE49" s="674"/>
      <c r="VEF49" s="674"/>
      <c r="VEG49" s="674"/>
      <c r="VEH49" s="674"/>
      <c r="VEI49" s="674"/>
      <c r="VEJ49" s="674"/>
      <c r="VEK49" s="674"/>
      <c r="VEL49" s="674"/>
      <c r="VEM49" s="674"/>
      <c r="VEN49" s="674"/>
      <c r="VEO49" s="674"/>
      <c r="VEP49" s="674"/>
      <c r="VEQ49" s="674"/>
      <c r="VER49" s="674"/>
      <c r="VES49" s="674"/>
      <c r="VET49" s="674"/>
      <c r="VEU49" s="674"/>
      <c r="VEV49" s="674"/>
      <c r="VEW49" s="674"/>
      <c r="VEX49" s="674"/>
      <c r="VEY49" s="674"/>
      <c r="VEZ49" s="674"/>
      <c r="VFA49" s="674"/>
      <c r="VFB49" s="674"/>
      <c r="VFC49" s="674"/>
      <c r="VFD49" s="674"/>
      <c r="VFE49" s="674"/>
      <c r="VFF49" s="674"/>
      <c r="VFG49" s="674"/>
      <c r="VFH49" s="674"/>
      <c r="VFI49" s="674"/>
      <c r="VFJ49" s="674"/>
      <c r="VFK49" s="674"/>
      <c r="VFL49" s="674"/>
      <c r="VFM49" s="674"/>
      <c r="VFN49" s="674"/>
      <c r="VFO49" s="674"/>
      <c r="VFP49" s="674"/>
      <c r="VFQ49" s="674"/>
      <c r="VFR49" s="674"/>
      <c r="VFS49" s="674"/>
      <c r="VFT49" s="674"/>
      <c r="VFU49" s="674"/>
      <c r="VFV49" s="674"/>
      <c r="VFW49" s="674"/>
      <c r="VFX49" s="674"/>
      <c r="VFY49" s="674"/>
      <c r="VFZ49" s="674"/>
      <c r="VGA49" s="674"/>
      <c r="VGB49" s="674"/>
      <c r="VGC49" s="674"/>
      <c r="VGD49" s="674"/>
      <c r="VGE49" s="674"/>
      <c r="VGF49" s="674"/>
      <c r="VGG49" s="674"/>
      <c r="VGH49" s="674"/>
      <c r="VGI49" s="674"/>
      <c r="VGJ49" s="674"/>
      <c r="VGK49" s="674"/>
      <c r="VGL49" s="674"/>
      <c r="VGM49" s="674"/>
      <c r="VGN49" s="674"/>
      <c r="VGO49" s="674"/>
      <c r="VGP49" s="674"/>
      <c r="VGQ49" s="674"/>
      <c r="VGR49" s="674"/>
      <c r="VGS49" s="674"/>
      <c r="VGT49" s="674"/>
      <c r="VGU49" s="674"/>
      <c r="VGV49" s="674"/>
      <c r="VGW49" s="674"/>
      <c r="VGX49" s="674"/>
      <c r="VGY49" s="674"/>
      <c r="VGZ49" s="674"/>
      <c r="VHA49" s="674"/>
      <c r="VHB49" s="674"/>
      <c r="VHC49" s="674"/>
      <c r="VHD49" s="674"/>
      <c r="VHE49" s="674"/>
      <c r="VHF49" s="674"/>
      <c r="VHG49" s="674"/>
      <c r="VHH49" s="674"/>
      <c r="VHI49" s="674"/>
      <c r="VHJ49" s="674"/>
      <c r="VHK49" s="674"/>
      <c r="VHL49" s="674"/>
      <c r="VHM49" s="674"/>
      <c r="VHN49" s="674"/>
      <c r="VHO49" s="674"/>
      <c r="VHP49" s="674"/>
      <c r="VHQ49" s="674"/>
      <c r="VHR49" s="674"/>
      <c r="VHS49" s="674"/>
      <c r="VHT49" s="674"/>
      <c r="VHU49" s="674"/>
      <c r="VHV49" s="674"/>
      <c r="VHW49" s="674"/>
      <c r="VHX49" s="674"/>
      <c r="VHY49" s="674"/>
      <c r="VHZ49" s="674"/>
      <c r="VIA49" s="674"/>
      <c r="VIB49" s="674"/>
      <c r="VIC49" s="674"/>
      <c r="VID49" s="674"/>
      <c r="VIE49" s="674"/>
      <c r="VIF49" s="674"/>
      <c r="VIG49" s="674"/>
      <c r="VIH49" s="674"/>
      <c r="VII49" s="674"/>
      <c r="VIJ49" s="674"/>
      <c r="VIK49" s="674"/>
      <c r="VIL49" s="674"/>
      <c r="VIM49" s="674"/>
      <c r="VIN49" s="674"/>
      <c r="VIO49" s="674"/>
      <c r="VIP49" s="674"/>
      <c r="VIQ49" s="674"/>
      <c r="VIR49" s="674"/>
      <c r="VIS49" s="674"/>
      <c r="VIT49" s="674"/>
      <c r="VIU49" s="674"/>
      <c r="VIV49" s="674"/>
      <c r="VIW49" s="674"/>
      <c r="VIX49" s="674"/>
      <c r="VIY49" s="674"/>
      <c r="VIZ49" s="674"/>
      <c r="VJA49" s="674"/>
      <c r="VJB49" s="674"/>
      <c r="VJC49" s="674"/>
      <c r="VJD49" s="674"/>
      <c r="VJE49" s="674"/>
      <c r="VJF49" s="674"/>
      <c r="VJG49" s="674"/>
      <c r="VJH49" s="674"/>
      <c r="VJI49" s="674"/>
      <c r="VJJ49" s="674"/>
      <c r="VJK49" s="674"/>
      <c r="VJL49" s="674"/>
      <c r="VJM49" s="674"/>
      <c r="VJN49" s="674"/>
      <c r="VJO49" s="674"/>
      <c r="VJP49" s="674"/>
      <c r="VJQ49" s="674"/>
      <c r="VJR49" s="674"/>
      <c r="VJS49" s="674"/>
      <c r="VJT49" s="674"/>
      <c r="VJU49" s="674"/>
      <c r="VJV49" s="674"/>
      <c r="VJW49" s="674"/>
      <c r="VJX49" s="674"/>
      <c r="VJY49" s="674"/>
      <c r="VJZ49" s="674"/>
      <c r="VKA49" s="674"/>
      <c r="VKB49" s="674"/>
      <c r="VKC49" s="674"/>
      <c r="VKD49" s="674"/>
      <c r="VKE49" s="674"/>
      <c r="VKF49" s="674"/>
      <c r="VKG49" s="674"/>
      <c r="VKH49" s="674"/>
      <c r="VKI49" s="674"/>
      <c r="VKJ49" s="674"/>
      <c r="VKK49" s="674"/>
      <c r="VKL49" s="674"/>
      <c r="VKM49" s="674"/>
      <c r="VKN49" s="674"/>
      <c r="VKO49" s="674"/>
      <c r="VKP49" s="674"/>
      <c r="VKQ49" s="674"/>
      <c r="VKR49" s="674"/>
      <c r="VKS49" s="674"/>
      <c r="VKT49" s="674"/>
      <c r="VKU49" s="674"/>
      <c r="VKV49" s="674"/>
      <c r="VKW49" s="674"/>
      <c r="VKX49" s="674"/>
      <c r="VKY49" s="674"/>
      <c r="VKZ49" s="674"/>
      <c r="VLA49" s="674"/>
      <c r="VLB49" s="674"/>
      <c r="VLC49" s="674"/>
      <c r="VLD49" s="674"/>
      <c r="VLE49" s="674"/>
      <c r="VLF49" s="674"/>
      <c r="VLG49" s="674"/>
      <c r="VLH49" s="674"/>
      <c r="VLI49" s="674"/>
      <c r="VLJ49" s="674"/>
      <c r="VLK49" s="674"/>
      <c r="VLL49" s="674"/>
      <c r="VLM49" s="674"/>
      <c r="VLN49" s="674"/>
      <c r="VLO49" s="674"/>
      <c r="VLP49" s="674"/>
      <c r="VLQ49" s="674"/>
      <c r="VLR49" s="674"/>
      <c r="VLS49" s="674"/>
      <c r="VLT49" s="674"/>
      <c r="VLU49" s="674"/>
      <c r="VLV49" s="674"/>
      <c r="VLW49" s="674"/>
      <c r="VLX49" s="674"/>
      <c r="VLY49" s="674"/>
      <c r="VLZ49" s="674"/>
      <c r="VMA49" s="674"/>
      <c r="VMB49" s="674"/>
      <c r="VMC49" s="674"/>
      <c r="VMD49" s="674"/>
      <c r="VME49" s="674"/>
      <c r="VMF49" s="674"/>
      <c r="VMG49" s="674"/>
      <c r="VMH49" s="674"/>
      <c r="VMI49" s="674"/>
      <c r="VMJ49" s="674"/>
      <c r="VMK49" s="674"/>
      <c r="VML49" s="674"/>
      <c r="VMM49" s="674"/>
      <c r="VMN49" s="674"/>
      <c r="VMO49" s="674"/>
      <c r="VMP49" s="674"/>
      <c r="VMQ49" s="674"/>
      <c r="VMR49" s="674"/>
      <c r="VMS49" s="674"/>
      <c r="VMT49" s="674"/>
      <c r="VMU49" s="674"/>
      <c r="VMV49" s="674"/>
      <c r="VMW49" s="674"/>
      <c r="VMX49" s="674"/>
      <c r="VMY49" s="674"/>
      <c r="VMZ49" s="674"/>
      <c r="VNA49" s="674"/>
      <c r="VNB49" s="674"/>
      <c r="VNC49" s="674"/>
      <c r="VND49" s="674"/>
      <c r="VNE49" s="674"/>
      <c r="VNF49" s="674"/>
      <c r="VNG49" s="674"/>
      <c r="VNH49" s="674"/>
      <c r="VNI49" s="674"/>
      <c r="VNJ49" s="674"/>
      <c r="VNK49" s="674"/>
      <c r="VNL49" s="674"/>
      <c r="VNM49" s="674"/>
      <c r="VNN49" s="674"/>
      <c r="VNO49" s="674"/>
      <c r="VNP49" s="674"/>
      <c r="VNQ49" s="674"/>
      <c r="VNR49" s="674"/>
      <c r="VNS49" s="674"/>
      <c r="VNT49" s="674"/>
      <c r="VNU49" s="674"/>
      <c r="VNV49" s="674"/>
      <c r="VNW49" s="674"/>
      <c r="VNX49" s="674"/>
      <c r="VNY49" s="674"/>
      <c r="VNZ49" s="674"/>
      <c r="VOA49" s="674"/>
      <c r="VOB49" s="674"/>
      <c r="VOC49" s="674"/>
      <c r="VOD49" s="674"/>
      <c r="VOE49" s="674"/>
      <c r="VOF49" s="674"/>
      <c r="VOG49" s="674"/>
      <c r="VOH49" s="674"/>
      <c r="VOI49" s="674"/>
      <c r="VOJ49" s="674"/>
      <c r="VOK49" s="674"/>
      <c r="VOL49" s="674"/>
      <c r="VOM49" s="674"/>
      <c r="VON49" s="674"/>
      <c r="VOO49" s="674"/>
      <c r="VOP49" s="674"/>
      <c r="VOQ49" s="674"/>
      <c r="VOR49" s="674"/>
      <c r="VOS49" s="674"/>
      <c r="VOT49" s="674"/>
      <c r="VOU49" s="674"/>
      <c r="VOV49" s="674"/>
      <c r="VOW49" s="674"/>
      <c r="VOX49" s="674"/>
      <c r="VOY49" s="674"/>
      <c r="VOZ49" s="674"/>
      <c r="VPA49" s="674"/>
      <c r="VPB49" s="674"/>
      <c r="VPC49" s="674"/>
      <c r="VPD49" s="674"/>
      <c r="VPE49" s="674"/>
      <c r="VPF49" s="674"/>
      <c r="VPG49" s="674"/>
      <c r="VPH49" s="674"/>
      <c r="VPI49" s="674"/>
      <c r="VPJ49" s="674"/>
      <c r="VPK49" s="674"/>
      <c r="VPL49" s="674"/>
      <c r="VPM49" s="674"/>
      <c r="VPN49" s="674"/>
      <c r="VPO49" s="674"/>
      <c r="VPP49" s="674"/>
      <c r="VPQ49" s="674"/>
      <c r="VPR49" s="674"/>
      <c r="VPS49" s="674"/>
      <c r="VPT49" s="674"/>
      <c r="VPU49" s="674"/>
      <c r="VPV49" s="674"/>
      <c r="VPW49" s="674"/>
      <c r="VPX49" s="674"/>
      <c r="VPY49" s="674"/>
      <c r="VPZ49" s="674"/>
      <c r="VQA49" s="674"/>
      <c r="VQB49" s="674"/>
      <c r="VQC49" s="674"/>
      <c r="VQD49" s="674"/>
      <c r="VQE49" s="674"/>
      <c r="VQF49" s="674"/>
      <c r="VQG49" s="674"/>
      <c r="VQH49" s="674"/>
      <c r="VQI49" s="674"/>
      <c r="VQJ49" s="674"/>
      <c r="VQK49" s="674"/>
      <c r="VQL49" s="674"/>
      <c r="VQM49" s="674"/>
      <c r="VQN49" s="674"/>
      <c r="VQO49" s="674"/>
      <c r="VQP49" s="674"/>
      <c r="VQQ49" s="674"/>
      <c r="VQR49" s="674"/>
      <c r="VQS49" s="674"/>
      <c r="VQT49" s="674"/>
      <c r="VQU49" s="674"/>
      <c r="VQV49" s="674"/>
      <c r="VQW49" s="674"/>
      <c r="VQX49" s="674"/>
      <c r="VQY49" s="674"/>
      <c r="VQZ49" s="674"/>
      <c r="VRA49" s="674"/>
      <c r="VRB49" s="674"/>
      <c r="VRC49" s="674"/>
      <c r="VRD49" s="674"/>
      <c r="VRE49" s="674"/>
      <c r="VRF49" s="674"/>
      <c r="VRG49" s="674"/>
      <c r="VRH49" s="674"/>
      <c r="VRI49" s="674"/>
      <c r="VRJ49" s="674"/>
      <c r="VRK49" s="674"/>
      <c r="VRL49" s="674"/>
      <c r="VRM49" s="674"/>
      <c r="VRN49" s="674"/>
      <c r="VRO49" s="674"/>
      <c r="VRP49" s="674"/>
      <c r="VRQ49" s="674"/>
      <c r="VRR49" s="674"/>
      <c r="VRS49" s="674"/>
      <c r="VRT49" s="674"/>
      <c r="VRU49" s="674"/>
      <c r="VRV49" s="674"/>
      <c r="VRW49" s="674"/>
      <c r="VRX49" s="674"/>
      <c r="VRY49" s="674"/>
      <c r="VRZ49" s="674"/>
      <c r="VSA49" s="674"/>
      <c r="VSB49" s="674"/>
      <c r="VSC49" s="674"/>
      <c r="VSD49" s="674"/>
      <c r="VSE49" s="674"/>
      <c r="VSF49" s="674"/>
      <c r="VSG49" s="674"/>
      <c r="VSH49" s="674"/>
      <c r="VSI49" s="674"/>
      <c r="VSJ49" s="674"/>
      <c r="VSK49" s="674"/>
      <c r="VSL49" s="674"/>
      <c r="VSM49" s="674"/>
      <c r="VSN49" s="674"/>
      <c r="VSO49" s="674"/>
      <c r="VSP49" s="674"/>
      <c r="VSQ49" s="674"/>
      <c r="VSR49" s="674"/>
      <c r="VSS49" s="674"/>
      <c r="VST49" s="674"/>
      <c r="VSU49" s="674"/>
      <c r="VSV49" s="674"/>
      <c r="VSW49" s="674"/>
      <c r="VSX49" s="674"/>
      <c r="VSY49" s="674"/>
      <c r="VSZ49" s="674"/>
      <c r="VTA49" s="674"/>
      <c r="VTB49" s="674"/>
      <c r="VTC49" s="674"/>
      <c r="VTD49" s="674"/>
      <c r="VTE49" s="674"/>
      <c r="VTF49" s="674"/>
      <c r="VTG49" s="674"/>
      <c r="VTH49" s="674"/>
      <c r="VTI49" s="674"/>
      <c r="VTJ49" s="674"/>
      <c r="VTK49" s="674"/>
      <c r="VTL49" s="674"/>
      <c r="VTM49" s="674"/>
      <c r="VTN49" s="674"/>
      <c r="VTO49" s="674"/>
      <c r="VTP49" s="674"/>
      <c r="VTQ49" s="674"/>
      <c r="VTR49" s="674"/>
      <c r="VTS49" s="674"/>
      <c r="VTT49" s="674"/>
      <c r="VTU49" s="674"/>
      <c r="VTV49" s="674"/>
      <c r="VTW49" s="674"/>
      <c r="VTX49" s="674"/>
      <c r="VTY49" s="674"/>
      <c r="VTZ49" s="674"/>
      <c r="VUA49" s="674"/>
      <c r="VUB49" s="674"/>
      <c r="VUC49" s="674"/>
      <c r="VUD49" s="674"/>
      <c r="VUE49" s="674"/>
      <c r="VUF49" s="674"/>
      <c r="VUG49" s="674"/>
      <c r="VUH49" s="674"/>
      <c r="VUI49" s="674"/>
      <c r="VUJ49" s="674"/>
      <c r="VUK49" s="674"/>
      <c r="VUL49" s="674"/>
      <c r="VUM49" s="674"/>
      <c r="VUN49" s="674"/>
      <c r="VUO49" s="674"/>
      <c r="VUP49" s="674"/>
      <c r="VUQ49" s="674"/>
      <c r="VUR49" s="674"/>
      <c r="VUS49" s="674"/>
      <c r="VUT49" s="674"/>
      <c r="VUU49" s="674"/>
      <c r="VUV49" s="674"/>
      <c r="VUW49" s="674"/>
      <c r="VUX49" s="674"/>
      <c r="VUY49" s="674"/>
      <c r="VUZ49" s="674"/>
      <c r="VVA49" s="674"/>
      <c r="VVB49" s="674"/>
      <c r="VVC49" s="674"/>
      <c r="VVD49" s="674"/>
      <c r="VVE49" s="674"/>
      <c r="VVF49" s="674"/>
      <c r="VVG49" s="674"/>
      <c r="VVH49" s="674"/>
      <c r="VVI49" s="674"/>
      <c r="VVJ49" s="674"/>
      <c r="VVK49" s="674"/>
      <c r="VVL49" s="674"/>
      <c r="VVM49" s="674"/>
      <c r="VVN49" s="674"/>
      <c r="VVO49" s="674"/>
      <c r="VVP49" s="674"/>
      <c r="VVQ49" s="674"/>
      <c r="VVR49" s="674"/>
      <c r="VVS49" s="674"/>
      <c r="VVT49" s="674"/>
      <c r="VVU49" s="674"/>
      <c r="VVV49" s="674"/>
      <c r="VVW49" s="674"/>
      <c r="VVX49" s="674"/>
      <c r="VVY49" s="674"/>
      <c r="VVZ49" s="674"/>
      <c r="VWA49" s="674"/>
      <c r="VWB49" s="674"/>
      <c r="VWC49" s="674"/>
      <c r="VWD49" s="674"/>
      <c r="VWE49" s="674"/>
      <c r="VWF49" s="674"/>
      <c r="VWG49" s="674"/>
      <c r="VWH49" s="674"/>
      <c r="VWI49" s="674"/>
      <c r="VWJ49" s="674"/>
      <c r="VWK49" s="674"/>
      <c r="VWL49" s="674"/>
      <c r="VWM49" s="674"/>
      <c r="VWN49" s="674"/>
      <c r="VWO49" s="674"/>
      <c r="VWP49" s="674"/>
      <c r="VWQ49" s="674"/>
      <c r="VWR49" s="674"/>
      <c r="VWS49" s="674"/>
      <c r="VWT49" s="674"/>
      <c r="VWU49" s="674"/>
      <c r="VWV49" s="674"/>
      <c r="VWW49" s="674"/>
      <c r="VWX49" s="674"/>
      <c r="VWY49" s="674"/>
      <c r="VWZ49" s="674"/>
      <c r="VXA49" s="674"/>
      <c r="VXB49" s="674"/>
      <c r="VXC49" s="674"/>
      <c r="VXD49" s="674"/>
      <c r="VXE49" s="674"/>
      <c r="VXF49" s="674"/>
      <c r="VXG49" s="674"/>
      <c r="VXH49" s="674"/>
      <c r="VXI49" s="674"/>
      <c r="VXJ49" s="674"/>
      <c r="VXK49" s="674"/>
      <c r="VXL49" s="674"/>
      <c r="VXM49" s="674"/>
      <c r="VXN49" s="674"/>
      <c r="VXO49" s="674"/>
      <c r="VXP49" s="674"/>
      <c r="VXQ49" s="674"/>
      <c r="VXR49" s="674"/>
      <c r="VXS49" s="674"/>
      <c r="VXT49" s="674"/>
      <c r="VXU49" s="674"/>
      <c r="VXV49" s="674"/>
      <c r="VXW49" s="674"/>
      <c r="VXX49" s="674"/>
      <c r="VXY49" s="674"/>
      <c r="VXZ49" s="674"/>
      <c r="VYA49" s="674"/>
      <c r="VYB49" s="674"/>
      <c r="VYC49" s="674"/>
      <c r="VYD49" s="674"/>
      <c r="VYE49" s="674"/>
      <c r="VYF49" s="674"/>
      <c r="VYG49" s="674"/>
      <c r="VYH49" s="674"/>
      <c r="VYI49" s="674"/>
      <c r="VYJ49" s="674"/>
      <c r="VYK49" s="674"/>
      <c r="VYL49" s="674"/>
      <c r="VYM49" s="674"/>
      <c r="VYN49" s="674"/>
      <c r="VYO49" s="674"/>
      <c r="VYP49" s="674"/>
      <c r="VYQ49" s="674"/>
      <c r="VYR49" s="674"/>
      <c r="VYS49" s="674"/>
      <c r="VYT49" s="674"/>
      <c r="VYU49" s="674"/>
      <c r="VYV49" s="674"/>
      <c r="VYW49" s="674"/>
      <c r="VYX49" s="674"/>
      <c r="VYY49" s="674"/>
      <c r="VYZ49" s="674"/>
      <c r="VZA49" s="674"/>
      <c r="VZB49" s="674"/>
      <c r="VZC49" s="674"/>
      <c r="VZD49" s="674"/>
      <c r="VZE49" s="674"/>
      <c r="VZF49" s="674"/>
      <c r="VZG49" s="674"/>
      <c r="VZH49" s="674"/>
      <c r="VZI49" s="674"/>
      <c r="VZJ49" s="674"/>
      <c r="VZK49" s="674"/>
      <c r="VZL49" s="674"/>
      <c r="VZM49" s="674"/>
      <c r="VZN49" s="674"/>
      <c r="VZO49" s="674"/>
      <c r="VZP49" s="674"/>
      <c r="VZQ49" s="674"/>
      <c r="VZR49" s="674"/>
      <c r="VZS49" s="674"/>
      <c r="VZT49" s="674"/>
      <c r="VZU49" s="674"/>
      <c r="VZV49" s="674"/>
      <c r="VZW49" s="674"/>
      <c r="VZX49" s="674"/>
      <c r="VZY49" s="674"/>
      <c r="VZZ49" s="674"/>
      <c r="WAA49" s="674"/>
      <c r="WAB49" s="674"/>
      <c r="WAC49" s="674"/>
      <c r="WAD49" s="674"/>
      <c r="WAE49" s="674"/>
      <c r="WAF49" s="674"/>
      <c r="WAG49" s="674"/>
      <c r="WAH49" s="674"/>
      <c r="WAI49" s="674"/>
      <c r="WAJ49" s="674"/>
      <c r="WAK49" s="674"/>
      <c r="WAL49" s="674"/>
      <c r="WAM49" s="674"/>
      <c r="WAN49" s="674"/>
      <c r="WAO49" s="674"/>
      <c r="WAP49" s="674"/>
      <c r="WAQ49" s="674"/>
      <c r="WAR49" s="674"/>
      <c r="WAS49" s="674"/>
      <c r="WAT49" s="674"/>
      <c r="WAU49" s="674"/>
      <c r="WAV49" s="674"/>
      <c r="WAW49" s="674"/>
      <c r="WAX49" s="674"/>
      <c r="WAY49" s="674"/>
      <c r="WAZ49" s="674"/>
      <c r="WBA49" s="674"/>
      <c r="WBB49" s="674"/>
      <c r="WBC49" s="674"/>
      <c r="WBD49" s="674"/>
      <c r="WBE49" s="674"/>
      <c r="WBF49" s="674"/>
      <c r="WBG49" s="674"/>
      <c r="WBH49" s="674"/>
      <c r="WBI49" s="674"/>
      <c r="WBJ49" s="674"/>
      <c r="WBK49" s="674"/>
      <c r="WBL49" s="674"/>
      <c r="WBM49" s="674"/>
      <c r="WBN49" s="674"/>
      <c r="WBO49" s="674"/>
      <c r="WBP49" s="674"/>
      <c r="WBQ49" s="674"/>
      <c r="WBR49" s="674"/>
      <c r="WBS49" s="674"/>
      <c r="WBT49" s="674"/>
      <c r="WBU49" s="674"/>
      <c r="WBV49" s="674"/>
      <c r="WBW49" s="674"/>
      <c r="WBX49" s="674"/>
      <c r="WBY49" s="674"/>
      <c r="WBZ49" s="674"/>
      <c r="WCA49" s="674"/>
      <c r="WCB49" s="674"/>
      <c r="WCC49" s="674"/>
      <c r="WCD49" s="674"/>
      <c r="WCE49" s="674"/>
      <c r="WCF49" s="674"/>
      <c r="WCG49" s="674"/>
      <c r="WCH49" s="674"/>
      <c r="WCI49" s="674"/>
      <c r="WCJ49" s="674"/>
      <c r="WCK49" s="674"/>
      <c r="WCL49" s="674"/>
      <c r="WCM49" s="674"/>
      <c r="WCN49" s="674"/>
      <c r="WCO49" s="674"/>
      <c r="WCP49" s="674"/>
      <c r="WCQ49" s="674"/>
      <c r="WCR49" s="674"/>
      <c r="WCS49" s="674"/>
      <c r="WCT49" s="674"/>
      <c r="WCU49" s="674"/>
      <c r="WCV49" s="674"/>
      <c r="WCW49" s="674"/>
      <c r="WCX49" s="674"/>
      <c r="WCY49" s="674"/>
      <c r="WCZ49" s="674"/>
      <c r="WDA49" s="674"/>
      <c r="WDB49" s="674"/>
      <c r="WDC49" s="674"/>
      <c r="WDD49" s="674"/>
      <c r="WDE49" s="674"/>
      <c r="WDF49" s="674"/>
      <c r="WDG49" s="674"/>
      <c r="WDH49" s="674"/>
      <c r="WDI49" s="674"/>
      <c r="WDJ49" s="674"/>
      <c r="WDK49" s="674"/>
      <c r="WDL49" s="674"/>
      <c r="WDM49" s="674"/>
      <c r="WDN49" s="674"/>
      <c r="WDO49" s="674"/>
      <c r="WDP49" s="674"/>
      <c r="WDQ49" s="674"/>
      <c r="WDR49" s="674"/>
      <c r="WDS49" s="674"/>
      <c r="WDT49" s="674"/>
      <c r="WDU49" s="674"/>
      <c r="WDV49" s="674"/>
      <c r="WDW49" s="674"/>
      <c r="WDX49" s="674"/>
      <c r="WDY49" s="674"/>
      <c r="WDZ49" s="674"/>
      <c r="WEA49" s="674"/>
      <c r="WEB49" s="674"/>
      <c r="WEC49" s="674"/>
      <c r="WED49" s="674"/>
      <c r="WEE49" s="674"/>
      <c r="WEF49" s="674"/>
      <c r="WEG49" s="674"/>
      <c r="WEH49" s="674"/>
      <c r="WEI49" s="674"/>
      <c r="WEJ49" s="674"/>
      <c r="WEK49" s="674"/>
      <c r="WEL49" s="674"/>
      <c r="WEM49" s="674"/>
      <c r="WEN49" s="674"/>
      <c r="WEO49" s="674"/>
      <c r="WEP49" s="674"/>
      <c r="WEQ49" s="674"/>
      <c r="WER49" s="674"/>
      <c r="WES49" s="674"/>
      <c r="WET49" s="674"/>
      <c r="WEU49" s="674"/>
      <c r="WEV49" s="674"/>
      <c r="WEW49" s="674"/>
      <c r="WEX49" s="674"/>
      <c r="WEY49" s="674"/>
      <c r="WEZ49" s="674"/>
      <c r="WFA49" s="674"/>
      <c r="WFB49" s="674"/>
      <c r="WFC49" s="674"/>
      <c r="WFD49" s="674"/>
      <c r="WFE49" s="674"/>
      <c r="WFF49" s="674"/>
      <c r="WFG49" s="674"/>
      <c r="WFH49" s="674"/>
      <c r="WFI49" s="674"/>
      <c r="WFJ49" s="674"/>
      <c r="WFK49" s="674"/>
      <c r="WFL49" s="674"/>
      <c r="WFM49" s="674"/>
      <c r="WFN49" s="674"/>
      <c r="WFO49" s="674"/>
      <c r="WFP49" s="674"/>
      <c r="WFQ49" s="674"/>
      <c r="WFR49" s="674"/>
      <c r="WFS49" s="674"/>
      <c r="WFT49" s="674"/>
      <c r="WFU49" s="674"/>
      <c r="WFV49" s="674"/>
      <c r="WFW49" s="674"/>
      <c r="WFX49" s="674"/>
      <c r="WFY49" s="674"/>
      <c r="WFZ49" s="674"/>
      <c r="WGA49" s="674"/>
      <c r="WGB49" s="674"/>
      <c r="WGC49" s="674"/>
      <c r="WGD49" s="674"/>
      <c r="WGE49" s="674"/>
      <c r="WGF49" s="674"/>
      <c r="WGG49" s="674"/>
      <c r="WGH49" s="674"/>
      <c r="WGI49" s="674"/>
      <c r="WGJ49" s="674"/>
      <c r="WGK49" s="674"/>
      <c r="WGL49" s="674"/>
      <c r="WGM49" s="674"/>
      <c r="WGN49" s="674"/>
      <c r="WGO49" s="674"/>
      <c r="WGP49" s="674"/>
      <c r="WGQ49" s="674"/>
      <c r="WGR49" s="674"/>
      <c r="WGS49" s="674"/>
      <c r="WGT49" s="674"/>
      <c r="WGU49" s="674"/>
      <c r="WGV49" s="674"/>
      <c r="WGW49" s="674"/>
      <c r="WGX49" s="674"/>
      <c r="WGY49" s="674"/>
      <c r="WGZ49" s="674"/>
      <c r="WHA49" s="674"/>
      <c r="WHB49" s="674"/>
      <c r="WHC49" s="674"/>
      <c r="WHD49" s="674"/>
      <c r="WHE49" s="674"/>
      <c r="WHF49" s="674"/>
      <c r="WHG49" s="674"/>
      <c r="WHH49" s="674"/>
      <c r="WHI49" s="674"/>
      <c r="WHJ49" s="674"/>
      <c r="WHK49" s="674"/>
      <c r="WHL49" s="674"/>
      <c r="WHM49" s="674"/>
      <c r="WHN49" s="674"/>
      <c r="WHO49" s="674"/>
      <c r="WHP49" s="674"/>
      <c r="WHQ49" s="674"/>
      <c r="WHR49" s="674"/>
      <c r="WHS49" s="674"/>
      <c r="WHT49" s="674"/>
      <c r="WHU49" s="674"/>
      <c r="WHV49" s="674"/>
      <c r="WHW49" s="674"/>
      <c r="WHX49" s="674"/>
      <c r="WHY49" s="674"/>
      <c r="WHZ49" s="674"/>
      <c r="WIA49" s="674"/>
      <c r="WIB49" s="674"/>
      <c r="WIC49" s="674"/>
      <c r="WID49" s="674"/>
      <c r="WIE49" s="674"/>
      <c r="WIF49" s="674"/>
      <c r="WIG49" s="674"/>
      <c r="WIH49" s="674"/>
      <c r="WII49" s="674"/>
      <c r="WIJ49" s="674"/>
      <c r="WIK49" s="674"/>
      <c r="WIL49" s="674"/>
      <c r="WIM49" s="674"/>
      <c r="WIN49" s="674"/>
      <c r="WIO49" s="674"/>
      <c r="WIP49" s="674"/>
      <c r="WIQ49" s="674"/>
      <c r="WIR49" s="674"/>
      <c r="WIS49" s="674"/>
      <c r="WIT49" s="674"/>
      <c r="WIU49" s="674"/>
      <c r="WIV49" s="674"/>
      <c r="WIW49" s="674"/>
      <c r="WIX49" s="674"/>
      <c r="WIY49" s="674"/>
      <c r="WIZ49" s="674"/>
      <c r="WJA49" s="674"/>
      <c r="WJB49" s="674"/>
      <c r="WJC49" s="674"/>
      <c r="WJD49" s="674"/>
      <c r="WJE49" s="674"/>
      <c r="WJF49" s="674"/>
      <c r="WJG49" s="674"/>
      <c r="WJH49" s="674"/>
      <c r="WJI49" s="674"/>
      <c r="WJJ49" s="674"/>
      <c r="WJK49" s="674"/>
      <c r="WJL49" s="674"/>
      <c r="WJM49" s="674"/>
      <c r="WJN49" s="674"/>
      <c r="WJO49" s="674"/>
      <c r="WJP49" s="674"/>
      <c r="WJQ49" s="674"/>
      <c r="WJR49" s="674"/>
      <c r="WJS49" s="674"/>
      <c r="WJT49" s="674"/>
      <c r="WJU49" s="674"/>
      <c r="WJV49" s="674"/>
      <c r="WJW49" s="674"/>
      <c r="WJX49" s="674"/>
      <c r="WJY49" s="674"/>
      <c r="WJZ49" s="674"/>
      <c r="WKA49" s="674"/>
      <c r="WKB49" s="674"/>
      <c r="WKC49" s="674"/>
      <c r="WKD49" s="674"/>
      <c r="WKE49" s="674"/>
      <c r="WKF49" s="674"/>
      <c r="WKG49" s="674"/>
      <c r="WKH49" s="674"/>
      <c r="WKI49" s="674"/>
      <c r="WKJ49" s="674"/>
      <c r="WKK49" s="674"/>
      <c r="WKL49" s="674"/>
      <c r="WKM49" s="674"/>
      <c r="WKN49" s="674"/>
      <c r="WKO49" s="674"/>
      <c r="WKP49" s="674"/>
      <c r="WKQ49" s="674"/>
      <c r="WKR49" s="674"/>
      <c r="WKS49" s="674"/>
      <c r="WKT49" s="674"/>
      <c r="WKU49" s="674"/>
      <c r="WKV49" s="674"/>
      <c r="WKW49" s="674"/>
      <c r="WKX49" s="674"/>
      <c r="WKY49" s="674"/>
      <c r="WKZ49" s="674"/>
      <c r="WLA49" s="674"/>
      <c r="WLB49" s="674"/>
      <c r="WLC49" s="674"/>
      <c r="WLD49" s="674"/>
      <c r="WLE49" s="674"/>
      <c r="WLF49" s="674"/>
      <c r="WLG49" s="674"/>
      <c r="WLH49" s="674"/>
      <c r="WLI49" s="674"/>
      <c r="WLJ49" s="674"/>
      <c r="WLK49" s="674"/>
      <c r="WLL49" s="674"/>
      <c r="WLM49" s="674"/>
      <c r="WLN49" s="674"/>
      <c r="WLO49" s="674"/>
      <c r="WLP49" s="674"/>
      <c r="WLQ49" s="674"/>
      <c r="WLR49" s="674"/>
      <c r="WLS49" s="674"/>
      <c r="WLT49" s="674"/>
      <c r="WLU49" s="674"/>
      <c r="WLV49" s="674"/>
      <c r="WLW49" s="674"/>
      <c r="WLX49" s="674"/>
      <c r="WLY49" s="674"/>
      <c r="WLZ49" s="674"/>
      <c r="WMA49" s="674"/>
      <c r="WMB49" s="674"/>
      <c r="WMC49" s="674"/>
      <c r="WMD49" s="674"/>
      <c r="WME49" s="674"/>
      <c r="WMF49" s="674"/>
      <c r="WMG49" s="674"/>
      <c r="WMH49" s="674"/>
      <c r="WMI49" s="674"/>
      <c r="WMJ49" s="674"/>
      <c r="WMK49" s="674"/>
      <c r="WML49" s="674"/>
      <c r="WMM49" s="674"/>
      <c r="WMN49" s="674"/>
      <c r="WMO49" s="674"/>
      <c r="WMP49" s="674"/>
      <c r="WMQ49" s="674"/>
      <c r="WMR49" s="674"/>
      <c r="WMS49" s="674"/>
      <c r="WMT49" s="674"/>
      <c r="WMU49" s="674"/>
      <c r="WMV49" s="674"/>
      <c r="WMW49" s="674"/>
      <c r="WMX49" s="674"/>
      <c r="WMY49" s="674"/>
      <c r="WMZ49" s="674"/>
      <c r="WNA49" s="674"/>
      <c r="WNB49" s="674"/>
      <c r="WNC49" s="674"/>
      <c r="WND49" s="674"/>
      <c r="WNE49" s="674"/>
      <c r="WNF49" s="674"/>
      <c r="WNG49" s="674"/>
      <c r="WNH49" s="674"/>
      <c r="WNI49" s="674"/>
      <c r="WNJ49" s="674"/>
      <c r="WNK49" s="674"/>
      <c r="WNL49" s="674"/>
      <c r="WNM49" s="674"/>
      <c r="WNN49" s="674"/>
      <c r="WNO49" s="674"/>
      <c r="WNP49" s="674"/>
      <c r="WNQ49" s="674"/>
      <c r="WNR49" s="674"/>
      <c r="WNS49" s="674"/>
      <c r="WNT49" s="674"/>
      <c r="WNU49" s="674"/>
      <c r="WNV49" s="674"/>
      <c r="WNW49" s="674"/>
      <c r="WNX49" s="674"/>
      <c r="WNY49" s="674"/>
      <c r="WNZ49" s="674"/>
      <c r="WOA49" s="674"/>
      <c r="WOB49" s="674"/>
      <c r="WOC49" s="674"/>
      <c r="WOD49" s="674"/>
      <c r="WOE49" s="674"/>
      <c r="WOF49" s="674"/>
      <c r="WOG49" s="674"/>
      <c r="WOH49" s="674"/>
      <c r="WOI49" s="674"/>
      <c r="WOJ49" s="674"/>
      <c r="WOK49" s="674"/>
      <c r="WOL49" s="674"/>
      <c r="WOM49" s="674"/>
      <c r="WON49" s="674"/>
      <c r="WOO49" s="674"/>
      <c r="WOP49" s="674"/>
      <c r="WOQ49" s="674"/>
      <c r="WOR49" s="674"/>
      <c r="WOS49" s="674"/>
      <c r="WOT49" s="674"/>
      <c r="WOU49" s="674"/>
      <c r="WOV49" s="674"/>
      <c r="WOW49" s="674"/>
      <c r="WOX49" s="674"/>
      <c r="WOY49" s="674"/>
      <c r="WOZ49" s="674"/>
      <c r="WPA49" s="674"/>
      <c r="WPB49" s="674"/>
      <c r="WPC49" s="674"/>
      <c r="WPD49" s="674"/>
      <c r="WPE49" s="674"/>
      <c r="WPF49" s="674"/>
      <c r="WPG49" s="674"/>
      <c r="WPH49" s="674"/>
      <c r="WPI49" s="674"/>
      <c r="WPJ49" s="674"/>
      <c r="WPK49" s="674"/>
      <c r="WPL49" s="674"/>
      <c r="WPM49" s="674"/>
      <c r="WPN49" s="674"/>
      <c r="WPO49" s="674"/>
      <c r="WPP49" s="674"/>
      <c r="WPQ49" s="674"/>
      <c r="WPR49" s="674"/>
      <c r="WPS49" s="674"/>
      <c r="WPT49" s="674"/>
      <c r="WPU49" s="674"/>
      <c r="WPV49" s="674"/>
      <c r="WPW49" s="674"/>
      <c r="WPX49" s="674"/>
      <c r="WPY49" s="674"/>
      <c r="WPZ49" s="674"/>
      <c r="WQA49" s="674"/>
      <c r="WQB49" s="674"/>
      <c r="WQC49" s="674"/>
      <c r="WQD49" s="674"/>
      <c r="WQE49" s="674"/>
      <c r="WQF49" s="674"/>
      <c r="WQG49" s="674"/>
      <c r="WQH49" s="674"/>
      <c r="WQI49" s="674"/>
      <c r="WQJ49" s="674"/>
      <c r="WQK49" s="674"/>
      <c r="WQL49" s="674"/>
      <c r="WQM49" s="674"/>
      <c r="WQN49" s="674"/>
      <c r="WQO49" s="674"/>
      <c r="WQP49" s="674"/>
      <c r="WQQ49" s="674"/>
      <c r="WQR49" s="674"/>
      <c r="WQS49" s="674"/>
      <c r="WQT49" s="674"/>
      <c r="WQU49" s="674"/>
      <c r="WQV49" s="674"/>
      <c r="WQW49" s="674"/>
      <c r="WQX49" s="674"/>
      <c r="WQY49" s="674"/>
      <c r="WQZ49" s="674"/>
      <c r="WRA49" s="674"/>
      <c r="WRB49" s="674"/>
      <c r="WRC49" s="674"/>
      <c r="WRD49" s="674"/>
      <c r="WRE49" s="674"/>
      <c r="WRF49" s="674"/>
      <c r="WRG49" s="674"/>
      <c r="WRH49" s="674"/>
      <c r="WRI49" s="674"/>
      <c r="WRJ49" s="674"/>
      <c r="WRK49" s="674"/>
      <c r="WRL49" s="674"/>
      <c r="WRM49" s="674"/>
      <c r="WRN49" s="674"/>
      <c r="WRO49" s="674"/>
      <c r="WRP49" s="674"/>
      <c r="WRQ49" s="674"/>
      <c r="WRR49" s="674"/>
      <c r="WRS49" s="674"/>
      <c r="WRT49" s="674"/>
      <c r="WRU49" s="674"/>
      <c r="WRV49" s="674"/>
      <c r="WRW49" s="674"/>
      <c r="WRX49" s="674"/>
      <c r="WRY49" s="674"/>
      <c r="WRZ49" s="674"/>
      <c r="WSA49" s="674"/>
      <c r="WSB49" s="674"/>
      <c r="WSC49" s="674"/>
      <c r="WSD49" s="674"/>
      <c r="WSE49" s="674"/>
      <c r="WSF49" s="674"/>
      <c r="WSG49" s="674"/>
      <c r="WSH49" s="674"/>
      <c r="WSI49" s="674"/>
      <c r="WSJ49" s="674"/>
      <c r="WSK49" s="674"/>
      <c r="WSL49" s="674"/>
      <c r="WSM49" s="674"/>
      <c r="WSN49" s="674"/>
      <c r="WSO49" s="674"/>
      <c r="WSP49" s="674"/>
      <c r="WSQ49" s="674"/>
      <c r="WSR49" s="674"/>
      <c r="WSS49" s="674"/>
      <c r="WST49" s="674"/>
      <c r="WSU49" s="674"/>
      <c r="WSV49" s="674"/>
      <c r="WSW49" s="674"/>
      <c r="WSX49" s="674"/>
      <c r="WSY49" s="674"/>
      <c r="WSZ49" s="674"/>
      <c r="WTA49" s="674"/>
      <c r="WTB49" s="674"/>
      <c r="WTC49" s="674"/>
      <c r="WTD49" s="674"/>
      <c r="WTE49" s="674"/>
      <c r="WTF49" s="674"/>
      <c r="WTG49" s="674"/>
      <c r="WTH49" s="674"/>
      <c r="WTI49" s="674"/>
      <c r="WTJ49" s="674"/>
      <c r="WTK49" s="674"/>
      <c r="WTL49" s="674"/>
      <c r="WTM49" s="674"/>
      <c r="WTN49" s="674"/>
      <c r="WTO49" s="674"/>
      <c r="WTP49" s="674"/>
      <c r="WTQ49" s="674"/>
      <c r="WTR49" s="674"/>
      <c r="WTS49" s="674"/>
      <c r="WTT49" s="674"/>
      <c r="WTU49" s="674"/>
      <c r="WTV49" s="674"/>
      <c r="WTW49" s="674"/>
      <c r="WTX49" s="674"/>
      <c r="WTY49" s="674"/>
      <c r="WTZ49" s="674"/>
      <c r="WUA49" s="674"/>
      <c r="WUB49" s="674"/>
      <c r="WUC49" s="674"/>
      <c r="WUD49" s="674"/>
      <c r="WUE49" s="674"/>
      <c r="WUF49" s="674"/>
      <c r="WUG49" s="674"/>
      <c r="WUH49" s="674"/>
      <c r="WUI49" s="674"/>
      <c r="WUJ49" s="674"/>
      <c r="WUK49" s="674"/>
      <c r="WUL49" s="674"/>
      <c r="WUM49" s="674"/>
      <c r="WUN49" s="674"/>
      <c r="WUO49" s="674"/>
      <c r="WUP49" s="674"/>
      <c r="WUQ49" s="674"/>
      <c r="WUR49" s="674"/>
      <c r="WUS49" s="674"/>
      <c r="WUT49" s="674"/>
      <c r="WUU49" s="674"/>
      <c r="WUV49" s="674"/>
      <c r="WUW49" s="674"/>
      <c r="WUX49" s="674"/>
      <c r="WUY49" s="674"/>
      <c r="WUZ49" s="674"/>
      <c r="WVA49" s="674"/>
      <c r="WVB49" s="674"/>
      <c r="WVC49" s="674"/>
      <c r="WVD49" s="674"/>
      <c r="WVE49" s="674"/>
      <c r="WVF49" s="674"/>
      <c r="WVG49" s="674"/>
      <c r="WVH49" s="674"/>
      <c r="WVI49" s="674"/>
      <c r="WVJ49" s="674"/>
      <c r="WVK49" s="674"/>
      <c r="WVL49" s="674"/>
      <c r="WVM49" s="674"/>
      <c r="WVN49" s="674"/>
      <c r="WVO49" s="674"/>
      <c r="WVP49" s="674"/>
      <c r="WVQ49" s="674"/>
      <c r="WVR49" s="674"/>
      <c r="WVS49" s="674"/>
      <c r="WVT49" s="674"/>
    </row>
    <row r="50" spans="1:16140" s="1216" customFormat="1" x14ac:dyDescent="0.2">
      <c r="A50" s="674"/>
      <c r="B50" s="674"/>
      <c r="C50" s="1730"/>
      <c r="D50" s="1730"/>
      <c r="E50" s="1730"/>
      <c r="F50" s="1215"/>
      <c r="G50" s="1730"/>
      <c r="H50" s="1730"/>
      <c r="I50" s="1730"/>
      <c r="K50" s="1730"/>
      <c r="L50" s="1730"/>
      <c r="M50" s="1730"/>
      <c r="O50" s="674"/>
      <c r="P50" s="674"/>
      <c r="Q50" s="674"/>
      <c r="R50" s="674"/>
      <c r="S50" s="674"/>
      <c r="T50" s="674"/>
      <c r="U50" s="674"/>
      <c r="V50" s="674"/>
      <c r="W50" s="674"/>
      <c r="X50" s="674"/>
      <c r="Y50" s="674"/>
      <c r="Z50" s="674"/>
      <c r="AA50" s="674"/>
      <c r="AB50" s="674"/>
      <c r="AC50" s="674"/>
      <c r="AD50" s="674"/>
      <c r="AE50" s="674"/>
      <c r="AF50" s="674"/>
      <c r="AG50" s="674"/>
      <c r="AH50" s="674"/>
      <c r="AI50" s="674"/>
      <c r="AJ50" s="674"/>
      <c r="AK50" s="674"/>
      <c r="AL50" s="674"/>
      <c r="AM50" s="674"/>
      <c r="AN50" s="674"/>
      <c r="AO50" s="674"/>
      <c r="AP50" s="674"/>
      <c r="AQ50" s="674"/>
      <c r="AR50" s="674"/>
      <c r="AS50" s="674"/>
      <c r="AT50" s="674"/>
      <c r="AU50" s="674"/>
      <c r="AV50" s="674"/>
      <c r="AW50" s="674"/>
      <c r="AX50" s="674"/>
      <c r="AY50" s="674"/>
      <c r="AZ50" s="674"/>
      <c r="BA50" s="674"/>
      <c r="BB50" s="674"/>
      <c r="BC50" s="674"/>
      <c r="BD50" s="674"/>
      <c r="BE50" s="674"/>
      <c r="BF50" s="674"/>
      <c r="BG50" s="674"/>
      <c r="BH50" s="674"/>
      <c r="BI50" s="674"/>
      <c r="BJ50" s="674"/>
      <c r="BK50" s="674"/>
      <c r="BL50" s="674"/>
      <c r="BM50" s="674"/>
      <c r="BN50" s="674"/>
      <c r="BO50" s="674"/>
      <c r="BP50" s="674"/>
      <c r="BQ50" s="674"/>
      <c r="BR50" s="674"/>
      <c r="BS50" s="674"/>
      <c r="BT50" s="674"/>
      <c r="BU50" s="674"/>
      <c r="BV50" s="674"/>
      <c r="BW50" s="674"/>
      <c r="BX50" s="674"/>
      <c r="BY50" s="674"/>
      <c r="BZ50" s="674"/>
      <c r="CA50" s="674"/>
      <c r="CB50" s="674"/>
      <c r="CC50" s="674"/>
      <c r="CD50" s="674"/>
      <c r="CE50" s="674"/>
      <c r="CF50" s="674"/>
      <c r="CG50" s="674"/>
      <c r="CH50" s="674"/>
      <c r="CI50" s="674"/>
      <c r="CJ50" s="674"/>
      <c r="CK50" s="674"/>
      <c r="CL50" s="674"/>
      <c r="CM50" s="674"/>
      <c r="CN50" s="674"/>
      <c r="CO50" s="674"/>
      <c r="CP50" s="674"/>
      <c r="CQ50" s="674"/>
      <c r="CR50" s="674"/>
      <c r="CS50" s="674"/>
      <c r="CT50" s="674"/>
      <c r="CU50" s="674"/>
      <c r="CV50" s="674"/>
      <c r="CW50" s="674"/>
      <c r="CX50" s="674"/>
      <c r="CY50" s="674"/>
      <c r="CZ50" s="674"/>
      <c r="DA50" s="674"/>
      <c r="DB50" s="674"/>
      <c r="DC50" s="674"/>
      <c r="DD50" s="674"/>
      <c r="DE50" s="674"/>
      <c r="DF50" s="674"/>
      <c r="DG50" s="674"/>
      <c r="DH50" s="674"/>
      <c r="DI50" s="674"/>
      <c r="DJ50" s="674"/>
      <c r="DK50" s="674"/>
      <c r="DL50" s="674"/>
      <c r="DM50" s="674"/>
      <c r="DN50" s="674"/>
      <c r="DO50" s="674"/>
      <c r="DP50" s="674"/>
      <c r="DQ50" s="674"/>
      <c r="DR50" s="674"/>
      <c r="DS50" s="674"/>
      <c r="DT50" s="674"/>
      <c r="DU50" s="674"/>
      <c r="DV50" s="674"/>
      <c r="DW50" s="674"/>
      <c r="DX50" s="674"/>
      <c r="DY50" s="674"/>
      <c r="DZ50" s="674"/>
      <c r="EA50" s="674"/>
      <c r="EB50" s="674"/>
      <c r="EC50" s="674"/>
      <c r="ED50" s="674"/>
      <c r="EE50" s="674"/>
      <c r="EF50" s="674"/>
      <c r="EG50" s="674"/>
      <c r="EH50" s="674"/>
      <c r="EI50" s="674"/>
      <c r="EJ50" s="674"/>
      <c r="EK50" s="674"/>
      <c r="EL50" s="674"/>
      <c r="EM50" s="674"/>
      <c r="EN50" s="674"/>
      <c r="EO50" s="674"/>
      <c r="EP50" s="674"/>
      <c r="EQ50" s="674"/>
      <c r="ER50" s="674"/>
      <c r="ES50" s="674"/>
      <c r="ET50" s="674"/>
      <c r="EU50" s="674"/>
      <c r="EV50" s="674"/>
      <c r="EW50" s="674"/>
      <c r="EX50" s="674"/>
      <c r="EY50" s="674"/>
      <c r="EZ50" s="674"/>
      <c r="FA50" s="674"/>
      <c r="FB50" s="674"/>
      <c r="FC50" s="674"/>
      <c r="FD50" s="674"/>
      <c r="FE50" s="674"/>
      <c r="FF50" s="674"/>
      <c r="FG50" s="674"/>
      <c r="FH50" s="674"/>
      <c r="FI50" s="674"/>
      <c r="FJ50" s="674"/>
      <c r="FK50" s="674"/>
      <c r="FL50" s="674"/>
      <c r="FM50" s="674"/>
      <c r="FN50" s="674"/>
      <c r="FO50" s="674"/>
      <c r="FP50" s="674"/>
      <c r="FQ50" s="674"/>
      <c r="FR50" s="674"/>
      <c r="FS50" s="674"/>
      <c r="FT50" s="674"/>
      <c r="FU50" s="674"/>
      <c r="FV50" s="674"/>
      <c r="FW50" s="674"/>
      <c r="FX50" s="674"/>
      <c r="FY50" s="674"/>
      <c r="FZ50" s="674"/>
      <c r="GA50" s="674"/>
      <c r="GB50" s="674"/>
      <c r="GC50" s="674"/>
      <c r="GD50" s="674"/>
      <c r="GE50" s="674"/>
      <c r="GF50" s="674"/>
      <c r="GG50" s="674"/>
      <c r="GH50" s="674"/>
      <c r="GI50" s="674"/>
      <c r="GJ50" s="674"/>
      <c r="GK50" s="674"/>
      <c r="GL50" s="674"/>
      <c r="GM50" s="674"/>
      <c r="GN50" s="674"/>
      <c r="GO50" s="674"/>
      <c r="GP50" s="674"/>
      <c r="GQ50" s="674"/>
      <c r="GR50" s="674"/>
      <c r="GS50" s="674"/>
      <c r="GT50" s="674"/>
      <c r="GU50" s="674"/>
      <c r="GV50" s="674"/>
      <c r="GW50" s="674"/>
      <c r="GX50" s="674"/>
      <c r="GY50" s="674"/>
      <c r="GZ50" s="674"/>
      <c r="HA50" s="674"/>
      <c r="HB50" s="674"/>
      <c r="HC50" s="674"/>
      <c r="HD50" s="674"/>
      <c r="HE50" s="674"/>
      <c r="HF50" s="674"/>
      <c r="HG50" s="674"/>
      <c r="HH50" s="674"/>
      <c r="HI50" s="674"/>
      <c r="HJ50" s="674"/>
      <c r="HK50" s="674"/>
      <c r="HL50" s="674"/>
      <c r="HM50" s="674"/>
      <c r="HN50" s="674"/>
      <c r="HO50" s="674"/>
      <c r="HP50" s="674"/>
      <c r="HQ50" s="674"/>
      <c r="HR50" s="674"/>
      <c r="HS50" s="674"/>
      <c r="HT50" s="674"/>
      <c r="HU50" s="674"/>
      <c r="HV50" s="674"/>
      <c r="HW50" s="674"/>
      <c r="HX50" s="674"/>
      <c r="HY50" s="674"/>
      <c r="HZ50" s="674"/>
      <c r="IA50" s="674"/>
      <c r="IB50" s="674"/>
      <c r="IC50" s="674"/>
      <c r="ID50" s="674"/>
      <c r="IE50" s="674"/>
      <c r="IF50" s="674"/>
      <c r="IG50" s="674"/>
      <c r="IH50" s="674"/>
      <c r="II50" s="674"/>
      <c r="IJ50" s="674"/>
      <c r="IK50" s="674"/>
      <c r="IL50" s="674"/>
      <c r="IM50" s="674"/>
      <c r="IN50" s="674"/>
      <c r="IO50" s="674"/>
      <c r="IP50" s="674"/>
      <c r="IQ50" s="674"/>
      <c r="IR50" s="674"/>
      <c r="IS50" s="674"/>
      <c r="IT50" s="674"/>
      <c r="IU50" s="674"/>
      <c r="IV50" s="674"/>
      <c r="IW50" s="674"/>
      <c r="IX50" s="674"/>
      <c r="IY50" s="674"/>
      <c r="IZ50" s="674"/>
      <c r="JA50" s="674"/>
      <c r="JB50" s="674"/>
      <c r="JC50" s="674"/>
      <c r="JD50" s="674"/>
      <c r="JE50" s="674"/>
      <c r="JF50" s="674"/>
      <c r="JG50" s="674"/>
      <c r="JH50" s="674"/>
      <c r="JI50" s="674"/>
      <c r="JJ50" s="674"/>
      <c r="JK50" s="674"/>
      <c r="JL50" s="674"/>
      <c r="JM50" s="674"/>
      <c r="JN50" s="674"/>
      <c r="JO50" s="674"/>
      <c r="JP50" s="674"/>
      <c r="JQ50" s="674"/>
      <c r="JR50" s="674"/>
      <c r="JS50" s="674"/>
      <c r="JT50" s="674"/>
      <c r="JU50" s="674"/>
      <c r="JV50" s="674"/>
      <c r="JW50" s="674"/>
      <c r="JX50" s="674"/>
      <c r="JY50" s="674"/>
      <c r="JZ50" s="674"/>
      <c r="KA50" s="674"/>
      <c r="KB50" s="674"/>
      <c r="KC50" s="674"/>
      <c r="KD50" s="674"/>
      <c r="KE50" s="674"/>
      <c r="KF50" s="674"/>
      <c r="KG50" s="674"/>
      <c r="KH50" s="674"/>
      <c r="KI50" s="674"/>
      <c r="KJ50" s="674"/>
      <c r="KK50" s="674"/>
      <c r="KL50" s="674"/>
      <c r="KM50" s="674"/>
      <c r="KN50" s="674"/>
      <c r="KO50" s="674"/>
      <c r="KP50" s="674"/>
      <c r="KQ50" s="674"/>
      <c r="KR50" s="674"/>
      <c r="KS50" s="674"/>
      <c r="KT50" s="674"/>
      <c r="KU50" s="674"/>
      <c r="KV50" s="674"/>
      <c r="KW50" s="674"/>
      <c r="KX50" s="674"/>
      <c r="KY50" s="674"/>
      <c r="KZ50" s="674"/>
      <c r="LA50" s="674"/>
      <c r="LB50" s="674"/>
      <c r="LC50" s="674"/>
      <c r="LD50" s="674"/>
      <c r="LE50" s="674"/>
      <c r="LF50" s="674"/>
      <c r="LG50" s="674"/>
      <c r="LH50" s="674"/>
      <c r="LI50" s="674"/>
      <c r="LJ50" s="674"/>
      <c r="LK50" s="674"/>
      <c r="LL50" s="674"/>
      <c r="LM50" s="674"/>
      <c r="LN50" s="674"/>
      <c r="LO50" s="674"/>
      <c r="LP50" s="674"/>
      <c r="LQ50" s="674"/>
      <c r="LR50" s="674"/>
      <c r="LS50" s="674"/>
      <c r="LT50" s="674"/>
      <c r="LU50" s="674"/>
      <c r="LV50" s="674"/>
      <c r="LW50" s="674"/>
      <c r="LX50" s="674"/>
      <c r="LY50" s="674"/>
      <c r="LZ50" s="674"/>
      <c r="MA50" s="674"/>
      <c r="MB50" s="674"/>
      <c r="MC50" s="674"/>
      <c r="MD50" s="674"/>
      <c r="ME50" s="674"/>
      <c r="MF50" s="674"/>
      <c r="MG50" s="674"/>
      <c r="MH50" s="674"/>
      <c r="MI50" s="674"/>
      <c r="MJ50" s="674"/>
      <c r="MK50" s="674"/>
      <c r="ML50" s="674"/>
      <c r="MM50" s="674"/>
      <c r="MN50" s="674"/>
      <c r="MO50" s="674"/>
      <c r="MP50" s="674"/>
      <c r="MQ50" s="674"/>
      <c r="MR50" s="674"/>
      <c r="MS50" s="674"/>
      <c r="MT50" s="674"/>
      <c r="MU50" s="674"/>
      <c r="MV50" s="674"/>
      <c r="MW50" s="674"/>
      <c r="MX50" s="674"/>
      <c r="MY50" s="674"/>
      <c r="MZ50" s="674"/>
      <c r="NA50" s="674"/>
      <c r="NB50" s="674"/>
      <c r="NC50" s="674"/>
      <c r="ND50" s="674"/>
      <c r="NE50" s="674"/>
      <c r="NF50" s="674"/>
      <c r="NG50" s="674"/>
      <c r="NH50" s="674"/>
      <c r="NI50" s="674"/>
      <c r="NJ50" s="674"/>
      <c r="NK50" s="674"/>
      <c r="NL50" s="674"/>
      <c r="NM50" s="674"/>
      <c r="NN50" s="674"/>
      <c r="NO50" s="674"/>
      <c r="NP50" s="674"/>
      <c r="NQ50" s="674"/>
      <c r="NR50" s="674"/>
      <c r="NS50" s="674"/>
      <c r="NT50" s="674"/>
      <c r="NU50" s="674"/>
      <c r="NV50" s="674"/>
      <c r="NW50" s="674"/>
      <c r="NX50" s="674"/>
      <c r="NY50" s="674"/>
      <c r="NZ50" s="674"/>
      <c r="OA50" s="674"/>
      <c r="OB50" s="674"/>
      <c r="OC50" s="674"/>
      <c r="OD50" s="674"/>
      <c r="OE50" s="674"/>
      <c r="OF50" s="674"/>
      <c r="OG50" s="674"/>
      <c r="OH50" s="674"/>
      <c r="OI50" s="674"/>
      <c r="OJ50" s="674"/>
      <c r="OK50" s="674"/>
      <c r="OL50" s="674"/>
      <c r="OM50" s="674"/>
      <c r="ON50" s="674"/>
      <c r="OO50" s="674"/>
      <c r="OP50" s="674"/>
      <c r="OQ50" s="674"/>
      <c r="OR50" s="674"/>
      <c r="OS50" s="674"/>
      <c r="OT50" s="674"/>
      <c r="OU50" s="674"/>
      <c r="OV50" s="674"/>
      <c r="OW50" s="674"/>
      <c r="OX50" s="674"/>
      <c r="OY50" s="674"/>
      <c r="OZ50" s="674"/>
      <c r="PA50" s="674"/>
      <c r="PB50" s="674"/>
      <c r="PC50" s="674"/>
      <c r="PD50" s="674"/>
      <c r="PE50" s="674"/>
      <c r="PF50" s="674"/>
      <c r="PG50" s="674"/>
      <c r="PH50" s="674"/>
      <c r="PI50" s="674"/>
      <c r="PJ50" s="674"/>
      <c r="PK50" s="674"/>
      <c r="PL50" s="674"/>
      <c r="PM50" s="674"/>
      <c r="PN50" s="674"/>
      <c r="PO50" s="674"/>
      <c r="PP50" s="674"/>
      <c r="PQ50" s="674"/>
      <c r="PR50" s="674"/>
      <c r="PS50" s="674"/>
      <c r="PT50" s="674"/>
      <c r="PU50" s="674"/>
      <c r="PV50" s="674"/>
      <c r="PW50" s="674"/>
      <c r="PX50" s="674"/>
      <c r="PY50" s="674"/>
      <c r="PZ50" s="674"/>
      <c r="QA50" s="674"/>
      <c r="QB50" s="674"/>
      <c r="QC50" s="674"/>
      <c r="QD50" s="674"/>
      <c r="QE50" s="674"/>
      <c r="QF50" s="674"/>
      <c r="QG50" s="674"/>
      <c r="QH50" s="674"/>
      <c r="QI50" s="674"/>
      <c r="QJ50" s="674"/>
      <c r="QK50" s="674"/>
      <c r="QL50" s="674"/>
      <c r="QM50" s="674"/>
      <c r="QN50" s="674"/>
      <c r="QO50" s="674"/>
      <c r="QP50" s="674"/>
      <c r="QQ50" s="674"/>
      <c r="QR50" s="674"/>
      <c r="QS50" s="674"/>
      <c r="QT50" s="674"/>
      <c r="QU50" s="674"/>
      <c r="QV50" s="674"/>
      <c r="QW50" s="674"/>
      <c r="QX50" s="674"/>
      <c r="QY50" s="674"/>
      <c r="QZ50" s="674"/>
      <c r="RA50" s="674"/>
      <c r="RB50" s="674"/>
      <c r="RC50" s="674"/>
      <c r="RD50" s="674"/>
      <c r="RE50" s="674"/>
      <c r="RF50" s="674"/>
      <c r="RG50" s="674"/>
      <c r="RH50" s="674"/>
      <c r="RI50" s="674"/>
      <c r="RJ50" s="674"/>
      <c r="RK50" s="674"/>
      <c r="RL50" s="674"/>
      <c r="RM50" s="674"/>
      <c r="RN50" s="674"/>
      <c r="RO50" s="674"/>
      <c r="RP50" s="674"/>
      <c r="RQ50" s="674"/>
      <c r="RR50" s="674"/>
      <c r="RS50" s="674"/>
      <c r="RT50" s="674"/>
      <c r="RU50" s="674"/>
      <c r="RV50" s="674"/>
      <c r="RW50" s="674"/>
      <c r="RX50" s="674"/>
      <c r="RY50" s="674"/>
      <c r="RZ50" s="674"/>
      <c r="SA50" s="674"/>
      <c r="SB50" s="674"/>
      <c r="SC50" s="674"/>
      <c r="SD50" s="674"/>
      <c r="SE50" s="674"/>
      <c r="SF50" s="674"/>
      <c r="SG50" s="674"/>
      <c r="SH50" s="674"/>
      <c r="SI50" s="674"/>
      <c r="SJ50" s="674"/>
      <c r="SK50" s="674"/>
      <c r="SL50" s="674"/>
      <c r="SM50" s="674"/>
      <c r="SN50" s="674"/>
      <c r="SO50" s="674"/>
      <c r="SP50" s="674"/>
      <c r="SQ50" s="674"/>
      <c r="SR50" s="674"/>
      <c r="SS50" s="674"/>
      <c r="ST50" s="674"/>
      <c r="SU50" s="674"/>
      <c r="SV50" s="674"/>
      <c r="SW50" s="674"/>
      <c r="SX50" s="674"/>
      <c r="SY50" s="674"/>
      <c r="SZ50" s="674"/>
      <c r="TA50" s="674"/>
      <c r="TB50" s="674"/>
      <c r="TC50" s="674"/>
      <c r="TD50" s="674"/>
      <c r="TE50" s="674"/>
      <c r="TF50" s="674"/>
      <c r="TG50" s="674"/>
      <c r="TH50" s="674"/>
      <c r="TI50" s="674"/>
      <c r="TJ50" s="674"/>
      <c r="TK50" s="674"/>
      <c r="TL50" s="674"/>
      <c r="TM50" s="674"/>
      <c r="TN50" s="674"/>
      <c r="TO50" s="674"/>
      <c r="TP50" s="674"/>
      <c r="TQ50" s="674"/>
      <c r="TR50" s="674"/>
      <c r="TS50" s="674"/>
      <c r="TT50" s="674"/>
      <c r="TU50" s="674"/>
      <c r="TV50" s="674"/>
      <c r="TW50" s="674"/>
      <c r="TX50" s="674"/>
      <c r="TY50" s="674"/>
      <c r="TZ50" s="674"/>
      <c r="UA50" s="674"/>
      <c r="UB50" s="674"/>
      <c r="UC50" s="674"/>
      <c r="UD50" s="674"/>
      <c r="UE50" s="674"/>
      <c r="UF50" s="674"/>
      <c r="UG50" s="674"/>
      <c r="UH50" s="674"/>
      <c r="UI50" s="674"/>
      <c r="UJ50" s="674"/>
      <c r="UK50" s="674"/>
      <c r="UL50" s="674"/>
      <c r="UM50" s="674"/>
      <c r="UN50" s="674"/>
      <c r="UO50" s="674"/>
      <c r="UP50" s="674"/>
      <c r="UQ50" s="674"/>
      <c r="UR50" s="674"/>
      <c r="US50" s="674"/>
      <c r="UT50" s="674"/>
      <c r="UU50" s="674"/>
      <c r="UV50" s="674"/>
      <c r="UW50" s="674"/>
      <c r="UX50" s="674"/>
      <c r="UY50" s="674"/>
      <c r="UZ50" s="674"/>
      <c r="VA50" s="674"/>
      <c r="VB50" s="674"/>
      <c r="VC50" s="674"/>
      <c r="VD50" s="674"/>
      <c r="VE50" s="674"/>
      <c r="VF50" s="674"/>
      <c r="VG50" s="674"/>
      <c r="VH50" s="674"/>
      <c r="VI50" s="674"/>
      <c r="VJ50" s="674"/>
      <c r="VK50" s="674"/>
      <c r="VL50" s="674"/>
      <c r="VM50" s="674"/>
      <c r="VN50" s="674"/>
      <c r="VO50" s="674"/>
      <c r="VP50" s="674"/>
      <c r="VQ50" s="674"/>
      <c r="VR50" s="674"/>
      <c r="VS50" s="674"/>
      <c r="VT50" s="674"/>
      <c r="VU50" s="674"/>
      <c r="VV50" s="674"/>
      <c r="VW50" s="674"/>
      <c r="VX50" s="674"/>
      <c r="VY50" s="674"/>
      <c r="VZ50" s="674"/>
      <c r="WA50" s="674"/>
      <c r="WB50" s="674"/>
      <c r="WC50" s="674"/>
      <c r="WD50" s="674"/>
      <c r="WE50" s="674"/>
      <c r="WF50" s="674"/>
      <c r="WG50" s="674"/>
      <c r="WH50" s="674"/>
      <c r="WI50" s="674"/>
      <c r="WJ50" s="674"/>
      <c r="WK50" s="674"/>
      <c r="WL50" s="674"/>
      <c r="WM50" s="674"/>
      <c r="WN50" s="674"/>
      <c r="WO50" s="674"/>
      <c r="WP50" s="674"/>
      <c r="WQ50" s="674"/>
      <c r="WR50" s="674"/>
      <c r="WS50" s="674"/>
      <c r="WT50" s="674"/>
      <c r="WU50" s="674"/>
      <c r="WV50" s="674"/>
      <c r="WW50" s="674"/>
      <c r="WX50" s="674"/>
      <c r="WY50" s="674"/>
      <c r="WZ50" s="674"/>
      <c r="XA50" s="674"/>
      <c r="XB50" s="674"/>
      <c r="XC50" s="674"/>
      <c r="XD50" s="674"/>
      <c r="XE50" s="674"/>
      <c r="XF50" s="674"/>
      <c r="XG50" s="674"/>
      <c r="XH50" s="674"/>
      <c r="XI50" s="674"/>
      <c r="XJ50" s="674"/>
      <c r="XK50" s="674"/>
      <c r="XL50" s="674"/>
      <c r="XM50" s="674"/>
      <c r="XN50" s="674"/>
      <c r="XO50" s="674"/>
      <c r="XP50" s="674"/>
      <c r="XQ50" s="674"/>
      <c r="XR50" s="674"/>
      <c r="XS50" s="674"/>
      <c r="XT50" s="674"/>
      <c r="XU50" s="674"/>
      <c r="XV50" s="674"/>
      <c r="XW50" s="674"/>
      <c r="XX50" s="674"/>
      <c r="XY50" s="674"/>
      <c r="XZ50" s="674"/>
      <c r="YA50" s="674"/>
      <c r="YB50" s="674"/>
      <c r="YC50" s="674"/>
      <c r="YD50" s="674"/>
      <c r="YE50" s="674"/>
      <c r="YF50" s="674"/>
      <c r="YG50" s="674"/>
      <c r="YH50" s="674"/>
      <c r="YI50" s="674"/>
      <c r="YJ50" s="674"/>
      <c r="YK50" s="674"/>
      <c r="YL50" s="674"/>
      <c r="YM50" s="674"/>
      <c r="YN50" s="674"/>
      <c r="YO50" s="674"/>
      <c r="YP50" s="674"/>
      <c r="YQ50" s="674"/>
      <c r="YR50" s="674"/>
      <c r="YS50" s="674"/>
      <c r="YT50" s="674"/>
      <c r="YU50" s="674"/>
      <c r="YV50" s="674"/>
      <c r="YW50" s="674"/>
      <c r="YX50" s="674"/>
      <c r="YY50" s="674"/>
      <c r="YZ50" s="674"/>
      <c r="ZA50" s="674"/>
      <c r="ZB50" s="674"/>
      <c r="ZC50" s="674"/>
      <c r="ZD50" s="674"/>
      <c r="ZE50" s="674"/>
      <c r="ZF50" s="674"/>
      <c r="ZG50" s="674"/>
      <c r="ZH50" s="674"/>
      <c r="ZI50" s="674"/>
      <c r="ZJ50" s="674"/>
      <c r="ZK50" s="674"/>
      <c r="ZL50" s="674"/>
      <c r="ZM50" s="674"/>
      <c r="ZN50" s="674"/>
      <c r="ZO50" s="674"/>
      <c r="ZP50" s="674"/>
      <c r="ZQ50" s="674"/>
      <c r="ZR50" s="674"/>
      <c r="ZS50" s="674"/>
      <c r="ZT50" s="674"/>
      <c r="ZU50" s="674"/>
      <c r="ZV50" s="674"/>
      <c r="ZW50" s="674"/>
      <c r="ZX50" s="674"/>
      <c r="ZY50" s="674"/>
      <c r="ZZ50" s="674"/>
      <c r="AAA50" s="674"/>
      <c r="AAB50" s="674"/>
      <c r="AAC50" s="674"/>
      <c r="AAD50" s="674"/>
      <c r="AAE50" s="674"/>
      <c r="AAF50" s="674"/>
      <c r="AAG50" s="674"/>
      <c r="AAH50" s="674"/>
      <c r="AAI50" s="674"/>
      <c r="AAJ50" s="674"/>
      <c r="AAK50" s="674"/>
      <c r="AAL50" s="674"/>
      <c r="AAM50" s="674"/>
      <c r="AAN50" s="674"/>
      <c r="AAO50" s="674"/>
      <c r="AAP50" s="674"/>
      <c r="AAQ50" s="674"/>
      <c r="AAR50" s="674"/>
      <c r="AAS50" s="674"/>
      <c r="AAT50" s="674"/>
      <c r="AAU50" s="674"/>
      <c r="AAV50" s="674"/>
      <c r="AAW50" s="674"/>
      <c r="AAX50" s="674"/>
      <c r="AAY50" s="674"/>
      <c r="AAZ50" s="674"/>
      <c r="ABA50" s="674"/>
      <c r="ABB50" s="674"/>
      <c r="ABC50" s="674"/>
      <c r="ABD50" s="674"/>
      <c r="ABE50" s="674"/>
      <c r="ABF50" s="674"/>
      <c r="ABG50" s="674"/>
      <c r="ABH50" s="674"/>
      <c r="ABI50" s="674"/>
      <c r="ABJ50" s="674"/>
      <c r="ABK50" s="674"/>
      <c r="ABL50" s="674"/>
      <c r="ABM50" s="674"/>
      <c r="ABN50" s="674"/>
      <c r="ABO50" s="674"/>
      <c r="ABP50" s="674"/>
      <c r="ABQ50" s="674"/>
      <c r="ABR50" s="674"/>
      <c r="ABS50" s="674"/>
      <c r="ABT50" s="674"/>
      <c r="ABU50" s="674"/>
      <c r="ABV50" s="674"/>
      <c r="ABW50" s="674"/>
      <c r="ABX50" s="674"/>
      <c r="ABY50" s="674"/>
      <c r="ABZ50" s="674"/>
      <c r="ACA50" s="674"/>
      <c r="ACB50" s="674"/>
      <c r="ACC50" s="674"/>
      <c r="ACD50" s="674"/>
      <c r="ACE50" s="674"/>
      <c r="ACF50" s="674"/>
      <c r="ACG50" s="674"/>
      <c r="ACH50" s="674"/>
      <c r="ACI50" s="674"/>
      <c r="ACJ50" s="674"/>
      <c r="ACK50" s="674"/>
      <c r="ACL50" s="674"/>
      <c r="ACM50" s="674"/>
      <c r="ACN50" s="674"/>
      <c r="ACO50" s="674"/>
      <c r="ACP50" s="674"/>
      <c r="ACQ50" s="674"/>
      <c r="ACR50" s="674"/>
      <c r="ACS50" s="674"/>
      <c r="ACT50" s="674"/>
      <c r="ACU50" s="674"/>
      <c r="ACV50" s="674"/>
      <c r="ACW50" s="674"/>
      <c r="ACX50" s="674"/>
      <c r="ACY50" s="674"/>
      <c r="ACZ50" s="674"/>
      <c r="ADA50" s="674"/>
      <c r="ADB50" s="674"/>
      <c r="ADC50" s="674"/>
      <c r="ADD50" s="674"/>
      <c r="ADE50" s="674"/>
      <c r="ADF50" s="674"/>
      <c r="ADG50" s="674"/>
      <c r="ADH50" s="674"/>
      <c r="ADI50" s="674"/>
      <c r="ADJ50" s="674"/>
      <c r="ADK50" s="674"/>
      <c r="ADL50" s="674"/>
      <c r="ADM50" s="674"/>
      <c r="ADN50" s="674"/>
      <c r="ADO50" s="674"/>
      <c r="ADP50" s="674"/>
      <c r="ADQ50" s="674"/>
      <c r="ADR50" s="674"/>
      <c r="ADS50" s="674"/>
      <c r="ADT50" s="674"/>
      <c r="ADU50" s="674"/>
      <c r="ADV50" s="674"/>
      <c r="ADW50" s="674"/>
      <c r="ADX50" s="674"/>
      <c r="ADY50" s="674"/>
      <c r="ADZ50" s="674"/>
      <c r="AEA50" s="674"/>
      <c r="AEB50" s="674"/>
      <c r="AEC50" s="674"/>
      <c r="AED50" s="674"/>
      <c r="AEE50" s="674"/>
      <c r="AEF50" s="674"/>
      <c r="AEG50" s="674"/>
      <c r="AEH50" s="674"/>
      <c r="AEI50" s="674"/>
      <c r="AEJ50" s="674"/>
      <c r="AEK50" s="674"/>
      <c r="AEL50" s="674"/>
      <c r="AEM50" s="674"/>
      <c r="AEN50" s="674"/>
      <c r="AEO50" s="674"/>
      <c r="AEP50" s="674"/>
      <c r="AEQ50" s="674"/>
      <c r="AER50" s="674"/>
      <c r="AES50" s="674"/>
      <c r="AET50" s="674"/>
      <c r="AEU50" s="674"/>
      <c r="AEV50" s="674"/>
      <c r="AEW50" s="674"/>
      <c r="AEX50" s="674"/>
      <c r="AEY50" s="674"/>
      <c r="AEZ50" s="674"/>
      <c r="AFA50" s="674"/>
      <c r="AFB50" s="674"/>
      <c r="AFC50" s="674"/>
      <c r="AFD50" s="674"/>
      <c r="AFE50" s="674"/>
      <c r="AFF50" s="674"/>
      <c r="AFG50" s="674"/>
      <c r="AFH50" s="674"/>
      <c r="AFI50" s="674"/>
      <c r="AFJ50" s="674"/>
      <c r="AFK50" s="674"/>
      <c r="AFL50" s="674"/>
      <c r="AFM50" s="674"/>
      <c r="AFN50" s="674"/>
      <c r="AFO50" s="674"/>
      <c r="AFP50" s="674"/>
      <c r="AFQ50" s="674"/>
      <c r="AFR50" s="674"/>
      <c r="AFS50" s="674"/>
      <c r="AFT50" s="674"/>
      <c r="AFU50" s="674"/>
      <c r="AFV50" s="674"/>
      <c r="AFW50" s="674"/>
      <c r="AFX50" s="674"/>
      <c r="AFY50" s="674"/>
      <c r="AFZ50" s="674"/>
      <c r="AGA50" s="674"/>
      <c r="AGB50" s="674"/>
      <c r="AGC50" s="674"/>
      <c r="AGD50" s="674"/>
      <c r="AGE50" s="674"/>
      <c r="AGF50" s="674"/>
      <c r="AGG50" s="674"/>
      <c r="AGH50" s="674"/>
      <c r="AGI50" s="674"/>
      <c r="AGJ50" s="674"/>
      <c r="AGK50" s="674"/>
      <c r="AGL50" s="674"/>
      <c r="AGM50" s="674"/>
      <c r="AGN50" s="674"/>
      <c r="AGO50" s="674"/>
      <c r="AGP50" s="674"/>
      <c r="AGQ50" s="674"/>
      <c r="AGR50" s="674"/>
      <c r="AGS50" s="674"/>
      <c r="AGT50" s="674"/>
      <c r="AGU50" s="674"/>
      <c r="AGV50" s="674"/>
      <c r="AGW50" s="674"/>
      <c r="AGX50" s="674"/>
      <c r="AGY50" s="674"/>
      <c r="AGZ50" s="674"/>
      <c r="AHA50" s="674"/>
      <c r="AHB50" s="674"/>
      <c r="AHC50" s="674"/>
      <c r="AHD50" s="674"/>
      <c r="AHE50" s="674"/>
      <c r="AHF50" s="674"/>
      <c r="AHG50" s="674"/>
      <c r="AHH50" s="674"/>
      <c r="AHI50" s="674"/>
      <c r="AHJ50" s="674"/>
      <c r="AHK50" s="674"/>
      <c r="AHL50" s="674"/>
      <c r="AHM50" s="674"/>
      <c r="AHN50" s="674"/>
      <c r="AHO50" s="674"/>
      <c r="AHP50" s="674"/>
      <c r="AHQ50" s="674"/>
      <c r="AHR50" s="674"/>
      <c r="AHS50" s="674"/>
      <c r="AHT50" s="674"/>
      <c r="AHU50" s="674"/>
      <c r="AHV50" s="674"/>
      <c r="AHW50" s="674"/>
      <c r="AHX50" s="674"/>
      <c r="AHY50" s="674"/>
      <c r="AHZ50" s="674"/>
      <c r="AIA50" s="674"/>
      <c r="AIB50" s="674"/>
      <c r="AIC50" s="674"/>
      <c r="AID50" s="674"/>
      <c r="AIE50" s="674"/>
      <c r="AIF50" s="674"/>
      <c r="AIG50" s="674"/>
      <c r="AIH50" s="674"/>
      <c r="AII50" s="674"/>
      <c r="AIJ50" s="674"/>
      <c r="AIK50" s="674"/>
      <c r="AIL50" s="674"/>
      <c r="AIM50" s="674"/>
      <c r="AIN50" s="674"/>
      <c r="AIO50" s="674"/>
      <c r="AIP50" s="674"/>
      <c r="AIQ50" s="674"/>
      <c r="AIR50" s="674"/>
      <c r="AIS50" s="674"/>
      <c r="AIT50" s="674"/>
      <c r="AIU50" s="674"/>
      <c r="AIV50" s="674"/>
      <c r="AIW50" s="674"/>
      <c r="AIX50" s="674"/>
      <c r="AIY50" s="674"/>
      <c r="AIZ50" s="674"/>
      <c r="AJA50" s="674"/>
      <c r="AJB50" s="674"/>
      <c r="AJC50" s="674"/>
      <c r="AJD50" s="674"/>
      <c r="AJE50" s="674"/>
      <c r="AJF50" s="674"/>
      <c r="AJG50" s="674"/>
      <c r="AJH50" s="674"/>
      <c r="AJI50" s="674"/>
      <c r="AJJ50" s="674"/>
      <c r="AJK50" s="674"/>
      <c r="AJL50" s="674"/>
      <c r="AJM50" s="674"/>
      <c r="AJN50" s="674"/>
      <c r="AJO50" s="674"/>
      <c r="AJP50" s="674"/>
      <c r="AJQ50" s="674"/>
      <c r="AJR50" s="674"/>
      <c r="AJS50" s="674"/>
      <c r="AJT50" s="674"/>
      <c r="AJU50" s="674"/>
      <c r="AJV50" s="674"/>
      <c r="AJW50" s="674"/>
      <c r="AJX50" s="674"/>
      <c r="AJY50" s="674"/>
      <c r="AJZ50" s="674"/>
      <c r="AKA50" s="674"/>
      <c r="AKB50" s="674"/>
      <c r="AKC50" s="674"/>
      <c r="AKD50" s="674"/>
      <c r="AKE50" s="674"/>
      <c r="AKF50" s="674"/>
      <c r="AKG50" s="674"/>
      <c r="AKH50" s="674"/>
      <c r="AKI50" s="674"/>
      <c r="AKJ50" s="674"/>
      <c r="AKK50" s="674"/>
      <c r="AKL50" s="674"/>
      <c r="AKM50" s="674"/>
      <c r="AKN50" s="674"/>
      <c r="AKO50" s="674"/>
      <c r="AKP50" s="674"/>
      <c r="AKQ50" s="674"/>
      <c r="AKR50" s="674"/>
      <c r="AKS50" s="674"/>
      <c r="AKT50" s="674"/>
      <c r="AKU50" s="674"/>
      <c r="AKV50" s="674"/>
      <c r="AKW50" s="674"/>
      <c r="AKX50" s="674"/>
      <c r="AKY50" s="674"/>
      <c r="AKZ50" s="674"/>
      <c r="ALA50" s="674"/>
      <c r="ALB50" s="674"/>
      <c r="ALC50" s="674"/>
      <c r="ALD50" s="674"/>
      <c r="ALE50" s="674"/>
      <c r="ALF50" s="674"/>
      <c r="ALG50" s="674"/>
      <c r="ALH50" s="674"/>
      <c r="ALI50" s="674"/>
      <c r="ALJ50" s="674"/>
      <c r="ALK50" s="674"/>
      <c r="ALL50" s="674"/>
      <c r="ALM50" s="674"/>
      <c r="ALN50" s="674"/>
      <c r="ALO50" s="674"/>
      <c r="ALP50" s="674"/>
      <c r="ALQ50" s="674"/>
      <c r="ALR50" s="674"/>
      <c r="ALS50" s="674"/>
      <c r="ALT50" s="674"/>
      <c r="ALU50" s="674"/>
      <c r="ALV50" s="674"/>
      <c r="ALW50" s="674"/>
      <c r="ALX50" s="674"/>
      <c r="ALY50" s="674"/>
      <c r="ALZ50" s="674"/>
      <c r="AMA50" s="674"/>
      <c r="AMB50" s="674"/>
      <c r="AMC50" s="674"/>
      <c r="AMD50" s="674"/>
      <c r="AME50" s="674"/>
      <c r="AMF50" s="674"/>
      <c r="AMG50" s="674"/>
      <c r="AMH50" s="674"/>
      <c r="AMI50" s="674"/>
      <c r="AMJ50" s="674"/>
      <c r="AMK50" s="674"/>
      <c r="AML50" s="674"/>
      <c r="AMM50" s="674"/>
      <c r="AMN50" s="674"/>
      <c r="AMO50" s="674"/>
      <c r="AMP50" s="674"/>
      <c r="AMQ50" s="674"/>
      <c r="AMR50" s="674"/>
      <c r="AMS50" s="674"/>
      <c r="AMT50" s="674"/>
      <c r="AMU50" s="674"/>
      <c r="AMV50" s="674"/>
      <c r="AMW50" s="674"/>
      <c r="AMX50" s="674"/>
      <c r="AMY50" s="674"/>
      <c r="AMZ50" s="674"/>
      <c r="ANA50" s="674"/>
      <c r="ANB50" s="674"/>
      <c r="ANC50" s="674"/>
      <c r="AND50" s="674"/>
      <c r="ANE50" s="674"/>
      <c r="ANF50" s="674"/>
      <c r="ANG50" s="674"/>
      <c r="ANH50" s="674"/>
      <c r="ANI50" s="674"/>
      <c r="ANJ50" s="674"/>
      <c r="ANK50" s="674"/>
      <c r="ANL50" s="674"/>
      <c r="ANM50" s="674"/>
      <c r="ANN50" s="674"/>
      <c r="ANO50" s="674"/>
      <c r="ANP50" s="674"/>
      <c r="ANQ50" s="674"/>
      <c r="ANR50" s="674"/>
      <c r="ANS50" s="674"/>
      <c r="ANT50" s="674"/>
      <c r="ANU50" s="674"/>
      <c r="ANV50" s="674"/>
      <c r="ANW50" s="674"/>
      <c r="ANX50" s="674"/>
      <c r="ANY50" s="674"/>
      <c r="ANZ50" s="674"/>
      <c r="AOA50" s="674"/>
      <c r="AOB50" s="674"/>
      <c r="AOC50" s="674"/>
      <c r="AOD50" s="674"/>
      <c r="AOE50" s="674"/>
      <c r="AOF50" s="674"/>
      <c r="AOG50" s="674"/>
      <c r="AOH50" s="674"/>
      <c r="AOI50" s="674"/>
      <c r="AOJ50" s="674"/>
      <c r="AOK50" s="674"/>
      <c r="AOL50" s="674"/>
      <c r="AOM50" s="674"/>
      <c r="AON50" s="674"/>
      <c r="AOO50" s="674"/>
      <c r="AOP50" s="674"/>
      <c r="AOQ50" s="674"/>
      <c r="AOR50" s="674"/>
      <c r="AOS50" s="674"/>
      <c r="AOT50" s="674"/>
      <c r="AOU50" s="674"/>
      <c r="AOV50" s="674"/>
      <c r="AOW50" s="674"/>
      <c r="AOX50" s="674"/>
      <c r="AOY50" s="674"/>
      <c r="AOZ50" s="674"/>
      <c r="APA50" s="674"/>
      <c r="APB50" s="674"/>
      <c r="APC50" s="674"/>
      <c r="APD50" s="674"/>
      <c r="APE50" s="674"/>
      <c r="APF50" s="674"/>
      <c r="APG50" s="674"/>
      <c r="APH50" s="674"/>
      <c r="API50" s="674"/>
      <c r="APJ50" s="674"/>
      <c r="APK50" s="674"/>
      <c r="APL50" s="674"/>
      <c r="APM50" s="674"/>
      <c r="APN50" s="674"/>
      <c r="APO50" s="674"/>
      <c r="APP50" s="674"/>
      <c r="APQ50" s="674"/>
      <c r="APR50" s="674"/>
      <c r="APS50" s="674"/>
      <c r="APT50" s="674"/>
      <c r="APU50" s="674"/>
      <c r="APV50" s="674"/>
      <c r="APW50" s="674"/>
      <c r="APX50" s="674"/>
      <c r="APY50" s="674"/>
      <c r="APZ50" s="674"/>
      <c r="AQA50" s="674"/>
      <c r="AQB50" s="674"/>
      <c r="AQC50" s="674"/>
      <c r="AQD50" s="674"/>
      <c r="AQE50" s="674"/>
      <c r="AQF50" s="674"/>
      <c r="AQG50" s="674"/>
      <c r="AQH50" s="674"/>
      <c r="AQI50" s="674"/>
      <c r="AQJ50" s="674"/>
      <c r="AQK50" s="674"/>
      <c r="AQL50" s="674"/>
      <c r="AQM50" s="674"/>
      <c r="AQN50" s="674"/>
      <c r="AQO50" s="674"/>
      <c r="AQP50" s="674"/>
      <c r="AQQ50" s="674"/>
      <c r="AQR50" s="674"/>
      <c r="AQS50" s="674"/>
      <c r="AQT50" s="674"/>
      <c r="AQU50" s="674"/>
      <c r="AQV50" s="674"/>
      <c r="AQW50" s="674"/>
      <c r="AQX50" s="674"/>
      <c r="AQY50" s="674"/>
      <c r="AQZ50" s="674"/>
      <c r="ARA50" s="674"/>
      <c r="ARB50" s="674"/>
      <c r="ARC50" s="674"/>
      <c r="ARD50" s="674"/>
      <c r="ARE50" s="674"/>
      <c r="ARF50" s="674"/>
      <c r="ARG50" s="674"/>
      <c r="ARH50" s="674"/>
      <c r="ARI50" s="674"/>
      <c r="ARJ50" s="674"/>
      <c r="ARK50" s="674"/>
      <c r="ARL50" s="674"/>
      <c r="ARM50" s="674"/>
      <c r="ARN50" s="674"/>
      <c r="ARO50" s="674"/>
      <c r="ARP50" s="674"/>
      <c r="ARQ50" s="674"/>
      <c r="ARR50" s="674"/>
      <c r="ARS50" s="674"/>
      <c r="ART50" s="674"/>
      <c r="ARU50" s="674"/>
      <c r="ARV50" s="674"/>
      <c r="ARW50" s="674"/>
      <c r="ARX50" s="674"/>
      <c r="ARY50" s="674"/>
      <c r="ARZ50" s="674"/>
      <c r="ASA50" s="674"/>
      <c r="ASB50" s="674"/>
      <c r="ASC50" s="674"/>
      <c r="ASD50" s="674"/>
      <c r="ASE50" s="674"/>
      <c r="ASF50" s="674"/>
      <c r="ASG50" s="674"/>
      <c r="ASH50" s="674"/>
      <c r="ASI50" s="674"/>
      <c r="ASJ50" s="674"/>
      <c r="ASK50" s="674"/>
      <c r="ASL50" s="674"/>
      <c r="ASM50" s="674"/>
      <c r="ASN50" s="674"/>
      <c r="ASO50" s="674"/>
      <c r="ASP50" s="674"/>
      <c r="ASQ50" s="674"/>
      <c r="ASR50" s="674"/>
      <c r="ASS50" s="674"/>
      <c r="AST50" s="674"/>
      <c r="ASU50" s="674"/>
      <c r="ASV50" s="674"/>
      <c r="ASW50" s="674"/>
      <c r="ASX50" s="674"/>
      <c r="ASY50" s="674"/>
      <c r="ASZ50" s="674"/>
      <c r="ATA50" s="674"/>
      <c r="ATB50" s="674"/>
      <c r="ATC50" s="674"/>
      <c r="ATD50" s="674"/>
      <c r="ATE50" s="674"/>
      <c r="ATF50" s="674"/>
      <c r="ATG50" s="674"/>
      <c r="ATH50" s="674"/>
      <c r="ATI50" s="674"/>
      <c r="ATJ50" s="674"/>
      <c r="ATK50" s="674"/>
      <c r="ATL50" s="674"/>
      <c r="ATM50" s="674"/>
      <c r="ATN50" s="674"/>
      <c r="ATO50" s="674"/>
      <c r="ATP50" s="674"/>
      <c r="ATQ50" s="674"/>
      <c r="ATR50" s="674"/>
      <c r="ATS50" s="674"/>
      <c r="ATT50" s="674"/>
      <c r="ATU50" s="674"/>
      <c r="ATV50" s="674"/>
      <c r="ATW50" s="674"/>
      <c r="ATX50" s="674"/>
      <c r="ATY50" s="674"/>
      <c r="ATZ50" s="674"/>
      <c r="AUA50" s="674"/>
      <c r="AUB50" s="674"/>
      <c r="AUC50" s="674"/>
      <c r="AUD50" s="674"/>
      <c r="AUE50" s="674"/>
      <c r="AUF50" s="674"/>
      <c r="AUG50" s="674"/>
      <c r="AUH50" s="674"/>
      <c r="AUI50" s="674"/>
      <c r="AUJ50" s="674"/>
      <c r="AUK50" s="674"/>
      <c r="AUL50" s="674"/>
      <c r="AUM50" s="674"/>
      <c r="AUN50" s="674"/>
      <c r="AUO50" s="674"/>
      <c r="AUP50" s="674"/>
      <c r="AUQ50" s="674"/>
      <c r="AUR50" s="674"/>
      <c r="AUS50" s="674"/>
      <c r="AUT50" s="674"/>
      <c r="AUU50" s="674"/>
      <c r="AUV50" s="674"/>
      <c r="AUW50" s="674"/>
      <c r="AUX50" s="674"/>
      <c r="AUY50" s="674"/>
      <c r="AUZ50" s="674"/>
      <c r="AVA50" s="674"/>
      <c r="AVB50" s="674"/>
      <c r="AVC50" s="674"/>
      <c r="AVD50" s="674"/>
      <c r="AVE50" s="674"/>
      <c r="AVF50" s="674"/>
      <c r="AVG50" s="674"/>
      <c r="AVH50" s="674"/>
      <c r="AVI50" s="674"/>
      <c r="AVJ50" s="674"/>
      <c r="AVK50" s="674"/>
      <c r="AVL50" s="674"/>
      <c r="AVM50" s="674"/>
      <c r="AVN50" s="674"/>
      <c r="AVO50" s="674"/>
      <c r="AVP50" s="674"/>
      <c r="AVQ50" s="674"/>
      <c r="AVR50" s="674"/>
      <c r="AVS50" s="674"/>
      <c r="AVT50" s="674"/>
      <c r="AVU50" s="674"/>
      <c r="AVV50" s="674"/>
      <c r="AVW50" s="674"/>
      <c r="AVX50" s="674"/>
      <c r="AVY50" s="674"/>
      <c r="AVZ50" s="674"/>
      <c r="AWA50" s="674"/>
      <c r="AWB50" s="674"/>
      <c r="AWC50" s="674"/>
      <c r="AWD50" s="674"/>
      <c r="AWE50" s="674"/>
      <c r="AWF50" s="674"/>
      <c r="AWG50" s="674"/>
      <c r="AWH50" s="674"/>
      <c r="AWI50" s="674"/>
      <c r="AWJ50" s="674"/>
      <c r="AWK50" s="674"/>
      <c r="AWL50" s="674"/>
      <c r="AWM50" s="674"/>
      <c r="AWN50" s="674"/>
      <c r="AWO50" s="674"/>
      <c r="AWP50" s="674"/>
      <c r="AWQ50" s="674"/>
      <c r="AWR50" s="674"/>
      <c r="AWS50" s="674"/>
      <c r="AWT50" s="674"/>
      <c r="AWU50" s="674"/>
      <c r="AWV50" s="674"/>
      <c r="AWW50" s="674"/>
      <c r="AWX50" s="674"/>
      <c r="AWY50" s="674"/>
      <c r="AWZ50" s="674"/>
      <c r="AXA50" s="674"/>
      <c r="AXB50" s="674"/>
      <c r="AXC50" s="674"/>
      <c r="AXD50" s="674"/>
      <c r="AXE50" s="674"/>
      <c r="AXF50" s="674"/>
      <c r="AXG50" s="674"/>
      <c r="AXH50" s="674"/>
      <c r="AXI50" s="674"/>
      <c r="AXJ50" s="674"/>
      <c r="AXK50" s="674"/>
      <c r="AXL50" s="674"/>
      <c r="AXM50" s="674"/>
      <c r="AXN50" s="674"/>
      <c r="AXO50" s="674"/>
      <c r="AXP50" s="674"/>
      <c r="AXQ50" s="674"/>
      <c r="AXR50" s="674"/>
      <c r="AXS50" s="674"/>
      <c r="AXT50" s="674"/>
      <c r="AXU50" s="674"/>
      <c r="AXV50" s="674"/>
      <c r="AXW50" s="674"/>
      <c r="AXX50" s="674"/>
      <c r="AXY50" s="674"/>
      <c r="AXZ50" s="674"/>
      <c r="AYA50" s="674"/>
      <c r="AYB50" s="674"/>
      <c r="AYC50" s="674"/>
      <c r="AYD50" s="674"/>
      <c r="AYE50" s="674"/>
      <c r="AYF50" s="674"/>
      <c r="AYG50" s="674"/>
      <c r="AYH50" s="674"/>
      <c r="AYI50" s="674"/>
      <c r="AYJ50" s="674"/>
      <c r="AYK50" s="674"/>
      <c r="AYL50" s="674"/>
      <c r="AYM50" s="674"/>
      <c r="AYN50" s="674"/>
      <c r="AYO50" s="674"/>
      <c r="AYP50" s="674"/>
      <c r="AYQ50" s="674"/>
      <c r="AYR50" s="674"/>
      <c r="AYS50" s="674"/>
      <c r="AYT50" s="674"/>
      <c r="AYU50" s="674"/>
      <c r="AYV50" s="674"/>
      <c r="AYW50" s="674"/>
      <c r="AYX50" s="674"/>
      <c r="AYY50" s="674"/>
      <c r="AYZ50" s="674"/>
      <c r="AZA50" s="674"/>
      <c r="AZB50" s="674"/>
      <c r="AZC50" s="674"/>
      <c r="AZD50" s="674"/>
      <c r="AZE50" s="674"/>
      <c r="AZF50" s="674"/>
      <c r="AZG50" s="674"/>
      <c r="AZH50" s="674"/>
      <c r="AZI50" s="674"/>
      <c r="AZJ50" s="674"/>
      <c r="AZK50" s="674"/>
      <c r="AZL50" s="674"/>
      <c r="AZM50" s="674"/>
      <c r="AZN50" s="674"/>
      <c r="AZO50" s="674"/>
      <c r="AZP50" s="674"/>
      <c r="AZQ50" s="674"/>
      <c r="AZR50" s="674"/>
      <c r="AZS50" s="674"/>
      <c r="AZT50" s="674"/>
      <c r="AZU50" s="674"/>
      <c r="AZV50" s="674"/>
      <c r="AZW50" s="674"/>
      <c r="AZX50" s="674"/>
      <c r="AZY50" s="674"/>
      <c r="AZZ50" s="674"/>
      <c r="BAA50" s="674"/>
      <c r="BAB50" s="674"/>
      <c r="BAC50" s="674"/>
      <c r="BAD50" s="674"/>
      <c r="BAE50" s="674"/>
      <c r="BAF50" s="674"/>
      <c r="BAG50" s="674"/>
      <c r="BAH50" s="674"/>
      <c r="BAI50" s="674"/>
      <c r="BAJ50" s="674"/>
      <c r="BAK50" s="674"/>
      <c r="BAL50" s="674"/>
      <c r="BAM50" s="674"/>
      <c r="BAN50" s="674"/>
      <c r="BAO50" s="674"/>
      <c r="BAP50" s="674"/>
      <c r="BAQ50" s="674"/>
      <c r="BAR50" s="674"/>
      <c r="BAS50" s="674"/>
      <c r="BAT50" s="674"/>
      <c r="BAU50" s="674"/>
      <c r="BAV50" s="674"/>
      <c r="BAW50" s="674"/>
      <c r="BAX50" s="674"/>
      <c r="BAY50" s="674"/>
      <c r="BAZ50" s="674"/>
      <c r="BBA50" s="674"/>
      <c r="BBB50" s="674"/>
      <c r="BBC50" s="674"/>
      <c r="BBD50" s="674"/>
      <c r="BBE50" s="674"/>
      <c r="BBF50" s="674"/>
      <c r="BBG50" s="674"/>
      <c r="BBH50" s="674"/>
      <c r="BBI50" s="674"/>
      <c r="BBJ50" s="674"/>
      <c r="BBK50" s="674"/>
      <c r="BBL50" s="674"/>
      <c r="BBM50" s="674"/>
      <c r="BBN50" s="674"/>
      <c r="BBO50" s="674"/>
      <c r="BBP50" s="674"/>
      <c r="BBQ50" s="674"/>
      <c r="BBR50" s="674"/>
      <c r="BBS50" s="674"/>
      <c r="BBT50" s="674"/>
      <c r="BBU50" s="674"/>
      <c r="BBV50" s="674"/>
      <c r="BBW50" s="674"/>
      <c r="BBX50" s="674"/>
      <c r="BBY50" s="674"/>
      <c r="BBZ50" s="674"/>
      <c r="BCA50" s="674"/>
      <c r="BCB50" s="674"/>
      <c r="BCC50" s="674"/>
      <c r="BCD50" s="674"/>
      <c r="BCE50" s="674"/>
      <c r="BCF50" s="674"/>
      <c r="BCG50" s="674"/>
      <c r="BCH50" s="674"/>
      <c r="BCI50" s="674"/>
      <c r="BCJ50" s="674"/>
      <c r="BCK50" s="674"/>
      <c r="BCL50" s="674"/>
      <c r="BCM50" s="674"/>
      <c r="BCN50" s="674"/>
      <c r="BCO50" s="674"/>
      <c r="BCP50" s="674"/>
      <c r="BCQ50" s="674"/>
      <c r="BCR50" s="674"/>
      <c r="BCS50" s="674"/>
      <c r="BCT50" s="674"/>
      <c r="BCU50" s="674"/>
      <c r="BCV50" s="674"/>
      <c r="BCW50" s="674"/>
      <c r="BCX50" s="674"/>
      <c r="BCY50" s="674"/>
      <c r="BCZ50" s="674"/>
      <c r="BDA50" s="674"/>
      <c r="BDB50" s="674"/>
      <c r="BDC50" s="674"/>
      <c r="BDD50" s="674"/>
      <c r="BDE50" s="674"/>
      <c r="BDF50" s="674"/>
      <c r="BDG50" s="674"/>
      <c r="BDH50" s="674"/>
      <c r="BDI50" s="674"/>
      <c r="BDJ50" s="674"/>
      <c r="BDK50" s="674"/>
      <c r="BDL50" s="674"/>
      <c r="BDM50" s="674"/>
      <c r="BDN50" s="674"/>
      <c r="BDO50" s="674"/>
      <c r="BDP50" s="674"/>
      <c r="BDQ50" s="674"/>
      <c r="BDR50" s="674"/>
      <c r="BDS50" s="674"/>
      <c r="BDT50" s="674"/>
      <c r="BDU50" s="674"/>
      <c r="BDV50" s="674"/>
      <c r="BDW50" s="674"/>
      <c r="BDX50" s="674"/>
      <c r="BDY50" s="674"/>
      <c r="BDZ50" s="674"/>
      <c r="BEA50" s="674"/>
      <c r="BEB50" s="674"/>
      <c r="BEC50" s="674"/>
      <c r="BED50" s="674"/>
      <c r="BEE50" s="674"/>
      <c r="BEF50" s="674"/>
      <c r="BEG50" s="674"/>
      <c r="BEH50" s="674"/>
      <c r="BEI50" s="674"/>
      <c r="BEJ50" s="674"/>
      <c r="BEK50" s="674"/>
      <c r="BEL50" s="674"/>
      <c r="BEM50" s="674"/>
      <c r="BEN50" s="674"/>
      <c r="BEO50" s="674"/>
      <c r="BEP50" s="674"/>
      <c r="BEQ50" s="674"/>
      <c r="BER50" s="674"/>
      <c r="BES50" s="674"/>
      <c r="BET50" s="674"/>
      <c r="BEU50" s="674"/>
      <c r="BEV50" s="674"/>
      <c r="BEW50" s="674"/>
      <c r="BEX50" s="674"/>
      <c r="BEY50" s="674"/>
      <c r="BEZ50" s="674"/>
      <c r="BFA50" s="674"/>
      <c r="BFB50" s="674"/>
      <c r="BFC50" s="674"/>
      <c r="BFD50" s="674"/>
      <c r="BFE50" s="674"/>
      <c r="BFF50" s="674"/>
      <c r="BFG50" s="674"/>
      <c r="BFH50" s="674"/>
      <c r="BFI50" s="674"/>
      <c r="BFJ50" s="674"/>
      <c r="BFK50" s="674"/>
      <c r="BFL50" s="674"/>
      <c r="BFM50" s="674"/>
      <c r="BFN50" s="674"/>
      <c r="BFO50" s="674"/>
      <c r="BFP50" s="674"/>
      <c r="BFQ50" s="674"/>
      <c r="BFR50" s="674"/>
      <c r="BFS50" s="674"/>
      <c r="BFT50" s="674"/>
      <c r="BFU50" s="674"/>
      <c r="BFV50" s="674"/>
      <c r="BFW50" s="674"/>
      <c r="BFX50" s="674"/>
      <c r="BFY50" s="674"/>
      <c r="BFZ50" s="674"/>
      <c r="BGA50" s="674"/>
      <c r="BGB50" s="674"/>
      <c r="BGC50" s="674"/>
      <c r="BGD50" s="674"/>
      <c r="BGE50" s="674"/>
      <c r="BGF50" s="674"/>
      <c r="BGG50" s="674"/>
      <c r="BGH50" s="674"/>
      <c r="BGI50" s="674"/>
      <c r="BGJ50" s="674"/>
      <c r="BGK50" s="674"/>
      <c r="BGL50" s="674"/>
      <c r="BGM50" s="674"/>
      <c r="BGN50" s="674"/>
      <c r="BGO50" s="674"/>
      <c r="BGP50" s="674"/>
      <c r="BGQ50" s="674"/>
      <c r="BGR50" s="674"/>
      <c r="BGS50" s="674"/>
      <c r="BGT50" s="674"/>
      <c r="BGU50" s="674"/>
      <c r="BGV50" s="674"/>
      <c r="BGW50" s="674"/>
      <c r="BGX50" s="674"/>
      <c r="BGY50" s="674"/>
      <c r="BGZ50" s="674"/>
      <c r="BHA50" s="674"/>
      <c r="BHB50" s="674"/>
      <c r="BHC50" s="674"/>
      <c r="BHD50" s="674"/>
      <c r="BHE50" s="674"/>
      <c r="BHF50" s="674"/>
      <c r="BHG50" s="674"/>
      <c r="BHH50" s="674"/>
      <c r="BHI50" s="674"/>
      <c r="BHJ50" s="674"/>
      <c r="BHK50" s="674"/>
      <c r="BHL50" s="674"/>
      <c r="BHM50" s="674"/>
      <c r="BHN50" s="674"/>
      <c r="BHO50" s="674"/>
      <c r="BHP50" s="674"/>
      <c r="BHQ50" s="674"/>
      <c r="BHR50" s="674"/>
      <c r="BHS50" s="674"/>
      <c r="BHT50" s="674"/>
      <c r="BHU50" s="674"/>
      <c r="BHV50" s="674"/>
      <c r="BHW50" s="674"/>
      <c r="BHX50" s="674"/>
      <c r="BHY50" s="674"/>
      <c r="BHZ50" s="674"/>
      <c r="BIA50" s="674"/>
      <c r="BIB50" s="674"/>
      <c r="BIC50" s="674"/>
      <c r="BID50" s="674"/>
      <c r="BIE50" s="674"/>
      <c r="BIF50" s="674"/>
      <c r="BIG50" s="674"/>
      <c r="BIH50" s="674"/>
      <c r="BII50" s="674"/>
      <c r="BIJ50" s="674"/>
      <c r="BIK50" s="674"/>
      <c r="BIL50" s="674"/>
      <c r="BIM50" s="674"/>
      <c r="BIN50" s="674"/>
      <c r="BIO50" s="674"/>
      <c r="BIP50" s="674"/>
      <c r="BIQ50" s="674"/>
      <c r="BIR50" s="674"/>
      <c r="BIS50" s="674"/>
      <c r="BIT50" s="674"/>
      <c r="BIU50" s="674"/>
      <c r="BIV50" s="674"/>
      <c r="BIW50" s="674"/>
      <c r="BIX50" s="674"/>
      <c r="BIY50" s="674"/>
      <c r="BIZ50" s="674"/>
      <c r="BJA50" s="674"/>
      <c r="BJB50" s="674"/>
      <c r="BJC50" s="674"/>
      <c r="BJD50" s="674"/>
      <c r="BJE50" s="674"/>
      <c r="BJF50" s="674"/>
      <c r="BJG50" s="674"/>
      <c r="BJH50" s="674"/>
      <c r="BJI50" s="674"/>
      <c r="BJJ50" s="674"/>
      <c r="BJK50" s="674"/>
      <c r="BJL50" s="674"/>
      <c r="BJM50" s="674"/>
      <c r="BJN50" s="674"/>
      <c r="BJO50" s="674"/>
      <c r="BJP50" s="674"/>
      <c r="BJQ50" s="674"/>
      <c r="BJR50" s="674"/>
      <c r="BJS50" s="674"/>
      <c r="BJT50" s="674"/>
      <c r="BJU50" s="674"/>
      <c r="BJV50" s="674"/>
      <c r="BJW50" s="674"/>
      <c r="BJX50" s="674"/>
      <c r="BJY50" s="674"/>
      <c r="BJZ50" s="674"/>
      <c r="BKA50" s="674"/>
      <c r="BKB50" s="674"/>
      <c r="BKC50" s="674"/>
      <c r="BKD50" s="674"/>
      <c r="BKE50" s="674"/>
      <c r="BKF50" s="674"/>
      <c r="BKG50" s="674"/>
      <c r="BKH50" s="674"/>
      <c r="BKI50" s="674"/>
      <c r="BKJ50" s="674"/>
      <c r="BKK50" s="674"/>
      <c r="BKL50" s="674"/>
      <c r="BKM50" s="674"/>
      <c r="BKN50" s="674"/>
      <c r="BKO50" s="674"/>
      <c r="BKP50" s="674"/>
      <c r="BKQ50" s="674"/>
      <c r="BKR50" s="674"/>
      <c r="BKS50" s="674"/>
      <c r="BKT50" s="674"/>
      <c r="BKU50" s="674"/>
      <c r="BKV50" s="674"/>
      <c r="BKW50" s="674"/>
      <c r="BKX50" s="674"/>
      <c r="BKY50" s="674"/>
      <c r="BKZ50" s="674"/>
      <c r="BLA50" s="674"/>
      <c r="BLB50" s="674"/>
      <c r="BLC50" s="674"/>
      <c r="BLD50" s="674"/>
      <c r="BLE50" s="674"/>
      <c r="BLF50" s="674"/>
      <c r="BLG50" s="674"/>
      <c r="BLH50" s="674"/>
      <c r="BLI50" s="674"/>
      <c r="BLJ50" s="674"/>
      <c r="BLK50" s="674"/>
      <c r="BLL50" s="674"/>
      <c r="BLM50" s="674"/>
      <c r="BLN50" s="674"/>
      <c r="BLO50" s="674"/>
      <c r="BLP50" s="674"/>
      <c r="BLQ50" s="674"/>
      <c r="BLR50" s="674"/>
      <c r="BLS50" s="674"/>
      <c r="BLT50" s="674"/>
      <c r="BLU50" s="674"/>
      <c r="BLV50" s="674"/>
      <c r="BLW50" s="674"/>
      <c r="BLX50" s="674"/>
      <c r="BLY50" s="674"/>
      <c r="BLZ50" s="674"/>
      <c r="BMA50" s="674"/>
      <c r="BMB50" s="674"/>
      <c r="BMC50" s="674"/>
      <c r="BMD50" s="674"/>
      <c r="BME50" s="674"/>
      <c r="BMF50" s="674"/>
      <c r="BMG50" s="674"/>
      <c r="BMH50" s="674"/>
      <c r="BMI50" s="674"/>
      <c r="BMJ50" s="674"/>
      <c r="BMK50" s="674"/>
      <c r="BML50" s="674"/>
      <c r="BMM50" s="674"/>
      <c r="BMN50" s="674"/>
      <c r="BMO50" s="674"/>
      <c r="BMP50" s="674"/>
      <c r="BMQ50" s="674"/>
      <c r="BMR50" s="674"/>
      <c r="BMS50" s="674"/>
      <c r="BMT50" s="674"/>
      <c r="BMU50" s="674"/>
      <c r="BMV50" s="674"/>
      <c r="BMW50" s="674"/>
      <c r="BMX50" s="674"/>
      <c r="BMY50" s="674"/>
      <c r="BMZ50" s="674"/>
      <c r="BNA50" s="674"/>
      <c r="BNB50" s="674"/>
      <c r="BNC50" s="674"/>
      <c r="BND50" s="674"/>
      <c r="BNE50" s="674"/>
      <c r="BNF50" s="674"/>
      <c r="BNG50" s="674"/>
      <c r="BNH50" s="674"/>
      <c r="BNI50" s="674"/>
      <c r="BNJ50" s="674"/>
      <c r="BNK50" s="674"/>
      <c r="BNL50" s="674"/>
      <c r="BNM50" s="674"/>
      <c r="BNN50" s="674"/>
      <c r="BNO50" s="674"/>
      <c r="BNP50" s="674"/>
      <c r="BNQ50" s="674"/>
      <c r="BNR50" s="674"/>
      <c r="BNS50" s="674"/>
      <c r="BNT50" s="674"/>
      <c r="BNU50" s="674"/>
      <c r="BNV50" s="674"/>
      <c r="BNW50" s="674"/>
      <c r="BNX50" s="674"/>
      <c r="BNY50" s="674"/>
      <c r="BNZ50" s="674"/>
      <c r="BOA50" s="674"/>
      <c r="BOB50" s="674"/>
      <c r="BOC50" s="674"/>
      <c r="BOD50" s="674"/>
      <c r="BOE50" s="674"/>
      <c r="BOF50" s="674"/>
      <c r="BOG50" s="674"/>
      <c r="BOH50" s="674"/>
      <c r="BOI50" s="674"/>
      <c r="BOJ50" s="674"/>
      <c r="BOK50" s="674"/>
      <c r="BOL50" s="674"/>
      <c r="BOM50" s="674"/>
      <c r="BON50" s="674"/>
      <c r="BOO50" s="674"/>
      <c r="BOP50" s="674"/>
      <c r="BOQ50" s="674"/>
      <c r="BOR50" s="674"/>
      <c r="BOS50" s="674"/>
      <c r="BOT50" s="674"/>
      <c r="BOU50" s="674"/>
      <c r="BOV50" s="674"/>
      <c r="BOW50" s="674"/>
      <c r="BOX50" s="674"/>
      <c r="BOY50" s="674"/>
      <c r="BOZ50" s="674"/>
      <c r="BPA50" s="674"/>
      <c r="BPB50" s="674"/>
      <c r="BPC50" s="674"/>
      <c r="BPD50" s="674"/>
      <c r="BPE50" s="674"/>
      <c r="BPF50" s="674"/>
      <c r="BPG50" s="674"/>
      <c r="BPH50" s="674"/>
      <c r="BPI50" s="674"/>
      <c r="BPJ50" s="674"/>
      <c r="BPK50" s="674"/>
      <c r="BPL50" s="674"/>
      <c r="BPM50" s="674"/>
      <c r="BPN50" s="674"/>
      <c r="BPO50" s="674"/>
      <c r="BPP50" s="674"/>
      <c r="BPQ50" s="674"/>
      <c r="BPR50" s="674"/>
      <c r="BPS50" s="674"/>
      <c r="BPT50" s="674"/>
      <c r="BPU50" s="674"/>
      <c r="BPV50" s="674"/>
      <c r="BPW50" s="674"/>
      <c r="BPX50" s="674"/>
      <c r="BPY50" s="674"/>
      <c r="BPZ50" s="674"/>
      <c r="BQA50" s="674"/>
      <c r="BQB50" s="674"/>
      <c r="BQC50" s="674"/>
      <c r="BQD50" s="674"/>
      <c r="BQE50" s="674"/>
      <c r="BQF50" s="674"/>
      <c r="BQG50" s="674"/>
      <c r="BQH50" s="674"/>
      <c r="BQI50" s="674"/>
      <c r="BQJ50" s="674"/>
      <c r="BQK50" s="674"/>
      <c r="BQL50" s="674"/>
      <c r="BQM50" s="674"/>
      <c r="BQN50" s="674"/>
      <c r="BQO50" s="674"/>
      <c r="BQP50" s="674"/>
      <c r="BQQ50" s="674"/>
      <c r="BQR50" s="674"/>
      <c r="BQS50" s="674"/>
      <c r="BQT50" s="674"/>
      <c r="BQU50" s="674"/>
      <c r="BQV50" s="674"/>
      <c r="BQW50" s="674"/>
      <c r="BQX50" s="674"/>
      <c r="BQY50" s="674"/>
      <c r="BQZ50" s="674"/>
      <c r="BRA50" s="674"/>
      <c r="BRB50" s="674"/>
      <c r="BRC50" s="674"/>
      <c r="BRD50" s="674"/>
      <c r="BRE50" s="674"/>
      <c r="BRF50" s="674"/>
      <c r="BRG50" s="674"/>
      <c r="BRH50" s="674"/>
      <c r="BRI50" s="674"/>
      <c r="BRJ50" s="674"/>
      <c r="BRK50" s="674"/>
      <c r="BRL50" s="674"/>
      <c r="BRM50" s="674"/>
      <c r="BRN50" s="674"/>
      <c r="BRO50" s="674"/>
      <c r="BRP50" s="674"/>
      <c r="BRQ50" s="674"/>
      <c r="BRR50" s="674"/>
      <c r="BRS50" s="674"/>
      <c r="BRT50" s="674"/>
      <c r="BRU50" s="674"/>
      <c r="BRV50" s="674"/>
      <c r="BRW50" s="674"/>
      <c r="BRX50" s="674"/>
      <c r="BRY50" s="674"/>
      <c r="BRZ50" s="674"/>
      <c r="BSA50" s="674"/>
      <c r="BSB50" s="674"/>
      <c r="BSC50" s="674"/>
      <c r="BSD50" s="674"/>
      <c r="BSE50" s="674"/>
      <c r="BSF50" s="674"/>
      <c r="BSG50" s="674"/>
      <c r="BSH50" s="674"/>
      <c r="BSI50" s="674"/>
      <c r="BSJ50" s="674"/>
      <c r="BSK50" s="674"/>
      <c r="BSL50" s="674"/>
      <c r="BSM50" s="674"/>
      <c r="BSN50" s="674"/>
      <c r="BSO50" s="674"/>
      <c r="BSP50" s="674"/>
      <c r="BSQ50" s="674"/>
      <c r="BSR50" s="674"/>
      <c r="BSS50" s="674"/>
      <c r="BST50" s="674"/>
      <c r="BSU50" s="674"/>
      <c r="BSV50" s="674"/>
      <c r="BSW50" s="674"/>
      <c r="BSX50" s="674"/>
      <c r="BSY50" s="674"/>
      <c r="BSZ50" s="674"/>
      <c r="BTA50" s="674"/>
      <c r="BTB50" s="674"/>
      <c r="BTC50" s="674"/>
      <c r="BTD50" s="674"/>
      <c r="BTE50" s="674"/>
      <c r="BTF50" s="674"/>
      <c r="BTG50" s="674"/>
      <c r="BTH50" s="674"/>
      <c r="BTI50" s="674"/>
      <c r="BTJ50" s="674"/>
      <c r="BTK50" s="674"/>
      <c r="BTL50" s="674"/>
      <c r="BTM50" s="674"/>
      <c r="BTN50" s="674"/>
      <c r="BTO50" s="674"/>
      <c r="BTP50" s="674"/>
      <c r="BTQ50" s="674"/>
      <c r="BTR50" s="674"/>
      <c r="BTS50" s="674"/>
      <c r="BTT50" s="674"/>
      <c r="BTU50" s="674"/>
      <c r="BTV50" s="674"/>
      <c r="BTW50" s="674"/>
      <c r="BTX50" s="674"/>
      <c r="BTY50" s="674"/>
      <c r="BTZ50" s="674"/>
      <c r="BUA50" s="674"/>
      <c r="BUB50" s="674"/>
      <c r="BUC50" s="674"/>
      <c r="BUD50" s="674"/>
      <c r="BUE50" s="674"/>
      <c r="BUF50" s="674"/>
      <c r="BUG50" s="674"/>
      <c r="BUH50" s="674"/>
      <c r="BUI50" s="674"/>
      <c r="BUJ50" s="674"/>
      <c r="BUK50" s="674"/>
      <c r="BUL50" s="674"/>
      <c r="BUM50" s="674"/>
      <c r="BUN50" s="674"/>
      <c r="BUO50" s="674"/>
      <c r="BUP50" s="674"/>
      <c r="BUQ50" s="674"/>
      <c r="BUR50" s="674"/>
      <c r="BUS50" s="674"/>
      <c r="BUT50" s="674"/>
      <c r="BUU50" s="674"/>
      <c r="BUV50" s="674"/>
      <c r="BUW50" s="674"/>
      <c r="BUX50" s="674"/>
      <c r="BUY50" s="674"/>
      <c r="BUZ50" s="674"/>
      <c r="BVA50" s="674"/>
      <c r="BVB50" s="674"/>
      <c r="BVC50" s="674"/>
      <c r="BVD50" s="674"/>
      <c r="BVE50" s="674"/>
      <c r="BVF50" s="674"/>
      <c r="BVG50" s="674"/>
      <c r="BVH50" s="674"/>
      <c r="BVI50" s="674"/>
      <c r="BVJ50" s="674"/>
      <c r="BVK50" s="674"/>
      <c r="BVL50" s="674"/>
      <c r="BVM50" s="674"/>
      <c r="BVN50" s="674"/>
      <c r="BVO50" s="674"/>
      <c r="BVP50" s="674"/>
      <c r="BVQ50" s="674"/>
      <c r="BVR50" s="674"/>
      <c r="BVS50" s="674"/>
      <c r="BVT50" s="674"/>
      <c r="BVU50" s="674"/>
      <c r="BVV50" s="674"/>
      <c r="BVW50" s="674"/>
      <c r="BVX50" s="674"/>
      <c r="BVY50" s="674"/>
      <c r="BVZ50" s="674"/>
      <c r="BWA50" s="674"/>
      <c r="BWB50" s="674"/>
      <c r="BWC50" s="674"/>
      <c r="BWD50" s="674"/>
      <c r="BWE50" s="674"/>
      <c r="BWF50" s="674"/>
      <c r="BWG50" s="674"/>
      <c r="BWH50" s="674"/>
      <c r="BWI50" s="674"/>
      <c r="BWJ50" s="674"/>
      <c r="BWK50" s="674"/>
      <c r="BWL50" s="674"/>
      <c r="BWM50" s="674"/>
      <c r="BWN50" s="674"/>
      <c r="BWO50" s="674"/>
      <c r="BWP50" s="674"/>
      <c r="BWQ50" s="674"/>
      <c r="BWR50" s="674"/>
      <c r="BWS50" s="674"/>
      <c r="BWT50" s="674"/>
      <c r="BWU50" s="674"/>
      <c r="BWV50" s="674"/>
      <c r="BWW50" s="674"/>
      <c r="BWX50" s="674"/>
      <c r="BWY50" s="674"/>
      <c r="BWZ50" s="674"/>
      <c r="BXA50" s="674"/>
      <c r="BXB50" s="674"/>
      <c r="BXC50" s="674"/>
      <c r="BXD50" s="674"/>
      <c r="BXE50" s="674"/>
      <c r="BXF50" s="674"/>
      <c r="BXG50" s="674"/>
      <c r="BXH50" s="674"/>
      <c r="BXI50" s="674"/>
      <c r="BXJ50" s="674"/>
      <c r="BXK50" s="674"/>
      <c r="BXL50" s="674"/>
      <c r="BXM50" s="674"/>
      <c r="BXN50" s="674"/>
      <c r="BXO50" s="674"/>
      <c r="BXP50" s="674"/>
      <c r="BXQ50" s="674"/>
      <c r="BXR50" s="674"/>
      <c r="BXS50" s="674"/>
      <c r="BXT50" s="674"/>
      <c r="BXU50" s="674"/>
      <c r="BXV50" s="674"/>
      <c r="BXW50" s="674"/>
      <c r="BXX50" s="674"/>
      <c r="BXY50" s="674"/>
      <c r="BXZ50" s="674"/>
      <c r="BYA50" s="674"/>
      <c r="BYB50" s="674"/>
      <c r="BYC50" s="674"/>
      <c r="BYD50" s="674"/>
      <c r="BYE50" s="674"/>
      <c r="BYF50" s="674"/>
      <c r="BYG50" s="674"/>
      <c r="BYH50" s="674"/>
      <c r="BYI50" s="674"/>
      <c r="BYJ50" s="674"/>
      <c r="BYK50" s="674"/>
      <c r="BYL50" s="674"/>
      <c r="BYM50" s="674"/>
      <c r="BYN50" s="674"/>
      <c r="BYO50" s="674"/>
      <c r="BYP50" s="674"/>
      <c r="BYQ50" s="674"/>
      <c r="BYR50" s="674"/>
      <c r="BYS50" s="674"/>
      <c r="BYT50" s="674"/>
      <c r="BYU50" s="674"/>
      <c r="BYV50" s="674"/>
      <c r="BYW50" s="674"/>
      <c r="BYX50" s="674"/>
      <c r="BYY50" s="674"/>
      <c r="BYZ50" s="674"/>
      <c r="BZA50" s="674"/>
      <c r="BZB50" s="674"/>
      <c r="BZC50" s="674"/>
      <c r="BZD50" s="674"/>
      <c r="BZE50" s="674"/>
      <c r="BZF50" s="674"/>
      <c r="BZG50" s="674"/>
      <c r="BZH50" s="674"/>
      <c r="BZI50" s="674"/>
      <c r="BZJ50" s="674"/>
      <c r="BZK50" s="674"/>
      <c r="BZL50" s="674"/>
      <c r="BZM50" s="674"/>
      <c r="BZN50" s="674"/>
      <c r="BZO50" s="674"/>
      <c r="BZP50" s="674"/>
      <c r="BZQ50" s="674"/>
      <c r="BZR50" s="674"/>
      <c r="BZS50" s="674"/>
      <c r="BZT50" s="674"/>
      <c r="BZU50" s="674"/>
      <c r="BZV50" s="674"/>
      <c r="BZW50" s="674"/>
      <c r="BZX50" s="674"/>
      <c r="BZY50" s="674"/>
      <c r="BZZ50" s="674"/>
      <c r="CAA50" s="674"/>
      <c r="CAB50" s="674"/>
      <c r="CAC50" s="674"/>
      <c r="CAD50" s="674"/>
      <c r="CAE50" s="674"/>
      <c r="CAF50" s="674"/>
      <c r="CAG50" s="674"/>
      <c r="CAH50" s="674"/>
      <c r="CAI50" s="674"/>
      <c r="CAJ50" s="674"/>
      <c r="CAK50" s="674"/>
      <c r="CAL50" s="674"/>
      <c r="CAM50" s="674"/>
      <c r="CAN50" s="674"/>
      <c r="CAO50" s="674"/>
      <c r="CAP50" s="674"/>
      <c r="CAQ50" s="674"/>
      <c r="CAR50" s="674"/>
      <c r="CAS50" s="674"/>
      <c r="CAT50" s="674"/>
      <c r="CAU50" s="674"/>
      <c r="CAV50" s="674"/>
      <c r="CAW50" s="674"/>
      <c r="CAX50" s="674"/>
      <c r="CAY50" s="674"/>
      <c r="CAZ50" s="674"/>
      <c r="CBA50" s="674"/>
      <c r="CBB50" s="674"/>
      <c r="CBC50" s="674"/>
      <c r="CBD50" s="674"/>
      <c r="CBE50" s="674"/>
      <c r="CBF50" s="674"/>
      <c r="CBG50" s="674"/>
      <c r="CBH50" s="674"/>
      <c r="CBI50" s="674"/>
      <c r="CBJ50" s="674"/>
      <c r="CBK50" s="674"/>
      <c r="CBL50" s="674"/>
      <c r="CBM50" s="674"/>
      <c r="CBN50" s="674"/>
      <c r="CBO50" s="674"/>
      <c r="CBP50" s="674"/>
      <c r="CBQ50" s="674"/>
      <c r="CBR50" s="674"/>
      <c r="CBS50" s="674"/>
      <c r="CBT50" s="674"/>
      <c r="CBU50" s="674"/>
      <c r="CBV50" s="674"/>
      <c r="CBW50" s="674"/>
      <c r="CBX50" s="674"/>
      <c r="CBY50" s="674"/>
      <c r="CBZ50" s="674"/>
      <c r="CCA50" s="674"/>
      <c r="CCB50" s="674"/>
      <c r="CCC50" s="674"/>
      <c r="CCD50" s="674"/>
      <c r="CCE50" s="674"/>
      <c r="CCF50" s="674"/>
      <c r="CCG50" s="674"/>
      <c r="CCH50" s="674"/>
      <c r="CCI50" s="674"/>
      <c r="CCJ50" s="674"/>
      <c r="CCK50" s="674"/>
      <c r="CCL50" s="674"/>
      <c r="CCM50" s="674"/>
      <c r="CCN50" s="674"/>
      <c r="CCO50" s="674"/>
      <c r="CCP50" s="674"/>
      <c r="CCQ50" s="674"/>
      <c r="CCR50" s="674"/>
      <c r="CCS50" s="674"/>
      <c r="CCT50" s="674"/>
      <c r="CCU50" s="674"/>
      <c r="CCV50" s="674"/>
      <c r="CCW50" s="674"/>
      <c r="CCX50" s="674"/>
      <c r="CCY50" s="674"/>
      <c r="CCZ50" s="674"/>
      <c r="CDA50" s="674"/>
      <c r="CDB50" s="674"/>
      <c r="CDC50" s="674"/>
      <c r="CDD50" s="674"/>
      <c r="CDE50" s="674"/>
      <c r="CDF50" s="674"/>
      <c r="CDG50" s="674"/>
      <c r="CDH50" s="674"/>
      <c r="CDI50" s="674"/>
      <c r="CDJ50" s="674"/>
      <c r="CDK50" s="674"/>
      <c r="CDL50" s="674"/>
      <c r="CDM50" s="674"/>
      <c r="CDN50" s="674"/>
      <c r="CDO50" s="674"/>
      <c r="CDP50" s="674"/>
      <c r="CDQ50" s="674"/>
      <c r="CDR50" s="674"/>
      <c r="CDS50" s="674"/>
      <c r="CDT50" s="674"/>
      <c r="CDU50" s="674"/>
      <c r="CDV50" s="674"/>
      <c r="CDW50" s="674"/>
      <c r="CDX50" s="674"/>
      <c r="CDY50" s="674"/>
      <c r="CDZ50" s="674"/>
      <c r="CEA50" s="674"/>
      <c r="CEB50" s="674"/>
      <c r="CEC50" s="674"/>
      <c r="CED50" s="674"/>
      <c r="CEE50" s="674"/>
      <c r="CEF50" s="674"/>
      <c r="CEG50" s="674"/>
      <c r="CEH50" s="674"/>
      <c r="CEI50" s="674"/>
      <c r="CEJ50" s="674"/>
      <c r="CEK50" s="674"/>
      <c r="CEL50" s="674"/>
      <c r="CEM50" s="674"/>
      <c r="CEN50" s="674"/>
      <c r="CEO50" s="674"/>
      <c r="CEP50" s="674"/>
      <c r="CEQ50" s="674"/>
      <c r="CER50" s="674"/>
      <c r="CES50" s="674"/>
      <c r="CET50" s="674"/>
      <c r="CEU50" s="674"/>
      <c r="CEV50" s="674"/>
      <c r="CEW50" s="674"/>
      <c r="CEX50" s="674"/>
      <c r="CEY50" s="674"/>
      <c r="CEZ50" s="674"/>
      <c r="CFA50" s="674"/>
      <c r="CFB50" s="674"/>
      <c r="CFC50" s="674"/>
      <c r="CFD50" s="674"/>
      <c r="CFE50" s="674"/>
      <c r="CFF50" s="674"/>
      <c r="CFG50" s="674"/>
      <c r="CFH50" s="674"/>
      <c r="CFI50" s="674"/>
      <c r="CFJ50" s="674"/>
      <c r="CFK50" s="674"/>
      <c r="CFL50" s="674"/>
      <c r="CFM50" s="674"/>
      <c r="CFN50" s="674"/>
      <c r="CFO50" s="674"/>
      <c r="CFP50" s="674"/>
      <c r="CFQ50" s="674"/>
      <c r="CFR50" s="674"/>
      <c r="CFS50" s="674"/>
      <c r="CFT50" s="674"/>
      <c r="CFU50" s="674"/>
      <c r="CFV50" s="674"/>
      <c r="CFW50" s="674"/>
      <c r="CFX50" s="674"/>
      <c r="CFY50" s="674"/>
      <c r="CFZ50" s="674"/>
      <c r="CGA50" s="674"/>
      <c r="CGB50" s="674"/>
      <c r="CGC50" s="674"/>
      <c r="CGD50" s="674"/>
      <c r="CGE50" s="674"/>
      <c r="CGF50" s="674"/>
      <c r="CGG50" s="674"/>
      <c r="CGH50" s="674"/>
      <c r="CGI50" s="674"/>
      <c r="CGJ50" s="674"/>
      <c r="CGK50" s="674"/>
      <c r="CGL50" s="674"/>
      <c r="CGM50" s="674"/>
      <c r="CGN50" s="674"/>
      <c r="CGO50" s="674"/>
      <c r="CGP50" s="674"/>
      <c r="CGQ50" s="674"/>
      <c r="CGR50" s="674"/>
      <c r="CGS50" s="674"/>
      <c r="CGT50" s="674"/>
      <c r="CGU50" s="674"/>
      <c r="CGV50" s="674"/>
      <c r="CGW50" s="674"/>
      <c r="CGX50" s="674"/>
      <c r="CGY50" s="674"/>
      <c r="CGZ50" s="674"/>
      <c r="CHA50" s="674"/>
      <c r="CHB50" s="674"/>
      <c r="CHC50" s="674"/>
      <c r="CHD50" s="674"/>
      <c r="CHE50" s="674"/>
      <c r="CHF50" s="674"/>
      <c r="CHG50" s="674"/>
      <c r="CHH50" s="674"/>
      <c r="CHI50" s="674"/>
      <c r="CHJ50" s="674"/>
      <c r="CHK50" s="674"/>
      <c r="CHL50" s="674"/>
      <c r="CHM50" s="674"/>
      <c r="CHN50" s="674"/>
      <c r="CHO50" s="674"/>
      <c r="CHP50" s="674"/>
      <c r="CHQ50" s="674"/>
      <c r="CHR50" s="674"/>
      <c r="CHS50" s="674"/>
      <c r="CHT50" s="674"/>
      <c r="CHU50" s="674"/>
      <c r="CHV50" s="674"/>
      <c r="CHW50" s="674"/>
      <c r="CHX50" s="674"/>
      <c r="CHY50" s="674"/>
      <c r="CHZ50" s="674"/>
      <c r="CIA50" s="674"/>
      <c r="CIB50" s="674"/>
      <c r="CIC50" s="674"/>
      <c r="CID50" s="674"/>
      <c r="CIE50" s="674"/>
      <c r="CIF50" s="674"/>
      <c r="CIG50" s="674"/>
      <c r="CIH50" s="674"/>
      <c r="CII50" s="674"/>
      <c r="CIJ50" s="674"/>
      <c r="CIK50" s="674"/>
      <c r="CIL50" s="674"/>
      <c r="CIM50" s="674"/>
      <c r="CIN50" s="674"/>
      <c r="CIO50" s="674"/>
      <c r="CIP50" s="674"/>
      <c r="CIQ50" s="674"/>
      <c r="CIR50" s="674"/>
      <c r="CIS50" s="674"/>
      <c r="CIT50" s="674"/>
      <c r="CIU50" s="674"/>
      <c r="CIV50" s="674"/>
      <c r="CIW50" s="674"/>
      <c r="CIX50" s="674"/>
      <c r="CIY50" s="674"/>
      <c r="CIZ50" s="674"/>
      <c r="CJA50" s="674"/>
      <c r="CJB50" s="674"/>
      <c r="CJC50" s="674"/>
      <c r="CJD50" s="674"/>
      <c r="CJE50" s="674"/>
      <c r="CJF50" s="674"/>
      <c r="CJG50" s="674"/>
      <c r="CJH50" s="674"/>
      <c r="CJI50" s="674"/>
      <c r="CJJ50" s="674"/>
      <c r="CJK50" s="674"/>
      <c r="CJL50" s="674"/>
      <c r="CJM50" s="674"/>
      <c r="CJN50" s="674"/>
      <c r="CJO50" s="674"/>
      <c r="CJP50" s="674"/>
      <c r="CJQ50" s="674"/>
      <c r="CJR50" s="674"/>
      <c r="CJS50" s="674"/>
      <c r="CJT50" s="674"/>
      <c r="CJU50" s="674"/>
      <c r="CJV50" s="674"/>
      <c r="CJW50" s="674"/>
      <c r="CJX50" s="674"/>
      <c r="CJY50" s="674"/>
      <c r="CJZ50" s="674"/>
      <c r="CKA50" s="674"/>
      <c r="CKB50" s="674"/>
      <c r="CKC50" s="674"/>
      <c r="CKD50" s="674"/>
      <c r="CKE50" s="674"/>
      <c r="CKF50" s="674"/>
      <c r="CKG50" s="674"/>
      <c r="CKH50" s="674"/>
      <c r="CKI50" s="674"/>
      <c r="CKJ50" s="674"/>
      <c r="CKK50" s="674"/>
      <c r="CKL50" s="674"/>
      <c r="CKM50" s="674"/>
      <c r="CKN50" s="674"/>
      <c r="CKO50" s="674"/>
      <c r="CKP50" s="674"/>
      <c r="CKQ50" s="674"/>
      <c r="CKR50" s="674"/>
      <c r="CKS50" s="674"/>
      <c r="CKT50" s="674"/>
      <c r="CKU50" s="674"/>
      <c r="CKV50" s="674"/>
      <c r="CKW50" s="674"/>
      <c r="CKX50" s="674"/>
      <c r="CKY50" s="674"/>
      <c r="CKZ50" s="674"/>
      <c r="CLA50" s="674"/>
      <c r="CLB50" s="674"/>
      <c r="CLC50" s="674"/>
      <c r="CLD50" s="674"/>
      <c r="CLE50" s="674"/>
      <c r="CLF50" s="674"/>
      <c r="CLG50" s="674"/>
      <c r="CLH50" s="674"/>
      <c r="CLI50" s="674"/>
      <c r="CLJ50" s="674"/>
      <c r="CLK50" s="674"/>
      <c r="CLL50" s="674"/>
      <c r="CLM50" s="674"/>
      <c r="CLN50" s="674"/>
      <c r="CLO50" s="674"/>
      <c r="CLP50" s="674"/>
      <c r="CLQ50" s="674"/>
      <c r="CLR50" s="674"/>
      <c r="CLS50" s="674"/>
      <c r="CLT50" s="674"/>
      <c r="CLU50" s="674"/>
      <c r="CLV50" s="674"/>
      <c r="CLW50" s="674"/>
      <c r="CLX50" s="674"/>
      <c r="CLY50" s="674"/>
      <c r="CLZ50" s="674"/>
      <c r="CMA50" s="674"/>
      <c r="CMB50" s="674"/>
      <c r="CMC50" s="674"/>
      <c r="CMD50" s="674"/>
      <c r="CME50" s="674"/>
      <c r="CMF50" s="674"/>
      <c r="CMG50" s="674"/>
      <c r="CMH50" s="674"/>
      <c r="CMI50" s="674"/>
      <c r="CMJ50" s="674"/>
      <c r="CMK50" s="674"/>
      <c r="CML50" s="674"/>
      <c r="CMM50" s="674"/>
      <c r="CMN50" s="674"/>
      <c r="CMO50" s="674"/>
      <c r="CMP50" s="674"/>
      <c r="CMQ50" s="674"/>
      <c r="CMR50" s="674"/>
      <c r="CMS50" s="674"/>
      <c r="CMT50" s="674"/>
      <c r="CMU50" s="674"/>
      <c r="CMV50" s="674"/>
      <c r="CMW50" s="674"/>
      <c r="CMX50" s="674"/>
      <c r="CMY50" s="674"/>
      <c r="CMZ50" s="674"/>
      <c r="CNA50" s="674"/>
      <c r="CNB50" s="674"/>
      <c r="CNC50" s="674"/>
      <c r="CND50" s="674"/>
      <c r="CNE50" s="674"/>
      <c r="CNF50" s="674"/>
      <c r="CNG50" s="674"/>
      <c r="CNH50" s="674"/>
      <c r="CNI50" s="674"/>
      <c r="CNJ50" s="674"/>
      <c r="CNK50" s="674"/>
      <c r="CNL50" s="674"/>
      <c r="CNM50" s="674"/>
      <c r="CNN50" s="674"/>
      <c r="CNO50" s="674"/>
      <c r="CNP50" s="674"/>
      <c r="CNQ50" s="674"/>
      <c r="CNR50" s="674"/>
      <c r="CNS50" s="674"/>
      <c r="CNT50" s="674"/>
      <c r="CNU50" s="674"/>
      <c r="CNV50" s="674"/>
      <c r="CNW50" s="674"/>
      <c r="CNX50" s="674"/>
      <c r="CNY50" s="674"/>
      <c r="CNZ50" s="674"/>
      <c r="COA50" s="674"/>
      <c r="COB50" s="674"/>
      <c r="COC50" s="674"/>
      <c r="COD50" s="674"/>
      <c r="COE50" s="674"/>
      <c r="COF50" s="674"/>
      <c r="COG50" s="674"/>
      <c r="COH50" s="674"/>
      <c r="COI50" s="674"/>
      <c r="COJ50" s="674"/>
      <c r="COK50" s="674"/>
      <c r="COL50" s="674"/>
      <c r="COM50" s="674"/>
      <c r="CON50" s="674"/>
      <c r="COO50" s="674"/>
      <c r="COP50" s="674"/>
      <c r="COQ50" s="674"/>
      <c r="COR50" s="674"/>
      <c r="COS50" s="674"/>
      <c r="COT50" s="674"/>
      <c r="COU50" s="674"/>
      <c r="COV50" s="674"/>
      <c r="COW50" s="674"/>
      <c r="COX50" s="674"/>
      <c r="COY50" s="674"/>
      <c r="COZ50" s="674"/>
      <c r="CPA50" s="674"/>
      <c r="CPB50" s="674"/>
      <c r="CPC50" s="674"/>
      <c r="CPD50" s="674"/>
      <c r="CPE50" s="674"/>
      <c r="CPF50" s="674"/>
      <c r="CPG50" s="674"/>
      <c r="CPH50" s="674"/>
      <c r="CPI50" s="674"/>
      <c r="CPJ50" s="674"/>
      <c r="CPK50" s="674"/>
      <c r="CPL50" s="674"/>
      <c r="CPM50" s="674"/>
      <c r="CPN50" s="674"/>
      <c r="CPO50" s="674"/>
      <c r="CPP50" s="674"/>
      <c r="CPQ50" s="674"/>
      <c r="CPR50" s="674"/>
      <c r="CPS50" s="674"/>
      <c r="CPT50" s="674"/>
      <c r="CPU50" s="674"/>
      <c r="CPV50" s="674"/>
      <c r="CPW50" s="674"/>
      <c r="CPX50" s="674"/>
      <c r="CPY50" s="674"/>
      <c r="CPZ50" s="674"/>
      <c r="CQA50" s="674"/>
      <c r="CQB50" s="674"/>
      <c r="CQC50" s="674"/>
      <c r="CQD50" s="674"/>
      <c r="CQE50" s="674"/>
      <c r="CQF50" s="674"/>
      <c r="CQG50" s="674"/>
      <c r="CQH50" s="674"/>
      <c r="CQI50" s="674"/>
      <c r="CQJ50" s="674"/>
      <c r="CQK50" s="674"/>
      <c r="CQL50" s="674"/>
      <c r="CQM50" s="674"/>
      <c r="CQN50" s="674"/>
      <c r="CQO50" s="674"/>
      <c r="CQP50" s="674"/>
      <c r="CQQ50" s="674"/>
      <c r="CQR50" s="674"/>
      <c r="CQS50" s="674"/>
      <c r="CQT50" s="674"/>
      <c r="CQU50" s="674"/>
      <c r="CQV50" s="674"/>
      <c r="CQW50" s="674"/>
      <c r="CQX50" s="674"/>
      <c r="CQY50" s="674"/>
      <c r="CQZ50" s="674"/>
      <c r="CRA50" s="674"/>
      <c r="CRB50" s="674"/>
      <c r="CRC50" s="674"/>
      <c r="CRD50" s="674"/>
      <c r="CRE50" s="674"/>
      <c r="CRF50" s="674"/>
      <c r="CRG50" s="674"/>
      <c r="CRH50" s="674"/>
      <c r="CRI50" s="674"/>
      <c r="CRJ50" s="674"/>
      <c r="CRK50" s="674"/>
      <c r="CRL50" s="674"/>
      <c r="CRM50" s="674"/>
      <c r="CRN50" s="674"/>
      <c r="CRO50" s="674"/>
      <c r="CRP50" s="674"/>
      <c r="CRQ50" s="674"/>
      <c r="CRR50" s="674"/>
      <c r="CRS50" s="674"/>
      <c r="CRT50" s="674"/>
      <c r="CRU50" s="674"/>
      <c r="CRV50" s="674"/>
      <c r="CRW50" s="674"/>
      <c r="CRX50" s="674"/>
      <c r="CRY50" s="674"/>
      <c r="CRZ50" s="674"/>
      <c r="CSA50" s="674"/>
      <c r="CSB50" s="674"/>
      <c r="CSC50" s="674"/>
      <c r="CSD50" s="674"/>
      <c r="CSE50" s="674"/>
      <c r="CSF50" s="674"/>
      <c r="CSG50" s="674"/>
      <c r="CSH50" s="674"/>
      <c r="CSI50" s="674"/>
      <c r="CSJ50" s="674"/>
      <c r="CSK50" s="674"/>
      <c r="CSL50" s="674"/>
      <c r="CSM50" s="674"/>
      <c r="CSN50" s="674"/>
      <c r="CSO50" s="674"/>
      <c r="CSP50" s="674"/>
      <c r="CSQ50" s="674"/>
      <c r="CSR50" s="674"/>
      <c r="CSS50" s="674"/>
      <c r="CST50" s="674"/>
      <c r="CSU50" s="674"/>
      <c r="CSV50" s="674"/>
      <c r="CSW50" s="674"/>
      <c r="CSX50" s="674"/>
      <c r="CSY50" s="674"/>
      <c r="CSZ50" s="674"/>
      <c r="CTA50" s="674"/>
      <c r="CTB50" s="674"/>
      <c r="CTC50" s="674"/>
      <c r="CTD50" s="674"/>
      <c r="CTE50" s="674"/>
      <c r="CTF50" s="674"/>
      <c r="CTG50" s="674"/>
      <c r="CTH50" s="674"/>
      <c r="CTI50" s="674"/>
      <c r="CTJ50" s="674"/>
      <c r="CTK50" s="674"/>
      <c r="CTL50" s="674"/>
      <c r="CTM50" s="674"/>
      <c r="CTN50" s="674"/>
      <c r="CTO50" s="674"/>
      <c r="CTP50" s="674"/>
      <c r="CTQ50" s="674"/>
      <c r="CTR50" s="674"/>
      <c r="CTS50" s="674"/>
      <c r="CTT50" s="674"/>
      <c r="CTU50" s="674"/>
      <c r="CTV50" s="674"/>
      <c r="CTW50" s="674"/>
      <c r="CTX50" s="674"/>
      <c r="CTY50" s="674"/>
      <c r="CTZ50" s="674"/>
      <c r="CUA50" s="674"/>
      <c r="CUB50" s="674"/>
      <c r="CUC50" s="674"/>
      <c r="CUD50" s="674"/>
      <c r="CUE50" s="674"/>
      <c r="CUF50" s="674"/>
      <c r="CUG50" s="674"/>
      <c r="CUH50" s="674"/>
      <c r="CUI50" s="674"/>
      <c r="CUJ50" s="674"/>
      <c r="CUK50" s="674"/>
      <c r="CUL50" s="674"/>
      <c r="CUM50" s="674"/>
      <c r="CUN50" s="674"/>
      <c r="CUO50" s="674"/>
      <c r="CUP50" s="674"/>
      <c r="CUQ50" s="674"/>
      <c r="CUR50" s="674"/>
      <c r="CUS50" s="674"/>
      <c r="CUT50" s="674"/>
      <c r="CUU50" s="674"/>
      <c r="CUV50" s="674"/>
      <c r="CUW50" s="674"/>
      <c r="CUX50" s="674"/>
      <c r="CUY50" s="674"/>
      <c r="CUZ50" s="674"/>
      <c r="CVA50" s="674"/>
      <c r="CVB50" s="674"/>
      <c r="CVC50" s="674"/>
      <c r="CVD50" s="674"/>
      <c r="CVE50" s="674"/>
      <c r="CVF50" s="674"/>
      <c r="CVG50" s="674"/>
      <c r="CVH50" s="674"/>
      <c r="CVI50" s="674"/>
      <c r="CVJ50" s="674"/>
      <c r="CVK50" s="674"/>
      <c r="CVL50" s="674"/>
      <c r="CVM50" s="674"/>
      <c r="CVN50" s="674"/>
      <c r="CVO50" s="674"/>
      <c r="CVP50" s="674"/>
      <c r="CVQ50" s="674"/>
      <c r="CVR50" s="674"/>
      <c r="CVS50" s="674"/>
      <c r="CVT50" s="674"/>
      <c r="CVU50" s="674"/>
      <c r="CVV50" s="674"/>
      <c r="CVW50" s="674"/>
      <c r="CVX50" s="674"/>
      <c r="CVY50" s="674"/>
      <c r="CVZ50" s="674"/>
      <c r="CWA50" s="674"/>
      <c r="CWB50" s="674"/>
      <c r="CWC50" s="674"/>
      <c r="CWD50" s="674"/>
      <c r="CWE50" s="674"/>
      <c r="CWF50" s="674"/>
      <c r="CWG50" s="674"/>
      <c r="CWH50" s="674"/>
      <c r="CWI50" s="674"/>
      <c r="CWJ50" s="674"/>
      <c r="CWK50" s="674"/>
      <c r="CWL50" s="674"/>
      <c r="CWM50" s="674"/>
      <c r="CWN50" s="674"/>
      <c r="CWO50" s="674"/>
      <c r="CWP50" s="674"/>
      <c r="CWQ50" s="674"/>
      <c r="CWR50" s="674"/>
      <c r="CWS50" s="674"/>
      <c r="CWT50" s="674"/>
      <c r="CWU50" s="674"/>
      <c r="CWV50" s="674"/>
      <c r="CWW50" s="674"/>
      <c r="CWX50" s="674"/>
      <c r="CWY50" s="674"/>
      <c r="CWZ50" s="674"/>
      <c r="CXA50" s="674"/>
      <c r="CXB50" s="674"/>
      <c r="CXC50" s="674"/>
      <c r="CXD50" s="674"/>
      <c r="CXE50" s="674"/>
      <c r="CXF50" s="674"/>
      <c r="CXG50" s="674"/>
      <c r="CXH50" s="674"/>
      <c r="CXI50" s="674"/>
      <c r="CXJ50" s="674"/>
      <c r="CXK50" s="674"/>
      <c r="CXL50" s="674"/>
      <c r="CXM50" s="674"/>
      <c r="CXN50" s="674"/>
      <c r="CXO50" s="674"/>
      <c r="CXP50" s="674"/>
      <c r="CXQ50" s="674"/>
      <c r="CXR50" s="674"/>
      <c r="CXS50" s="674"/>
      <c r="CXT50" s="674"/>
      <c r="CXU50" s="674"/>
      <c r="CXV50" s="674"/>
      <c r="CXW50" s="674"/>
      <c r="CXX50" s="674"/>
      <c r="CXY50" s="674"/>
      <c r="CXZ50" s="674"/>
      <c r="CYA50" s="674"/>
      <c r="CYB50" s="674"/>
      <c r="CYC50" s="674"/>
      <c r="CYD50" s="674"/>
      <c r="CYE50" s="674"/>
      <c r="CYF50" s="674"/>
      <c r="CYG50" s="674"/>
      <c r="CYH50" s="674"/>
      <c r="CYI50" s="674"/>
      <c r="CYJ50" s="674"/>
      <c r="CYK50" s="674"/>
      <c r="CYL50" s="674"/>
      <c r="CYM50" s="674"/>
      <c r="CYN50" s="674"/>
      <c r="CYO50" s="674"/>
      <c r="CYP50" s="674"/>
      <c r="CYQ50" s="674"/>
      <c r="CYR50" s="674"/>
      <c r="CYS50" s="674"/>
      <c r="CYT50" s="674"/>
      <c r="CYU50" s="674"/>
      <c r="CYV50" s="674"/>
      <c r="CYW50" s="674"/>
      <c r="CYX50" s="674"/>
      <c r="CYY50" s="674"/>
      <c r="CYZ50" s="674"/>
      <c r="CZA50" s="674"/>
      <c r="CZB50" s="674"/>
      <c r="CZC50" s="674"/>
      <c r="CZD50" s="674"/>
      <c r="CZE50" s="674"/>
      <c r="CZF50" s="674"/>
      <c r="CZG50" s="674"/>
      <c r="CZH50" s="674"/>
      <c r="CZI50" s="674"/>
      <c r="CZJ50" s="674"/>
      <c r="CZK50" s="674"/>
      <c r="CZL50" s="674"/>
      <c r="CZM50" s="674"/>
      <c r="CZN50" s="674"/>
      <c r="CZO50" s="674"/>
      <c r="CZP50" s="674"/>
      <c r="CZQ50" s="674"/>
      <c r="CZR50" s="674"/>
      <c r="CZS50" s="674"/>
      <c r="CZT50" s="674"/>
      <c r="CZU50" s="674"/>
      <c r="CZV50" s="674"/>
      <c r="CZW50" s="674"/>
      <c r="CZX50" s="674"/>
      <c r="CZY50" s="674"/>
      <c r="CZZ50" s="674"/>
      <c r="DAA50" s="674"/>
      <c r="DAB50" s="674"/>
      <c r="DAC50" s="674"/>
      <c r="DAD50" s="674"/>
      <c r="DAE50" s="674"/>
      <c r="DAF50" s="674"/>
      <c r="DAG50" s="674"/>
      <c r="DAH50" s="674"/>
      <c r="DAI50" s="674"/>
      <c r="DAJ50" s="674"/>
      <c r="DAK50" s="674"/>
      <c r="DAL50" s="674"/>
      <c r="DAM50" s="674"/>
      <c r="DAN50" s="674"/>
      <c r="DAO50" s="674"/>
      <c r="DAP50" s="674"/>
      <c r="DAQ50" s="674"/>
      <c r="DAR50" s="674"/>
      <c r="DAS50" s="674"/>
      <c r="DAT50" s="674"/>
      <c r="DAU50" s="674"/>
      <c r="DAV50" s="674"/>
      <c r="DAW50" s="674"/>
      <c r="DAX50" s="674"/>
      <c r="DAY50" s="674"/>
      <c r="DAZ50" s="674"/>
      <c r="DBA50" s="674"/>
      <c r="DBB50" s="674"/>
      <c r="DBC50" s="674"/>
      <c r="DBD50" s="674"/>
      <c r="DBE50" s="674"/>
      <c r="DBF50" s="674"/>
      <c r="DBG50" s="674"/>
      <c r="DBH50" s="674"/>
      <c r="DBI50" s="674"/>
      <c r="DBJ50" s="674"/>
      <c r="DBK50" s="674"/>
      <c r="DBL50" s="674"/>
      <c r="DBM50" s="674"/>
      <c r="DBN50" s="674"/>
      <c r="DBO50" s="674"/>
      <c r="DBP50" s="674"/>
      <c r="DBQ50" s="674"/>
      <c r="DBR50" s="674"/>
      <c r="DBS50" s="674"/>
      <c r="DBT50" s="674"/>
      <c r="DBU50" s="674"/>
      <c r="DBV50" s="674"/>
      <c r="DBW50" s="674"/>
      <c r="DBX50" s="674"/>
      <c r="DBY50" s="674"/>
      <c r="DBZ50" s="674"/>
      <c r="DCA50" s="674"/>
      <c r="DCB50" s="674"/>
      <c r="DCC50" s="674"/>
      <c r="DCD50" s="674"/>
      <c r="DCE50" s="674"/>
      <c r="DCF50" s="674"/>
      <c r="DCG50" s="674"/>
      <c r="DCH50" s="674"/>
      <c r="DCI50" s="674"/>
      <c r="DCJ50" s="674"/>
      <c r="DCK50" s="674"/>
      <c r="DCL50" s="674"/>
      <c r="DCM50" s="674"/>
      <c r="DCN50" s="674"/>
      <c r="DCO50" s="674"/>
      <c r="DCP50" s="674"/>
      <c r="DCQ50" s="674"/>
      <c r="DCR50" s="674"/>
      <c r="DCS50" s="674"/>
      <c r="DCT50" s="674"/>
      <c r="DCU50" s="674"/>
      <c r="DCV50" s="674"/>
      <c r="DCW50" s="674"/>
      <c r="DCX50" s="674"/>
      <c r="DCY50" s="674"/>
      <c r="DCZ50" s="674"/>
      <c r="DDA50" s="674"/>
      <c r="DDB50" s="674"/>
      <c r="DDC50" s="674"/>
      <c r="DDD50" s="674"/>
      <c r="DDE50" s="674"/>
      <c r="DDF50" s="674"/>
      <c r="DDG50" s="674"/>
      <c r="DDH50" s="674"/>
      <c r="DDI50" s="674"/>
      <c r="DDJ50" s="674"/>
      <c r="DDK50" s="674"/>
      <c r="DDL50" s="674"/>
      <c r="DDM50" s="674"/>
      <c r="DDN50" s="674"/>
      <c r="DDO50" s="674"/>
      <c r="DDP50" s="674"/>
      <c r="DDQ50" s="674"/>
      <c r="DDR50" s="674"/>
      <c r="DDS50" s="674"/>
      <c r="DDT50" s="674"/>
      <c r="DDU50" s="674"/>
      <c r="DDV50" s="674"/>
      <c r="DDW50" s="674"/>
      <c r="DDX50" s="674"/>
      <c r="DDY50" s="674"/>
      <c r="DDZ50" s="674"/>
      <c r="DEA50" s="674"/>
      <c r="DEB50" s="674"/>
      <c r="DEC50" s="674"/>
      <c r="DED50" s="674"/>
      <c r="DEE50" s="674"/>
      <c r="DEF50" s="674"/>
      <c r="DEG50" s="674"/>
      <c r="DEH50" s="674"/>
      <c r="DEI50" s="674"/>
      <c r="DEJ50" s="674"/>
      <c r="DEK50" s="674"/>
      <c r="DEL50" s="674"/>
      <c r="DEM50" s="674"/>
      <c r="DEN50" s="674"/>
      <c r="DEO50" s="674"/>
      <c r="DEP50" s="674"/>
      <c r="DEQ50" s="674"/>
      <c r="DER50" s="674"/>
      <c r="DES50" s="674"/>
      <c r="DET50" s="674"/>
      <c r="DEU50" s="674"/>
      <c r="DEV50" s="674"/>
      <c r="DEW50" s="674"/>
      <c r="DEX50" s="674"/>
      <c r="DEY50" s="674"/>
      <c r="DEZ50" s="674"/>
      <c r="DFA50" s="674"/>
      <c r="DFB50" s="674"/>
      <c r="DFC50" s="674"/>
      <c r="DFD50" s="674"/>
      <c r="DFE50" s="674"/>
      <c r="DFF50" s="674"/>
      <c r="DFG50" s="674"/>
      <c r="DFH50" s="674"/>
      <c r="DFI50" s="674"/>
      <c r="DFJ50" s="674"/>
      <c r="DFK50" s="674"/>
      <c r="DFL50" s="674"/>
      <c r="DFM50" s="674"/>
      <c r="DFN50" s="674"/>
      <c r="DFO50" s="674"/>
      <c r="DFP50" s="674"/>
      <c r="DFQ50" s="674"/>
      <c r="DFR50" s="674"/>
      <c r="DFS50" s="674"/>
      <c r="DFT50" s="674"/>
      <c r="DFU50" s="674"/>
      <c r="DFV50" s="674"/>
      <c r="DFW50" s="674"/>
      <c r="DFX50" s="674"/>
      <c r="DFY50" s="674"/>
      <c r="DFZ50" s="674"/>
      <c r="DGA50" s="674"/>
      <c r="DGB50" s="674"/>
      <c r="DGC50" s="674"/>
      <c r="DGD50" s="674"/>
      <c r="DGE50" s="674"/>
      <c r="DGF50" s="674"/>
      <c r="DGG50" s="674"/>
      <c r="DGH50" s="674"/>
      <c r="DGI50" s="674"/>
      <c r="DGJ50" s="674"/>
      <c r="DGK50" s="674"/>
      <c r="DGL50" s="674"/>
      <c r="DGM50" s="674"/>
      <c r="DGN50" s="674"/>
      <c r="DGO50" s="674"/>
      <c r="DGP50" s="674"/>
      <c r="DGQ50" s="674"/>
      <c r="DGR50" s="674"/>
      <c r="DGS50" s="674"/>
      <c r="DGT50" s="674"/>
      <c r="DGU50" s="674"/>
      <c r="DGV50" s="674"/>
      <c r="DGW50" s="674"/>
      <c r="DGX50" s="674"/>
      <c r="DGY50" s="674"/>
      <c r="DGZ50" s="674"/>
      <c r="DHA50" s="674"/>
      <c r="DHB50" s="674"/>
      <c r="DHC50" s="674"/>
      <c r="DHD50" s="674"/>
      <c r="DHE50" s="674"/>
      <c r="DHF50" s="674"/>
      <c r="DHG50" s="674"/>
      <c r="DHH50" s="674"/>
      <c r="DHI50" s="674"/>
      <c r="DHJ50" s="674"/>
      <c r="DHK50" s="674"/>
      <c r="DHL50" s="674"/>
      <c r="DHM50" s="674"/>
      <c r="DHN50" s="674"/>
      <c r="DHO50" s="674"/>
      <c r="DHP50" s="674"/>
      <c r="DHQ50" s="674"/>
      <c r="DHR50" s="674"/>
      <c r="DHS50" s="674"/>
      <c r="DHT50" s="674"/>
      <c r="DHU50" s="674"/>
      <c r="DHV50" s="674"/>
      <c r="DHW50" s="674"/>
      <c r="DHX50" s="674"/>
      <c r="DHY50" s="674"/>
      <c r="DHZ50" s="674"/>
      <c r="DIA50" s="674"/>
      <c r="DIB50" s="674"/>
      <c r="DIC50" s="674"/>
      <c r="DID50" s="674"/>
      <c r="DIE50" s="674"/>
      <c r="DIF50" s="674"/>
      <c r="DIG50" s="674"/>
      <c r="DIH50" s="674"/>
      <c r="DII50" s="674"/>
      <c r="DIJ50" s="674"/>
      <c r="DIK50" s="674"/>
      <c r="DIL50" s="674"/>
      <c r="DIM50" s="674"/>
      <c r="DIN50" s="674"/>
      <c r="DIO50" s="674"/>
      <c r="DIP50" s="674"/>
      <c r="DIQ50" s="674"/>
      <c r="DIR50" s="674"/>
      <c r="DIS50" s="674"/>
      <c r="DIT50" s="674"/>
      <c r="DIU50" s="674"/>
      <c r="DIV50" s="674"/>
      <c r="DIW50" s="674"/>
      <c r="DIX50" s="674"/>
      <c r="DIY50" s="674"/>
      <c r="DIZ50" s="674"/>
      <c r="DJA50" s="674"/>
      <c r="DJB50" s="674"/>
      <c r="DJC50" s="674"/>
      <c r="DJD50" s="674"/>
      <c r="DJE50" s="674"/>
      <c r="DJF50" s="674"/>
      <c r="DJG50" s="674"/>
      <c r="DJH50" s="674"/>
      <c r="DJI50" s="674"/>
      <c r="DJJ50" s="674"/>
      <c r="DJK50" s="674"/>
      <c r="DJL50" s="674"/>
      <c r="DJM50" s="674"/>
      <c r="DJN50" s="674"/>
      <c r="DJO50" s="674"/>
      <c r="DJP50" s="674"/>
      <c r="DJQ50" s="674"/>
      <c r="DJR50" s="674"/>
      <c r="DJS50" s="674"/>
      <c r="DJT50" s="674"/>
      <c r="DJU50" s="674"/>
      <c r="DJV50" s="674"/>
      <c r="DJW50" s="674"/>
      <c r="DJX50" s="674"/>
      <c r="DJY50" s="674"/>
      <c r="DJZ50" s="674"/>
      <c r="DKA50" s="674"/>
      <c r="DKB50" s="674"/>
      <c r="DKC50" s="674"/>
      <c r="DKD50" s="674"/>
      <c r="DKE50" s="674"/>
      <c r="DKF50" s="674"/>
      <c r="DKG50" s="674"/>
      <c r="DKH50" s="674"/>
      <c r="DKI50" s="674"/>
      <c r="DKJ50" s="674"/>
      <c r="DKK50" s="674"/>
      <c r="DKL50" s="674"/>
      <c r="DKM50" s="674"/>
      <c r="DKN50" s="674"/>
      <c r="DKO50" s="674"/>
      <c r="DKP50" s="674"/>
      <c r="DKQ50" s="674"/>
      <c r="DKR50" s="674"/>
      <c r="DKS50" s="674"/>
      <c r="DKT50" s="674"/>
      <c r="DKU50" s="674"/>
      <c r="DKV50" s="674"/>
      <c r="DKW50" s="674"/>
      <c r="DKX50" s="674"/>
      <c r="DKY50" s="674"/>
      <c r="DKZ50" s="674"/>
      <c r="DLA50" s="674"/>
      <c r="DLB50" s="674"/>
      <c r="DLC50" s="674"/>
      <c r="DLD50" s="674"/>
      <c r="DLE50" s="674"/>
      <c r="DLF50" s="674"/>
      <c r="DLG50" s="674"/>
      <c r="DLH50" s="674"/>
      <c r="DLI50" s="674"/>
      <c r="DLJ50" s="674"/>
      <c r="DLK50" s="674"/>
      <c r="DLL50" s="674"/>
      <c r="DLM50" s="674"/>
      <c r="DLN50" s="674"/>
      <c r="DLO50" s="674"/>
      <c r="DLP50" s="674"/>
      <c r="DLQ50" s="674"/>
      <c r="DLR50" s="674"/>
      <c r="DLS50" s="674"/>
      <c r="DLT50" s="674"/>
      <c r="DLU50" s="674"/>
      <c r="DLV50" s="674"/>
      <c r="DLW50" s="674"/>
      <c r="DLX50" s="674"/>
      <c r="DLY50" s="674"/>
      <c r="DLZ50" s="674"/>
      <c r="DMA50" s="674"/>
      <c r="DMB50" s="674"/>
      <c r="DMC50" s="674"/>
      <c r="DMD50" s="674"/>
      <c r="DME50" s="674"/>
      <c r="DMF50" s="674"/>
      <c r="DMG50" s="674"/>
      <c r="DMH50" s="674"/>
      <c r="DMI50" s="674"/>
      <c r="DMJ50" s="674"/>
      <c r="DMK50" s="674"/>
      <c r="DML50" s="674"/>
      <c r="DMM50" s="674"/>
      <c r="DMN50" s="674"/>
      <c r="DMO50" s="674"/>
      <c r="DMP50" s="674"/>
      <c r="DMQ50" s="674"/>
      <c r="DMR50" s="674"/>
      <c r="DMS50" s="674"/>
      <c r="DMT50" s="674"/>
      <c r="DMU50" s="674"/>
      <c r="DMV50" s="674"/>
      <c r="DMW50" s="674"/>
      <c r="DMX50" s="674"/>
      <c r="DMY50" s="674"/>
      <c r="DMZ50" s="674"/>
      <c r="DNA50" s="674"/>
      <c r="DNB50" s="674"/>
      <c r="DNC50" s="674"/>
      <c r="DND50" s="674"/>
      <c r="DNE50" s="674"/>
      <c r="DNF50" s="674"/>
      <c r="DNG50" s="674"/>
      <c r="DNH50" s="674"/>
      <c r="DNI50" s="674"/>
      <c r="DNJ50" s="674"/>
      <c r="DNK50" s="674"/>
      <c r="DNL50" s="674"/>
      <c r="DNM50" s="674"/>
      <c r="DNN50" s="674"/>
      <c r="DNO50" s="674"/>
      <c r="DNP50" s="674"/>
      <c r="DNQ50" s="674"/>
      <c r="DNR50" s="674"/>
      <c r="DNS50" s="674"/>
      <c r="DNT50" s="674"/>
      <c r="DNU50" s="674"/>
      <c r="DNV50" s="674"/>
      <c r="DNW50" s="674"/>
      <c r="DNX50" s="674"/>
      <c r="DNY50" s="674"/>
      <c r="DNZ50" s="674"/>
      <c r="DOA50" s="674"/>
      <c r="DOB50" s="674"/>
      <c r="DOC50" s="674"/>
      <c r="DOD50" s="674"/>
      <c r="DOE50" s="674"/>
      <c r="DOF50" s="674"/>
      <c r="DOG50" s="674"/>
      <c r="DOH50" s="674"/>
      <c r="DOI50" s="674"/>
      <c r="DOJ50" s="674"/>
      <c r="DOK50" s="674"/>
      <c r="DOL50" s="674"/>
      <c r="DOM50" s="674"/>
      <c r="DON50" s="674"/>
      <c r="DOO50" s="674"/>
      <c r="DOP50" s="674"/>
      <c r="DOQ50" s="674"/>
      <c r="DOR50" s="674"/>
      <c r="DOS50" s="674"/>
      <c r="DOT50" s="674"/>
      <c r="DOU50" s="674"/>
      <c r="DOV50" s="674"/>
      <c r="DOW50" s="674"/>
      <c r="DOX50" s="674"/>
      <c r="DOY50" s="674"/>
      <c r="DOZ50" s="674"/>
      <c r="DPA50" s="674"/>
      <c r="DPB50" s="674"/>
      <c r="DPC50" s="674"/>
      <c r="DPD50" s="674"/>
      <c r="DPE50" s="674"/>
      <c r="DPF50" s="674"/>
      <c r="DPG50" s="674"/>
      <c r="DPH50" s="674"/>
      <c r="DPI50" s="674"/>
      <c r="DPJ50" s="674"/>
      <c r="DPK50" s="674"/>
      <c r="DPL50" s="674"/>
      <c r="DPM50" s="674"/>
      <c r="DPN50" s="674"/>
      <c r="DPO50" s="674"/>
      <c r="DPP50" s="674"/>
      <c r="DPQ50" s="674"/>
      <c r="DPR50" s="674"/>
      <c r="DPS50" s="674"/>
      <c r="DPT50" s="674"/>
      <c r="DPU50" s="674"/>
      <c r="DPV50" s="674"/>
      <c r="DPW50" s="674"/>
      <c r="DPX50" s="674"/>
      <c r="DPY50" s="674"/>
      <c r="DPZ50" s="674"/>
      <c r="DQA50" s="674"/>
      <c r="DQB50" s="674"/>
      <c r="DQC50" s="674"/>
      <c r="DQD50" s="674"/>
      <c r="DQE50" s="674"/>
      <c r="DQF50" s="674"/>
      <c r="DQG50" s="674"/>
      <c r="DQH50" s="674"/>
      <c r="DQI50" s="674"/>
      <c r="DQJ50" s="674"/>
      <c r="DQK50" s="674"/>
      <c r="DQL50" s="674"/>
      <c r="DQM50" s="674"/>
      <c r="DQN50" s="674"/>
      <c r="DQO50" s="674"/>
      <c r="DQP50" s="674"/>
      <c r="DQQ50" s="674"/>
      <c r="DQR50" s="674"/>
      <c r="DQS50" s="674"/>
      <c r="DQT50" s="674"/>
      <c r="DQU50" s="674"/>
      <c r="DQV50" s="674"/>
      <c r="DQW50" s="674"/>
      <c r="DQX50" s="674"/>
      <c r="DQY50" s="674"/>
      <c r="DQZ50" s="674"/>
      <c r="DRA50" s="674"/>
      <c r="DRB50" s="674"/>
      <c r="DRC50" s="674"/>
      <c r="DRD50" s="674"/>
      <c r="DRE50" s="674"/>
      <c r="DRF50" s="674"/>
      <c r="DRG50" s="674"/>
      <c r="DRH50" s="674"/>
      <c r="DRI50" s="674"/>
      <c r="DRJ50" s="674"/>
      <c r="DRK50" s="674"/>
      <c r="DRL50" s="674"/>
      <c r="DRM50" s="674"/>
      <c r="DRN50" s="674"/>
      <c r="DRO50" s="674"/>
      <c r="DRP50" s="674"/>
      <c r="DRQ50" s="674"/>
      <c r="DRR50" s="674"/>
      <c r="DRS50" s="674"/>
      <c r="DRT50" s="674"/>
      <c r="DRU50" s="674"/>
      <c r="DRV50" s="674"/>
      <c r="DRW50" s="674"/>
      <c r="DRX50" s="674"/>
      <c r="DRY50" s="674"/>
      <c r="DRZ50" s="674"/>
      <c r="DSA50" s="674"/>
      <c r="DSB50" s="674"/>
      <c r="DSC50" s="674"/>
      <c r="DSD50" s="674"/>
      <c r="DSE50" s="674"/>
      <c r="DSF50" s="674"/>
      <c r="DSG50" s="674"/>
      <c r="DSH50" s="674"/>
      <c r="DSI50" s="674"/>
      <c r="DSJ50" s="674"/>
      <c r="DSK50" s="674"/>
      <c r="DSL50" s="674"/>
      <c r="DSM50" s="674"/>
      <c r="DSN50" s="674"/>
      <c r="DSO50" s="674"/>
      <c r="DSP50" s="674"/>
      <c r="DSQ50" s="674"/>
      <c r="DSR50" s="674"/>
      <c r="DSS50" s="674"/>
      <c r="DST50" s="674"/>
      <c r="DSU50" s="674"/>
      <c r="DSV50" s="674"/>
      <c r="DSW50" s="674"/>
      <c r="DSX50" s="674"/>
      <c r="DSY50" s="674"/>
      <c r="DSZ50" s="674"/>
      <c r="DTA50" s="674"/>
      <c r="DTB50" s="674"/>
      <c r="DTC50" s="674"/>
      <c r="DTD50" s="674"/>
      <c r="DTE50" s="674"/>
      <c r="DTF50" s="674"/>
      <c r="DTG50" s="674"/>
      <c r="DTH50" s="674"/>
      <c r="DTI50" s="674"/>
      <c r="DTJ50" s="674"/>
      <c r="DTK50" s="674"/>
      <c r="DTL50" s="674"/>
      <c r="DTM50" s="674"/>
      <c r="DTN50" s="674"/>
      <c r="DTO50" s="674"/>
      <c r="DTP50" s="674"/>
      <c r="DTQ50" s="674"/>
      <c r="DTR50" s="674"/>
      <c r="DTS50" s="674"/>
      <c r="DTT50" s="674"/>
      <c r="DTU50" s="674"/>
      <c r="DTV50" s="674"/>
      <c r="DTW50" s="674"/>
      <c r="DTX50" s="674"/>
      <c r="DTY50" s="674"/>
      <c r="DTZ50" s="674"/>
      <c r="DUA50" s="674"/>
      <c r="DUB50" s="674"/>
      <c r="DUC50" s="674"/>
      <c r="DUD50" s="674"/>
      <c r="DUE50" s="674"/>
      <c r="DUF50" s="674"/>
      <c r="DUG50" s="674"/>
      <c r="DUH50" s="674"/>
      <c r="DUI50" s="674"/>
      <c r="DUJ50" s="674"/>
      <c r="DUK50" s="674"/>
      <c r="DUL50" s="674"/>
      <c r="DUM50" s="674"/>
      <c r="DUN50" s="674"/>
      <c r="DUO50" s="674"/>
      <c r="DUP50" s="674"/>
      <c r="DUQ50" s="674"/>
      <c r="DUR50" s="674"/>
      <c r="DUS50" s="674"/>
      <c r="DUT50" s="674"/>
      <c r="DUU50" s="674"/>
      <c r="DUV50" s="674"/>
      <c r="DUW50" s="674"/>
      <c r="DUX50" s="674"/>
      <c r="DUY50" s="674"/>
      <c r="DUZ50" s="674"/>
      <c r="DVA50" s="674"/>
      <c r="DVB50" s="674"/>
      <c r="DVC50" s="674"/>
      <c r="DVD50" s="674"/>
      <c r="DVE50" s="674"/>
      <c r="DVF50" s="674"/>
      <c r="DVG50" s="674"/>
      <c r="DVH50" s="674"/>
      <c r="DVI50" s="674"/>
      <c r="DVJ50" s="674"/>
      <c r="DVK50" s="674"/>
      <c r="DVL50" s="674"/>
      <c r="DVM50" s="674"/>
      <c r="DVN50" s="674"/>
      <c r="DVO50" s="674"/>
      <c r="DVP50" s="674"/>
      <c r="DVQ50" s="674"/>
      <c r="DVR50" s="674"/>
      <c r="DVS50" s="674"/>
      <c r="DVT50" s="674"/>
      <c r="DVU50" s="674"/>
      <c r="DVV50" s="674"/>
      <c r="DVW50" s="674"/>
      <c r="DVX50" s="674"/>
      <c r="DVY50" s="674"/>
      <c r="DVZ50" s="674"/>
      <c r="DWA50" s="674"/>
      <c r="DWB50" s="674"/>
      <c r="DWC50" s="674"/>
      <c r="DWD50" s="674"/>
      <c r="DWE50" s="674"/>
      <c r="DWF50" s="674"/>
      <c r="DWG50" s="674"/>
      <c r="DWH50" s="674"/>
      <c r="DWI50" s="674"/>
      <c r="DWJ50" s="674"/>
      <c r="DWK50" s="674"/>
      <c r="DWL50" s="674"/>
      <c r="DWM50" s="674"/>
      <c r="DWN50" s="674"/>
      <c r="DWO50" s="674"/>
      <c r="DWP50" s="674"/>
      <c r="DWQ50" s="674"/>
      <c r="DWR50" s="674"/>
      <c r="DWS50" s="674"/>
      <c r="DWT50" s="674"/>
      <c r="DWU50" s="674"/>
      <c r="DWV50" s="674"/>
      <c r="DWW50" s="674"/>
      <c r="DWX50" s="674"/>
      <c r="DWY50" s="674"/>
      <c r="DWZ50" s="674"/>
      <c r="DXA50" s="674"/>
      <c r="DXB50" s="674"/>
      <c r="DXC50" s="674"/>
      <c r="DXD50" s="674"/>
      <c r="DXE50" s="674"/>
      <c r="DXF50" s="674"/>
      <c r="DXG50" s="674"/>
      <c r="DXH50" s="674"/>
      <c r="DXI50" s="674"/>
      <c r="DXJ50" s="674"/>
      <c r="DXK50" s="674"/>
      <c r="DXL50" s="674"/>
      <c r="DXM50" s="674"/>
      <c r="DXN50" s="674"/>
      <c r="DXO50" s="674"/>
      <c r="DXP50" s="674"/>
      <c r="DXQ50" s="674"/>
      <c r="DXR50" s="674"/>
      <c r="DXS50" s="674"/>
      <c r="DXT50" s="674"/>
      <c r="DXU50" s="674"/>
      <c r="DXV50" s="674"/>
      <c r="DXW50" s="674"/>
      <c r="DXX50" s="674"/>
      <c r="DXY50" s="674"/>
      <c r="DXZ50" s="674"/>
      <c r="DYA50" s="674"/>
      <c r="DYB50" s="674"/>
      <c r="DYC50" s="674"/>
      <c r="DYD50" s="674"/>
      <c r="DYE50" s="674"/>
      <c r="DYF50" s="674"/>
      <c r="DYG50" s="674"/>
      <c r="DYH50" s="674"/>
      <c r="DYI50" s="674"/>
      <c r="DYJ50" s="674"/>
      <c r="DYK50" s="674"/>
      <c r="DYL50" s="674"/>
      <c r="DYM50" s="674"/>
      <c r="DYN50" s="674"/>
      <c r="DYO50" s="674"/>
      <c r="DYP50" s="674"/>
      <c r="DYQ50" s="674"/>
      <c r="DYR50" s="674"/>
      <c r="DYS50" s="674"/>
      <c r="DYT50" s="674"/>
      <c r="DYU50" s="674"/>
      <c r="DYV50" s="674"/>
      <c r="DYW50" s="674"/>
      <c r="DYX50" s="674"/>
      <c r="DYY50" s="674"/>
      <c r="DYZ50" s="674"/>
      <c r="DZA50" s="674"/>
      <c r="DZB50" s="674"/>
      <c r="DZC50" s="674"/>
      <c r="DZD50" s="674"/>
      <c r="DZE50" s="674"/>
      <c r="DZF50" s="674"/>
      <c r="DZG50" s="674"/>
      <c r="DZH50" s="674"/>
      <c r="DZI50" s="674"/>
      <c r="DZJ50" s="674"/>
      <c r="DZK50" s="674"/>
      <c r="DZL50" s="674"/>
      <c r="DZM50" s="674"/>
      <c r="DZN50" s="674"/>
      <c r="DZO50" s="674"/>
      <c r="DZP50" s="674"/>
      <c r="DZQ50" s="674"/>
      <c r="DZR50" s="674"/>
      <c r="DZS50" s="674"/>
      <c r="DZT50" s="674"/>
      <c r="DZU50" s="674"/>
      <c r="DZV50" s="674"/>
      <c r="DZW50" s="674"/>
      <c r="DZX50" s="674"/>
      <c r="DZY50" s="674"/>
      <c r="DZZ50" s="674"/>
      <c r="EAA50" s="674"/>
      <c r="EAB50" s="674"/>
      <c r="EAC50" s="674"/>
      <c r="EAD50" s="674"/>
      <c r="EAE50" s="674"/>
      <c r="EAF50" s="674"/>
      <c r="EAG50" s="674"/>
      <c r="EAH50" s="674"/>
      <c r="EAI50" s="674"/>
      <c r="EAJ50" s="674"/>
      <c r="EAK50" s="674"/>
      <c r="EAL50" s="674"/>
      <c r="EAM50" s="674"/>
      <c r="EAN50" s="674"/>
      <c r="EAO50" s="674"/>
      <c r="EAP50" s="674"/>
      <c r="EAQ50" s="674"/>
      <c r="EAR50" s="674"/>
      <c r="EAS50" s="674"/>
      <c r="EAT50" s="674"/>
      <c r="EAU50" s="674"/>
      <c r="EAV50" s="674"/>
      <c r="EAW50" s="674"/>
      <c r="EAX50" s="674"/>
      <c r="EAY50" s="674"/>
      <c r="EAZ50" s="674"/>
      <c r="EBA50" s="674"/>
      <c r="EBB50" s="674"/>
      <c r="EBC50" s="674"/>
      <c r="EBD50" s="674"/>
      <c r="EBE50" s="674"/>
      <c r="EBF50" s="674"/>
      <c r="EBG50" s="674"/>
      <c r="EBH50" s="674"/>
      <c r="EBI50" s="674"/>
      <c r="EBJ50" s="674"/>
      <c r="EBK50" s="674"/>
      <c r="EBL50" s="674"/>
      <c r="EBM50" s="674"/>
      <c r="EBN50" s="674"/>
      <c r="EBO50" s="674"/>
      <c r="EBP50" s="674"/>
      <c r="EBQ50" s="674"/>
      <c r="EBR50" s="674"/>
      <c r="EBS50" s="674"/>
      <c r="EBT50" s="674"/>
      <c r="EBU50" s="674"/>
      <c r="EBV50" s="674"/>
      <c r="EBW50" s="674"/>
      <c r="EBX50" s="674"/>
      <c r="EBY50" s="674"/>
      <c r="EBZ50" s="674"/>
      <c r="ECA50" s="674"/>
      <c r="ECB50" s="674"/>
      <c r="ECC50" s="674"/>
      <c r="ECD50" s="674"/>
      <c r="ECE50" s="674"/>
      <c r="ECF50" s="674"/>
      <c r="ECG50" s="674"/>
      <c r="ECH50" s="674"/>
      <c r="ECI50" s="674"/>
      <c r="ECJ50" s="674"/>
      <c r="ECK50" s="674"/>
      <c r="ECL50" s="674"/>
      <c r="ECM50" s="674"/>
      <c r="ECN50" s="674"/>
      <c r="ECO50" s="674"/>
      <c r="ECP50" s="674"/>
      <c r="ECQ50" s="674"/>
      <c r="ECR50" s="674"/>
      <c r="ECS50" s="674"/>
      <c r="ECT50" s="674"/>
      <c r="ECU50" s="674"/>
      <c r="ECV50" s="674"/>
      <c r="ECW50" s="674"/>
      <c r="ECX50" s="674"/>
      <c r="ECY50" s="674"/>
      <c r="ECZ50" s="674"/>
      <c r="EDA50" s="674"/>
      <c r="EDB50" s="674"/>
      <c r="EDC50" s="674"/>
      <c r="EDD50" s="674"/>
      <c r="EDE50" s="674"/>
      <c r="EDF50" s="674"/>
      <c r="EDG50" s="674"/>
      <c r="EDH50" s="674"/>
      <c r="EDI50" s="674"/>
      <c r="EDJ50" s="674"/>
      <c r="EDK50" s="674"/>
      <c r="EDL50" s="674"/>
      <c r="EDM50" s="674"/>
      <c r="EDN50" s="674"/>
      <c r="EDO50" s="674"/>
      <c r="EDP50" s="674"/>
      <c r="EDQ50" s="674"/>
      <c r="EDR50" s="674"/>
      <c r="EDS50" s="674"/>
      <c r="EDT50" s="674"/>
      <c r="EDU50" s="674"/>
      <c r="EDV50" s="674"/>
      <c r="EDW50" s="674"/>
      <c r="EDX50" s="674"/>
      <c r="EDY50" s="674"/>
      <c r="EDZ50" s="674"/>
      <c r="EEA50" s="674"/>
      <c r="EEB50" s="674"/>
      <c r="EEC50" s="674"/>
      <c r="EED50" s="674"/>
      <c r="EEE50" s="674"/>
      <c r="EEF50" s="674"/>
      <c r="EEG50" s="674"/>
      <c r="EEH50" s="674"/>
      <c r="EEI50" s="674"/>
      <c r="EEJ50" s="674"/>
      <c r="EEK50" s="674"/>
      <c r="EEL50" s="674"/>
      <c r="EEM50" s="674"/>
      <c r="EEN50" s="674"/>
      <c r="EEO50" s="674"/>
      <c r="EEP50" s="674"/>
      <c r="EEQ50" s="674"/>
      <c r="EER50" s="674"/>
      <c r="EES50" s="674"/>
      <c r="EET50" s="674"/>
      <c r="EEU50" s="674"/>
      <c r="EEV50" s="674"/>
      <c r="EEW50" s="674"/>
      <c r="EEX50" s="674"/>
      <c r="EEY50" s="674"/>
      <c r="EEZ50" s="674"/>
      <c r="EFA50" s="674"/>
      <c r="EFB50" s="674"/>
      <c r="EFC50" s="674"/>
      <c r="EFD50" s="674"/>
      <c r="EFE50" s="674"/>
      <c r="EFF50" s="674"/>
      <c r="EFG50" s="674"/>
      <c r="EFH50" s="674"/>
      <c r="EFI50" s="674"/>
      <c r="EFJ50" s="674"/>
      <c r="EFK50" s="674"/>
      <c r="EFL50" s="674"/>
      <c r="EFM50" s="674"/>
      <c r="EFN50" s="674"/>
      <c r="EFO50" s="674"/>
      <c r="EFP50" s="674"/>
      <c r="EFQ50" s="674"/>
      <c r="EFR50" s="674"/>
      <c r="EFS50" s="674"/>
      <c r="EFT50" s="674"/>
      <c r="EFU50" s="674"/>
      <c r="EFV50" s="674"/>
      <c r="EFW50" s="674"/>
      <c r="EFX50" s="674"/>
      <c r="EFY50" s="674"/>
      <c r="EFZ50" s="674"/>
      <c r="EGA50" s="674"/>
      <c r="EGB50" s="674"/>
      <c r="EGC50" s="674"/>
      <c r="EGD50" s="674"/>
      <c r="EGE50" s="674"/>
      <c r="EGF50" s="674"/>
      <c r="EGG50" s="674"/>
      <c r="EGH50" s="674"/>
      <c r="EGI50" s="674"/>
      <c r="EGJ50" s="674"/>
      <c r="EGK50" s="674"/>
      <c r="EGL50" s="674"/>
      <c r="EGM50" s="674"/>
      <c r="EGN50" s="674"/>
      <c r="EGO50" s="674"/>
      <c r="EGP50" s="674"/>
      <c r="EGQ50" s="674"/>
      <c r="EGR50" s="674"/>
      <c r="EGS50" s="674"/>
      <c r="EGT50" s="674"/>
      <c r="EGU50" s="674"/>
      <c r="EGV50" s="674"/>
      <c r="EGW50" s="674"/>
      <c r="EGX50" s="674"/>
      <c r="EGY50" s="674"/>
      <c r="EGZ50" s="674"/>
      <c r="EHA50" s="674"/>
      <c r="EHB50" s="674"/>
      <c r="EHC50" s="674"/>
      <c r="EHD50" s="674"/>
      <c r="EHE50" s="674"/>
      <c r="EHF50" s="674"/>
      <c r="EHG50" s="674"/>
      <c r="EHH50" s="674"/>
      <c r="EHI50" s="674"/>
      <c r="EHJ50" s="674"/>
      <c r="EHK50" s="674"/>
      <c r="EHL50" s="674"/>
      <c r="EHM50" s="674"/>
      <c r="EHN50" s="674"/>
      <c r="EHO50" s="674"/>
      <c r="EHP50" s="674"/>
      <c r="EHQ50" s="674"/>
      <c r="EHR50" s="674"/>
      <c r="EHS50" s="674"/>
      <c r="EHT50" s="674"/>
      <c r="EHU50" s="674"/>
      <c r="EHV50" s="674"/>
      <c r="EHW50" s="674"/>
      <c r="EHX50" s="674"/>
      <c r="EHY50" s="674"/>
      <c r="EHZ50" s="674"/>
      <c r="EIA50" s="674"/>
      <c r="EIB50" s="674"/>
      <c r="EIC50" s="674"/>
      <c r="EID50" s="674"/>
      <c r="EIE50" s="674"/>
      <c r="EIF50" s="674"/>
      <c r="EIG50" s="674"/>
      <c r="EIH50" s="674"/>
      <c r="EII50" s="674"/>
      <c r="EIJ50" s="674"/>
      <c r="EIK50" s="674"/>
      <c r="EIL50" s="674"/>
      <c r="EIM50" s="674"/>
      <c r="EIN50" s="674"/>
      <c r="EIO50" s="674"/>
      <c r="EIP50" s="674"/>
      <c r="EIQ50" s="674"/>
      <c r="EIR50" s="674"/>
      <c r="EIS50" s="674"/>
      <c r="EIT50" s="674"/>
      <c r="EIU50" s="674"/>
      <c r="EIV50" s="674"/>
      <c r="EIW50" s="674"/>
      <c r="EIX50" s="674"/>
      <c r="EIY50" s="674"/>
      <c r="EIZ50" s="674"/>
      <c r="EJA50" s="674"/>
      <c r="EJB50" s="674"/>
      <c r="EJC50" s="674"/>
      <c r="EJD50" s="674"/>
      <c r="EJE50" s="674"/>
      <c r="EJF50" s="674"/>
      <c r="EJG50" s="674"/>
      <c r="EJH50" s="674"/>
      <c r="EJI50" s="674"/>
      <c r="EJJ50" s="674"/>
      <c r="EJK50" s="674"/>
      <c r="EJL50" s="674"/>
      <c r="EJM50" s="674"/>
      <c r="EJN50" s="674"/>
      <c r="EJO50" s="674"/>
      <c r="EJP50" s="674"/>
      <c r="EJQ50" s="674"/>
      <c r="EJR50" s="674"/>
      <c r="EJS50" s="674"/>
      <c r="EJT50" s="674"/>
      <c r="EJU50" s="674"/>
      <c r="EJV50" s="674"/>
      <c r="EJW50" s="674"/>
      <c r="EJX50" s="674"/>
      <c r="EJY50" s="674"/>
      <c r="EJZ50" s="674"/>
      <c r="EKA50" s="674"/>
      <c r="EKB50" s="674"/>
      <c r="EKC50" s="674"/>
      <c r="EKD50" s="674"/>
      <c r="EKE50" s="674"/>
      <c r="EKF50" s="674"/>
      <c r="EKG50" s="674"/>
      <c r="EKH50" s="674"/>
      <c r="EKI50" s="674"/>
      <c r="EKJ50" s="674"/>
      <c r="EKK50" s="674"/>
      <c r="EKL50" s="674"/>
      <c r="EKM50" s="674"/>
      <c r="EKN50" s="674"/>
      <c r="EKO50" s="674"/>
      <c r="EKP50" s="674"/>
      <c r="EKQ50" s="674"/>
      <c r="EKR50" s="674"/>
      <c r="EKS50" s="674"/>
      <c r="EKT50" s="674"/>
      <c r="EKU50" s="674"/>
      <c r="EKV50" s="674"/>
      <c r="EKW50" s="674"/>
      <c r="EKX50" s="674"/>
      <c r="EKY50" s="674"/>
      <c r="EKZ50" s="674"/>
      <c r="ELA50" s="674"/>
      <c r="ELB50" s="674"/>
      <c r="ELC50" s="674"/>
      <c r="ELD50" s="674"/>
      <c r="ELE50" s="674"/>
      <c r="ELF50" s="674"/>
      <c r="ELG50" s="674"/>
      <c r="ELH50" s="674"/>
      <c r="ELI50" s="674"/>
      <c r="ELJ50" s="674"/>
      <c r="ELK50" s="674"/>
      <c r="ELL50" s="674"/>
      <c r="ELM50" s="674"/>
      <c r="ELN50" s="674"/>
      <c r="ELO50" s="674"/>
      <c r="ELP50" s="674"/>
      <c r="ELQ50" s="674"/>
      <c r="ELR50" s="674"/>
      <c r="ELS50" s="674"/>
      <c r="ELT50" s="674"/>
      <c r="ELU50" s="674"/>
      <c r="ELV50" s="674"/>
      <c r="ELW50" s="674"/>
      <c r="ELX50" s="674"/>
      <c r="ELY50" s="674"/>
      <c r="ELZ50" s="674"/>
      <c r="EMA50" s="674"/>
      <c r="EMB50" s="674"/>
      <c r="EMC50" s="674"/>
      <c r="EMD50" s="674"/>
      <c r="EME50" s="674"/>
      <c r="EMF50" s="674"/>
      <c r="EMG50" s="674"/>
      <c r="EMH50" s="674"/>
      <c r="EMI50" s="674"/>
      <c r="EMJ50" s="674"/>
      <c r="EMK50" s="674"/>
      <c r="EML50" s="674"/>
      <c r="EMM50" s="674"/>
      <c r="EMN50" s="674"/>
      <c r="EMO50" s="674"/>
      <c r="EMP50" s="674"/>
      <c r="EMQ50" s="674"/>
      <c r="EMR50" s="674"/>
      <c r="EMS50" s="674"/>
      <c r="EMT50" s="674"/>
      <c r="EMU50" s="674"/>
      <c r="EMV50" s="674"/>
      <c r="EMW50" s="674"/>
      <c r="EMX50" s="674"/>
      <c r="EMY50" s="674"/>
      <c r="EMZ50" s="674"/>
      <c r="ENA50" s="674"/>
      <c r="ENB50" s="674"/>
      <c r="ENC50" s="674"/>
      <c r="END50" s="674"/>
      <c r="ENE50" s="674"/>
      <c r="ENF50" s="674"/>
      <c r="ENG50" s="674"/>
      <c r="ENH50" s="674"/>
      <c r="ENI50" s="674"/>
      <c r="ENJ50" s="674"/>
      <c r="ENK50" s="674"/>
      <c r="ENL50" s="674"/>
      <c r="ENM50" s="674"/>
      <c r="ENN50" s="674"/>
      <c r="ENO50" s="674"/>
      <c r="ENP50" s="674"/>
      <c r="ENQ50" s="674"/>
      <c r="ENR50" s="674"/>
      <c r="ENS50" s="674"/>
      <c r="ENT50" s="674"/>
      <c r="ENU50" s="674"/>
      <c r="ENV50" s="674"/>
      <c r="ENW50" s="674"/>
      <c r="ENX50" s="674"/>
      <c r="ENY50" s="674"/>
      <c r="ENZ50" s="674"/>
      <c r="EOA50" s="674"/>
      <c r="EOB50" s="674"/>
      <c r="EOC50" s="674"/>
      <c r="EOD50" s="674"/>
      <c r="EOE50" s="674"/>
      <c r="EOF50" s="674"/>
      <c r="EOG50" s="674"/>
      <c r="EOH50" s="674"/>
      <c r="EOI50" s="674"/>
      <c r="EOJ50" s="674"/>
      <c r="EOK50" s="674"/>
      <c r="EOL50" s="674"/>
      <c r="EOM50" s="674"/>
      <c r="EON50" s="674"/>
      <c r="EOO50" s="674"/>
      <c r="EOP50" s="674"/>
      <c r="EOQ50" s="674"/>
      <c r="EOR50" s="674"/>
      <c r="EOS50" s="674"/>
      <c r="EOT50" s="674"/>
      <c r="EOU50" s="674"/>
      <c r="EOV50" s="674"/>
      <c r="EOW50" s="674"/>
      <c r="EOX50" s="674"/>
      <c r="EOY50" s="674"/>
      <c r="EOZ50" s="674"/>
      <c r="EPA50" s="674"/>
      <c r="EPB50" s="674"/>
      <c r="EPC50" s="674"/>
      <c r="EPD50" s="674"/>
      <c r="EPE50" s="674"/>
      <c r="EPF50" s="674"/>
      <c r="EPG50" s="674"/>
      <c r="EPH50" s="674"/>
      <c r="EPI50" s="674"/>
      <c r="EPJ50" s="674"/>
      <c r="EPK50" s="674"/>
      <c r="EPL50" s="674"/>
      <c r="EPM50" s="674"/>
      <c r="EPN50" s="674"/>
      <c r="EPO50" s="674"/>
      <c r="EPP50" s="674"/>
      <c r="EPQ50" s="674"/>
      <c r="EPR50" s="674"/>
      <c r="EPS50" s="674"/>
      <c r="EPT50" s="674"/>
      <c r="EPU50" s="674"/>
      <c r="EPV50" s="674"/>
      <c r="EPW50" s="674"/>
      <c r="EPX50" s="674"/>
      <c r="EPY50" s="674"/>
      <c r="EPZ50" s="674"/>
      <c r="EQA50" s="674"/>
      <c r="EQB50" s="674"/>
      <c r="EQC50" s="674"/>
      <c r="EQD50" s="674"/>
      <c r="EQE50" s="674"/>
      <c r="EQF50" s="674"/>
      <c r="EQG50" s="674"/>
      <c r="EQH50" s="674"/>
      <c r="EQI50" s="674"/>
      <c r="EQJ50" s="674"/>
      <c r="EQK50" s="674"/>
      <c r="EQL50" s="674"/>
      <c r="EQM50" s="674"/>
      <c r="EQN50" s="674"/>
      <c r="EQO50" s="674"/>
      <c r="EQP50" s="674"/>
      <c r="EQQ50" s="674"/>
      <c r="EQR50" s="674"/>
      <c r="EQS50" s="674"/>
      <c r="EQT50" s="674"/>
      <c r="EQU50" s="674"/>
      <c r="EQV50" s="674"/>
      <c r="EQW50" s="674"/>
      <c r="EQX50" s="674"/>
      <c r="EQY50" s="674"/>
      <c r="EQZ50" s="674"/>
      <c r="ERA50" s="674"/>
      <c r="ERB50" s="674"/>
      <c r="ERC50" s="674"/>
      <c r="ERD50" s="674"/>
      <c r="ERE50" s="674"/>
      <c r="ERF50" s="674"/>
      <c r="ERG50" s="674"/>
      <c r="ERH50" s="674"/>
      <c r="ERI50" s="674"/>
      <c r="ERJ50" s="674"/>
      <c r="ERK50" s="674"/>
      <c r="ERL50" s="674"/>
      <c r="ERM50" s="674"/>
      <c r="ERN50" s="674"/>
      <c r="ERO50" s="674"/>
      <c r="ERP50" s="674"/>
      <c r="ERQ50" s="674"/>
      <c r="ERR50" s="674"/>
      <c r="ERS50" s="674"/>
      <c r="ERT50" s="674"/>
      <c r="ERU50" s="674"/>
      <c r="ERV50" s="674"/>
      <c r="ERW50" s="674"/>
      <c r="ERX50" s="674"/>
      <c r="ERY50" s="674"/>
      <c r="ERZ50" s="674"/>
      <c r="ESA50" s="674"/>
      <c r="ESB50" s="674"/>
      <c r="ESC50" s="674"/>
      <c r="ESD50" s="674"/>
      <c r="ESE50" s="674"/>
      <c r="ESF50" s="674"/>
      <c r="ESG50" s="674"/>
      <c r="ESH50" s="674"/>
      <c r="ESI50" s="674"/>
      <c r="ESJ50" s="674"/>
      <c r="ESK50" s="674"/>
      <c r="ESL50" s="674"/>
      <c r="ESM50" s="674"/>
      <c r="ESN50" s="674"/>
      <c r="ESO50" s="674"/>
      <c r="ESP50" s="674"/>
      <c r="ESQ50" s="674"/>
      <c r="ESR50" s="674"/>
      <c r="ESS50" s="674"/>
      <c r="EST50" s="674"/>
      <c r="ESU50" s="674"/>
      <c r="ESV50" s="674"/>
      <c r="ESW50" s="674"/>
      <c r="ESX50" s="674"/>
      <c r="ESY50" s="674"/>
      <c r="ESZ50" s="674"/>
      <c r="ETA50" s="674"/>
      <c r="ETB50" s="674"/>
      <c r="ETC50" s="674"/>
      <c r="ETD50" s="674"/>
      <c r="ETE50" s="674"/>
      <c r="ETF50" s="674"/>
      <c r="ETG50" s="674"/>
      <c r="ETH50" s="674"/>
      <c r="ETI50" s="674"/>
      <c r="ETJ50" s="674"/>
      <c r="ETK50" s="674"/>
      <c r="ETL50" s="674"/>
      <c r="ETM50" s="674"/>
      <c r="ETN50" s="674"/>
      <c r="ETO50" s="674"/>
      <c r="ETP50" s="674"/>
      <c r="ETQ50" s="674"/>
      <c r="ETR50" s="674"/>
      <c r="ETS50" s="674"/>
      <c r="ETT50" s="674"/>
      <c r="ETU50" s="674"/>
      <c r="ETV50" s="674"/>
      <c r="ETW50" s="674"/>
      <c r="ETX50" s="674"/>
      <c r="ETY50" s="674"/>
      <c r="ETZ50" s="674"/>
      <c r="EUA50" s="674"/>
      <c r="EUB50" s="674"/>
      <c r="EUC50" s="674"/>
      <c r="EUD50" s="674"/>
      <c r="EUE50" s="674"/>
      <c r="EUF50" s="674"/>
      <c r="EUG50" s="674"/>
      <c r="EUH50" s="674"/>
      <c r="EUI50" s="674"/>
      <c r="EUJ50" s="674"/>
      <c r="EUK50" s="674"/>
      <c r="EUL50" s="674"/>
      <c r="EUM50" s="674"/>
      <c r="EUN50" s="674"/>
      <c r="EUO50" s="674"/>
      <c r="EUP50" s="674"/>
      <c r="EUQ50" s="674"/>
      <c r="EUR50" s="674"/>
      <c r="EUS50" s="674"/>
      <c r="EUT50" s="674"/>
      <c r="EUU50" s="674"/>
      <c r="EUV50" s="674"/>
      <c r="EUW50" s="674"/>
      <c r="EUX50" s="674"/>
      <c r="EUY50" s="674"/>
      <c r="EUZ50" s="674"/>
      <c r="EVA50" s="674"/>
      <c r="EVB50" s="674"/>
      <c r="EVC50" s="674"/>
      <c r="EVD50" s="674"/>
      <c r="EVE50" s="674"/>
      <c r="EVF50" s="674"/>
      <c r="EVG50" s="674"/>
      <c r="EVH50" s="674"/>
      <c r="EVI50" s="674"/>
      <c r="EVJ50" s="674"/>
      <c r="EVK50" s="674"/>
      <c r="EVL50" s="674"/>
      <c r="EVM50" s="674"/>
      <c r="EVN50" s="674"/>
      <c r="EVO50" s="674"/>
      <c r="EVP50" s="674"/>
      <c r="EVQ50" s="674"/>
      <c r="EVR50" s="674"/>
      <c r="EVS50" s="674"/>
      <c r="EVT50" s="674"/>
      <c r="EVU50" s="674"/>
      <c r="EVV50" s="674"/>
      <c r="EVW50" s="674"/>
      <c r="EVX50" s="674"/>
      <c r="EVY50" s="674"/>
      <c r="EVZ50" s="674"/>
      <c r="EWA50" s="674"/>
      <c r="EWB50" s="674"/>
      <c r="EWC50" s="674"/>
      <c r="EWD50" s="674"/>
      <c r="EWE50" s="674"/>
      <c r="EWF50" s="674"/>
      <c r="EWG50" s="674"/>
      <c r="EWH50" s="674"/>
      <c r="EWI50" s="674"/>
      <c r="EWJ50" s="674"/>
      <c r="EWK50" s="674"/>
      <c r="EWL50" s="674"/>
      <c r="EWM50" s="674"/>
      <c r="EWN50" s="674"/>
      <c r="EWO50" s="674"/>
      <c r="EWP50" s="674"/>
      <c r="EWQ50" s="674"/>
      <c r="EWR50" s="674"/>
      <c r="EWS50" s="674"/>
      <c r="EWT50" s="674"/>
      <c r="EWU50" s="674"/>
      <c r="EWV50" s="674"/>
      <c r="EWW50" s="674"/>
      <c r="EWX50" s="674"/>
      <c r="EWY50" s="674"/>
      <c r="EWZ50" s="674"/>
      <c r="EXA50" s="674"/>
      <c r="EXB50" s="674"/>
      <c r="EXC50" s="674"/>
      <c r="EXD50" s="674"/>
      <c r="EXE50" s="674"/>
      <c r="EXF50" s="674"/>
      <c r="EXG50" s="674"/>
      <c r="EXH50" s="674"/>
      <c r="EXI50" s="674"/>
      <c r="EXJ50" s="674"/>
      <c r="EXK50" s="674"/>
      <c r="EXL50" s="674"/>
      <c r="EXM50" s="674"/>
      <c r="EXN50" s="674"/>
      <c r="EXO50" s="674"/>
      <c r="EXP50" s="674"/>
      <c r="EXQ50" s="674"/>
      <c r="EXR50" s="674"/>
      <c r="EXS50" s="674"/>
      <c r="EXT50" s="674"/>
      <c r="EXU50" s="674"/>
      <c r="EXV50" s="674"/>
      <c r="EXW50" s="674"/>
      <c r="EXX50" s="674"/>
      <c r="EXY50" s="674"/>
      <c r="EXZ50" s="674"/>
      <c r="EYA50" s="674"/>
      <c r="EYB50" s="674"/>
      <c r="EYC50" s="674"/>
      <c r="EYD50" s="674"/>
      <c r="EYE50" s="674"/>
      <c r="EYF50" s="674"/>
      <c r="EYG50" s="674"/>
      <c r="EYH50" s="674"/>
      <c r="EYI50" s="674"/>
      <c r="EYJ50" s="674"/>
      <c r="EYK50" s="674"/>
      <c r="EYL50" s="674"/>
      <c r="EYM50" s="674"/>
      <c r="EYN50" s="674"/>
      <c r="EYO50" s="674"/>
      <c r="EYP50" s="674"/>
      <c r="EYQ50" s="674"/>
      <c r="EYR50" s="674"/>
      <c r="EYS50" s="674"/>
      <c r="EYT50" s="674"/>
      <c r="EYU50" s="674"/>
      <c r="EYV50" s="674"/>
      <c r="EYW50" s="674"/>
      <c r="EYX50" s="674"/>
      <c r="EYY50" s="674"/>
      <c r="EYZ50" s="674"/>
      <c r="EZA50" s="674"/>
      <c r="EZB50" s="674"/>
      <c r="EZC50" s="674"/>
      <c r="EZD50" s="674"/>
      <c r="EZE50" s="674"/>
      <c r="EZF50" s="674"/>
      <c r="EZG50" s="674"/>
      <c r="EZH50" s="674"/>
      <c r="EZI50" s="674"/>
      <c r="EZJ50" s="674"/>
      <c r="EZK50" s="674"/>
      <c r="EZL50" s="674"/>
      <c r="EZM50" s="674"/>
      <c r="EZN50" s="674"/>
      <c r="EZO50" s="674"/>
      <c r="EZP50" s="674"/>
      <c r="EZQ50" s="674"/>
      <c r="EZR50" s="674"/>
      <c r="EZS50" s="674"/>
      <c r="EZT50" s="674"/>
      <c r="EZU50" s="674"/>
      <c r="EZV50" s="674"/>
      <c r="EZW50" s="674"/>
      <c r="EZX50" s="674"/>
      <c r="EZY50" s="674"/>
      <c r="EZZ50" s="674"/>
      <c r="FAA50" s="674"/>
      <c r="FAB50" s="674"/>
      <c r="FAC50" s="674"/>
      <c r="FAD50" s="674"/>
      <c r="FAE50" s="674"/>
      <c r="FAF50" s="674"/>
      <c r="FAG50" s="674"/>
      <c r="FAH50" s="674"/>
      <c r="FAI50" s="674"/>
      <c r="FAJ50" s="674"/>
      <c r="FAK50" s="674"/>
      <c r="FAL50" s="674"/>
      <c r="FAM50" s="674"/>
      <c r="FAN50" s="674"/>
      <c r="FAO50" s="674"/>
      <c r="FAP50" s="674"/>
      <c r="FAQ50" s="674"/>
      <c r="FAR50" s="674"/>
      <c r="FAS50" s="674"/>
      <c r="FAT50" s="674"/>
      <c r="FAU50" s="674"/>
      <c r="FAV50" s="674"/>
      <c r="FAW50" s="674"/>
      <c r="FAX50" s="674"/>
      <c r="FAY50" s="674"/>
      <c r="FAZ50" s="674"/>
      <c r="FBA50" s="674"/>
      <c r="FBB50" s="674"/>
      <c r="FBC50" s="674"/>
      <c r="FBD50" s="674"/>
      <c r="FBE50" s="674"/>
      <c r="FBF50" s="674"/>
      <c r="FBG50" s="674"/>
      <c r="FBH50" s="674"/>
      <c r="FBI50" s="674"/>
      <c r="FBJ50" s="674"/>
      <c r="FBK50" s="674"/>
      <c r="FBL50" s="674"/>
      <c r="FBM50" s="674"/>
      <c r="FBN50" s="674"/>
      <c r="FBO50" s="674"/>
      <c r="FBP50" s="674"/>
      <c r="FBQ50" s="674"/>
      <c r="FBR50" s="674"/>
      <c r="FBS50" s="674"/>
      <c r="FBT50" s="674"/>
      <c r="FBU50" s="674"/>
      <c r="FBV50" s="674"/>
      <c r="FBW50" s="674"/>
      <c r="FBX50" s="674"/>
      <c r="FBY50" s="674"/>
      <c r="FBZ50" s="674"/>
      <c r="FCA50" s="674"/>
      <c r="FCB50" s="674"/>
      <c r="FCC50" s="674"/>
      <c r="FCD50" s="674"/>
      <c r="FCE50" s="674"/>
      <c r="FCF50" s="674"/>
      <c r="FCG50" s="674"/>
      <c r="FCH50" s="674"/>
      <c r="FCI50" s="674"/>
      <c r="FCJ50" s="674"/>
      <c r="FCK50" s="674"/>
      <c r="FCL50" s="674"/>
      <c r="FCM50" s="674"/>
      <c r="FCN50" s="674"/>
      <c r="FCO50" s="674"/>
      <c r="FCP50" s="674"/>
      <c r="FCQ50" s="674"/>
      <c r="FCR50" s="674"/>
      <c r="FCS50" s="674"/>
      <c r="FCT50" s="674"/>
      <c r="FCU50" s="674"/>
      <c r="FCV50" s="674"/>
      <c r="FCW50" s="674"/>
      <c r="FCX50" s="674"/>
      <c r="FCY50" s="674"/>
      <c r="FCZ50" s="674"/>
      <c r="FDA50" s="674"/>
      <c r="FDB50" s="674"/>
      <c r="FDC50" s="674"/>
      <c r="FDD50" s="674"/>
      <c r="FDE50" s="674"/>
      <c r="FDF50" s="674"/>
      <c r="FDG50" s="674"/>
      <c r="FDH50" s="674"/>
      <c r="FDI50" s="674"/>
      <c r="FDJ50" s="674"/>
      <c r="FDK50" s="674"/>
      <c r="FDL50" s="674"/>
      <c r="FDM50" s="674"/>
      <c r="FDN50" s="674"/>
      <c r="FDO50" s="674"/>
      <c r="FDP50" s="674"/>
      <c r="FDQ50" s="674"/>
      <c r="FDR50" s="674"/>
      <c r="FDS50" s="674"/>
      <c r="FDT50" s="674"/>
      <c r="FDU50" s="674"/>
      <c r="FDV50" s="674"/>
      <c r="FDW50" s="674"/>
      <c r="FDX50" s="674"/>
      <c r="FDY50" s="674"/>
      <c r="FDZ50" s="674"/>
      <c r="FEA50" s="674"/>
      <c r="FEB50" s="674"/>
      <c r="FEC50" s="674"/>
      <c r="FED50" s="674"/>
      <c r="FEE50" s="674"/>
      <c r="FEF50" s="674"/>
      <c r="FEG50" s="674"/>
      <c r="FEH50" s="674"/>
      <c r="FEI50" s="674"/>
      <c r="FEJ50" s="674"/>
      <c r="FEK50" s="674"/>
      <c r="FEL50" s="674"/>
      <c r="FEM50" s="674"/>
      <c r="FEN50" s="674"/>
      <c r="FEO50" s="674"/>
      <c r="FEP50" s="674"/>
      <c r="FEQ50" s="674"/>
      <c r="FER50" s="674"/>
      <c r="FES50" s="674"/>
      <c r="FET50" s="674"/>
      <c r="FEU50" s="674"/>
      <c r="FEV50" s="674"/>
      <c r="FEW50" s="674"/>
      <c r="FEX50" s="674"/>
      <c r="FEY50" s="674"/>
      <c r="FEZ50" s="674"/>
      <c r="FFA50" s="674"/>
      <c r="FFB50" s="674"/>
      <c r="FFC50" s="674"/>
      <c r="FFD50" s="674"/>
      <c r="FFE50" s="674"/>
      <c r="FFF50" s="674"/>
      <c r="FFG50" s="674"/>
      <c r="FFH50" s="674"/>
      <c r="FFI50" s="674"/>
      <c r="FFJ50" s="674"/>
      <c r="FFK50" s="674"/>
      <c r="FFL50" s="674"/>
      <c r="FFM50" s="674"/>
      <c r="FFN50" s="674"/>
      <c r="FFO50" s="674"/>
      <c r="FFP50" s="674"/>
      <c r="FFQ50" s="674"/>
      <c r="FFR50" s="674"/>
      <c r="FFS50" s="674"/>
      <c r="FFT50" s="674"/>
      <c r="FFU50" s="674"/>
      <c r="FFV50" s="674"/>
      <c r="FFW50" s="674"/>
      <c r="FFX50" s="674"/>
      <c r="FFY50" s="674"/>
      <c r="FFZ50" s="674"/>
      <c r="FGA50" s="674"/>
      <c r="FGB50" s="674"/>
      <c r="FGC50" s="674"/>
      <c r="FGD50" s="674"/>
      <c r="FGE50" s="674"/>
      <c r="FGF50" s="674"/>
      <c r="FGG50" s="674"/>
      <c r="FGH50" s="674"/>
      <c r="FGI50" s="674"/>
      <c r="FGJ50" s="674"/>
      <c r="FGK50" s="674"/>
      <c r="FGL50" s="674"/>
      <c r="FGM50" s="674"/>
      <c r="FGN50" s="674"/>
      <c r="FGO50" s="674"/>
      <c r="FGP50" s="674"/>
      <c r="FGQ50" s="674"/>
      <c r="FGR50" s="674"/>
      <c r="FGS50" s="674"/>
      <c r="FGT50" s="674"/>
      <c r="FGU50" s="674"/>
      <c r="FGV50" s="674"/>
      <c r="FGW50" s="674"/>
      <c r="FGX50" s="674"/>
      <c r="FGY50" s="674"/>
      <c r="FGZ50" s="674"/>
      <c r="FHA50" s="674"/>
      <c r="FHB50" s="674"/>
      <c r="FHC50" s="674"/>
      <c r="FHD50" s="674"/>
      <c r="FHE50" s="674"/>
      <c r="FHF50" s="674"/>
      <c r="FHG50" s="674"/>
      <c r="FHH50" s="674"/>
      <c r="FHI50" s="674"/>
      <c r="FHJ50" s="674"/>
      <c r="FHK50" s="674"/>
      <c r="FHL50" s="674"/>
      <c r="FHM50" s="674"/>
      <c r="FHN50" s="674"/>
      <c r="FHO50" s="674"/>
      <c r="FHP50" s="674"/>
      <c r="FHQ50" s="674"/>
      <c r="FHR50" s="674"/>
      <c r="FHS50" s="674"/>
      <c r="FHT50" s="674"/>
      <c r="FHU50" s="674"/>
      <c r="FHV50" s="674"/>
      <c r="FHW50" s="674"/>
      <c r="FHX50" s="674"/>
      <c r="FHY50" s="674"/>
      <c r="FHZ50" s="674"/>
      <c r="FIA50" s="674"/>
      <c r="FIB50" s="674"/>
      <c r="FIC50" s="674"/>
      <c r="FID50" s="674"/>
      <c r="FIE50" s="674"/>
      <c r="FIF50" s="674"/>
      <c r="FIG50" s="674"/>
      <c r="FIH50" s="674"/>
      <c r="FII50" s="674"/>
      <c r="FIJ50" s="674"/>
      <c r="FIK50" s="674"/>
      <c r="FIL50" s="674"/>
      <c r="FIM50" s="674"/>
      <c r="FIN50" s="674"/>
      <c r="FIO50" s="674"/>
      <c r="FIP50" s="674"/>
      <c r="FIQ50" s="674"/>
      <c r="FIR50" s="674"/>
      <c r="FIS50" s="674"/>
      <c r="FIT50" s="674"/>
      <c r="FIU50" s="674"/>
      <c r="FIV50" s="674"/>
      <c r="FIW50" s="674"/>
      <c r="FIX50" s="674"/>
      <c r="FIY50" s="674"/>
      <c r="FIZ50" s="674"/>
      <c r="FJA50" s="674"/>
      <c r="FJB50" s="674"/>
      <c r="FJC50" s="674"/>
      <c r="FJD50" s="674"/>
      <c r="FJE50" s="674"/>
      <c r="FJF50" s="674"/>
      <c r="FJG50" s="674"/>
      <c r="FJH50" s="674"/>
      <c r="FJI50" s="674"/>
      <c r="FJJ50" s="674"/>
      <c r="FJK50" s="674"/>
      <c r="FJL50" s="674"/>
      <c r="FJM50" s="674"/>
      <c r="FJN50" s="674"/>
      <c r="FJO50" s="674"/>
      <c r="FJP50" s="674"/>
      <c r="FJQ50" s="674"/>
      <c r="FJR50" s="674"/>
      <c r="FJS50" s="674"/>
      <c r="FJT50" s="674"/>
      <c r="FJU50" s="674"/>
      <c r="FJV50" s="674"/>
      <c r="FJW50" s="674"/>
      <c r="FJX50" s="674"/>
      <c r="FJY50" s="674"/>
      <c r="FJZ50" s="674"/>
      <c r="FKA50" s="674"/>
      <c r="FKB50" s="674"/>
      <c r="FKC50" s="674"/>
      <c r="FKD50" s="674"/>
      <c r="FKE50" s="674"/>
      <c r="FKF50" s="674"/>
      <c r="FKG50" s="674"/>
      <c r="FKH50" s="674"/>
      <c r="FKI50" s="674"/>
      <c r="FKJ50" s="674"/>
      <c r="FKK50" s="674"/>
      <c r="FKL50" s="674"/>
      <c r="FKM50" s="674"/>
      <c r="FKN50" s="674"/>
      <c r="FKO50" s="674"/>
      <c r="FKP50" s="674"/>
      <c r="FKQ50" s="674"/>
      <c r="FKR50" s="674"/>
      <c r="FKS50" s="674"/>
      <c r="FKT50" s="674"/>
      <c r="FKU50" s="674"/>
      <c r="FKV50" s="674"/>
      <c r="FKW50" s="674"/>
      <c r="FKX50" s="674"/>
      <c r="FKY50" s="674"/>
      <c r="FKZ50" s="674"/>
      <c r="FLA50" s="674"/>
      <c r="FLB50" s="674"/>
      <c r="FLC50" s="674"/>
      <c r="FLD50" s="674"/>
      <c r="FLE50" s="674"/>
      <c r="FLF50" s="674"/>
      <c r="FLG50" s="674"/>
      <c r="FLH50" s="674"/>
      <c r="FLI50" s="674"/>
      <c r="FLJ50" s="674"/>
      <c r="FLK50" s="674"/>
      <c r="FLL50" s="674"/>
      <c r="FLM50" s="674"/>
      <c r="FLN50" s="674"/>
      <c r="FLO50" s="674"/>
      <c r="FLP50" s="674"/>
      <c r="FLQ50" s="674"/>
      <c r="FLR50" s="674"/>
      <c r="FLS50" s="674"/>
      <c r="FLT50" s="674"/>
      <c r="FLU50" s="674"/>
      <c r="FLV50" s="674"/>
      <c r="FLW50" s="674"/>
      <c r="FLX50" s="674"/>
      <c r="FLY50" s="674"/>
      <c r="FLZ50" s="674"/>
      <c r="FMA50" s="674"/>
      <c r="FMB50" s="674"/>
      <c r="FMC50" s="674"/>
      <c r="FMD50" s="674"/>
      <c r="FME50" s="674"/>
      <c r="FMF50" s="674"/>
      <c r="FMG50" s="674"/>
      <c r="FMH50" s="674"/>
      <c r="FMI50" s="674"/>
      <c r="FMJ50" s="674"/>
      <c r="FMK50" s="674"/>
      <c r="FML50" s="674"/>
      <c r="FMM50" s="674"/>
      <c r="FMN50" s="674"/>
      <c r="FMO50" s="674"/>
      <c r="FMP50" s="674"/>
      <c r="FMQ50" s="674"/>
      <c r="FMR50" s="674"/>
      <c r="FMS50" s="674"/>
      <c r="FMT50" s="674"/>
      <c r="FMU50" s="674"/>
      <c r="FMV50" s="674"/>
      <c r="FMW50" s="674"/>
      <c r="FMX50" s="674"/>
      <c r="FMY50" s="674"/>
      <c r="FMZ50" s="674"/>
      <c r="FNA50" s="674"/>
      <c r="FNB50" s="674"/>
      <c r="FNC50" s="674"/>
      <c r="FND50" s="674"/>
      <c r="FNE50" s="674"/>
      <c r="FNF50" s="674"/>
      <c r="FNG50" s="674"/>
      <c r="FNH50" s="674"/>
      <c r="FNI50" s="674"/>
      <c r="FNJ50" s="674"/>
      <c r="FNK50" s="674"/>
      <c r="FNL50" s="674"/>
      <c r="FNM50" s="674"/>
      <c r="FNN50" s="674"/>
      <c r="FNO50" s="674"/>
      <c r="FNP50" s="674"/>
      <c r="FNQ50" s="674"/>
      <c r="FNR50" s="674"/>
      <c r="FNS50" s="674"/>
      <c r="FNT50" s="674"/>
      <c r="FNU50" s="674"/>
      <c r="FNV50" s="674"/>
      <c r="FNW50" s="674"/>
      <c r="FNX50" s="674"/>
      <c r="FNY50" s="674"/>
      <c r="FNZ50" s="674"/>
      <c r="FOA50" s="674"/>
      <c r="FOB50" s="674"/>
      <c r="FOC50" s="674"/>
      <c r="FOD50" s="674"/>
      <c r="FOE50" s="674"/>
      <c r="FOF50" s="674"/>
      <c r="FOG50" s="674"/>
      <c r="FOH50" s="674"/>
      <c r="FOI50" s="674"/>
      <c r="FOJ50" s="674"/>
      <c r="FOK50" s="674"/>
      <c r="FOL50" s="674"/>
      <c r="FOM50" s="674"/>
      <c r="FON50" s="674"/>
      <c r="FOO50" s="674"/>
      <c r="FOP50" s="674"/>
      <c r="FOQ50" s="674"/>
      <c r="FOR50" s="674"/>
      <c r="FOS50" s="674"/>
      <c r="FOT50" s="674"/>
      <c r="FOU50" s="674"/>
      <c r="FOV50" s="674"/>
      <c r="FOW50" s="674"/>
      <c r="FOX50" s="674"/>
      <c r="FOY50" s="674"/>
      <c r="FOZ50" s="674"/>
      <c r="FPA50" s="674"/>
      <c r="FPB50" s="674"/>
      <c r="FPC50" s="674"/>
      <c r="FPD50" s="674"/>
      <c r="FPE50" s="674"/>
      <c r="FPF50" s="674"/>
      <c r="FPG50" s="674"/>
      <c r="FPH50" s="674"/>
      <c r="FPI50" s="674"/>
      <c r="FPJ50" s="674"/>
      <c r="FPK50" s="674"/>
      <c r="FPL50" s="674"/>
      <c r="FPM50" s="674"/>
      <c r="FPN50" s="674"/>
      <c r="FPO50" s="674"/>
      <c r="FPP50" s="674"/>
      <c r="FPQ50" s="674"/>
      <c r="FPR50" s="674"/>
      <c r="FPS50" s="674"/>
      <c r="FPT50" s="674"/>
      <c r="FPU50" s="674"/>
      <c r="FPV50" s="674"/>
      <c r="FPW50" s="674"/>
      <c r="FPX50" s="674"/>
      <c r="FPY50" s="674"/>
      <c r="FPZ50" s="674"/>
      <c r="FQA50" s="674"/>
      <c r="FQB50" s="674"/>
      <c r="FQC50" s="674"/>
      <c r="FQD50" s="674"/>
      <c r="FQE50" s="674"/>
      <c r="FQF50" s="674"/>
      <c r="FQG50" s="674"/>
      <c r="FQH50" s="674"/>
      <c r="FQI50" s="674"/>
      <c r="FQJ50" s="674"/>
      <c r="FQK50" s="674"/>
      <c r="FQL50" s="674"/>
      <c r="FQM50" s="674"/>
      <c r="FQN50" s="674"/>
      <c r="FQO50" s="674"/>
      <c r="FQP50" s="674"/>
      <c r="FQQ50" s="674"/>
      <c r="FQR50" s="674"/>
      <c r="FQS50" s="674"/>
      <c r="FQT50" s="674"/>
      <c r="FQU50" s="674"/>
      <c r="FQV50" s="674"/>
      <c r="FQW50" s="674"/>
      <c r="FQX50" s="674"/>
      <c r="FQY50" s="674"/>
      <c r="FQZ50" s="674"/>
      <c r="FRA50" s="674"/>
      <c r="FRB50" s="674"/>
      <c r="FRC50" s="674"/>
      <c r="FRD50" s="674"/>
      <c r="FRE50" s="674"/>
      <c r="FRF50" s="674"/>
      <c r="FRG50" s="674"/>
      <c r="FRH50" s="674"/>
      <c r="FRI50" s="674"/>
      <c r="FRJ50" s="674"/>
      <c r="FRK50" s="674"/>
      <c r="FRL50" s="674"/>
      <c r="FRM50" s="674"/>
      <c r="FRN50" s="674"/>
      <c r="FRO50" s="674"/>
      <c r="FRP50" s="674"/>
      <c r="FRQ50" s="674"/>
      <c r="FRR50" s="674"/>
      <c r="FRS50" s="674"/>
      <c r="FRT50" s="674"/>
      <c r="FRU50" s="674"/>
      <c r="FRV50" s="674"/>
      <c r="FRW50" s="674"/>
      <c r="FRX50" s="674"/>
      <c r="FRY50" s="674"/>
      <c r="FRZ50" s="674"/>
      <c r="FSA50" s="674"/>
      <c r="FSB50" s="674"/>
      <c r="FSC50" s="674"/>
      <c r="FSD50" s="674"/>
      <c r="FSE50" s="674"/>
      <c r="FSF50" s="674"/>
      <c r="FSG50" s="674"/>
      <c r="FSH50" s="674"/>
      <c r="FSI50" s="674"/>
      <c r="FSJ50" s="674"/>
      <c r="FSK50" s="674"/>
      <c r="FSL50" s="674"/>
      <c r="FSM50" s="674"/>
      <c r="FSN50" s="674"/>
      <c r="FSO50" s="674"/>
      <c r="FSP50" s="674"/>
      <c r="FSQ50" s="674"/>
      <c r="FSR50" s="674"/>
      <c r="FSS50" s="674"/>
      <c r="FST50" s="674"/>
      <c r="FSU50" s="674"/>
      <c r="FSV50" s="674"/>
      <c r="FSW50" s="674"/>
      <c r="FSX50" s="674"/>
      <c r="FSY50" s="674"/>
      <c r="FSZ50" s="674"/>
      <c r="FTA50" s="674"/>
      <c r="FTB50" s="674"/>
      <c r="FTC50" s="674"/>
      <c r="FTD50" s="674"/>
      <c r="FTE50" s="674"/>
      <c r="FTF50" s="674"/>
      <c r="FTG50" s="674"/>
      <c r="FTH50" s="674"/>
      <c r="FTI50" s="674"/>
      <c r="FTJ50" s="674"/>
      <c r="FTK50" s="674"/>
      <c r="FTL50" s="674"/>
      <c r="FTM50" s="674"/>
      <c r="FTN50" s="674"/>
      <c r="FTO50" s="674"/>
      <c r="FTP50" s="674"/>
      <c r="FTQ50" s="674"/>
      <c r="FTR50" s="674"/>
      <c r="FTS50" s="674"/>
      <c r="FTT50" s="674"/>
      <c r="FTU50" s="674"/>
      <c r="FTV50" s="674"/>
      <c r="FTW50" s="674"/>
      <c r="FTX50" s="674"/>
      <c r="FTY50" s="674"/>
      <c r="FTZ50" s="674"/>
      <c r="FUA50" s="674"/>
      <c r="FUB50" s="674"/>
      <c r="FUC50" s="674"/>
      <c r="FUD50" s="674"/>
      <c r="FUE50" s="674"/>
      <c r="FUF50" s="674"/>
      <c r="FUG50" s="674"/>
      <c r="FUH50" s="674"/>
      <c r="FUI50" s="674"/>
      <c r="FUJ50" s="674"/>
      <c r="FUK50" s="674"/>
      <c r="FUL50" s="674"/>
      <c r="FUM50" s="674"/>
      <c r="FUN50" s="674"/>
      <c r="FUO50" s="674"/>
      <c r="FUP50" s="674"/>
      <c r="FUQ50" s="674"/>
      <c r="FUR50" s="674"/>
      <c r="FUS50" s="674"/>
      <c r="FUT50" s="674"/>
      <c r="FUU50" s="674"/>
      <c r="FUV50" s="674"/>
      <c r="FUW50" s="674"/>
      <c r="FUX50" s="674"/>
      <c r="FUY50" s="674"/>
      <c r="FUZ50" s="674"/>
      <c r="FVA50" s="674"/>
      <c r="FVB50" s="674"/>
      <c r="FVC50" s="674"/>
      <c r="FVD50" s="674"/>
      <c r="FVE50" s="674"/>
      <c r="FVF50" s="674"/>
      <c r="FVG50" s="674"/>
      <c r="FVH50" s="674"/>
      <c r="FVI50" s="674"/>
      <c r="FVJ50" s="674"/>
      <c r="FVK50" s="674"/>
      <c r="FVL50" s="674"/>
      <c r="FVM50" s="674"/>
      <c r="FVN50" s="674"/>
      <c r="FVO50" s="674"/>
      <c r="FVP50" s="674"/>
      <c r="FVQ50" s="674"/>
      <c r="FVR50" s="674"/>
      <c r="FVS50" s="674"/>
      <c r="FVT50" s="674"/>
      <c r="FVU50" s="674"/>
      <c r="FVV50" s="674"/>
      <c r="FVW50" s="674"/>
      <c r="FVX50" s="674"/>
      <c r="FVY50" s="674"/>
      <c r="FVZ50" s="674"/>
      <c r="FWA50" s="674"/>
      <c r="FWB50" s="674"/>
      <c r="FWC50" s="674"/>
      <c r="FWD50" s="674"/>
      <c r="FWE50" s="674"/>
      <c r="FWF50" s="674"/>
      <c r="FWG50" s="674"/>
      <c r="FWH50" s="674"/>
      <c r="FWI50" s="674"/>
      <c r="FWJ50" s="674"/>
      <c r="FWK50" s="674"/>
      <c r="FWL50" s="674"/>
      <c r="FWM50" s="674"/>
      <c r="FWN50" s="674"/>
      <c r="FWO50" s="674"/>
      <c r="FWP50" s="674"/>
      <c r="FWQ50" s="674"/>
      <c r="FWR50" s="674"/>
      <c r="FWS50" s="674"/>
      <c r="FWT50" s="674"/>
      <c r="FWU50" s="674"/>
      <c r="FWV50" s="674"/>
      <c r="FWW50" s="674"/>
      <c r="FWX50" s="674"/>
      <c r="FWY50" s="674"/>
      <c r="FWZ50" s="674"/>
      <c r="FXA50" s="674"/>
      <c r="FXB50" s="674"/>
      <c r="FXC50" s="674"/>
      <c r="FXD50" s="674"/>
      <c r="FXE50" s="674"/>
      <c r="FXF50" s="674"/>
      <c r="FXG50" s="674"/>
      <c r="FXH50" s="674"/>
      <c r="FXI50" s="674"/>
      <c r="FXJ50" s="674"/>
      <c r="FXK50" s="674"/>
      <c r="FXL50" s="674"/>
      <c r="FXM50" s="674"/>
      <c r="FXN50" s="674"/>
      <c r="FXO50" s="674"/>
      <c r="FXP50" s="674"/>
      <c r="FXQ50" s="674"/>
      <c r="FXR50" s="674"/>
      <c r="FXS50" s="674"/>
      <c r="FXT50" s="674"/>
      <c r="FXU50" s="674"/>
      <c r="FXV50" s="674"/>
      <c r="FXW50" s="674"/>
      <c r="FXX50" s="674"/>
      <c r="FXY50" s="674"/>
      <c r="FXZ50" s="674"/>
      <c r="FYA50" s="674"/>
      <c r="FYB50" s="674"/>
      <c r="FYC50" s="674"/>
      <c r="FYD50" s="674"/>
      <c r="FYE50" s="674"/>
      <c r="FYF50" s="674"/>
      <c r="FYG50" s="674"/>
      <c r="FYH50" s="674"/>
      <c r="FYI50" s="674"/>
      <c r="FYJ50" s="674"/>
      <c r="FYK50" s="674"/>
      <c r="FYL50" s="674"/>
      <c r="FYM50" s="674"/>
      <c r="FYN50" s="674"/>
      <c r="FYO50" s="674"/>
      <c r="FYP50" s="674"/>
      <c r="FYQ50" s="674"/>
      <c r="FYR50" s="674"/>
      <c r="FYS50" s="674"/>
      <c r="FYT50" s="674"/>
      <c r="FYU50" s="674"/>
      <c r="FYV50" s="674"/>
      <c r="FYW50" s="674"/>
      <c r="FYX50" s="674"/>
      <c r="FYY50" s="674"/>
      <c r="FYZ50" s="674"/>
      <c r="FZA50" s="674"/>
      <c r="FZB50" s="674"/>
      <c r="FZC50" s="674"/>
      <c r="FZD50" s="674"/>
      <c r="FZE50" s="674"/>
      <c r="FZF50" s="674"/>
      <c r="FZG50" s="674"/>
      <c r="FZH50" s="674"/>
      <c r="FZI50" s="674"/>
      <c r="FZJ50" s="674"/>
      <c r="FZK50" s="674"/>
      <c r="FZL50" s="674"/>
      <c r="FZM50" s="674"/>
      <c r="FZN50" s="674"/>
      <c r="FZO50" s="674"/>
      <c r="FZP50" s="674"/>
      <c r="FZQ50" s="674"/>
      <c r="FZR50" s="674"/>
      <c r="FZS50" s="674"/>
      <c r="FZT50" s="674"/>
      <c r="FZU50" s="674"/>
      <c r="FZV50" s="674"/>
      <c r="FZW50" s="674"/>
      <c r="FZX50" s="674"/>
      <c r="FZY50" s="674"/>
      <c r="FZZ50" s="674"/>
      <c r="GAA50" s="674"/>
      <c r="GAB50" s="674"/>
      <c r="GAC50" s="674"/>
      <c r="GAD50" s="674"/>
      <c r="GAE50" s="674"/>
      <c r="GAF50" s="674"/>
      <c r="GAG50" s="674"/>
      <c r="GAH50" s="674"/>
      <c r="GAI50" s="674"/>
      <c r="GAJ50" s="674"/>
      <c r="GAK50" s="674"/>
      <c r="GAL50" s="674"/>
      <c r="GAM50" s="674"/>
      <c r="GAN50" s="674"/>
      <c r="GAO50" s="674"/>
      <c r="GAP50" s="674"/>
      <c r="GAQ50" s="674"/>
      <c r="GAR50" s="674"/>
      <c r="GAS50" s="674"/>
      <c r="GAT50" s="674"/>
      <c r="GAU50" s="674"/>
      <c r="GAV50" s="674"/>
      <c r="GAW50" s="674"/>
      <c r="GAX50" s="674"/>
      <c r="GAY50" s="674"/>
      <c r="GAZ50" s="674"/>
      <c r="GBA50" s="674"/>
      <c r="GBB50" s="674"/>
      <c r="GBC50" s="674"/>
      <c r="GBD50" s="674"/>
      <c r="GBE50" s="674"/>
      <c r="GBF50" s="674"/>
      <c r="GBG50" s="674"/>
      <c r="GBH50" s="674"/>
      <c r="GBI50" s="674"/>
      <c r="GBJ50" s="674"/>
      <c r="GBK50" s="674"/>
      <c r="GBL50" s="674"/>
      <c r="GBM50" s="674"/>
      <c r="GBN50" s="674"/>
      <c r="GBO50" s="674"/>
      <c r="GBP50" s="674"/>
      <c r="GBQ50" s="674"/>
      <c r="GBR50" s="674"/>
      <c r="GBS50" s="674"/>
      <c r="GBT50" s="674"/>
      <c r="GBU50" s="674"/>
      <c r="GBV50" s="674"/>
      <c r="GBW50" s="674"/>
      <c r="GBX50" s="674"/>
      <c r="GBY50" s="674"/>
      <c r="GBZ50" s="674"/>
      <c r="GCA50" s="674"/>
      <c r="GCB50" s="674"/>
      <c r="GCC50" s="674"/>
      <c r="GCD50" s="674"/>
      <c r="GCE50" s="674"/>
      <c r="GCF50" s="674"/>
      <c r="GCG50" s="674"/>
      <c r="GCH50" s="674"/>
      <c r="GCI50" s="674"/>
      <c r="GCJ50" s="674"/>
      <c r="GCK50" s="674"/>
      <c r="GCL50" s="674"/>
      <c r="GCM50" s="674"/>
      <c r="GCN50" s="674"/>
      <c r="GCO50" s="674"/>
      <c r="GCP50" s="674"/>
      <c r="GCQ50" s="674"/>
      <c r="GCR50" s="674"/>
      <c r="GCS50" s="674"/>
      <c r="GCT50" s="674"/>
      <c r="GCU50" s="674"/>
      <c r="GCV50" s="674"/>
      <c r="GCW50" s="674"/>
      <c r="GCX50" s="674"/>
      <c r="GCY50" s="674"/>
      <c r="GCZ50" s="674"/>
      <c r="GDA50" s="674"/>
      <c r="GDB50" s="674"/>
      <c r="GDC50" s="674"/>
      <c r="GDD50" s="674"/>
      <c r="GDE50" s="674"/>
      <c r="GDF50" s="674"/>
      <c r="GDG50" s="674"/>
      <c r="GDH50" s="674"/>
      <c r="GDI50" s="674"/>
      <c r="GDJ50" s="674"/>
      <c r="GDK50" s="674"/>
      <c r="GDL50" s="674"/>
      <c r="GDM50" s="674"/>
      <c r="GDN50" s="674"/>
      <c r="GDO50" s="674"/>
      <c r="GDP50" s="674"/>
      <c r="GDQ50" s="674"/>
      <c r="GDR50" s="674"/>
      <c r="GDS50" s="674"/>
      <c r="GDT50" s="674"/>
      <c r="GDU50" s="674"/>
      <c r="GDV50" s="674"/>
      <c r="GDW50" s="674"/>
      <c r="GDX50" s="674"/>
      <c r="GDY50" s="674"/>
      <c r="GDZ50" s="674"/>
      <c r="GEA50" s="674"/>
      <c r="GEB50" s="674"/>
      <c r="GEC50" s="674"/>
      <c r="GED50" s="674"/>
      <c r="GEE50" s="674"/>
      <c r="GEF50" s="674"/>
      <c r="GEG50" s="674"/>
      <c r="GEH50" s="674"/>
      <c r="GEI50" s="674"/>
      <c r="GEJ50" s="674"/>
      <c r="GEK50" s="674"/>
      <c r="GEL50" s="674"/>
      <c r="GEM50" s="674"/>
      <c r="GEN50" s="674"/>
      <c r="GEO50" s="674"/>
      <c r="GEP50" s="674"/>
      <c r="GEQ50" s="674"/>
      <c r="GER50" s="674"/>
      <c r="GES50" s="674"/>
      <c r="GET50" s="674"/>
      <c r="GEU50" s="674"/>
      <c r="GEV50" s="674"/>
      <c r="GEW50" s="674"/>
      <c r="GEX50" s="674"/>
      <c r="GEY50" s="674"/>
      <c r="GEZ50" s="674"/>
      <c r="GFA50" s="674"/>
      <c r="GFB50" s="674"/>
      <c r="GFC50" s="674"/>
      <c r="GFD50" s="674"/>
      <c r="GFE50" s="674"/>
      <c r="GFF50" s="674"/>
      <c r="GFG50" s="674"/>
      <c r="GFH50" s="674"/>
      <c r="GFI50" s="674"/>
      <c r="GFJ50" s="674"/>
      <c r="GFK50" s="674"/>
      <c r="GFL50" s="674"/>
      <c r="GFM50" s="674"/>
      <c r="GFN50" s="674"/>
      <c r="GFO50" s="674"/>
      <c r="GFP50" s="674"/>
      <c r="GFQ50" s="674"/>
      <c r="GFR50" s="674"/>
      <c r="GFS50" s="674"/>
      <c r="GFT50" s="674"/>
      <c r="GFU50" s="674"/>
      <c r="GFV50" s="674"/>
      <c r="GFW50" s="674"/>
      <c r="GFX50" s="674"/>
      <c r="GFY50" s="674"/>
      <c r="GFZ50" s="674"/>
      <c r="GGA50" s="674"/>
      <c r="GGB50" s="674"/>
      <c r="GGC50" s="674"/>
      <c r="GGD50" s="674"/>
      <c r="GGE50" s="674"/>
      <c r="GGF50" s="674"/>
      <c r="GGG50" s="674"/>
      <c r="GGH50" s="674"/>
      <c r="GGI50" s="674"/>
      <c r="GGJ50" s="674"/>
      <c r="GGK50" s="674"/>
      <c r="GGL50" s="674"/>
      <c r="GGM50" s="674"/>
      <c r="GGN50" s="674"/>
      <c r="GGO50" s="674"/>
      <c r="GGP50" s="674"/>
      <c r="GGQ50" s="674"/>
      <c r="GGR50" s="674"/>
      <c r="GGS50" s="674"/>
      <c r="GGT50" s="674"/>
      <c r="GGU50" s="674"/>
      <c r="GGV50" s="674"/>
      <c r="GGW50" s="674"/>
      <c r="GGX50" s="674"/>
      <c r="GGY50" s="674"/>
      <c r="GGZ50" s="674"/>
      <c r="GHA50" s="674"/>
      <c r="GHB50" s="674"/>
      <c r="GHC50" s="674"/>
      <c r="GHD50" s="674"/>
      <c r="GHE50" s="674"/>
      <c r="GHF50" s="674"/>
      <c r="GHG50" s="674"/>
      <c r="GHH50" s="674"/>
      <c r="GHI50" s="674"/>
      <c r="GHJ50" s="674"/>
      <c r="GHK50" s="674"/>
      <c r="GHL50" s="674"/>
      <c r="GHM50" s="674"/>
      <c r="GHN50" s="674"/>
      <c r="GHO50" s="674"/>
      <c r="GHP50" s="674"/>
      <c r="GHQ50" s="674"/>
      <c r="GHR50" s="674"/>
      <c r="GHS50" s="674"/>
      <c r="GHT50" s="674"/>
      <c r="GHU50" s="674"/>
      <c r="GHV50" s="674"/>
      <c r="GHW50" s="674"/>
      <c r="GHX50" s="674"/>
      <c r="GHY50" s="674"/>
      <c r="GHZ50" s="674"/>
      <c r="GIA50" s="674"/>
      <c r="GIB50" s="674"/>
      <c r="GIC50" s="674"/>
      <c r="GID50" s="674"/>
      <c r="GIE50" s="674"/>
      <c r="GIF50" s="674"/>
      <c r="GIG50" s="674"/>
      <c r="GIH50" s="674"/>
      <c r="GII50" s="674"/>
      <c r="GIJ50" s="674"/>
      <c r="GIK50" s="674"/>
      <c r="GIL50" s="674"/>
      <c r="GIM50" s="674"/>
      <c r="GIN50" s="674"/>
      <c r="GIO50" s="674"/>
      <c r="GIP50" s="674"/>
      <c r="GIQ50" s="674"/>
      <c r="GIR50" s="674"/>
      <c r="GIS50" s="674"/>
      <c r="GIT50" s="674"/>
      <c r="GIU50" s="674"/>
      <c r="GIV50" s="674"/>
      <c r="GIW50" s="674"/>
      <c r="GIX50" s="674"/>
      <c r="GIY50" s="674"/>
      <c r="GIZ50" s="674"/>
      <c r="GJA50" s="674"/>
      <c r="GJB50" s="674"/>
      <c r="GJC50" s="674"/>
      <c r="GJD50" s="674"/>
      <c r="GJE50" s="674"/>
      <c r="GJF50" s="674"/>
      <c r="GJG50" s="674"/>
      <c r="GJH50" s="674"/>
      <c r="GJI50" s="674"/>
      <c r="GJJ50" s="674"/>
      <c r="GJK50" s="674"/>
      <c r="GJL50" s="674"/>
      <c r="GJM50" s="674"/>
      <c r="GJN50" s="674"/>
      <c r="GJO50" s="674"/>
      <c r="GJP50" s="674"/>
      <c r="GJQ50" s="674"/>
      <c r="GJR50" s="674"/>
      <c r="GJS50" s="674"/>
      <c r="GJT50" s="674"/>
      <c r="GJU50" s="674"/>
      <c r="GJV50" s="674"/>
      <c r="GJW50" s="674"/>
      <c r="GJX50" s="674"/>
      <c r="GJY50" s="674"/>
      <c r="GJZ50" s="674"/>
      <c r="GKA50" s="674"/>
      <c r="GKB50" s="674"/>
      <c r="GKC50" s="674"/>
      <c r="GKD50" s="674"/>
      <c r="GKE50" s="674"/>
      <c r="GKF50" s="674"/>
      <c r="GKG50" s="674"/>
      <c r="GKH50" s="674"/>
      <c r="GKI50" s="674"/>
      <c r="GKJ50" s="674"/>
      <c r="GKK50" s="674"/>
      <c r="GKL50" s="674"/>
      <c r="GKM50" s="674"/>
      <c r="GKN50" s="674"/>
      <c r="GKO50" s="674"/>
      <c r="GKP50" s="674"/>
      <c r="GKQ50" s="674"/>
      <c r="GKR50" s="674"/>
      <c r="GKS50" s="674"/>
      <c r="GKT50" s="674"/>
      <c r="GKU50" s="674"/>
      <c r="GKV50" s="674"/>
      <c r="GKW50" s="674"/>
      <c r="GKX50" s="674"/>
      <c r="GKY50" s="674"/>
      <c r="GKZ50" s="674"/>
      <c r="GLA50" s="674"/>
      <c r="GLB50" s="674"/>
      <c r="GLC50" s="674"/>
      <c r="GLD50" s="674"/>
      <c r="GLE50" s="674"/>
      <c r="GLF50" s="674"/>
      <c r="GLG50" s="674"/>
      <c r="GLH50" s="674"/>
      <c r="GLI50" s="674"/>
      <c r="GLJ50" s="674"/>
      <c r="GLK50" s="674"/>
      <c r="GLL50" s="674"/>
      <c r="GLM50" s="674"/>
      <c r="GLN50" s="674"/>
      <c r="GLO50" s="674"/>
      <c r="GLP50" s="674"/>
      <c r="GLQ50" s="674"/>
      <c r="GLR50" s="674"/>
      <c r="GLS50" s="674"/>
      <c r="GLT50" s="674"/>
      <c r="GLU50" s="674"/>
      <c r="GLV50" s="674"/>
      <c r="GLW50" s="674"/>
      <c r="GLX50" s="674"/>
      <c r="GLY50" s="674"/>
      <c r="GLZ50" s="674"/>
      <c r="GMA50" s="674"/>
      <c r="GMB50" s="674"/>
      <c r="GMC50" s="674"/>
      <c r="GMD50" s="674"/>
      <c r="GME50" s="674"/>
      <c r="GMF50" s="674"/>
      <c r="GMG50" s="674"/>
      <c r="GMH50" s="674"/>
      <c r="GMI50" s="674"/>
      <c r="GMJ50" s="674"/>
      <c r="GMK50" s="674"/>
      <c r="GML50" s="674"/>
      <c r="GMM50" s="674"/>
      <c r="GMN50" s="674"/>
      <c r="GMO50" s="674"/>
      <c r="GMP50" s="674"/>
      <c r="GMQ50" s="674"/>
      <c r="GMR50" s="674"/>
      <c r="GMS50" s="674"/>
      <c r="GMT50" s="674"/>
      <c r="GMU50" s="674"/>
      <c r="GMV50" s="674"/>
      <c r="GMW50" s="674"/>
      <c r="GMX50" s="674"/>
      <c r="GMY50" s="674"/>
      <c r="GMZ50" s="674"/>
      <c r="GNA50" s="674"/>
      <c r="GNB50" s="674"/>
      <c r="GNC50" s="674"/>
      <c r="GND50" s="674"/>
      <c r="GNE50" s="674"/>
      <c r="GNF50" s="674"/>
      <c r="GNG50" s="674"/>
      <c r="GNH50" s="674"/>
      <c r="GNI50" s="674"/>
      <c r="GNJ50" s="674"/>
      <c r="GNK50" s="674"/>
      <c r="GNL50" s="674"/>
      <c r="GNM50" s="674"/>
      <c r="GNN50" s="674"/>
      <c r="GNO50" s="674"/>
      <c r="GNP50" s="674"/>
      <c r="GNQ50" s="674"/>
      <c r="GNR50" s="674"/>
      <c r="GNS50" s="674"/>
      <c r="GNT50" s="674"/>
      <c r="GNU50" s="674"/>
      <c r="GNV50" s="674"/>
      <c r="GNW50" s="674"/>
      <c r="GNX50" s="674"/>
      <c r="GNY50" s="674"/>
      <c r="GNZ50" s="674"/>
      <c r="GOA50" s="674"/>
      <c r="GOB50" s="674"/>
      <c r="GOC50" s="674"/>
      <c r="GOD50" s="674"/>
      <c r="GOE50" s="674"/>
      <c r="GOF50" s="674"/>
      <c r="GOG50" s="674"/>
      <c r="GOH50" s="674"/>
      <c r="GOI50" s="674"/>
      <c r="GOJ50" s="674"/>
      <c r="GOK50" s="674"/>
      <c r="GOL50" s="674"/>
      <c r="GOM50" s="674"/>
      <c r="GON50" s="674"/>
      <c r="GOO50" s="674"/>
      <c r="GOP50" s="674"/>
      <c r="GOQ50" s="674"/>
      <c r="GOR50" s="674"/>
      <c r="GOS50" s="674"/>
      <c r="GOT50" s="674"/>
      <c r="GOU50" s="674"/>
      <c r="GOV50" s="674"/>
      <c r="GOW50" s="674"/>
      <c r="GOX50" s="674"/>
      <c r="GOY50" s="674"/>
      <c r="GOZ50" s="674"/>
      <c r="GPA50" s="674"/>
      <c r="GPB50" s="674"/>
      <c r="GPC50" s="674"/>
      <c r="GPD50" s="674"/>
      <c r="GPE50" s="674"/>
      <c r="GPF50" s="674"/>
      <c r="GPG50" s="674"/>
      <c r="GPH50" s="674"/>
      <c r="GPI50" s="674"/>
      <c r="GPJ50" s="674"/>
      <c r="GPK50" s="674"/>
      <c r="GPL50" s="674"/>
      <c r="GPM50" s="674"/>
      <c r="GPN50" s="674"/>
      <c r="GPO50" s="674"/>
      <c r="GPP50" s="674"/>
      <c r="GPQ50" s="674"/>
      <c r="GPR50" s="674"/>
      <c r="GPS50" s="674"/>
      <c r="GPT50" s="674"/>
      <c r="GPU50" s="674"/>
      <c r="GPV50" s="674"/>
      <c r="GPW50" s="674"/>
      <c r="GPX50" s="674"/>
      <c r="GPY50" s="674"/>
      <c r="GPZ50" s="674"/>
      <c r="GQA50" s="674"/>
      <c r="GQB50" s="674"/>
      <c r="GQC50" s="674"/>
      <c r="GQD50" s="674"/>
      <c r="GQE50" s="674"/>
      <c r="GQF50" s="674"/>
      <c r="GQG50" s="674"/>
      <c r="GQH50" s="674"/>
      <c r="GQI50" s="674"/>
      <c r="GQJ50" s="674"/>
      <c r="GQK50" s="674"/>
      <c r="GQL50" s="674"/>
      <c r="GQM50" s="674"/>
      <c r="GQN50" s="674"/>
      <c r="GQO50" s="674"/>
      <c r="GQP50" s="674"/>
      <c r="GQQ50" s="674"/>
      <c r="GQR50" s="674"/>
      <c r="GQS50" s="674"/>
      <c r="GQT50" s="674"/>
      <c r="GQU50" s="674"/>
      <c r="GQV50" s="674"/>
      <c r="GQW50" s="674"/>
      <c r="GQX50" s="674"/>
      <c r="GQY50" s="674"/>
      <c r="GQZ50" s="674"/>
      <c r="GRA50" s="674"/>
      <c r="GRB50" s="674"/>
      <c r="GRC50" s="674"/>
      <c r="GRD50" s="674"/>
      <c r="GRE50" s="674"/>
      <c r="GRF50" s="674"/>
      <c r="GRG50" s="674"/>
      <c r="GRH50" s="674"/>
      <c r="GRI50" s="674"/>
      <c r="GRJ50" s="674"/>
      <c r="GRK50" s="674"/>
      <c r="GRL50" s="674"/>
      <c r="GRM50" s="674"/>
      <c r="GRN50" s="674"/>
      <c r="GRO50" s="674"/>
      <c r="GRP50" s="674"/>
      <c r="GRQ50" s="674"/>
      <c r="GRR50" s="674"/>
      <c r="GRS50" s="674"/>
      <c r="GRT50" s="674"/>
      <c r="GRU50" s="674"/>
      <c r="GRV50" s="674"/>
      <c r="GRW50" s="674"/>
      <c r="GRX50" s="674"/>
      <c r="GRY50" s="674"/>
      <c r="GRZ50" s="674"/>
      <c r="GSA50" s="674"/>
      <c r="GSB50" s="674"/>
      <c r="GSC50" s="674"/>
      <c r="GSD50" s="674"/>
      <c r="GSE50" s="674"/>
      <c r="GSF50" s="674"/>
      <c r="GSG50" s="674"/>
      <c r="GSH50" s="674"/>
      <c r="GSI50" s="674"/>
      <c r="GSJ50" s="674"/>
      <c r="GSK50" s="674"/>
      <c r="GSL50" s="674"/>
      <c r="GSM50" s="674"/>
      <c r="GSN50" s="674"/>
      <c r="GSO50" s="674"/>
      <c r="GSP50" s="674"/>
      <c r="GSQ50" s="674"/>
      <c r="GSR50" s="674"/>
      <c r="GSS50" s="674"/>
      <c r="GST50" s="674"/>
      <c r="GSU50" s="674"/>
      <c r="GSV50" s="674"/>
      <c r="GSW50" s="674"/>
      <c r="GSX50" s="674"/>
      <c r="GSY50" s="674"/>
      <c r="GSZ50" s="674"/>
      <c r="GTA50" s="674"/>
      <c r="GTB50" s="674"/>
      <c r="GTC50" s="674"/>
      <c r="GTD50" s="674"/>
      <c r="GTE50" s="674"/>
      <c r="GTF50" s="674"/>
      <c r="GTG50" s="674"/>
      <c r="GTH50" s="674"/>
      <c r="GTI50" s="674"/>
      <c r="GTJ50" s="674"/>
      <c r="GTK50" s="674"/>
      <c r="GTL50" s="674"/>
      <c r="GTM50" s="674"/>
      <c r="GTN50" s="674"/>
      <c r="GTO50" s="674"/>
      <c r="GTP50" s="674"/>
      <c r="GTQ50" s="674"/>
      <c r="GTR50" s="674"/>
      <c r="GTS50" s="674"/>
      <c r="GTT50" s="674"/>
      <c r="GTU50" s="674"/>
      <c r="GTV50" s="674"/>
      <c r="GTW50" s="674"/>
      <c r="GTX50" s="674"/>
      <c r="GTY50" s="674"/>
      <c r="GTZ50" s="674"/>
      <c r="GUA50" s="674"/>
      <c r="GUB50" s="674"/>
      <c r="GUC50" s="674"/>
      <c r="GUD50" s="674"/>
      <c r="GUE50" s="674"/>
      <c r="GUF50" s="674"/>
      <c r="GUG50" s="674"/>
      <c r="GUH50" s="674"/>
      <c r="GUI50" s="674"/>
      <c r="GUJ50" s="674"/>
      <c r="GUK50" s="674"/>
      <c r="GUL50" s="674"/>
      <c r="GUM50" s="674"/>
      <c r="GUN50" s="674"/>
      <c r="GUO50" s="674"/>
      <c r="GUP50" s="674"/>
      <c r="GUQ50" s="674"/>
      <c r="GUR50" s="674"/>
      <c r="GUS50" s="674"/>
      <c r="GUT50" s="674"/>
      <c r="GUU50" s="674"/>
      <c r="GUV50" s="674"/>
      <c r="GUW50" s="674"/>
      <c r="GUX50" s="674"/>
      <c r="GUY50" s="674"/>
      <c r="GUZ50" s="674"/>
      <c r="GVA50" s="674"/>
      <c r="GVB50" s="674"/>
      <c r="GVC50" s="674"/>
      <c r="GVD50" s="674"/>
      <c r="GVE50" s="674"/>
      <c r="GVF50" s="674"/>
      <c r="GVG50" s="674"/>
      <c r="GVH50" s="674"/>
      <c r="GVI50" s="674"/>
      <c r="GVJ50" s="674"/>
      <c r="GVK50" s="674"/>
      <c r="GVL50" s="674"/>
      <c r="GVM50" s="674"/>
      <c r="GVN50" s="674"/>
      <c r="GVO50" s="674"/>
      <c r="GVP50" s="674"/>
      <c r="GVQ50" s="674"/>
      <c r="GVR50" s="674"/>
      <c r="GVS50" s="674"/>
      <c r="GVT50" s="674"/>
      <c r="GVU50" s="674"/>
      <c r="GVV50" s="674"/>
      <c r="GVW50" s="674"/>
      <c r="GVX50" s="674"/>
      <c r="GVY50" s="674"/>
      <c r="GVZ50" s="674"/>
      <c r="GWA50" s="674"/>
      <c r="GWB50" s="674"/>
      <c r="GWC50" s="674"/>
      <c r="GWD50" s="674"/>
      <c r="GWE50" s="674"/>
      <c r="GWF50" s="674"/>
      <c r="GWG50" s="674"/>
      <c r="GWH50" s="674"/>
      <c r="GWI50" s="674"/>
      <c r="GWJ50" s="674"/>
      <c r="GWK50" s="674"/>
      <c r="GWL50" s="674"/>
      <c r="GWM50" s="674"/>
      <c r="GWN50" s="674"/>
      <c r="GWO50" s="674"/>
      <c r="GWP50" s="674"/>
      <c r="GWQ50" s="674"/>
      <c r="GWR50" s="674"/>
      <c r="GWS50" s="674"/>
      <c r="GWT50" s="674"/>
      <c r="GWU50" s="674"/>
      <c r="GWV50" s="674"/>
      <c r="GWW50" s="674"/>
      <c r="GWX50" s="674"/>
      <c r="GWY50" s="674"/>
      <c r="GWZ50" s="674"/>
      <c r="GXA50" s="674"/>
      <c r="GXB50" s="674"/>
      <c r="GXC50" s="674"/>
      <c r="GXD50" s="674"/>
      <c r="GXE50" s="674"/>
      <c r="GXF50" s="674"/>
      <c r="GXG50" s="674"/>
      <c r="GXH50" s="674"/>
      <c r="GXI50" s="674"/>
      <c r="GXJ50" s="674"/>
      <c r="GXK50" s="674"/>
      <c r="GXL50" s="674"/>
      <c r="GXM50" s="674"/>
      <c r="GXN50" s="674"/>
      <c r="GXO50" s="674"/>
      <c r="GXP50" s="674"/>
      <c r="GXQ50" s="674"/>
      <c r="GXR50" s="674"/>
      <c r="GXS50" s="674"/>
      <c r="GXT50" s="674"/>
      <c r="GXU50" s="674"/>
      <c r="GXV50" s="674"/>
      <c r="GXW50" s="674"/>
      <c r="GXX50" s="674"/>
      <c r="GXY50" s="674"/>
      <c r="GXZ50" s="674"/>
      <c r="GYA50" s="674"/>
      <c r="GYB50" s="674"/>
      <c r="GYC50" s="674"/>
      <c r="GYD50" s="674"/>
      <c r="GYE50" s="674"/>
      <c r="GYF50" s="674"/>
      <c r="GYG50" s="674"/>
      <c r="GYH50" s="674"/>
      <c r="GYI50" s="674"/>
      <c r="GYJ50" s="674"/>
      <c r="GYK50" s="674"/>
      <c r="GYL50" s="674"/>
      <c r="GYM50" s="674"/>
      <c r="GYN50" s="674"/>
      <c r="GYO50" s="674"/>
      <c r="GYP50" s="674"/>
      <c r="GYQ50" s="674"/>
      <c r="GYR50" s="674"/>
      <c r="GYS50" s="674"/>
      <c r="GYT50" s="674"/>
      <c r="GYU50" s="674"/>
      <c r="GYV50" s="674"/>
      <c r="GYW50" s="674"/>
      <c r="GYX50" s="674"/>
      <c r="GYY50" s="674"/>
      <c r="GYZ50" s="674"/>
      <c r="GZA50" s="674"/>
      <c r="GZB50" s="674"/>
      <c r="GZC50" s="674"/>
      <c r="GZD50" s="674"/>
      <c r="GZE50" s="674"/>
      <c r="GZF50" s="674"/>
      <c r="GZG50" s="674"/>
      <c r="GZH50" s="674"/>
      <c r="GZI50" s="674"/>
      <c r="GZJ50" s="674"/>
      <c r="GZK50" s="674"/>
      <c r="GZL50" s="674"/>
      <c r="GZM50" s="674"/>
      <c r="GZN50" s="674"/>
      <c r="GZO50" s="674"/>
      <c r="GZP50" s="674"/>
      <c r="GZQ50" s="674"/>
      <c r="GZR50" s="674"/>
      <c r="GZS50" s="674"/>
      <c r="GZT50" s="674"/>
      <c r="GZU50" s="674"/>
      <c r="GZV50" s="674"/>
      <c r="GZW50" s="674"/>
      <c r="GZX50" s="674"/>
      <c r="GZY50" s="674"/>
      <c r="GZZ50" s="674"/>
      <c r="HAA50" s="674"/>
      <c r="HAB50" s="674"/>
      <c r="HAC50" s="674"/>
      <c r="HAD50" s="674"/>
      <c r="HAE50" s="674"/>
      <c r="HAF50" s="674"/>
      <c r="HAG50" s="674"/>
      <c r="HAH50" s="674"/>
      <c r="HAI50" s="674"/>
      <c r="HAJ50" s="674"/>
      <c r="HAK50" s="674"/>
      <c r="HAL50" s="674"/>
      <c r="HAM50" s="674"/>
      <c r="HAN50" s="674"/>
      <c r="HAO50" s="674"/>
      <c r="HAP50" s="674"/>
      <c r="HAQ50" s="674"/>
      <c r="HAR50" s="674"/>
      <c r="HAS50" s="674"/>
      <c r="HAT50" s="674"/>
      <c r="HAU50" s="674"/>
      <c r="HAV50" s="674"/>
      <c r="HAW50" s="674"/>
      <c r="HAX50" s="674"/>
      <c r="HAY50" s="674"/>
      <c r="HAZ50" s="674"/>
      <c r="HBA50" s="674"/>
      <c r="HBB50" s="674"/>
      <c r="HBC50" s="674"/>
      <c r="HBD50" s="674"/>
      <c r="HBE50" s="674"/>
      <c r="HBF50" s="674"/>
      <c r="HBG50" s="674"/>
      <c r="HBH50" s="674"/>
      <c r="HBI50" s="674"/>
      <c r="HBJ50" s="674"/>
      <c r="HBK50" s="674"/>
      <c r="HBL50" s="674"/>
      <c r="HBM50" s="674"/>
      <c r="HBN50" s="674"/>
      <c r="HBO50" s="674"/>
      <c r="HBP50" s="674"/>
      <c r="HBQ50" s="674"/>
      <c r="HBR50" s="674"/>
      <c r="HBS50" s="674"/>
      <c r="HBT50" s="674"/>
      <c r="HBU50" s="674"/>
      <c r="HBV50" s="674"/>
      <c r="HBW50" s="674"/>
      <c r="HBX50" s="674"/>
      <c r="HBY50" s="674"/>
      <c r="HBZ50" s="674"/>
      <c r="HCA50" s="674"/>
      <c r="HCB50" s="674"/>
      <c r="HCC50" s="674"/>
      <c r="HCD50" s="674"/>
      <c r="HCE50" s="674"/>
      <c r="HCF50" s="674"/>
      <c r="HCG50" s="674"/>
      <c r="HCH50" s="674"/>
      <c r="HCI50" s="674"/>
      <c r="HCJ50" s="674"/>
      <c r="HCK50" s="674"/>
      <c r="HCL50" s="674"/>
      <c r="HCM50" s="674"/>
      <c r="HCN50" s="674"/>
      <c r="HCO50" s="674"/>
      <c r="HCP50" s="674"/>
      <c r="HCQ50" s="674"/>
      <c r="HCR50" s="674"/>
      <c r="HCS50" s="674"/>
      <c r="HCT50" s="674"/>
      <c r="HCU50" s="674"/>
      <c r="HCV50" s="674"/>
      <c r="HCW50" s="674"/>
      <c r="HCX50" s="674"/>
      <c r="HCY50" s="674"/>
      <c r="HCZ50" s="674"/>
      <c r="HDA50" s="674"/>
      <c r="HDB50" s="674"/>
      <c r="HDC50" s="674"/>
      <c r="HDD50" s="674"/>
      <c r="HDE50" s="674"/>
      <c r="HDF50" s="674"/>
      <c r="HDG50" s="674"/>
      <c r="HDH50" s="674"/>
      <c r="HDI50" s="674"/>
      <c r="HDJ50" s="674"/>
      <c r="HDK50" s="674"/>
      <c r="HDL50" s="674"/>
      <c r="HDM50" s="674"/>
      <c r="HDN50" s="674"/>
      <c r="HDO50" s="674"/>
      <c r="HDP50" s="674"/>
      <c r="HDQ50" s="674"/>
      <c r="HDR50" s="674"/>
      <c r="HDS50" s="674"/>
      <c r="HDT50" s="674"/>
      <c r="HDU50" s="674"/>
      <c r="HDV50" s="674"/>
      <c r="HDW50" s="674"/>
      <c r="HDX50" s="674"/>
      <c r="HDY50" s="674"/>
      <c r="HDZ50" s="674"/>
      <c r="HEA50" s="674"/>
      <c r="HEB50" s="674"/>
      <c r="HEC50" s="674"/>
      <c r="HED50" s="674"/>
      <c r="HEE50" s="674"/>
      <c r="HEF50" s="674"/>
      <c r="HEG50" s="674"/>
      <c r="HEH50" s="674"/>
      <c r="HEI50" s="674"/>
      <c r="HEJ50" s="674"/>
      <c r="HEK50" s="674"/>
      <c r="HEL50" s="674"/>
      <c r="HEM50" s="674"/>
      <c r="HEN50" s="674"/>
      <c r="HEO50" s="674"/>
      <c r="HEP50" s="674"/>
      <c r="HEQ50" s="674"/>
      <c r="HER50" s="674"/>
      <c r="HES50" s="674"/>
      <c r="HET50" s="674"/>
      <c r="HEU50" s="674"/>
      <c r="HEV50" s="674"/>
      <c r="HEW50" s="674"/>
      <c r="HEX50" s="674"/>
      <c r="HEY50" s="674"/>
      <c r="HEZ50" s="674"/>
      <c r="HFA50" s="674"/>
      <c r="HFB50" s="674"/>
      <c r="HFC50" s="674"/>
      <c r="HFD50" s="674"/>
      <c r="HFE50" s="674"/>
      <c r="HFF50" s="674"/>
      <c r="HFG50" s="674"/>
      <c r="HFH50" s="674"/>
      <c r="HFI50" s="674"/>
      <c r="HFJ50" s="674"/>
      <c r="HFK50" s="674"/>
      <c r="HFL50" s="674"/>
      <c r="HFM50" s="674"/>
      <c r="HFN50" s="674"/>
      <c r="HFO50" s="674"/>
      <c r="HFP50" s="674"/>
      <c r="HFQ50" s="674"/>
      <c r="HFR50" s="674"/>
      <c r="HFS50" s="674"/>
      <c r="HFT50" s="674"/>
      <c r="HFU50" s="674"/>
      <c r="HFV50" s="674"/>
      <c r="HFW50" s="674"/>
      <c r="HFX50" s="674"/>
      <c r="HFY50" s="674"/>
      <c r="HFZ50" s="674"/>
      <c r="HGA50" s="674"/>
      <c r="HGB50" s="674"/>
      <c r="HGC50" s="674"/>
      <c r="HGD50" s="674"/>
      <c r="HGE50" s="674"/>
      <c r="HGF50" s="674"/>
      <c r="HGG50" s="674"/>
      <c r="HGH50" s="674"/>
      <c r="HGI50" s="674"/>
      <c r="HGJ50" s="674"/>
      <c r="HGK50" s="674"/>
      <c r="HGL50" s="674"/>
      <c r="HGM50" s="674"/>
      <c r="HGN50" s="674"/>
      <c r="HGO50" s="674"/>
      <c r="HGP50" s="674"/>
      <c r="HGQ50" s="674"/>
      <c r="HGR50" s="674"/>
      <c r="HGS50" s="674"/>
      <c r="HGT50" s="674"/>
      <c r="HGU50" s="674"/>
      <c r="HGV50" s="674"/>
      <c r="HGW50" s="674"/>
      <c r="HGX50" s="674"/>
      <c r="HGY50" s="674"/>
      <c r="HGZ50" s="674"/>
      <c r="HHA50" s="674"/>
      <c r="HHB50" s="674"/>
      <c r="HHC50" s="674"/>
      <c r="HHD50" s="674"/>
      <c r="HHE50" s="674"/>
      <c r="HHF50" s="674"/>
      <c r="HHG50" s="674"/>
      <c r="HHH50" s="674"/>
      <c r="HHI50" s="674"/>
      <c r="HHJ50" s="674"/>
      <c r="HHK50" s="674"/>
      <c r="HHL50" s="674"/>
      <c r="HHM50" s="674"/>
      <c r="HHN50" s="674"/>
      <c r="HHO50" s="674"/>
      <c r="HHP50" s="674"/>
      <c r="HHQ50" s="674"/>
      <c r="HHR50" s="674"/>
      <c r="HHS50" s="674"/>
      <c r="HHT50" s="674"/>
      <c r="HHU50" s="674"/>
      <c r="HHV50" s="674"/>
      <c r="HHW50" s="674"/>
      <c r="HHX50" s="674"/>
      <c r="HHY50" s="674"/>
      <c r="HHZ50" s="674"/>
      <c r="HIA50" s="674"/>
      <c r="HIB50" s="674"/>
      <c r="HIC50" s="674"/>
      <c r="HID50" s="674"/>
      <c r="HIE50" s="674"/>
      <c r="HIF50" s="674"/>
      <c r="HIG50" s="674"/>
      <c r="HIH50" s="674"/>
      <c r="HII50" s="674"/>
      <c r="HIJ50" s="674"/>
      <c r="HIK50" s="674"/>
      <c r="HIL50" s="674"/>
      <c r="HIM50" s="674"/>
      <c r="HIN50" s="674"/>
      <c r="HIO50" s="674"/>
      <c r="HIP50" s="674"/>
      <c r="HIQ50" s="674"/>
      <c r="HIR50" s="674"/>
      <c r="HIS50" s="674"/>
      <c r="HIT50" s="674"/>
      <c r="HIU50" s="674"/>
      <c r="HIV50" s="674"/>
      <c r="HIW50" s="674"/>
      <c r="HIX50" s="674"/>
      <c r="HIY50" s="674"/>
      <c r="HIZ50" s="674"/>
      <c r="HJA50" s="674"/>
      <c r="HJB50" s="674"/>
      <c r="HJC50" s="674"/>
      <c r="HJD50" s="674"/>
      <c r="HJE50" s="674"/>
      <c r="HJF50" s="674"/>
      <c r="HJG50" s="674"/>
      <c r="HJH50" s="674"/>
      <c r="HJI50" s="674"/>
      <c r="HJJ50" s="674"/>
      <c r="HJK50" s="674"/>
      <c r="HJL50" s="674"/>
      <c r="HJM50" s="674"/>
      <c r="HJN50" s="674"/>
      <c r="HJO50" s="674"/>
      <c r="HJP50" s="674"/>
      <c r="HJQ50" s="674"/>
      <c r="HJR50" s="674"/>
      <c r="HJS50" s="674"/>
      <c r="HJT50" s="674"/>
      <c r="HJU50" s="674"/>
      <c r="HJV50" s="674"/>
      <c r="HJW50" s="674"/>
      <c r="HJX50" s="674"/>
      <c r="HJY50" s="674"/>
      <c r="HJZ50" s="674"/>
      <c r="HKA50" s="674"/>
      <c r="HKB50" s="674"/>
      <c r="HKC50" s="674"/>
      <c r="HKD50" s="674"/>
      <c r="HKE50" s="674"/>
      <c r="HKF50" s="674"/>
      <c r="HKG50" s="674"/>
      <c r="HKH50" s="674"/>
      <c r="HKI50" s="674"/>
      <c r="HKJ50" s="674"/>
      <c r="HKK50" s="674"/>
      <c r="HKL50" s="674"/>
      <c r="HKM50" s="674"/>
      <c r="HKN50" s="674"/>
      <c r="HKO50" s="674"/>
      <c r="HKP50" s="674"/>
      <c r="HKQ50" s="674"/>
      <c r="HKR50" s="674"/>
      <c r="HKS50" s="674"/>
      <c r="HKT50" s="674"/>
      <c r="HKU50" s="674"/>
      <c r="HKV50" s="674"/>
      <c r="HKW50" s="674"/>
      <c r="HKX50" s="674"/>
      <c r="HKY50" s="674"/>
      <c r="HKZ50" s="674"/>
      <c r="HLA50" s="674"/>
      <c r="HLB50" s="674"/>
      <c r="HLC50" s="674"/>
      <c r="HLD50" s="674"/>
      <c r="HLE50" s="674"/>
      <c r="HLF50" s="674"/>
      <c r="HLG50" s="674"/>
      <c r="HLH50" s="674"/>
      <c r="HLI50" s="674"/>
      <c r="HLJ50" s="674"/>
      <c r="HLK50" s="674"/>
      <c r="HLL50" s="674"/>
      <c r="HLM50" s="674"/>
      <c r="HLN50" s="674"/>
      <c r="HLO50" s="674"/>
      <c r="HLP50" s="674"/>
      <c r="HLQ50" s="674"/>
      <c r="HLR50" s="674"/>
      <c r="HLS50" s="674"/>
      <c r="HLT50" s="674"/>
      <c r="HLU50" s="674"/>
      <c r="HLV50" s="674"/>
      <c r="HLW50" s="674"/>
      <c r="HLX50" s="674"/>
      <c r="HLY50" s="674"/>
      <c r="HLZ50" s="674"/>
      <c r="HMA50" s="674"/>
      <c r="HMB50" s="674"/>
      <c r="HMC50" s="674"/>
      <c r="HMD50" s="674"/>
      <c r="HME50" s="674"/>
      <c r="HMF50" s="674"/>
      <c r="HMG50" s="674"/>
      <c r="HMH50" s="674"/>
      <c r="HMI50" s="674"/>
      <c r="HMJ50" s="674"/>
      <c r="HMK50" s="674"/>
      <c r="HML50" s="674"/>
      <c r="HMM50" s="674"/>
      <c r="HMN50" s="674"/>
      <c r="HMO50" s="674"/>
      <c r="HMP50" s="674"/>
      <c r="HMQ50" s="674"/>
      <c r="HMR50" s="674"/>
      <c r="HMS50" s="674"/>
      <c r="HMT50" s="674"/>
      <c r="HMU50" s="674"/>
      <c r="HMV50" s="674"/>
      <c r="HMW50" s="674"/>
      <c r="HMX50" s="674"/>
      <c r="HMY50" s="674"/>
      <c r="HMZ50" s="674"/>
      <c r="HNA50" s="674"/>
      <c r="HNB50" s="674"/>
      <c r="HNC50" s="674"/>
      <c r="HND50" s="674"/>
      <c r="HNE50" s="674"/>
      <c r="HNF50" s="674"/>
      <c r="HNG50" s="674"/>
      <c r="HNH50" s="674"/>
      <c r="HNI50" s="674"/>
      <c r="HNJ50" s="674"/>
      <c r="HNK50" s="674"/>
      <c r="HNL50" s="674"/>
      <c r="HNM50" s="674"/>
      <c r="HNN50" s="674"/>
      <c r="HNO50" s="674"/>
      <c r="HNP50" s="674"/>
      <c r="HNQ50" s="674"/>
      <c r="HNR50" s="674"/>
      <c r="HNS50" s="674"/>
      <c r="HNT50" s="674"/>
      <c r="HNU50" s="674"/>
      <c r="HNV50" s="674"/>
      <c r="HNW50" s="674"/>
      <c r="HNX50" s="674"/>
      <c r="HNY50" s="674"/>
      <c r="HNZ50" s="674"/>
      <c r="HOA50" s="674"/>
      <c r="HOB50" s="674"/>
      <c r="HOC50" s="674"/>
      <c r="HOD50" s="674"/>
      <c r="HOE50" s="674"/>
      <c r="HOF50" s="674"/>
      <c r="HOG50" s="674"/>
      <c r="HOH50" s="674"/>
      <c r="HOI50" s="674"/>
      <c r="HOJ50" s="674"/>
      <c r="HOK50" s="674"/>
      <c r="HOL50" s="674"/>
      <c r="HOM50" s="674"/>
      <c r="HON50" s="674"/>
      <c r="HOO50" s="674"/>
      <c r="HOP50" s="674"/>
      <c r="HOQ50" s="674"/>
      <c r="HOR50" s="674"/>
      <c r="HOS50" s="674"/>
      <c r="HOT50" s="674"/>
      <c r="HOU50" s="674"/>
      <c r="HOV50" s="674"/>
      <c r="HOW50" s="674"/>
      <c r="HOX50" s="674"/>
      <c r="HOY50" s="674"/>
      <c r="HOZ50" s="674"/>
      <c r="HPA50" s="674"/>
      <c r="HPB50" s="674"/>
      <c r="HPC50" s="674"/>
      <c r="HPD50" s="674"/>
      <c r="HPE50" s="674"/>
      <c r="HPF50" s="674"/>
      <c r="HPG50" s="674"/>
      <c r="HPH50" s="674"/>
      <c r="HPI50" s="674"/>
      <c r="HPJ50" s="674"/>
      <c r="HPK50" s="674"/>
      <c r="HPL50" s="674"/>
      <c r="HPM50" s="674"/>
      <c r="HPN50" s="674"/>
      <c r="HPO50" s="674"/>
      <c r="HPP50" s="674"/>
      <c r="HPQ50" s="674"/>
      <c r="HPR50" s="674"/>
      <c r="HPS50" s="674"/>
      <c r="HPT50" s="674"/>
      <c r="HPU50" s="674"/>
      <c r="HPV50" s="674"/>
      <c r="HPW50" s="674"/>
      <c r="HPX50" s="674"/>
      <c r="HPY50" s="674"/>
      <c r="HPZ50" s="674"/>
      <c r="HQA50" s="674"/>
      <c r="HQB50" s="674"/>
      <c r="HQC50" s="674"/>
      <c r="HQD50" s="674"/>
      <c r="HQE50" s="674"/>
      <c r="HQF50" s="674"/>
      <c r="HQG50" s="674"/>
      <c r="HQH50" s="674"/>
      <c r="HQI50" s="674"/>
      <c r="HQJ50" s="674"/>
      <c r="HQK50" s="674"/>
      <c r="HQL50" s="674"/>
      <c r="HQM50" s="674"/>
      <c r="HQN50" s="674"/>
      <c r="HQO50" s="674"/>
      <c r="HQP50" s="674"/>
      <c r="HQQ50" s="674"/>
      <c r="HQR50" s="674"/>
      <c r="HQS50" s="674"/>
      <c r="HQT50" s="674"/>
      <c r="HQU50" s="674"/>
      <c r="HQV50" s="674"/>
      <c r="HQW50" s="674"/>
      <c r="HQX50" s="674"/>
      <c r="HQY50" s="674"/>
      <c r="HQZ50" s="674"/>
      <c r="HRA50" s="674"/>
      <c r="HRB50" s="674"/>
      <c r="HRC50" s="674"/>
      <c r="HRD50" s="674"/>
      <c r="HRE50" s="674"/>
      <c r="HRF50" s="674"/>
      <c r="HRG50" s="674"/>
      <c r="HRH50" s="674"/>
      <c r="HRI50" s="674"/>
      <c r="HRJ50" s="674"/>
      <c r="HRK50" s="674"/>
      <c r="HRL50" s="674"/>
      <c r="HRM50" s="674"/>
      <c r="HRN50" s="674"/>
      <c r="HRO50" s="674"/>
      <c r="HRP50" s="674"/>
      <c r="HRQ50" s="674"/>
      <c r="HRR50" s="674"/>
      <c r="HRS50" s="674"/>
      <c r="HRT50" s="674"/>
      <c r="HRU50" s="674"/>
      <c r="HRV50" s="674"/>
      <c r="HRW50" s="674"/>
      <c r="HRX50" s="674"/>
      <c r="HRY50" s="674"/>
      <c r="HRZ50" s="674"/>
      <c r="HSA50" s="674"/>
      <c r="HSB50" s="674"/>
      <c r="HSC50" s="674"/>
      <c r="HSD50" s="674"/>
      <c r="HSE50" s="674"/>
      <c r="HSF50" s="674"/>
      <c r="HSG50" s="674"/>
      <c r="HSH50" s="674"/>
      <c r="HSI50" s="674"/>
      <c r="HSJ50" s="674"/>
      <c r="HSK50" s="674"/>
      <c r="HSL50" s="674"/>
      <c r="HSM50" s="674"/>
      <c r="HSN50" s="674"/>
      <c r="HSO50" s="674"/>
      <c r="HSP50" s="674"/>
      <c r="HSQ50" s="674"/>
      <c r="HSR50" s="674"/>
      <c r="HSS50" s="674"/>
      <c r="HST50" s="674"/>
      <c r="HSU50" s="674"/>
      <c r="HSV50" s="674"/>
      <c r="HSW50" s="674"/>
      <c r="HSX50" s="674"/>
      <c r="HSY50" s="674"/>
      <c r="HSZ50" s="674"/>
      <c r="HTA50" s="674"/>
      <c r="HTB50" s="674"/>
      <c r="HTC50" s="674"/>
      <c r="HTD50" s="674"/>
      <c r="HTE50" s="674"/>
      <c r="HTF50" s="674"/>
      <c r="HTG50" s="674"/>
      <c r="HTH50" s="674"/>
      <c r="HTI50" s="674"/>
      <c r="HTJ50" s="674"/>
      <c r="HTK50" s="674"/>
      <c r="HTL50" s="674"/>
      <c r="HTM50" s="674"/>
      <c r="HTN50" s="674"/>
      <c r="HTO50" s="674"/>
      <c r="HTP50" s="674"/>
      <c r="HTQ50" s="674"/>
      <c r="HTR50" s="674"/>
      <c r="HTS50" s="674"/>
      <c r="HTT50" s="674"/>
      <c r="HTU50" s="674"/>
      <c r="HTV50" s="674"/>
      <c r="HTW50" s="674"/>
      <c r="HTX50" s="674"/>
      <c r="HTY50" s="674"/>
      <c r="HTZ50" s="674"/>
      <c r="HUA50" s="674"/>
      <c r="HUB50" s="674"/>
      <c r="HUC50" s="674"/>
      <c r="HUD50" s="674"/>
      <c r="HUE50" s="674"/>
      <c r="HUF50" s="674"/>
      <c r="HUG50" s="674"/>
      <c r="HUH50" s="674"/>
      <c r="HUI50" s="674"/>
      <c r="HUJ50" s="674"/>
      <c r="HUK50" s="674"/>
      <c r="HUL50" s="674"/>
      <c r="HUM50" s="674"/>
      <c r="HUN50" s="674"/>
      <c r="HUO50" s="674"/>
      <c r="HUP50" s="674"/>
      <c r="HUQ50" s="674"/>
      <c r="HUR50" s="674"/>
      <c r="HUS50" s="674"/>
      <c r="HUT50" s="674"/>
      <c r="HUU50" s="674"/>
      <c r="HUV50" s="674"/>
      <c r="HUW50" s="674"/>
      <c r="HUX50" s="674"/>
      <c r="HUY50" s="674"/>
      <c r="HUZ50" s="674"/>
      <c r="HVA50" s="674"/>
      <c r="HVB50" s="674"/>
      <c r="HVC50" s="674"/>
      <c r="HVD50" s="674"/>
      <c r="HVE50" s="674"/>
      <c r="HVF50" s="674"/>
      <c r="HVG50" s="674"/>
      <c r="HVH50" s="674"/>
      <c r="HVI50" s="674"/>
      <c r="HVJ50" s="674"/>
      <c r="HVK50" s="674"/>
      <c r="HVL50" s="674"/>
      <c r="HVM50" s="674"/>
      <c r="HVN50" s="674"/>
      <c r="HVO50" s="674"/>
      <c r="HVP50" s="674"/>
      <c r="HVQ50" s="674"/>
      <c r="HVR50" s="674"/>
      <c r="HVS50" s="674"/>
      <c r="HVT50" s="674"/>
      <c r="HVU50" s="674"/>
      <c r="HVV50" s="674"/>
      <c r="HVW50" s="674"/>
      <c r="HVX50" s="674"/>
      <c r="HVY50" s="674"/>
      <c r="HVZ50" s="674"/>
      <c r="HWA50" s="674"/>
      <c r="HWB50" s="674"/>
      <c r="HWC50" s="674"/>
      <c r="HWD50" s="674"/>
      <c r="HWE50" s="674"/>
      <c r="HWF50" s="674"/>
      <c r="HWG50" s="674"/>
      <c r="HWH50" s="674"/>
      <c r="HWI50" s="674"/>
      <c r="HWJ50" s="674"/>
      <c r="HWK50" s="674"/>
      <c r="HWL50" s="674"/>
      <c r="HWM50" s="674"/>
      <c r="HWN50" s="674"/>
      <c r="HWO50" s="674"/>
      <c r="HWP50" s="674"/>
      <c r="HWQ50" s="674"/>
      <c r="HWR50" s="674"/>
      <c r="HWS50" s="674"/>
      <c r="HWT50" s="674"/>
      <c r="HWU50" s="674"/>
      <c r="HWV50" s="674"/>
      <c r="HWW50" s="674"/>
      <c r="HWX50" s="674"/>
      <c r="HWY50" s="674"/>
      <c r="HWZ50" s="674"/>
      <c r="HXA50" s="674"/>
      <c r="HXB50" s="674"/>
      <c r="HXC50" s="674"/>
      <c r="HXD50" s="674"/>
      <c r="HXE50" s="674"/>
      <c r="HXF50" s="674"/>
      <c r="HXG50" s="674"/>
      <c r="HXH50" s="674"/>
      <c r="HXI50" s="674"/>
      <c r="HXJ50" s="674"/>
      <c r="HXK50" s="674"/>
      <c r="HXL50" s="674"/>
      <c r="HXM50" s="674"/>
      <c r="HXN50" s="674"/>
      <c r="HXO50" s="674"/>
      <c r="HXP50" s="674"/>
      <c r="HXQ50" s="674"/>
      <c r="HXR50" s="674"/>
      <c r="HXS50" s="674"/>
      <c r="HXT50" s="674"/>
      <c r="HXU50" s="674"/>
      <c r="HXV50" s="674"/>
      <c r="HXW50" s="674"/>
      <c r="HXX50" s="674"/>
      <c r="HXY50" s="674"/>
      <c r="HXZ50" s="674"/>
      <c r="HYA50" s="674"/>
      <c r="HYB50" s="674"/>
      <c r="HYC50" s="674"/>
      <c r="HYD50" s="674"/>
      <c r="HYE50" s="674"/>
      <c r="HYF50" s="674"/>
      <c r="HYG50" s="674"/>
      <c r="HYH50" s="674"/>
      <c r="HYI50" s="674"/>
      <c r="HYJ50" s="674"/>
      <c r="HYK50" s="674"/>
      <c r="HYL50" s="674"/>
      <c r="HYM50" s="674"/>
      <c r="HYN50" s="674"/>
      <c r="HYO50" s="674"/>
      <c r="HYP50" s="674"/>
      <c r="HYQ50" s="674"/>
      <c r="HYR50" s="674"/>
      <c r="HYS50" s="674"/>
      <c r="HYT50" s="674"/>
      <c r="HYU50" s="674"/>
      <c r="HYV50" s="674"/>
      <c r="HYW50" s="674"/>
      <c r="HYX50" s="674"/>
      <c r="HYY50" s="674"/>
      <c r="HYZ50" s="674"/>
      <c r="HZA50" s="674"/>
      <c r="HZB50" s="674"/>
      <c r="HZC50" s="674"/>
      <c r="HZD50" s="674"/>
      <c r="HZE50" s="674"/>
      <c r="HZF50" s="674"/>
      <c r="HZG50" s="674"/>
      <c r="HZH50" s="674"/>
      <c r="HZI50" s="674"/>
      <c r="HZJ50" s="674"/>
      <c r="HZK50" s="674"/>
      <c r="HZL50" s="674"/>
      <c r="HZM50" s="674"/>
      <c r="HZN50" s="674"/>
      <c r="HZO50" s="674"/>
      <c r="HZP50" s="674"/>
      <c r="HZQ50" s="674"/>
      <c r="HZR50" s="674"/>
      <c r="HZS50" s="674"/>
      <c r="HZT50" s="674"/>
      <c r="HZU50" s="674"/>
      <c r="HZV50" s="674"/>
      <c r="HZW50" s="674"/>
      <c r="HZX50" s="674"/>
      <c r="HZY50" s="674"/>
      <c r="HZZ50" s="674"/>
      <c r="IAA50" s="674"/>
      <c r="IAB50" s="674"/>
      <c r="IAC50" s="674"/>
      <c r="IAD50" s="674"/>
      <c r="IAE50" s="674"/>
      <c r="IAF50" s="674"/>
      <c r="IAG50" s="674"/>
      <c r="IAH50" s="674"/>
      <c r="IAI50" s="674"/>
      <c r="IAJ50" s="674"/>
      <c r="IAK50" s="674"/>
      <c r="IAL50" s="674"/>
      <c r="IAM50" s="674"/>
      <c r="IAN50" s="674"/>
      <c r="IAO50" s="674"/>
      <c r="IAP50" s="674"/>
      <c r="IAQ50" s="674"/>
      <c r="IAR50" s="674"/>
      <c r="IAS50" s="674"/>
      <c r="IAT50" s="674"/>
      <c r="IAU50" s="674"/>
      <c r="IAV50" s="674"/>
      <c r="IAW50" s="674"/>
      <c r="IAX50" s="674"/>
      <c r="IAY50" s="674"/>
      <c r="IAZ50" s="674"/>
      <c r="IBA50" s="674"/>
      <c r="IBB50" s="674"/>
      <c r="IBC50" s="674"/>
      <c r="IBD50" s="674"/>
      <c r="IBE50" s="674"/>
      <c r="IBF50" s="674"/>
      <c r="IBG50" s="674"/>
      <c r="IBH50" s="674"/>
      <c r="IBI50" s="674"/>
      <c r="IBJ50" s="674"/>
      <c r="IBK50" s="674"/>
      <c r="IBL50" s="674"/>
      <c r="IBM50" s="674"/>
      <c r="IBN50" s="674"/>
      <c r="IBO50" s="674"/>
      <c r="IBP50" s="674"/>
      <c r="IBQ50" s="674"/>
      <c r="IBR50" s="674"/>
      <c r="IBS50" s="674"/>
      <c r="IBT50" s="674"/>
      <c r="IBU50" s="674"/>
      <c r="IBV50" s="674"/>
      <c r="IBW50" s="674"/>
      <c r="IBX50" s="674"/>
      <c r="IBY50" s="674"/>
      <c r="IBZ50" s="674"/>
      <c r="ICA50" s="674"/>
      <c r="ICB50" s="674"/>
      <c r="ICC50" s="674"/>
      <c r="ICD50" s="674"/>
      <c r="ICE50" s="674"/>
      <c r="ICF50" s="674"/>
      <c r="ICG50" s="674"/>
      <c r="ICH50" s="674"/>
      <c r="ICI50" s="674"/>
      <c r="ICJ50" s="674"/>
      <c r="ICK50" s="674"/>
      <c r="ICL50" s="674"/>
      <c r="ICM50" s="674"/>
      <c r="ICN50" s="674"/>
      <c r="ICO50" s="674"/>
      <c r="ICP50" s="674"/>
      <c r="ICQ50" s="674"/>
      <c r="ICR50" s="674"/>
      <c r="ICS50" s="674"/>
      <c r="ICT50" s="674"/>
      <c r="ICU50" s="674"/>
      <c r="ICV50" s="674"/>
      <c r="ICW50" s="674"/>
      <c r="ICX50" s="674"/>
      <c r="ICY50" s="674"/>
      <c r="ICZ50" s="674"/>
      <c r="IDA50" s="674"/>
      <c r="IDB50" s="674"/>
      <c r="IDC50" s="674"/>
      <c r="IDD50" s="674"/>
      <c r="IDE50" s="674"/>
      <c r="IDF50" s="674"/>
      <c r="IDG50" s="674"/>
      <c r="IDH50" s="674"/>
      <c r="IDI50" s="674"/>
      <c r="IDJ50" s="674"/>
      <c r="IDK50" s="674"/>
      <c r="IDL50" s="674"/>
      <c r="IDM50" s="674"/>
      <c r="IDN50" s="674"/>
      <c r="IDO50" s="674"/>
      <c r="IDP50" s="674"/>
      <c r="IDQ50" s="674"/>
      <c r="IDR50" s="674"/>
      <c r="IDS50" s="674"/>
      <c r="IDT50" s="674"/>
      <c r="IDU50" s="674"/>
      <c r="IDV50" s="674"/>
      <c r="IDW50" s="674"/>
      <c r="IDX50" s="674"/>
      <c r="IDY50" s="674"/>
      <c r="IDZ50" s="674"/>
      <c r="IEA50" s="674"/>
      <c r="IEB50" s="674"/>
      <c r="IEC50" s="674"/>
      <c r="IED50" s="674"/>
      <c r="IEE50" s="674"/>
      <c r="IEF50" s="674"/>
      <c r="IEG50" s="674"/>
      <c r="IEH50" s="674"/>
      <c r="IEI50" s="674"/>
      <c r="IEJ50" s="674"/>
      <c r="IEK50" s="674"/>
      <c r="IEL50" s="674"/>
      <c r="IEM50" s="674"/>
      <c r="IEN50" s="674"/>
      <c r="IEO50" s="674"/>
      <c r="IEP50" s="674"/>
      <c r="IEQ50" s="674"/>
      <c r="IER50" s="674"/>
      <c r="IES50" s="674"/>
      <c r="IET50" s="674"/>
      <c r="IEU50" s="674"/>
      <c r="IEV50" s="674"/>
      <c r="IEW50" s="674"/>
      <c r="IEX50" s="674"/>
      <c r="IEY50" s="674"/>
      <c r="IEZ50" s="674"/>
      <c r="IFA50" s="674"/>
      <c r="IFB50" s="674"/>
      <c r="IFC50" s="674"/>
      <c r="IFD50" s="674"/>
      <c r="IFE50" s="674"/>
      <c r="IFF50" s="674"/>
      <c r="IFG50" s="674"/>
      <c r="IFH50" s="674"/>
      <c r="IFI50" s="674"/>
      <c r="IFJ50" s="674"/>
      <c r="IFK50" s="674"/>
      <c r="IFL50" s="674"/>
      <c r="IFM50" s="674"/>
      <c r="IFN50" s="674"/>
      <c r="IFO50" s="674"/>
      <c r="IFP50" s="674"/>
      <c r="IFQ50" s="674"/>
      <c r="IFR50" s="674"/>
      <c r="IFS50" s="674"/>
      <c r="IFT50" s="674"/>
      <c r="IFU50" s="674"/>
      <c r="IFV50" s="674"/>
      <c r="IFW50" s="674"/>
      <c r="IFX50" s="674"/>
      <c r="IFY50" s="674"/>
      <c r="IFZ50" s="674"/>
      <c r="IGA50" s="674"/>
      <c r="IGB50" s="674"/>
      <c r="IGC50" s="674"/>
      <c r="IGD50" s="674"/>
      <c r="IGE50" s="674"/>
      <c r="IGF50" s="674"/>
      <c r="IGG50" s="674"/>
      <c r="IGH50" s="674"/>
      <c r="IGI50" s="674"/>
      <c r="IGJ50" s="674"/>
      <c r="IGK50" s="674"/>
      <c r="IGL50" s="674"/>
      <c r="IGM50" s="674"/>
      <c r="IGN50" s="674"/>
      <c r="IGO50" s="674"/>
      <c r="IGP50" s="674"/>
      <c r="IGQ50" s="674"/>
      <c r="IGR50" s="674"/>
      <c r="IGS50" s="674"/>
      <c r="IGT50" s="674"/>
      <c r="IGU50" s="674"/>
      <c r="IGV50" s="674"/>
      <c r="IGW50" s="674"/>
      <c r="IGX50" s="674"/>
      <c r="IGY50" s="674"/>
      <c r="IGZ50" s="674"/>
      <c r="IHA50" s="674"/>
      <c r="IHB50" s="674"/>
      <c r="IHC50" s="674"/>
      <c r="IHD50" s="674"/>
      <c r="IHE50" s="674"/>
      <c r="IHF50" s="674"/>
      <c r="IHG50" s="674"/>
      <c r="IHH50" s="674"/>
      <c r="IHI50" s="674"/>
      <c r="IHJ50" s="674"/>
      <c r="IHK50" s="674"/>
      <c r="IHL50" s="674"/>
      <c r="IHM50" s="674"/>
      <c r="IHN50" s="674"/>
      <c r="IHO50" s="674"/>
      <c r="IHP50" s="674"/>
      <c r="IHQ50" s="674"/>
      <c r="IHR50" s="674"/>
      <c r="IHS50" s="674"/>
      <c r="IHT50" s="674"/>
      <c r="IHU50" s="674"/>
      <c r="IHV50" s="674"/>
      <c r="IHW50" s="674"/>
      <c r="IHX50" s="674"/>
      <c r="IHY50" s="674"/>
      <c r="IHZ50" s="674"/>
      <c r="IIA50" s="674"/>
      <c r="IIB50" s="674"/>
      <c r="IIC50" s="674"/>
      <c r="IID50" s="674"/>
      <c r="IIE50" s="674"/>
      <c r="IIF50" s="674"/>
      <c r="IIG50" s="674"/>
      <c r="IIH50" s="674"/>
      <c r="III50" s="674"/>
      <c r="IIJ50" s="674"/>
      <c r="IIK50" s="674"/>
      <c r="IIL50" s="674"/>
      <c r="IIM50" s="674"/>
      <c r="IIN50" s="674"/>
      <c r="IIO50" s="674"/>
      <c r="IIP50" s="674"/>
      <c r="IIQ50" s="674"/>
      <c r="IIR50" s="674"/>
      <c r="IIS50" s="674"/>
      <c r="IIT50" s="674"/>
      <c r="IIU50" s="674"/>
      <c r="IIV50" s="674"/>
      <c r="IIW50" s="674"/>
      <c r="IIX50" s="674"/>
      <c r="IIY50" s="674"/>
      <c r="IIZ50" s="674"/>
      <c r="IJA50" s="674"/>
      <c r="IJB50" s="674"/>
      <c r="IJC50" s="674"/>
      <c r="IJD50" s="674"/>
      <c r="IJE50" s="674"/>
      <c r="IJF50" s="674"/>
      <c r="IJG50" s="674"/>
      <c r="IJH50" s="674"/>
      <c r="IJI50" s="674"/>
      <c r="IJJ50" s="674"/>
      <c r="IJK50" s="674"/>
      <c r="IJL50" s="674"/>
      <c r="IJM50" s="674"/>
      <c r="IJN50" s="674"/>
      <c r="IJO50" s="674"/>
      <c r="IJP50" s="674"/>
      <c r="IJQ50" s="674"/>
      <c r="IJR50" s="674"/>
      <c r="IJS50" s="674"/>
      <c r="IJT50" s="674"/>
      <c r="IJU50" s="674"/>
      <c r="IJV50" s="674"/>
      <c r="IJW50" s="674"/>
      <c r="IJX50" s="674"/>
      <c r="IJY50" s="674"/>
      <c r="IJZ50" s="674"/>
      <c r="IKA50" s="674"/>
      <c r="IKB50" s="674"/>
      <c r="IKC50" s="674"/>
      <c r="IKD50" s="674"/>
      <c r="IKE50" s="674"/>
      <c r="IKF50" s="674"/>
      <c r="IKG50" s="674"/>
      <c r="IKH50" s="674"/>
      <c r="IKI50" s="674"/>
      <c r="IKJ50" s="674"/>
      <c r="IKK50" s="674"/>
      <c r="IKL50" s="674"/>
      <c r="IKM50" s="674"/>
      <c r="IKN50" s="674"/>
      <c r="IKO50" s="674"/>
      <c r="IKP50" s="674"/>
      <c r="IKQ50" s="674"/>
      <c r="IKR50" s="674"/>
      <c r="IKS50" s="674"/>
      <c r="IKT50" s="674"/>
      <c r="IKU50" s="674"/>
      <c r="IKV50" s="674"/>
      <c r="IKW50" s="674"/>
      <c r="IKX50" s="674"/>
      <c r="IKY50" s="674"/>
      <c r="IKZ50" s="674"/>
      <c r="ILA50" s="674"/>
      <c r="ILB50" s="674"/>
      <c r="ILC50" s="674"/>
      <c r="ILD50" s="674"/>
      <c r="ILE50" s="674"/>
      <c r="ILF50" s="674"/>
      <c r="ILG50" s="674"/>
      <c r="ILH50" s="674"/>
      <c r="ILI50" s="674"/>
      <c r="ILJ50" s="674"/>
      <c r="ILK50" s="674"/>
      <c r="ILL50" s="674"/>
      <c r="ILM50" s="674"/>
      <c r="ILN50" s="674"/>
      <c r="ILO50" s="674"/>
      <c r="ILP50" s="674"/>
      <c r="ILQ50" s="674"/>
      <c r="ILR50" s="674"/>
      <c r="ILS50" s="674"/>
      <c r="ILT50" s="674"/>
      <c r="ILU50" s="674"/>
      <c r="ILV50" s="674"/>
      <c r="ILW50" s="674"/>
      <c r="ILX50" s="674"/>
      <c r="ILY50" s="674"/>
      <c r="ILZ50" s="674"/>
      <c r="IMA50" s="674"/>
      <c r="IMB50" s="674"/>
      <c r="IMC50" s="674"/>
      <c r="IMD50" s="674"/>
      <c r="IME50" s="674"/>
      <c r="IMF50" s="674"/>
      <c r="IMG50" s="674"/>
      <c r="IMH50" s="674"/>
      <c r="IMI50" s="674"/>
      <c r="IMJ50" s="674"/>
      <c r="IMK50" s="674"/>
      <c r="IML50" s="674"/>
      <c r="IMM50" s="674"/>
      <c r="IMN50" s="674"/>
      <c r="IMO50" s="674"/>
      <c r="IMP50" s="674"/>
      <c r="IMQ50" s="674"/>
      <c r="IMR50" s="674"/>
      <c r="IMS50" s="674"/>
      <c r="IMT50" s="674"/>
      <c r="IMU50" s="674"/>
      <c r="IMV50" s="674"/>
      <c r="IMW50" s="674"/>
      <c r="IMX50" s="674"/>
      <c r="IMY50" s="674"/>
      <c r="IMZ50" s="674"/>
      <c r="INA50" s="674"/>
      <c r="INB50" s="674"/>
      <c r="INC50" s="674"/>
      <c r="IND50" s="674"/>
      <c r="INE50" s="674"/>
      <c r="INF50" s="674"/>
      <c r="ING50" s="674"/>
      <c r="INH50" s="674"/>
      <c r="INI50" s="674"/>
      <c r="INJ50" s="674"/>
      <c r="INK50" s="674"/>
      <c r="INL50" s="674"/>
      <c r="INM50" s="674"/>
      <c r="INN50" s="674"/>
      <c r="INO50" s="674"/>
      <c r="INP50" s="674"/>
      <c r="INQ50" s="674"/>
      <c r="INR50" s="674"/>
      <c r="INS50" s="674"/>
      <c r="INT50" s="674"/>
      <c r="INU50" s="674"/>
      <c r="INV50" s="674"/>
      <c r="INW50" s="674"/>
      <c r="INX50" s="674"/>
      <c r="INY50" s="674"/>
      <c r="INZ50" s="674"/>
      <c r="IOA50" s="674"/>
      <c r="IOB50" s="674"/>
      <c r="IOC50" s="674"/>
      <c r="IOD50" s="674"/>
      <c r="IOE50" s="674"/>
      <c r="IOF50" s="674"/>
      <c r="IOG50" s="674"/>
      <c r="IOH50" s="674"/>
      <c r="IOI50" s="674"/>
      <c r="IOJ50" s="674"/>
      <c r="IOK50" s="674"/>
      <c r="IOL50" s="674"/>
      <c r="IOM50" s="674"/>
      <c r="ION50" s="674"/>
      <c r="IOO50" s="674"/>
      <c r="IOP50" s="674"/>
      <c r="IOQ50" s="674"/>
      <c r="IOR50" s="674"/>
      <c r="IOS50" s="674"/>
      <c r="IOT50" s="674"/>
      <c r="IOU50" s="674"/>
      <c r="IOV50" s="674"/>
      <c r="IOW50" s="674"/>
      <c r="IOX50" s="674"/>
      <c r="IOY50" s="674"/>
      <c r="IOZ50" s="674"/>
      <c r="IPA50" s="674"/>
      <c r="IPB50" s="674"/>
      <c r="IPC50" s="674"/>
      <c r="IPD50" s="674"/>
      <c r="IPE50" s="674"/>
      <c r="IPF50" s="674"/>
      <c r="IPG50" s="674"/>
      <c r="IPH50" s="674"/>
      <c r="IPI50" s="674"/>
      <c r="IPJ50" s="674"/>
      <c r="IPK50" s="674"/>
      <c r="IPL50" s="674"/>
      <c r="IPM50" s="674"/>
      <c r="IPN50" s="674"/>
      <c r="IPO50" s="674"/>
      <c r="IPP50" s="674"/>
      <c r="IPQ50" s="674"/>
      <c r="IPR50" s="674"/>
      <c r="IPS50" s="674"/>
      <c r="IPT50" s="674"/>
      <c r="IPU50" s="674"/>
      <c r="IPV50" s="674"/>
      <c r="IPW50" s="674"/>
      <c r="IPX50" s="674"/>
      <c r="IPY50" s="674"/>
      <c r="IPZ50" s="674"/>
      <c r="IQA50" s="674"/>
      <c r="IQB50" s="674"/>
      <c r="IQC50" s="674"/>
      <c r="IQD50" s="674"/>
      <c r="IQE50" s="674"/>
      <c r="IQF50" s="674"/>
      <c r="IQG50" s="674"/>
      <c r="IQH50" s="674"/>
      <c r="IQI50" s="674"/>
      <c r="IQJ50" s="674"/>
      <c r="IQK50" s="674"/>
      <c r="IQL50" s="674"/>
      <c r="IQM50" s="674"/>
      <c r="IQN50" s="674"/>
      <c r="IQO50" s="674"/>
      <c r="IQP50" s="674"/>
      <c r="IQQ50" s="674"/>
      <c r="IQR50" s="674"/>
      <c r="IQS50" s="674"/>
      <c r="IQT50" s="674"/>
      <c r="IQU50" s="674"/>
      <c r="IQV50" s="674"/>
      <c r="IQW50" s="674"/>
      <c r="IQX50" s="674"/>
      <c r="IQY50" s="674"/>
      <c r="IQZ50" s="674"/>
      <c r="IRA50" s="674"/>
      <c r="IRB50" s="674"/>
      <c r="IRC50" s="674"/>
      <c r="IRD50" s="674"/>
      <c r="IRE50" s="674"/>
      <c r="IRF50" s="674"/>
      <c r="IRG50" s="674"/>
      <c r="IRH50" s="674"/>
      <c r="IRI50" s="674"/>
      <c r="IRJ50" s="674"/>
      <c r="IRK50" s="674"/>
      <c r="IRL50" s="674"/>
      <c r="IRM50" s="674"/>
      <c r="IRN50" s="674"/>
      <c r="IRO50" s="674"/>
      <c r="IRP50" s="674"/>
      <c r="IRQ50" s="674"/>
      <c r="IRR50" s="674"/>
      <c r="IRS50" s="674"/>
      <c r="IRT50" s="674"/>
      <c r="IRU50" s="674"/>
      <c r="IRV50" s="674"/>
      <c r="IRW50" s="674"/>
      <c r="IRX50" s="674"/>
      <c r="IRY50" s="674"/>
      <c r="IRZ50" s="674"/>
      <c r="ISA50" s="674"/>
      <c r="ISB50" s="674"/>
      <c r="ISC50" s="674"/>
      <c r="ISD50" s="674"/>
      <c r="ISE50" s="674"/>
      <c r="ISF50" s="674"/>
      <c r="ISG50" s="674"/>
      <c r="ISH50" s="674"/>
      <c r="ISI50" s="674"/>
      <c r="ISJ50" s="674"/>
      <c r="ISK50" s="674"/>
      <c r="ISL50" s="674"/>
      <c r="ISM50" s="674"/>
      <c r="ISN50" s="674"/>
      <c r="ISO50" s="674"/>
      <c r="ISP50" s="674"/>
      <c r="ISQ50" s="674"/>
      <c r="ISR50" s="674"/>
      <c r="ISS50" s="674"/>
      <c r="IST50" s="674"/>
      <c r="ISU50" s="674"/>
      <c r="ISV50" s="674"/>
      <c r="ISW50" s="674"/>
      <c r="ISX50" s="674"/>
      <c r="ISY50" s="674"/>
      <c r="ISZ50" s="674"/>
      <c r="ITA50" s="674"/>
      <c r="ITB50" s="674"/>
      <c r="ITC50" s="674"/>
      <c r="ITD50" s="674"/>
      <c r="ITE50" s="674"/>
      <c r="ITF50" s="674"/>
      <c r="ITG50" s="674"/>
      <c r="ITH50" s="674"/>
      <c r="ITI50" s="674"/>
      <c r="ITJ50" s="674"/>
      <c r="ITK50" s="674"/>
      <c r="ITL50" s="674"/>
      <c r="ITM50" s="674"/>
      <c r="ITN50" s="674"/>
      <c r="ITO50" s="674"/>
      <c r="ITP50" s="674"/>
      <c r="ITQ50" s="674"/>
      <c r="ITR50" s="674"/>
      <c r="ITS50" s="674"/>
      <c r="ITT50" s="674"/>
      <c r="ITU50" s="674"/>
      <c r="ITV50" s="674"/>
      <c r="ITW50" s="674"/>
      <c r="ITX50" s="674"/>
      <c r="ITY50" s="674"/>
      <c r="ITZ50" s="674"/>
      <c r="IUA50" s="674"/>
      <c r="IUB50" s="674"/>
      <c r="IUC50" s="674"/>
      <c r="IUD50" s="674"/>
      <c r="IUE50" s="674"/>
      <c r="IUF50" s="674"/>
      <c r="IUG50" s="674"/>
      <c r="IUH50" s="674"/>
      <c r="IUI50" s="674"/>
      <c r="IUJ50" s="674"/>
      <c r="IUK50" s="674"/>
      <c r="IUL50" s="674"/>
      <c r="IUM50" s="674"/>
      <c r="IUN50" s="674"/>
      <c r="IUO50" s="674"/>
      <c r="IUP50" s="674"/>
      <c r="IUQ50" s="674"/>
      <c r="IUR50" s="674"/>
      <c r="IUS50" s="674"/>
      <c r="IUT50" s="674"/>
      <c r="IUU50" s="674"/>
      <c r="IUV50" s="674"/>
      <c r="IUW50" s="674"/>
      <c r="IUX50" s="674"/>
      <c r="IUY50" s="674"/>
      <c r="IUZ50" s="674"/>
      <c r="IVA50" s="674"/>
      <c r="IVB50" s="674"/>
      <c r="IVC50" s="674"/>
      <c r="IVD50" s="674"/>
      <c r="IVE50" s="674"/>
      <c r="IVF50" s="674"/>
      <c r="IVG50" s="674"/>
      <c r="IVH50" s="674"/>
      <c r="IVI50" s="674"/>
      <c r="IVJ50" s="674"/>
      <c r="IVK50" s="674"/>
      <c r="IVL50" s="674"/>
      <c r="IVM50" s="674"/>
      <c r="IVN50" s="674"/>
      <c r="IVO50" s="674"/>
      <c r="IVP50" s="674"/>
      <c r="IVQ50" s="674"/>
      <c r="IVR50" s="674"/>
      <c r="IVS50" s="674"/>
      <c r="IVT50" s="674"/>
      <c r="IVU50" s="674"/>
      <c r="IVV50" s="674"/>
      <c r="IVW50" s="674"/>
      <c r="IVX50" s="674"/>
      <c r="IVY50" s="674"/>
      <c r="IVZ50" s="674"/>
      <c r="IWA50" s="674"/>
      <c r="IWB50" s="674"/>
      <c r="IWC50" s="674"/>
      <c r="IWD50" s="674"/>
      <c r="IWE50" s="674"/>
      <c r="IWF50" s="674"/>
      <c r="IWG50" s="674"/>
      <c r="IWH50" s="674"/>
      <c r="IWI50" s="674"/>
      <c r="IWJ50" s="674"/>
      <c r="IWK50" s="674"/>
      <c r="IWL50" s="674"/>
      <c r="IWM50" s="674"/>
      <c r="IWN50" s="674"/>
      <c r="IWO50" s="674"/>
      <c r="IWP50" s="674"/>
      <c r="IWQ50" s="674"/>
      <c r="IWR50" s="674"/>
      <c r="IWS50" s="674"/>
      <c r="IWT50" s="674"/>
      <c r="IWU50" s="674"/>
      <c r="IWV50" s="674"/>
      <c r="IWW50" s="674"/>
      <c r="IWX50" s="674"/>
      <c r="IWY50" s="674"/>
      <c r="IWZ50" s="674"/>
      <c r="IXA50" s="674"/>
      <c r="IXB50" s="674"/>
      <c r="IXC50" s="674"/>
      <c r="IXD50" s="674"/>
      <c r="IXE50" s="674"/>
      <c r="IXF50" s="674"/>
      <c r="IXG50" s="674"/>
      <c r="IXH50" s="674"/>
      <c r="IXI50" s="674"/>
      <c r="IXJ50" s="674"/>
      <c r="IXK50" s="674"/>
      <c r="IXL50" s="674"/>
      <c r="IXM50" s="674"/>
      <c r="IXN50" s="674"/>
      <c r="IXO50" s="674"/>
      <c r="IXP50" s="674"/>
      <c r="IXQ50" s="674"/>
      <c r="IXR50" s="674"/>
      <c r="IXS50" s="674"/>
      <c r="IXT50" s="674"/>
      <c r="IXU50" s="674"/>
      <c r="IXV50" s="674"/>
      <c r="IXW50" s="674"/>
      <c r="IXX50" s="674"/>
      <c r="IXY50" s="674"/>
      <c r="IXZ50" s="674"/>
      <c r="IYA50" s="674"/>
      <c r="IYB50" s="674"/>
      <c r="IYC50" s="674"/>
      <c r="IYD50" s="674"/>
      <c r="IYE50" s="674"/>
      <c r="IYF50" s="674"/>
      <c r="IYG50" s="674"/>
      <c r="IYH50" s="674"/>
      <c r="IYI50" s="674"/>
      <c r="IYJ50" s="674"/>
      <c r="IYK50" s="674"/>
      <c r="IYL50" s="674"/>
      <c r="IYM50" s="674"/>
      <c r="IYN50" s="674"/>
      <c r="IYO50" s="674"/>
      <c r="IYP50" s="674"/>
      <c r="IYQ50" s="674"/>
      <c r="IYR50" s="674"/>
      <c r="IYS50" s="674"/>
      <c r="IYT50" s="674"/>
      <c r="IYU50" s="674"/>
      <c r="IYV50" s="674"/>
      <c r="IYW50" s="674"/>
      <c r="IYX50" s="674"/>
      <c r="IYY50" s="674"/>
      <c r="IYZ50" s="674"/>
      <c r="IZA50" s="674"/>
      <c r="IZB50" s="674"/>
      <c r="IZC50" s="674"/>
      <c r="IZD50" s="674"/>
      <c r="IZE50" s="674"/>
      <c r="IZF50" s="674"/>
      <c r="IZG50" s="674"/>
      <c r="IZH50" s="674"/>
      <c r="IZI50" s="674"/>
      <c r="IZJ50" s="674"/>
      <c r="IZK50" s="674"/>
      <c r="IZL50" s="674"/>
      <c r="IZM50" s="674"/>
      <c r="IZN50" s="674"/>
      <c r="IZO50" s="674"/>
      <c r="IZP50" s="674"/>
      <c r="IZQ50" s="674"/>
      <c r="IZR50" s="674"/>
      <c r="IZS50" s="674"/>
      <c r="IZT50" s="674"/>
      <c r="IZU50" s="674"/>
      <c r="IZV50" s="674"/>
      <c r="IZW50" s="674"/>
      <c r="IZX50" s="674"/>
      <c r="IZY50" s="674"/>
      <c r="IZZ50" s="674"/>
      <c r="JAA50" s="674"/>
      <c r="JAB50" s="674"/>
      <c r="JAC50" s="674"/>
      <c r="JAD50" s="674"/>
      <c r="JAE50" s="674"/>
      <c r="JAF50" s="674"/>
      <c r="JAG50" s="674"/>
      <c r="JAH50" s="674"/>
      <c r="JAI50" s="674"/>
      <c r="JAJ50" s="674"/>
      <c r="JAK50" s="674"/>
      <c r="JAL50" s="674"/>
      <c r="JAM50" s="674"/>
      <c r="JAN50" s="674"/>
      <c r="JAO50" s="674"/>
      <c r="JAP50" s="674"/>
      <c r="JAQ50" s="674"/>
      <c r="JAR50" s="674"/>
      <c r="JAS50" s="674"/>
      <c r="JAT50" s="674"/>
      <c r="JAU50" s="674"/>
      <c r="JAV50" s="674"/>
      <c r="JAW50" s="674"/>
      <c r="JAX50" s="674"/>
      <c r="JAY50" s="674"/>
      <c r="JAZ50" s="674"/>
      <c r="JBA50" s="674"/>
      <c r="JBB50" s="674"/>
      <c r="JBC50" s="674"/>
      <c r="JBD50" s="674"/>
      <c r="JBE50" s="674"/>
      <c r="JBF50" s="674"/>
      <c r="JBG50" s="674"/>
      <c r="JBH50" s="674"/>
      <c r="JBI50" s="674"/>
      <c r="JBJ50" s="674"/>
      <c r="JBK50" s="674"/>
      <c r="JBL50" s="674"/>
      <c r="JBM50" s="674"/>
      <c r="JBN50" s="674"/>
      <c r="JBO50" s="674"/>
      <c r="JBP50" s="674"/>
      <c r="JBQ50" s="674"/>
      <c r="JBR50" s="674"/>
      <c r="JBS50" s="674"/>
      <c r="JBT50" s="674"/>
      <c r="JBU50" s="674"/>
      <c r="JBV50" s="674"/>
      <c r="JBW50" s="674"/>
      <c r="JBX50" s="674"/>
      <c r="JBY50" s="674"/>
      <c r="JBZ50" s="674"/>
      <c r="JCA50" s="674"/>
      <c r="JCB50" s="674"/>
      <c r="JCC50" s="674"/>
      <c r="JCD50" s="674"/>
      <c r="JCE50" s="674"/>
      <c r="JCF50" s="674"/>
      <c r="JCG50" s="674"/>
      <c r="JCH50" s="674"/>
      <c r="JCI50" s="674"/>
      <c r="JCJ50" s="674"/>
      <c r="JCK50" s="674"/>
      <c r="JCL50" s="674"/>
      <c r="JCM50" s="674"/>
      <c r="JCN50" s="674"/>
      <c r="JCO50" s="674"/>
      <c r="JCP50" s="674"/>
      <c r="JCQ50" s="674"/>
      <c r="JCR50" s="674"/>
      <c r="JCS50" s="674"/>
      <c r="JCT50" s="674"/>
      <c r="JCU50" s="674"/>
      <c r="JCV50" s="674"/>
      <c r="JCW50" s="674"/>
      <c r="JCX50" s="674"/>
      <c r="JCY50" s="674"/>
      <c r="JCZ50" s="674"/>
      <c r="JDA50" s="674"/>
      <c r="JDB50" s="674"/>
      <c r="JDC50" s="674"/>
      <c r="JDD50" s="674"/>
      <c r="JDE50" s="674"/>
      <c r="JDF50" s="674"/>
      <c r="JDG50" s="674"/>
      <c r="JDH50" s="674"/>
      <c r="JDI50" s="674"/>
      <c r="JDJ50" s="674"/>
      <c r="JDK50" s="674"/>
      <c r="JDL50" s="674"/>
      <c r="JDM50" s="674"/>
      <c r="JDN50" s="674"/>
      <c r="JDO50" s="674"/>
      <c r="JDP50" s="674"/>
      <c r="JDQ50" s="674"/>
      <c r="JDR50" s="674"/>
      <c r="JDS50" s="674"/>
      <c r="JDT50" s="674"/>
      <c r="JDU50" s="674"/>
      <c r="JDV50" s="674"/>
      <c r="JDW50" s="674"/>
      <c r="JDX50" s="674"/>
      <c r="JDY50" s="674"/>
      <c r="JDZ50" s="674"/>
      <c r="JEA50" s="674"/>
      <c r="JEB50" s="674"/>
      <c r="JEC50" s="674"/>
      <c r="JED50" s="674"/>
      <c r="JEE50" s="674"/>
      <c r="JEF50" s="674"/>
      <c r="JEG50" s="674"/>
      <c r="JEH50" s="674"/>
      <c r="JEI50" s="674"/>
      <c r="JEJ50" s="674"/>
      <c r="JEK50" s="674"/>
      <c r="JEL50" s="674"/>
      <c r="JEM50" s="674"/>
      <c r="JEN50" s="674"/>
      <c r="JEO50" s="674"/>
      <c r="JEP50" s="674"/>
      <c r="JEQ50" s="674"/>
      <c r="JER50" s="674"/>
      <c r="JES50" s="674"/>
      <c r="JET50" s="674"/>
      <c r="JEU50" s="674"/>
      <c r="JEV50" s="674"/>
      <c r="JEW50" s="674"/>
      <c r="JEX50" s="674"/>
      <c r="JEY50" s="674"/>
      <c r="JEZ50" s="674"/>
      <c r="JFA50" s="674"/>
      <c r="JFB50" s="674"/>
      <c r="JFC50" s="674"/>
      <c r="JFD50" s="674"/>
      <c r="JFE50" s="674"/>
      <c r="JFF50" s="674"/>
      <c r="JFG50" s="674"/>
      <c r="JFH50" s="674"/>
      <c r="JFI50" s="674"/>
      <c r="JFJ50" s="674"/>
      <c r="JFK50" s="674"/>
      <c r="JFL50" s="674"/>
      <c r="JFM50" s="674"/>
      <c r="JFN50" s="674"/>
      <c r="JFO50" s="674"/>
      <c r="JFP50" s="674"/>
      <c r="JFQ50" s="674"/>
      <c r="JFR50" s="674"/>
      <c r="JFS50" s="674"/>
      <c r="JFT50" s="674"/>
      <c r="JFU50" s="674"/>
      <c r="JFV50" s="674"/>
      <c r="JFW50" s="674"/>
      <c r="JFX50" s="674"/>
      <c r="JFY50" s="674"/>
      <c r="JFZ50" s="674"/>
      <c r="JGA50" s="674"/>
      <c r="JGB50" s="674"/>
      <c r="JGC50" s="674"/>
      <c r="JGD50" s="674"/>
      <c r="JGE50" s="674"/>
      <c r="JGF50" s="674"/>
      <c r="JGG50" s="674"/>
      <c r="JGH50" s="674"/>
      <c r="JGI50" s="674"/>
      <c r="JGJ50" s="674"/>
      <c r="JGK50" s="674"/>
      <c r="JGL50" s="674"/>
      <c r="JGM50" s="674"/>
      <c r="JGN50" s="674"/>
      <c r="JGO50" s="674"/>
      <c r="JGP50" s="674"/>
      <c r="JGQ50" s="674"/>
      <c r="JGR50" s="674"/>
      <c r="JGS50" s="674"/>
      <c r="JGT50" s="674"/>
      <c r="JGU50" s="674"/>
      <c r="JGV50" s="674"/>
      <c r="JGW50" s="674"/>
      <c r="JGX50" s="674"/>
      <c r="JGY50" s="674"/>
      <c r="JGZ50" s="674"/>
      <c r="JHA50" s="674"/>
      <c r="JHB50" s="674"/>
      <c r="JHC50" s="674"/>
      <c r="JHD50" s="674"/>
      <c r="JHE50" s="674"/>
      <c r="JHF50" s="674"/>
      <c r="JHG50" s="674"/>
      <c r="JHH50" s="674"/>
      <c r="JHI50" s="674"/>
      <c r="JHJ50" s="674"/>
      <c r="JHK50" s="674"/>
      <c r="JHL50" s="674"/>
      <c r="JHM50" s="674"/>
      <c r="JHN50" s="674"/>
      <c r="JHO50" s="674"/>
      <c r="JHP50" s="674"/>
      <c r="JHQ50" s="674"/>
      <c r="JHR50" s="674"/>
      <c r="JHS50" s="674"/>
      <c r="JHT50" s="674"/>
      <c r="JHU50" s="674"/>
      <c r="JHV50" s="674"/>
      <c r="JHW50" s="674"/>
      <c r="JHX50" s="674"/>
      <c r="JHY50" s="674"/>
      <c r="JHZ50" s="674"/>
      <c r="JIA50" s="674"/>
      <c r="JIB50" s="674"/>
      <c r="JIC50" s="674"/>
      <c r="JID50" s="674"/>
      <c r="JIE50" s="674"/>
      <c r="JIF50" s="674"/>
      <c r="JIG50" s="674"/>
      <c r="JIH50" s="674"/>
      <c r="JII50" s="674"/>
      <c r="JIJ50" s="674"/>
      <c r="JIK50" s="674"/>
      <c r="JIL50" s="674"/>
      <c r="JIM50" s="674"/>
      <c r="JIN50" s="674"/>
      <c r="JIO50" s="674"/>
      <c r="JIP50" s="674"/>
      <c r="JIQ50" s="674"/>
      <c r="JIR50" s="674"/>
      <c r="JIS50" s="674"/>
      <c r="JIT50" s="674"/>
      <c r="JIU50" s="674"/>
      <c r="JIV50" s="674"/>
      <c r="JIW50" s="674"/>
      <c r="JIX50" s="674"/>
      <c r="JIY50" s="674"/>
      <c r="JIZ50" s="674"/>
      <c r="JJA50" s="674"/>
      <c r="JJB50" s="674"/>
      <c r="JJC50" s="674"/>
      <c r="JJD50" s="674"/>
      <c r="JJE50" s="674"/>
      <c r="JJF50" s="674"/>
      <c r="JJG50" s="674"/>
      <c r="JJH50" s="674"/>
      <c r="JJI50" s="674"/>
      <c r="JJJ50" s="674"/>
      <c r="JJK50" s="674"/>
      <c r="JJL50" s="674"/>
      <c r="JJM50" s="674"/>
      <c r="JJN50" s="674"/>
      <c r="JJO50" s="674"/>
      <c r="JJP50" s="674"/>
      <c r="JJQ50" s="674"/>
      <c r="JJR50" s="674"/>
      <c r="JJS50" s="674"/>
      <c r="JJT50" s="674"/>
      <c r="JJU50" s="674"/>
      <c r="JJV50" s="674"/>
      <c r="JJW50" s="674"/>
      <c r="JJX50" s="674"/>
      <c r="JJY50" s="674"/>
      <c r="JJZ50" s="674"/>
      <c r="JKA50" s="674"/>
      <c r="JKB50" s="674"/>
      <c r="JKC50" s="674"/>
      <c r="JKD50" s="674"/>
      <c r="JKE50" s="674"/>
      <c r="JKF50" s="674"/>
      <c r="JKG50" s="674"/>
      <c r="JKH50" s="674"/>
      <c r="JKI50" s="674"/>
      <c r="JKJ50" s="674"/>
      <c r="JKK50" s="674"/>
      <c r="JKL50" s="674"/>
      <c r="JKM50" s="674"/>
      <c r="JKN50" s="674"/>
      <c r="JKO50" s="674"/>
      <c r="JKP50" s="674"/>
      <c r="JKQ50" s="674"/>
      <c r="JKR50" s="674"/>
      <c r="JKS50" s="674"/>
      <c r="JKT50" s="674"/>
      <c r="JKU50" s="674"/>
      <c r="JKV50" s="674"/>
      <c r="JKW50" s="674"/>
      <c r="JKX50" s="674"/>
      <c r="JKY50" s="674"/>
      <c r="JKZ50" s="674"/>
      <c r="JLA50" s="674"/>
      <c r="JLB50" s="674"/>
      <c r="JLC50" s="674"/>
      <c r="JLD50" s="674"/>
      <c r="JLE50" s="674"/>
      <c r="JLF50" s="674"/>
      <c r="JLG50" s="674"/>
      <c r="JLH50" s="674"/>
      <c r="JLI50" s="674"/>
      <c r="JLJ50" s="674"/>
      <c r="JLK50" s="674"/>
      <c r="JLL50" s="674"/>
      <c r="JLM50" s="674"/>
      <c r="JLN50" s="674"/>
      <c r="JLO50" s="674"/>
      <c r="JLP50" s="674"/>
      <c r="JLQ50" s="674"/>
      <c r="JLR50" s="674"/>
      <c r="JLS50" s="674"/>
      <c r="JLT50" s="674"/>
      <c r="JLU50" s="674"/>
      <c r="JLV50" s="674"/>
      <c r="JLW50" s="674"/>
      <c r="JLX50" s="674"/>
      <c r="JLY50" s="674"/>
      <c r="JLZ50" s="674"/>
      <c r="JMA50" s="674"/>
      <c r="JMB50" s="674"/>
      <c r="JMC50" s="674"/>
      <c r="JMD50" s="674"/>
      <c r="JME50" s="674"/>
      <c r="JMF50" s="674"/>
      <c r="JMG50" s="674"/>
      <c r="JMH50" s="674"/>
      <c r="JMI50" s="674"/>
      <c r="JMJ50" s="674"/>
      <c r="JMK50" s="674"/>
      <c r="JML50" s="674"/>
      <c r="JMM50" s="674"/>
      <c r="JMN50" s="674"/>
      <c r="JMO50" s="674"/>
      <c r="JMP50" s="674"/>
      <c r="JMQ50" s="674"/>
      <c r="JMR50" s="674"/>
      <c r="JMS50" s="674"/>
      <c r="JMT50" s="674"/>
      <c r="JMU50" s="674"/>
      <c r="JMV50" s="674"/>
      <c r="JMW50" s="674"/>
      <c r="JMX50" s="674"/>
      <c r="JMY50" s="674"/>
      <c r="JMZ50" s="674"/>
      <c r="JNA50" s="674"/>
      <c r="JNB50" s="674"/>
      <c r="JNC50" s="674"/>
      <c r="JND50" s="674"/>
      <c r="JNE50" s="674"/>
      <c r="JNF50" s="674"/>
      <c r="JNG50" s="674"/>
      <c r="JNH50" s="674"/>
      <c r="JNI50" s="674"/>
      <c r="JNJ50" s="674"/>
      <c r="JNK50" s="674"/>
      <c r="JNL50" s="674"/>
      <c r="JNM50" s="674"/>
      <c r="JNN50" s="674"/>
      <c r="JNO50" s="674"/>
      <c r="JNP50" s="674"/>
      <c r="JNQ50" s="674"/>
      <c r="JNR50" s="674"/>
      <c r="JNS50" s="674"/>
      <c r="JNT50" s="674"/>
      <c r="JNU50" s="674"/>
      <c r="JNV50" s="674"/>
      <c r="JNW50" s="674"/>
      <c r="JNX50" s="674"/>
      <c r="JNY50" s="674"/>
      <c r="JNZ50" s="674"/>
      <c r="JOA50" s="674"/>
      <c r="JOB50" s="674"/>
      <c r="JOC50" s="674"/>
      <c r="JOD50" s="674"/>
      <c r="JOE50" s="674"/>
      <c r="JOF50" s="674"/>
      <c r="JOG50" s="674"/>
      <c r="JOH50" s="674"/>
      <c r="JOI50" s="674"/>
      <c r="JOJ50" s="674"/>
      <c r="JOK50" s="674"/>
      <c r="JOL50" s="674"/>
      <c r="JOM50" s="674"/>
      <c r="JON50" s="674"/>
      <c r="JOO50" s="674"/>
      <c r="JOP50" s="674"/>
      <c r="JOQ50" s="674"/>
      <c r="JOR50" s="674"/>
      <c r="JOS50" s="674"/>
      <c r="JOT50" s="674"/>
      <c r="JOU50" s="674"/>
      <c r="JOV50" s="674"/>
      <c r="JOW50" s="674"/>
      <c r="JOX50" s="674"/>
      <c r="JOY50" s="674"/>
      <c r="JOZ50" s="674"/>
      <c r="JPA50" s="674"/>
      <c r="JPB50" s="674"/>
      <c r="JPC50" s="674"/>
      <c r="JPD50" s="674"/>
      <c r="JPE50" s="674"/>
      <c r="JPF50" s="674"/>
      <c r="JPG50" s="674"/>
      <c r="JPH50" s="674"/>
      <c r="JPI50" s="674"/>
      <c r="JPJ50" s="674"/>
      <c r="JPK50" s="674"/>
      <c r="JPL50" s="674"/>
      <c r="JPM50" s="674"/>
      <c r="JPN50" s="674"/>
      <c r="JPO50" s="674"/>
      <c r="JPP50" s="674"/>
      <c r="JPQ50" s="674"/>
      <c r="JPR50" s="674"/>
      <c r="JPS50" s="674"/>
      <c r="JPT50" s="674"/>
      <c r="JPU50" s="674"/>
      <c r="JPV50" s="674"/>
      <c r="JPW50" s="674"/>
      <c r="JPX50" s="674"/>
      <c r="JPY50" s="674"/>
      <c r="JPZ50" s="674"/>
      <c r="JQA50" s="674"/>
      <c r="JQB50" s="674"/>
      <c r="JQC50" s="674"/>
      <c r="JQD50" s="674"/>
      <c r="JQE50" s="674"/>
      <c r="JQF50" s="674"/>
      <c r="JQG50" s="674"/>
      <c r="JQH50" s="674"/>
      <c r="JQI50" s="674"/>
      <c r="JQJ50" s="674"/>
      <c r="JQK50" s="674"/>
      <c r="JQL50" s="674"/>
      <c r="JQM50" s="674"/>
      <c r="JQN50" s="674"/>
      <c r="JQO50" s="674"/>
      <c r="JQP50" s="674"/>
      <c r="JQQ50" s="674"/>
      <c r="JQR50" s="674"/>
      <c r="JQS50" s="674"/>
      <c r="JQT50" s="674"/>
      <c r="JQU50" s="674"/>
      <c r="JQV50" s="674"/>
      <c r="JQW50" s="674"/>
      <c r="JQX50" s="674"/>
      <c r="JQY50" s="674"/>
      <c r="JQZ50" s="674"/>
      <c r="JRA50" s="674"/>
      <c r="JRB50" s="674"/>
      <c r="JRC50" s="674"/>
      <c r="JRD50" s="674"/>
      <c r="JRE50" s="674"/>
      <c r="JRF50" s="674"/>
      <c r="JRG50" s="674"/>
      <c r="JRH50" s="674"/>
      <c r="JRI50" s="674"/>
      <c r="JRJ50" s="674"/>
      <c r="JRK50" s="674"/>
      <c r="JRL50" s="674"/>
      <c r="JRM50" s="674"/>
      <c r="JRN50" s="674"/>
      <c r="JRO50" s="674"/>
      <c r="JRP50" s="674"/>
      <c r="JRQ50" s="674"/>
      <c r="JRR50" s="674"/>
      <c r="JRS50" s="674"/>
      <c r="JRT50" s="674"/>
      <c r="JRU50" s="674"/>
      <c r="JRV50" s="674"/>
      <c r="JRW50" s="674"/>
      <c r="JRX50" s="674"/>
      <c r="JRY50" s="674"/>
      <c r="JRZ50" s="674"/>
      <c r="JSA50" s="674"/>
      <c r="JSB50" s="674"/>
      <c r="JSC50" s="674"/>
      <c r="JSD50" s="674"/>
      <c r="JSE50" s="674"/>
      <c r="JSF50" s="674"/>
      <c r="JSG50" s="674"/>
      <c r="JSH50" s="674"/>
      <c r="JSI50" s="674"/>
      <c r="JSJ50" s="674"/>
      <c r="JSK50" s="674"/>
      <c r="JSL50" s="674"/>
      <c r="JSM50" s="674"/>
      <c r="JSN50" s="674"/>
      <c r="JSO50" s="674"/>
      <c r="JSP50" s="674"/>
      <c r="JSQ50" s="674"/>
      <c r="JSR50" s="674"/>
      <c r="JSS50" s="674"/>
      <c r="JST50" s="674"/>
      <c r="JSU50" s="674"/>
      <c r="JSV50" s="674"/>
      <c r="JSW50" s="674"/>
      <c r="JSX50" s="674"/>
      <c r="JSY50" s="674"/>
      <c r="JSZ50" s="674"/>
      <c r="JTA50" s="674"/>
      <c r="JTB50" s="674"/>
      <c r="JTC50" s="674"/>
      <c r="JTD50" s="674"/>
      <c r="JTE50" s="674"/>
      <c r="JTF50" s="674"/>
      <c r="JTG50" s="674"/>
      <c r="JTH50" s="674"/>
      <c r="JTI50" s="674"/>
      <c r="JTJ50" s="674"/>
      <c r="JTK50" s="674"/>
      <c r="JTL50" s="674"/>
      <c r="JTM50" s="674"/>
      <c r="JTN50" s="674"/>
      <c r="JTO50" s="674"/>
      <c r="JTP50" s="674"/>
      <c r="JTQ50" s="674"/>
      <c r="JTR50" s="674"/>
      <c r="JTS50" s="674"/>
      <c r="JTT50" s="674"/>
      <c r="JTU50" s="674"/>
      <c r="JTV50" s="674"/>
      <c r="JTW50" s="674"/>
      <c r="JTX50" s="674"/>
      <c r="JTY50" s="674"/>
      <c r="JTZ50" s="674"/>
      <c r="JUA50" s="674"/>
      <c r="JUB50" s="674"/>
      <c r="JUC50" s="674"/>
      <c r="JUD50" s="674"/>
      <c r="JUE50" s="674"/>
      <c r="JUF50" s="674"/>
      <c r="JUG50" s="674"/>
      <c r="JUH50" s="674"/>
      <c r="JUI50" s="674"/>
      <c r="JUJ50" s="674"/>
      <c r="JUK50" s="674"/>
      <c r="JUL50" s="674"/>
      <c r="JUM50" s="674"/>
      <c r="JUN50" s="674"/>
      <c r="JUO50" s="674"/>
      <c r="JUP50" s="674"/>
      <c r="JUQ50" s="674"/>
      <c r="JUR50" s="674"/>
      <c r="JUS50" s="674"/>
      <c r="JUT50" s="674"/>
      <c r="JUU50" s="674"/>
      <c r="JUV50" s="674"/>
      <c r="JUW50" s="674"/>
      <c r="JUX50" s="674"/>
      <c r="JUY50" s="674"/>
      <c r="JUZ50" s="674"/>
      <c r="JVA50" s="674"/>
      <c r="JVB50" s="674"/>
      <c r="JVC50" s="674"/>
      <c r="JVD50" s="674"/>
      <c r="JVE50" s="674"/>
      <c r="JVF50" s="674"/>
      <c r="JVG50" s="674"/>
      <c r="JVH50" s="674"/>
      <c r="JVI50" s="674"/>
      <c r="JVJ50" s="674"/>
      <c r="JVK50" s="674"/>
      <c r="JVL50" s="674"/>
      <c r="JVM50" s="674"/>
      <c r="JVN50" s="674"/>
      <c r="JVO50" s="674"/>
      <c r="JVP50" s="674"/>
      <c r="JVQ50" s="674"/>
      <c r="JVR50" s="674"/>
      <c r="JVS50" s="674"/>
      <c r="JVT50" s="674"/>
      <c r="JVU50" s="674"/>
      <c r="JVV50" s="674"/>
      <c r="JVW50" s="674"/>
      <c r="JVX50" s="674"/>
      <c r="JVY50" s="674"/>
      <c r="JVZ50" s="674"/>
      <c r="JWA50" s="674"/>
      <c r="JWB50" s="674"/>
      <c r="JWC50" s="674"/>
      <c r="JWD50" s="674"/>
      <c r="JWE50" s="674"/>
      <c r="JWF50" s="674"/>
      <c r="JWG50" s="674"/>
      <c r="JWH50" s="674"/>
      <c r="JWI50" s="674"/>
      <c r="JWJ50" s="674"/>
      <c r="JWK50" s="674"/>
      <c r="JWL50" s="674"/>
      <c r="JWM50" s="674"/>
      <c r="JWN50" s="674"/>
      <c r="JWO50" s="674"/>
      <c r="JWP50" s="674"/>
      <c r="JWQ50" s="674"/>
      <c r="JWR50" s="674"/>
      <c r="JWS50" s="674"/>
      <c r="JWT50" s="674"/>
      <c r="JWU50" s="674"/>
      <c r="JWV50" s="674"/>
      <c r="JWW50" s="674"/>
      <c r="JWX50" s="674"/>
      <c r="JWY50" s="674"/>
      <c r="JWZ50" s="674"/>
      <c r="JXA50" s="674"/>
      <c r="JXB50" s="674"/>
      <c r="JXC50" s="674"/>
      <c r="JXD50" s="674"/>
      <c r="JXE50" s="674"/>
      <c r="JXF50" s="674"/>
      <c r="JXG50" s="674"/>
      <c r="JXH50" s="674"/>
      <c r="JXI50" s="674"/>
      <c r="JXJ50" s="674"/>
      <c r="JXK50" s="674"/>
      <c r="JXL50" s="674"/>
      <c r="JXM50" s="674"/>
      <c r="JXN50" s="674"/>
      <c r="JXO50" s="674"/>
      <c r="JXP50" s="674"/>
      <c r="JXQ50" s="674"/>
      <c r="JXR50" s="674"/>
      <c r="JXS50" s="674"/>
      <c r="JXT50" s="674"/>
      <c r="JXU50" s="674"/>
      <c r="JXV50" s="674"/>
      <c r="JXW50" s="674"/>
      <c r="JXX50" s="674"/>
      <c r="JXY50" s="674"/>
      <c r="JXZ50" s="674"/>
      <c r="JYA50" s="674"/>
      <c r="JYB50" s="674"/>
      <c r="JYC50" s="674"/>
      <c r="JYD50" s="674"/>
      <c r="JYE50" s="674"/>
      <c r="JYF50" s="674"/>
      <c r="JYG50" s="674"/>
      <c r="JYH50" s="674"/>
      <c r="JYI50" s="674"/>
      <c r="JYJ50" s="674"/>
      <c r="JYK50" s="674"/>
      <c r="JYL50" s="674"/>
      <c r="JYM50" s="674"/>
      <c r="JYN50" s="674"/>
      <c r="JYO50" s="674"/>
      <c r="JYP50" s="674"/>
      <c r="JYQ50" s="674"/>
      <c r="JYR50" s="674"/>
      <c r="JYS50" s="674"/>
      <c r="JYT50" s="674"/>
      <c r="JYU50" s="674"/>
      <c r="JYV50" s="674"/>
      <c r="JYW50" s="674"/>
      <c r="JYX50" s="674"/>
      <c r="JYY50" s="674"/>
      <c r="JYZ50" s="674"/>
      <c r="JZA50" s="674"/>
      <c r="JZB50" s="674"/>
      <c r="JZC50" s="674"/>
      <c r="JZD50" s="674"/>
      <c r="JZE50" s="674"/>
      <c r="JZF50" s="674"/>
      <c r="JZG50" s="674"/>
      <c r="JZH50" s="674"/>
      <c r="JZI50" s="674"/>
      <c r="JZJ50" s="674"/>
      <c r="JZK50" s="674"/>
      <c r="JZL50" s="674"/>
      <c r="JZM50" s="674"/>
      <c r="JZN50" s="674"/>
      <c r="JZO50" s="674"/>
      <c r="JZP50" s="674"/>
      <c r="JZQ50" s="674"/>
      <c r="JZR50" s="674"/>
      <c r="JZS50" s="674"/>
      <c r="JZT50" s="674"/>
      <c r="JZU50" s="674"/>
      <c r="JZV50" s="674"/>
      <c r="JZW50" s="674"/>
      <c r="JZX50" s="674"/>
      <c r="JZY50" s="674"/>
      <c r="JZZ50" s="674"/>
      <c r="KAA50" s="674"/>
      <c r="KAB50" s="674"/>
      <c r="KAC50" s="674"/>
      <c r="KAD50" s="674"/>
      <c r="KAE50" s="674"/>
      <c r="KAF50" s="674"/>
      <c r="KAG50" s="674"/>
      <c r="KAH50" s="674"/>
      <c r="KAI50" s="674"/>
      <c r="KAJ50" s="674"/>
      <c r="KAK50" s="674"/>
      <c r="KAL50" s="674"/>
      <c r="KAM50" s="674"/>
      <c r="KAN50" s="674"/>
      <c r="KAO50" s="674"/>
      <c r="KAP50" s="674"/>
      <c r="KAQ50" s="674"/>
      <c r="KAR50" s="674"/>
      <c r="KAS50" s="674"/>
      <c r="KAT50" s="674"/>
      <c r="KAU50" s="674"/>
      <c r="KAV50" s="674"/>
      <c r="KAW50" s="674"/>
      <c r="KAX50" s="674"/>
      <c r="KAY50" s="674"/>
      <c r="KAZ50" s="674"/>
      <c r="KBA50" s="674"/>
      <c r="KBB50" s="674"/>
      <c r="KBC50" s="674"/>
      <c r="KBD50" s="674"/>
      <c r="KBE50" s="674"/>
      <c r="KBF50" s="674"/>
      <c r="KBG50" s="674"/>
      <c r="KBH50" s="674"/>
      <c r="KBI50" s="674"/>
      <c r="KBJ50" s="674"/>
      <c r="KBK50" s="674"/>
      <c r="KBL50" s="674"/>
      <c r="KBM50" s="674"/>
      <c r="KBN50" s="674"/>
      <c r="KBO50" s="674"/>
      <c r="KBP50" s="674"/>
      <c r="KBQ50" s="674"/>
      <c r="KBR50" s="674"/>
      <c r="KBS50" s="674"/>
      <c r="KBT50" s="674"/>
      <c r="KBU50" s="674"/>
      <c r="KBV50" s="674"/>
      <c r="KBW50" s="674"/>
      <c r="KBX50" s="674"/>
      <c r="KBY50" s="674"/>
      <c r="KBZ50" s="674"/>
      <c r="KCA50" s="674"/>
      <c r="KCB50" s="674"/>
      <c r="KCC50" s="674"/>
      <c r="KCD50" s="674"/>
      <c r="KCE50" s="674"/>
      <c r="KCF50" s="674"/>
      <c r="KCG50" s="674"/>
      <c r="KCH50" s="674"/>
      <c r="KCI50" s="674"/>
      <c r="KCJ50" s="674"/>
      <c r="KCK50" s="674"/>
      <c r="KCL50" s="674"/>
      <c r="KCM50" s="674"/>
      <c r="KCN50" s="674"/>
      <c r="KCO50" s="674"/>
      <c r="KCP50" s="674"/>
      <c r="KCQ50" s="674"/>
      <c r="KCR50" s="674"/>
      <c r="KCS50" s="674"/>
      <c r="KCT50" s="674"/>
      <c r="KCU50" s="674"/>
      <c r="KCV50" s="674"/>
      <c r="KCW50" s="674"/>
      <c r="KCX50" s="674"/>
      <c r="KCY50" s="674"/>
      <c r="KCZ50" s="674"/>
      <c r="KDA50" s="674"/>
      <c r="KDB50" s="674"/>
      <c r="KDC50" s="674"/>
      <c r="KDD50" s="674"/>
      <c r="KDE50" s="674"/>
      <c r="KDF50" s="674"/>
      <c r="KDG50" s="674"/>
      <c r="KDH50" s="674"/>
      <c r="KDI50" s="674"/>
      <c r="KDJ50" s="674"/>
      <c r="KDK50" s="674"/>
      <c r="KDL50" s="674"/>
      <c r="KDM50" s="674"/>
      <c r="KDN50" s="674"/>
      <c r="KDO50" s="674"/>
      <c r="KDP50" s="674"/>
      <c r="KDQ50" s="674"/>
      <c r="KDR50" s="674"/>
      <c r="KDS50" s="674"/>
      <c r="KDT50" s="674"/>
      <c r="KDU50" s="674"/>
      <c r="KDV50" s="674"/>
      <c r="KDW50" s="674"/>
      <c r="KDX50" s="674"/>
      <c r="KDY50" s="674"/>
      <c r="KDZ50" s="674"/>
      <c r="KEA50" s="674"/>
      <c r="KEB50" s="674"/>
      <c r="KEC50" s="674"/>
      <c r="KED50" s="674"/>
      <c r="KEE50" s="674"/>
      <c r="KEF50" s="674"/>
      <c r="KEG50" s="674"/>
      <c r="KEH50" s="674"/>
      <c r="KEI50" s="674"/>
      <c r="KEJ50" s="674"/>
      <c r="KEK50" s="674"/>
      <c r="KEL50" s="674"/>
      <c r="KEM50" s="674"/>
      <c r="KEN50" s="674"/>
      <c r="KEO50" s="674"/>
      <c r="KEP50" s="674"/>
      <c r="KEQ50" s="674"/>
      <c r="KER50" s="674"/>
      <c r="KES50" s="674"/>
      <c r="KET50" s="674"/>
      <c r="KEU50" s="674"/>
      <c r="KEV50" s="674"/>
      <c r="KEW50" s="674"/>
      <c r="KEX50" s="674"/>
      <c r="KEY50" s="674"/>
      <c r="KEZ50" s="674"/>
      <c r="KFA50" s="674"/>
      <c r="KFB50" s="674"/>
      <c r="KFC50" s="674"/>
      <c r="KFD50" s="674"/>
      <c r="KFE50" s="674"/>
      <c r="KFF50" s="674"/>
      <c r="KFG50" s="674"/>
      <c r="KFH50" s="674"/>
      <c r="KFI50" s="674"/>
      <c r="KFJ50" s="674"/>
      <c r="KFK50" s="674"/>
      <c r="KFL50" s="674"/>
      <c r="KFM50" s="674"/>
      <c r="KFN50" s="674"/>
      <c r="KFO50" s="674"/>
      <c r="KFP50" s="674"/>
      <c r="KFQ50" s="674"/>
      <c r="KFR50" s="674"/>
      <c r="KFS50" s="674"/>
      <c r="KFT50" s="674"/>
      <c r="KFU50" s="674"/>
      <c r="KFV50" s="674"/>
      <c r="KFW50" s="674"/>
      <c r="KFX50" s="674"/>
      <c r="KFY50" s="674"/>
      <c r="KFZ50" s="674"/>
      <c r="KGA50" s="674"/>
      <c r="KGB50" s="674"/>
      <c r="KGC50" s="674"/>
      <c r="KGD50" s="674"/>
      <c r="KGE50" s="674"/>
      <c r="KGF50" s="674"/>
      <c r="KGG50" s="674"/>
      <c r="KGH50" s="674"/>
      <c r="KGI50" s="674"/>
      <c r="KGJ50" s="674"/>
      <c r="KGK50" s="674"/>
      <c r="KGL50" s="674"/>
      <c r="KGM50" s="674"/>
      <c r="KGN50" s="674"/>
      <c r="KGO50" s="674"/>
      <c r="KGP50" s="674"/>
      <c r="KGQ50" s="674"/>
      <c r="KGR50" s="674"/>
      <c r="KGS50" s="674"/>
      <c r="KGT50" s="674"/>
      <c r="KGU50" s="674"/>
      <c r="KGV50" s="674"/>
      <c r="KGW50" s="674"/>
      <c r="KGX50" s="674"/>
      <c r="KGY50" s="674"/>
      <c r="KGZ50" s="674"/>
      <c r="KHA50" s="674"/>
      <c r="KHB50" s="674"/>
      <c r="KHC50" s="674"/>
      <c r="KHD50" s="674"/>
      <c r="KHE50" s="674"/>
      <c r="KHF50" s="674"/>
      <c r="KHG50" s="674"/>
      <c r="KHH50" s="674"/>
      <c r="KHI50" s="674"/>
      <c r="KHJ50" s="674"/>
      <c r="KHK50" s="674"/>
      <c r="KHL50" s="674"/>
      <c r="KHM50" s="674"/>
      <c r="KHN50" s="674"/>
      <c r="KHO50" s="674"/>
      <c r="KHP50" s="674"/>
      <c r="KHQ50" s="674"/>
      <c r="KHR50" s="674"/>
      <c r="KHS50" s="674"/>
      <c r="KHT50" s="674"/>
      <c r="KHU50" s="674"/>
      <c r="KHV50" s="674"/>
      <c r="KHW50" s="674"/>
      <c r="KHX50" s="674"/>
      <c r="KHY50" s="674"/>
      <c r="KHZ50" s="674"/>
      <c r="KIA50" s="674"/>
      <c r="KIB50" s="674"/>
      <c r="KIC50" s="674"/>
      <c r="KID50" s="674"/>
      <c r="KIE50" s="674"/>
      <c r="KIF50" s="674"/>
      <c r="KIG50" s="674"/>
      <c r="KIH50" s="674"/>
      <c r="KII50" s="674"/>
      <c r="KIJ50" s="674"/>
      <c r="KIK50" s="674"/>
      <c r="KIL50" s="674"/>
      <c r="KIM50" s="674"/>
      <c r="KIN50" s="674"/>
      <c r="KIO50" s="674"/>
      <c r="KIP50" s="674"/>
      <c r="KIQ50" s="674"/>
      <c r="KIR50" s="674"/>
      <c r="KIS50" s="674"/>
      <c r="KIT50" s="674"/>
      <c r="KIU50" s="674"/>
      <c r="KIV50" s="674"/>
      <c r="KIW50" s="674"/>
      <c r="KIX50" s="674"/>
      <c r="KIY50" s="674"/>
      <c r="KIZ50" s="674"/>
      <c r="KJA50" s="674"/>
      <c r="KJB50" s="674"/>
      <c r="KJC50" s="674"/>
      <c r="KJD50" s="674"/>
      <c r="KJE50" s="674"/>
      <c r="KJF50" s="674"/>
      <c r="KJG50" s="674"/>
      <c r="KJH50" s="674"/>
      <c r="KJI50" s="674"/>
      <c r="KJJ50" s="674"/>
      <c r="KJK50" s="674"/>
      <c r="KJL50" s="674"/>
      <c r="KJM50" s="674"/>
      <c r="KJN50" s="674"/>
      <c r="KJO50" s="674"/>
      <c r="KJP50" s="674"/>
      <c r="KJQ50" s="674"/>
      <c r="KJR50" s="674"/>
      <c r="KJS50" s="674"/>
      <c r="KJT50" s="674"/>
      <c r="KJU50" s="674"/>
      <c r="KJV50" s="674"/>
      <c r="KJW50" s="674"/>
      <c r="KJX50" s="674"/>
      <c r="KJY50" s="674"/>
      <c r="KJZ50" s="674"/>
      <c r="KKA50" s="674"/>
      <c r="KKB50" s="674"/>
      <c r="KKC50" s="674"/>
      <c r="KKD50" s="674"/>
      <c r="KKE50" s="674"/>
      <c r="KKF50" s="674"/>
      <c r="KKG50" s="674"/>
      <c r="KKH50" s="674"/>
      <c r="KKI50" s="674"/>
      <c r="KKJ50" s="674"/>
      <c r="KKK50" s="674"/>
      <c r="KKL50" s="674"/>
      <c r="KKM50" s="674"/>
      <c r="KKN50" s="674"/>
      <c r="KKO50" s="674"/>
      <c r="KKP50" s="674"/>
      <c r="KKQ50" s="674"/>
      <c r="KKR50" s="674"/>
      <c r="KKS50" s="674"/>
      <c r="KKT50" s="674"/>
      <c r="KKU50" s="674"/>
      <c r="KKV50" s="674"/>
      <c r="KKW50" s="674"/>
      <c r="KKX50" s="674"/>
      <c r="KKY50" s="674"/>
      <c r="KKZ50" s="674"/>
      <c r="KLA50" s="674"/>
      <c r="KLB50" s="674"/>
      <c r="KLC50" s="674"/>
      <c r="KLD50" s="674"/>
      <c r="KLE50" s="674"/>
      <c r="KLF50" s="674"/>
      <c r="KLG50" s="674"/>
      <c r="KLH50" s="674"/>
      <c r="KLI50" s="674"/>
      <c r="KLJ50" s="674"/>
      <c r="KLK50" s="674"/>
      <c r="KLL50" s="674"/>
      <c r="KLM50" s="674"/>
      <c r="KLN50" s="674"/>
      <c r="KLO50" s="674"/>
      <c r="KLP50" s="674"/>
      <c r="KLQ50" s="674"/>
      <c r="KLR50" s="674"/>
      <c r="KLS50" s="674"/>
      <c r="KLT50" s="674"/>
      <c r="KLU50" s="674"/>
      <c r="KLV50" s="674"/>
      <c r="KLW50" s="674"/>
      <c r="KLX50" s="674"/>
      <c r="KLY50" s="674"/>
      <c r="KLZ50" s="674"/>
      <c r="KMA50" s="674"/>
      <c r="KMB50" s="674"/>
      <c r="KMC50" s="674"/>
      <c r="KMD50" s="674"/>
      <c r="KME50" s="674"/>
      <c r="KMF50" s="674"/>
      <c r="KMG50" s="674"/>
      <c r="KMH50" s="674"/>
      <c r="KMI50" s="674"/>
      <c r="KMJ50" s="674"/>
      <c r="KMK50" s="674"/>
      <c r="KML50" s="674"/>
      <c r="KMM50" s="674"/>
      <c r="KMN50" s="674"/>
      <c r="KMO50" s="674"/>
      <c r="KMP50" s="674"/>
      <c r="KMQ50" s="674"/>
      <c r="KMR50" s="674"/>
      <c r="KMS50" s="674"/>
      <c r="KMT50" s="674"/>
      <c r="KMU50" s="674"/>
      <c r="KMV50" s="674"/>
      <c r="KMW50" s="674"/>
      <c r="KMX50" s="674"/>
      <c r="KMY50" s="674"/>
      <c r="KMZ50" s="674"/>
      <c r="KNA50" s="674"/>
      <c r="KNB50" s="674"/>
      <c r="KNC50" s="674"/>
      <c r="KND50" s="674"/>
      <c r="KNE50" s="674"/>
      <c r="KNF50" s="674"/>
      <c r="KNG50" s="674"/>
      <c r="KNH50" s="674"/>
      <c r="KNI50" s="674"/>
      <c r="KNJ50" s="674"/>
      <c r="KNK50" s="674"/>
      <c r="KNL50" s="674"/>
      <c r="KNM50" s="674"/>
      <c r="KNN50" s="674"/>
      <c r="KNO50" s="674"/>
      <c r="KNP50" s="674"/>
      <c r="KNQ50" s="674"/>
      <c r="KNR50" s="674"/>
      <c r="KNS50" s="674"/>
      <c r="KNT50" s="674"/>
      <c r="KNU50" s="674"/>
      <c r="KNV50" s="674"/>
      <c r="KNW50" s="674"/>
      <c r="KNX50" s="674"/>
      <c r="KNY50" s="674"/>
      <c r="KNZ50" s="674"/>
      <c r="KOA50" s="674"/>
      <c r="KOB50" s="674"/>
      <c r="KOC50" s="674"/>
      <c r="KOD50" s="674"/>
      <c r="KOE50" s="674"/>
      <c r="KOF50" s="674"/>
      <c r="KOG50" s="674"/>
      <c r="KOH50" s="674"/>
      <c r="KOI50" s="674"/>
      <c r="KOJ50" s="674"/>
      <c r="KOK50" s="674"/>
      <c r="KOL50" s="674"/>
      <c r="KOM50" s="674"/>
      <c r="KON50" s="674"/>
      <c r="KOO50" s="674"/>
      <c r="KOP50" s="674"/>
      <c r="KOQ50" s="674"/>
      <c r="KOR50" s="674"/>
      <c r="KOS50" s="674"/>
      <c r="KOT50" s="674"/>
      <c r="KOU50" s="674"/>
      <c r="KOV50" s="674"/>
      <c r="KOW50" s="674"/>
      <c r="KOX50" s="674"/>
      <c r="KOY50" s="674"/>
      <c r="KOZ50" s="674"/>
      <c r="KPA50" s="674"/>
      <c r="KPB50" s="674"/>
      <c r="KPC50" s="674"/>
      <c r="KPD50" s="674"/>
      <c r="KPE50" s="674"/>
      <c r="KPF50" s="674"/>
      <c r="KPG50" s="674"/>
      <c r="KPH50" s="674"/>
      <c r="KPI50" s="674"/>
      <c r="KPJ50" s="674"/>
      <c r="KPK50" s="674"/>
      <c r="KPL50" s="674"/>
      <c r="KPM50" s="674"/>
      <c r="KPN50" s="674"/>
      <c r="KPO50" s="674"/>
      <c r="KPP50" s="674"/>
      <c r="KPQ50" s="674"/>
      <c r="KPR50" s="674"/>
      <c r="KPS50" s="674"/>
      <c r="KPT50" s="674"/>
      <c r="KPU50" s="674"/>
      <c r="KPV50" s="674"/>
      <c r="KPW50" s="674"/>
      <c r="KPX50" s="674"/>
      <c r="KPY50" s="674"/>
      <c r="KPZ50" s="674"/>
      <c r="KQA50" s="674"/>
      <c r="KQB50" s="674"/>
      <c r="KQC50" s="674"/>
      <c r="KQD50" s="674"/>
      <c r="KQE50" s="674"/>
      <c r="KQF50" s="674"/>
      <c r="KQG50" s="674"/>
      <c r="KQH50" s="674"/>
      <c r="KQI50" s="674"/>
      <c r="KQJ50" s="674"/>
      <c r="KQK50" s="674"/>
      <c r="KQL50" s="674"/>
      <c r="KQM50" s="674"/>
      <c r="KQN50" s="674"/>
      <c r="KQO50" s="674"/>
      <c r="KQP50" s="674"/>
      <c r="KQQ50" s="674"/>
      <c r="KQR50" s="674"/>
      <c r="KQS50" s="674"/>
      <c r="KQT50" s="674"/>
      <c r="KQU50" s="674"/>
      <c r="KQV50" s="674"/>
      <c r="KQW50" s="674"/>
      <c r="KQX50" s="674"/>
      <c r="KQY50" s="674"/>
      <c r="KQZ50" s="674"/>
      <c r="KRA50" s="674"/>
      <c r="KRB50" s="674"/>
      <c r="KRC50" s="674"/>
      <c r="KRD50" s="674"/>
      <c r="KRE50" s="674"/>
      <c r="KRF50" s="674"/>
      <c r="KRG50" s="674"/>
      <c r="KRH50" s="674"/>
      <c r="KRI50" s="674"/>
      <c r="KRJ50" s="674"/>
      <c r="KRK50" s="674"/>
      <c r="KRL50" s="674"/>
      <c r="KRM50" s="674"/>
      <c r="KRN50" s="674"/>
      <c r="KRO50" s="674"/>
      <c r="KRP50" s="674"/>
      <c r="KRQ50" s="674"/>
      <c r="KRR50" s="674"/>
      <c r="KRS50" s="674"/>
      <c r="KRT50" s="674"/>
      <c r="KRU50" s="674"/>
      <c r="KRV50" s="674"/>
      <c r="KRW50" s="674"/>
      <c r="KRX50" s="674"/>
      <c r="KRY50" s="674"/>
      <c r="KRZ50" s="674"/>
      <c r="KSA50" s="674"/>
      <c r="KSB50" s="674"/>
      <c r="KSC50" s="674"/>
      <c r="KSD50" s="674"/>
      <c r="KSE50" s="674"/>
      <c r="KSF50" s="674"/>
      <c r="KSG50" s="674"/>
      <c r="KSH50" s="674"/>
      <c r="KSI50" s="674"/>
      <c r="KSJ50" s="674"/>
      <c r="KSK50" s="674"/>
      <c r="KSL50" s="674"/>
      <c r="KSM50" s="674"/>
      <c r="KSN50" s="674"/>
      <c r="KSO50" s="674"/>
      <c r="KSP50" s="674"/>
      <c r="KSQ50" s="674"/>
      <c r="KSR50" s="674"/>
      <c r="KSS50" s="674"/>
      <c r="KST50" s="674"/>
      <c r="KSU50" s="674"/>
      <c r="KSV50" s="674"/>
      <c r="KSW50" s="674"/>
      <c r="KSX50" s="674"/>
      <c r="KSY50" s="674"/>
      <c r="KSZ50" s="674"/>
      <c r="KTA50" s="674"/>
      <c r="KTB50" s="674"/>
      <c r="KTC50" s="674"/>
      <c r="KTD50" s="674"/>
      <c r="KTE50" s="674"/>
      <c r="KTF50" s="674"/>
      <c r="KTG50" s="674"/>
      <c r="KTH50" s="674"/>
      <c r="KTI50" s="674"/>
      <c r="KTJ50" s="674"/>
      <c r="KTK50" s="674"/>
      <c r="KTL50" s="674"/>
      <c r="KTM50" s="674"/>
      <c r="KTN50" s="674"/>
      <c r="KTO50" s="674"/>
      <c r="KTP50" s="674"/>
      <c r="KTQ50" s="674"/>
      <c r="KTR50" s="674"/>
      <c r="KTS50" s="674"/>
      <c r="KTT50" s="674"/>
      <c r="KTU50" s="674"/>
      <c r="KTV50" s="674"/>
      <c r="KTW50" s="674"/>
      <c r="KTX50" s="674"/>
      <c r="KTY50" s="674"/>
      <c r="KTZ50" s="674"/>
      <c r="KUA50" s="674"/>
      <c r="KUB50" s="674"/>
      <c r="KUC50" s="674"/>
      <c r="KUD50" s="674"/>
      <c r="KUE50" s="674"/>
      <c r="KUF50" s="674"/>
      <c r="KUG50" s="674"/>
      <c r="KUH50" s="674"/>
      <c r="KUI50" s="674"/>
      <c r="KUJ50" s="674"/>
      <c r="KUK50" s="674"/>
      <c r="KUL50" s="674"/>
      <c r="KUM50" s="674"/>
      <c r="KUN50" s="674"/>
      <c r="KUO50" s="674"/>
      <c r="KUP50" s="674"/>
      <c r="KUQ50" s="674"/>
      <c r="KUR50" s="674"/>
      <c r="KUS50" s="674"/>
      <c r="KUT50" s="674"/>
      <c r="KUU50" s="674"/>
      <c r="KUV50" s="674"/>
      <c r="KUW50" s="674"/>
      <c r="KUX50" s="674"/>
      <c r="KUY50" s="674"/>
      <c r="KUZ50" s="674"/>
      <c r="KVA50" s="674"/>
      <c r="KVB50" s="674"/>
      <c r="KVC50" s="674"/>
      <c r="KVD50" s="674"/>
      <c r="KVE50" s="674"/>
      <c r="KVF50" s="674"/>
      <c r="KVG50" s="674"/>
      <c r="KVH50" s="674"/>
      <c r="KVI50" s="674"/>
      <c r="KVJ50" s="674"/>
      <c r="KVK50" s="674"/>
      <c r="KVL50" s="674"/>
      <c r="KVM50" s="674"/>
      <c r="KVN50" s="674"/>
      <c r="KVO50" s="674"/>
      <c r="KVP50" s="674"/>
      <c r="KVQ50" s="674"/>
      <c r="KVR50" s="674"/>
      <c r="KVS50" s="674"/>
      <c r="KVT50" s="674"/>
      <c r="KVU50" s="674"/>
      <c r="KVV50" s="674"/>
      <c r="KVW50" s="674"/>
      <c r="KVX50" s="674"/>
      <c r="KVY50" s="674"/>
      <c r="KVZ50" s="674"/>
      <c r="KWA50" s="674"/>
      <c r="KWB50" s="674"/>
      <c r="KWC50" s="674"/>
      <c r="KWD50" s="674"/>
      <c r="KWE50" s="674"/>
      <c r="KWF50" s="674"/>
      <c r="KWG50" s="674"/>
      <c r="KWH50" s="674"/>
      <c r="KWI50" s="674"/>
      <c r="KWJ50" s="674"/>
      <c r="KWK50" s="674"/>
      <c r="KWL50" s="674"/>
      <c r="KWM50" s="674"/>
      <c r="KWN50" s="674"/>
      <c r="KWO50" s="674"/>
      <c r="KWP50" s="674"/>
      <c r="KWQ50" s="674"/>
      <c r="KWR50" s="674"/>
      <c r="KWS50" s="674"/>
      <c r="KWT50" s="674"/>
      <c r="KWU50" s="674"/>
      <c r="KWV50" s="674"/>
      <c r="KWW50" s="674"/>
      <c r="KWX50" s="674"/>
      <c r="KWY50" s="674"/>
      <c r="KWZ50" s="674"/>
      <c r="KXA50" s="674"/>
      <c r="KXB50" s="674"/>
      <c r="KXC50" s="674"/>
      <c r="KXD50" s="674"/>
      <c r="KXE50" s="674"/>
      <c r="KXF50" s="674"/>
      <c r="KXG50" s="674"/>
      <c r="KXH50" s="674"/>
      <c r="KXI50" s="674"/>
      <c r="KXJ50" s="674"/>
      <c r="KXK50" s="674"/>
      <c r="KXL50" s="674"/>
      <c r="KXM50" s="674"/>
      <c r="KXN50" s="674"/>
      <c r="KXO50" s="674"/>
      <c r="KXP50" s="674"/>
      <c r="KXQ50" s="674"/>
      <c r="KXR50" s="674"/>
      <c r="KXS50" s="674"/>
      <c r="KXT50" s="674"/>
      <c r="KXU50" s="674"/>
      <c r="KXV50" s="674"/>
      <c r="KXW50" s="674"/>
      <c r="KXX50" s="674"/>
      <c r="KXY50" s="674"/>
      <c r="KXZ50" s="674"/>
      <c r="KYA50" s="674"/>
      <c r="KYB50" s="674"/>
      <c r="KYC50" s="674"/>
      <c r="KYD50" s="674"/>
      <c r="KYE50" s="674"/>
      <c r="KYF50" s="674"/>
      <c r="KYG50" s="674"/>
      <c r="KYH50" s="674"/>
      <c r="KYI50" s="674"/>
      <c r="KYJ50" s="674"/>
      <c r="KYK50" s="674"/>
      <c r="KYL50" s="674"/>
      <c r="KYM50" s="674"/>
      <c r="KYN50" s="674"/>
      <c r="KYO50" s="674"/>
      <c r="KYP50" s="674"/>
      <c r="KYQ50" s="674"/>
      <c r="KYR50" s="674"/>
      <c r="KYS50" s="674"/>
      <c r="KYT50" s="674"/>
      <c r="KYU50" s="674"/>
      <c r="KYV50" s="674"/>
      <c r="KYW50" s="674"/>
      <c r="KYX50" s="674"/>
      <c r="KYY50" s="674"/>
      <c r="KYZ50" s="674"/>
      <c r="KZA50" s="674"/>
      <c r="KZB50" s="674"/>
      <c r="KZC50" s="674"/>
      <c r="KZD50" s="674"/>
      <c r="KZE50" s="674"/>
      <c r="KZF50" s="674"/>
      <c r="KZG50" s="674"/>
      <c r="KZH50" s="674"/>
      <c r="KZI50" s="674"/>
      <c r="KZJ50" s="674"/>
      <c r="KZK50" s="674"/>
      <c r="KZL50" s="674"/>
      <c r="KZM50" s="674"/>
      <c r="KZN50" s="674"/>
      <c r="KZO50" s="674"/>
      <c r="KZP50" s="674"/>
      <c r="KZQ50" s="674"/>
      <c r="KZR50" s="674"/>
      <c r="KZS50" s="674"/>
      <c r="KZT50" s="674"/>
      <c r="KZU50" s="674"/>
      <c r="KZV50" s="674"/>
      <c r="KZW50" s="674"/>
      <c r="KZX50" s="674"/>
      <c r="KZY50" s="674"/>
      <c r="KZZ50" s="674"/>
      <c r="LAA50" s="674"/>
      <c r="LAB50" s="674"/>
      <c r="LAC50" s="674"/>
      <c r="LAD50" s="674"/>
      <c r="LAE50" s="674"/>
      <c r="LAF50" s="674"/>
      <c r="LAG50" s="674"/>
      <c r="LAH50" s="674"/>
      <c r="LAI50" s="674"/>
      <c r="LAJ50" s="674"/>
      <c r="LAK50" s="674"/>
      <c r="LAL50" s="674"/>
      <c r="LAM50" s="674"/>
      <c r="LAN50" s="674"/>
      <c r="LAO50" s="674"/>
      <c r="LAP50" s="674"/>
      <c r="LAQ50" s="674"/>
      <c r="LAR50" s="674"/>
      <c r="LAS50" s="674"/>
      <c r="LAT50" s="674"/>
      <c r="LAU50" s="674"/>
      <c r="LAV50" s="674"/>
      <c r="LAW50" s="674"/>
      <c r="LAX50" s="674"/>
      <c r="LAY50" s="674"/>
      <c r="LAZ50" s="674"/>
      <c r="LBA50" s="674"/>
      <c r="LBB50" s="674"/>
      <c r="LBC50" s="674"/>
      <c r="LBD50" s="674"/>
      <c r="LBE50" s="674"/>
      <c r="LBF50" s="674"/>
      <c r="LBG50" s="674"/>
      <c r="LBH50" s="674"/>
      <c r="LBI50" s="674"/>
      <c r="LBJ50" s="674"/>
      <c r="LBK50" s="674"/>
      <c r="LBL50" s="674"/>
      <c r="LBM50" s="674"/>
      <c r="LBN50" s="674"/>
      <c r="LBO50" s="674"/>
      <c r="LBP50" s="674"/>
      <c r="LBQ50" s="674"/>
      <c r="LBR50" s="674"/>
      <c r="LBS50" s="674"/>
      <c r="LBT50" s="674"/>
      <c r="LBU50" s="674"/>
      <c r="LBV50" s="674"/>
      <c r="LBW50" s="674"/>
      <c r="LBX50" s="674"/>
      <c r="LBY50" s="674"/>
      <c r="LBZ50" s="674"/>
      <c r="LCA50" s="674"/>
      <c r="LCB50" s="674"/>
      <c r="LCC50" s="674"/>
      <c r="LCD50" s="674"/>
      <c r="LCE50" s="674"/>
      <c r="LCF50" s="674"/>
      <c r="LCG50" s="674"/>
      <c r="LCH50" s="674"/>
      <c r="LCI50" s="674"/>
      <c r="LCJ50" s="674"/>
      <c r="LCK50" s="674"/>
      <c r="LCL50" s="674"/>
      <c r="LCM50" s="674"/>
      <c r="LCN50" s="674"/>
      <c r="LCO50" s="674"/>
      <c r="LCP50" s="674"/>
      <c r="LCQ50" s="674"/>
      <c r="LCR50" s="674"/>
      <c r="LCS50" s="674"/>
      <c r="LCT50" s="674"/>
      <c r="LCU50" s="674"/>
      <c r="LCV50" s="674"/>
      <c r="LCW50" s="674"/>
      <c r="LCX50" s="674"/>
      <c r="LCY50" s="674"/>
      <c r="LCZ50" s="674"/>
      <c r="LDA50" s="674"/>
      <c r="LDB50" s="674"/>
      <c r="LDC50" s="674"/>
      <c r="LDD50" s="674"/>
      <c r="LDE50" s="674"/>
      <c r="LDF50" s="674"/>
      <c r="LDG50" s="674"/>
      <c r="LDH50" s="674"/>
      <c r="LDI50" s="674"/>
      <c r="LDJ50" s="674"/>
      <c r="LDK50" s="674"/>
      <c r="LDL50" s="674"/>
      <c r="LDM50" s="674"/>
      <c r="LDN50" s="674"/>
      <c r="LDO50" s="674"/>
      <c r="LDP50" s="674"/>
      <c r="LDQ50" s="674"/>
      <c r="LDR50" s="674"/>
      <c r="LDS50" s="674"/>
      <c r="LDT50" s="674"/>
      <c r="LDU50" s="674"/>
      <c r="LDV50" s="674"/>
      <c r="LDW50" s="674"/>
      <c r="LDX50" s="674"/>
      <c r="LDY50" s="674"/>
      <c r="LDZ50" s="674"/>
      <c r="LEA50" s="674"/>
      <c r="LEB50" s="674"/>
      <c r="LEC50" s="674"/>
      <c r="LED50" s="674"/>
      <c r="LEE50" s="674"/>
      <c r="LEF50" s="674"/>
      <c r="LEG50" s="674"/>
      <c r="LEH50" s="674"/>
      <c r="LEI50" s="674"/>
      <c r="LEJ50" s="674"/>
      <c r="LEK50" s="674"/>
      <c r="LEL50" s="674"/>
      <c r="LEM50" s="674"/>
      <c r="LEN50" s="674"/>
      <c r="LEO50" s="674"/>
      <c r="LEP50" s="674"/>
      <c r="LEQ50" s="674"/>
      <c r="LER50" s="674"/>
      <c r="LES50" s="674"/>
      <c r="LET50" s="674"/>
      <c r="LEU50" s="674"/>
      <c r="LEV50" s="674"/>
      <c r="LEW50" s="674"/>
      <c r="LEX50" s="674"/>
      <c r="LEY50" s="674"/>
      <c r="LEZ50" s="674"/>
      <c r="LFA50" s="674"/>
      <c r="LFB50" s="674"/>
      <c r="LFC50" s="674"/>
      <c r="LFD50" s="674"/>
      <c r="LFE50" s="674"/>
      <c r="LFF50" s="674"/>
      <c r="LFG50" s="674"/>
      <c r="LFH50" s="674"/>
      <c r="LFI50" s="674"/>
      <c r="LFJ50" s="674"/>
      <c r="LFK50" s="674"/>
      <c r="LFL50" s="674"/>
      <c r="LFM50" s="674"/>
      <c r="LFN50" s="674"/>
      <c r="LFO50" s="674"/>
      <c r="LFP50" s="674"/>
      <c r="LFQ50" s="674"/>
      <c r="LFR50" s="674"/>
      <c r="LFS50" s="674"/>
      <c r="LFT50" s="674"/>
      <c r="LFU50" s="674"/>
      <c r="LFV50" s="674"/>
      <c r="LFW50" s="674"/>
      <c r="LFX50" s="674"/>
      <c r="LFY50" s="674"/>
      <c r="LFZ50" s="674"/>
      <c r="LGA50" s="674"/>
      <c r="LGB50" s="674"/>
      <c r="LGC50" s="674"/>
      <c r="LGD50" s="674"/>
      <c r="LGE50" s="674"/>
      <c r="LGF50" s="674"/>
      <c r="LGG50" s="674"/>
      <c r="LGH50" s="674"/>
      <c r="LGI50" s="674"/>
      <c r="LGJ50" s="674"/>
      <c r="LGK50" s="674"/>
      <c r="LGL50" s="674"/>
      <c r="LGM50" s="674"/>
      <c r="LGN50" s="674"/>
      <c r="LGO50" s="674"/>
      <c r="LGP50" s="674"/>
      <c r="LGQ50" s="674"/>
      <c r="LGR50" s="674"/>
      <c r="LGS50" s="674"/>
      <c r="LGT50" s="674"/>
      <c r="LGU50" s="674"/>
      <c r="LGV50" s="674"/>
      <c r="LGW50" s="674"/>
      <c r="LGX50" s="674"/>
      <c r="LGY50" s="674"/>
      <c r="LGZ50" s="674"/>
      <c r="LHA50" s="674"/>
      <c r="LHB50" s="674"/>
      <c r="LHC50" s="674"/>
      <c r="LHD50" s="674"/>
      <c r="LHE50" s="674"/>
      <c r="LHF50" s="674"/>
      <c r="LHG50" s="674"/>
      <c r="LHH50" s="674"/>
      <c r="LHI50" s="674"/>
      <c r="LHJ50" s="674"/>
      <c r="LHK50" s="674"/>
      <c r="LHL50" s="674"/>
      <c r="LHM50" s="674"/>
      <c r="LHN50" s="674"/>
      <c r="LHO50" s="674"/>
      <c r="LHP50" s="674"/>
      <c r="LHQ50" s="674"/>
      <c r="LHR50" s="674"/>
      <c r="LHS50" s="674"/>
      <c r="LHT50" s="674"/>
      <c r="LHU50" s="674"/>
      <c r="LHV50" s="674"/>
      <c r="LHW50" s="674"/>
      <c r="LHX50" s="674"/>
      <c r="LHY50" s="674"/>
      <c r="LHZ50" s="674"/>
      <c r="LIA50" s="674"/>
      <c r="LIB50" s="674"/>
      <c r="LIC50" s="674"/>
      <c r="LID50" s="674"/>
      <c r="LIE50" s="674"/>
      <c r="LIF50" s="674"/>
      <c r="LIG50" s="674"/>
      <c r="LIH50" s="674"/>
      <c r="LII50" s="674"/>
      <c r="LIJ50" s="674"/>
      <c r="LIK50" s="674"/>
      <c r="LIL50" s="674"/>
      <c r="LIM50" s="674"/>
      <c r="LIN50" s="674"/>
      <c r="LIO50" s="674"/>
      <c r="LIP50" s="674"/>
      <c r="LIQ50" s="674"/>
      <c r="LIR50" s="674"/>
      <c r="LIS50" s="674"/>
      <c r="LIT50" s="674"/>
      <c r="LIU50" s="674"/>
      <c r="LIV50" s="674"/>
      <c r="LIW50" s="674"/>
      <c r="LIX50" s="674"/>
      <c r="LIY50" s="674"/>
      <c r="LIZ50" s="674"/>
      <c r="LJA50" s="674"/>
      <c r="LJB50" s="674"/>
      <c r="LJC50" s="674"/>
      <c r="LJD50" s="674"/>
      <c r="LJE50" s="674"/>
      <c r="LJF50" s="674"/>
      <c r="LJG50" s="674"/>
      <c r="LJH50" s="674"/>
      <c r="LJI50" s="674"/>
      <c r="LJJ50" s="674"/>
      <c r="LJK50" s="674"/>
      <c r="LJL50" s="674"/>
      <c r="LJM50" s="674"/>
      <c r="LJN50" s="674"/>
      <c r="LJO50" s="674"/>
      <c r="LJP50" s="674"/>
      <c r="LJQ50" s="674"/>
      <c r="LJR50" s="674"/>
      <c r="LJS50" s="674"/>
      <c r="LJT50" s="674"/>
      <c r="LJU50" s="674"/>
      <c r="LJV50" s="674"/>
      <c r="LJW50" s="674"/>
      <c r="LJX50" s="674"/>
      <c r="LJY50" s="674"/>
      <c r="LJZ50" s="674"/>
      <c r="LKA50" s="674"/>
      <c r="LKB50" s="674"/>
      <c r="LKC50" s="674"/>
      <c r="LKD50" s="674"/>
      <c r="LKE50" s="674"/>
      <c r="LKF50" s="674"/>
      <c r="LKG50" s="674"/>
      <c r="LKH50" s="674"/>
      <c r="LKI50" s="674"/>
      <c r="LKJ50" s="674"/>
      <c r="LKK50" s="674"/>
      <c r="LKL50" s="674"/>
      <c r="LKM50" s="674"/>
      <c r="LKN50" s="674"/>
      <c r="LKO50" s="674"/>
      <c r="LKP50" s="674"/>
      <c r="LKQ50" s="674"/>
      <c r="LKR50" s="674"/>
      <c r="LKS50" s="674"/>
      <c r="LKT50" s="674"/>
      <c r="LKU50" s="674"/>
      <c r="LKV50" s="674"/>
      <c r="LKW50" s="674"/>
      <c r="LKX50" s="674"/>
      <c r="LKY50" s="674"/>
      <c r="LKZ50" s="674"/>
      <c r="LLA50" s="674"/>
      <c r="LLB50" s="674"/>
      <c r="LLC50" s="674"/>
      <c r="LLD50" s="674"/>
      <c r="LLE50" s="674"/>
      <c r="LLF50" s="674"/>
      <c r="LLG50" s="674"/>
      <c r="LLH50" s="674"/>
      <c r="LLI50" s="674"/>
      <c r="LLJ50" s="674"/>
      <c r="LLK50" s="674"/>
      <c r="LLL50" s="674"/>
      <c r="LLM50" s="674"/>
      <c r="LLN50" s="674"/>
      <c r="LLO50" s="674"/>
      <c r="LLP50" s="674"/>
      <c r="LLQ50" s="674"/>
      <c r="LLR50" s="674"/>
      <c r="LLS50" s="674"/>
      <c r="LLT50" s="674"/>
      <c r="LLU50" s="674"/>
      <c r="LLV50" s="674"/>
      <c r="LLW50" s="674"/>
      <c r="LLX50" s="674"/>
      <c r="LLY50" s="674"/>
      <c r="LLZ50" s="674"/>
      <c r="LMA50" s="674"/>
      <c r="LMB50" s="674"/>
      <c r="LMC50" s="674"/>
      <c r="LMD50" s="674"/>
      <c r="LME50" s="674"/>
      <c r="LMF50" s="674"/>
      <c r="LMG50" s="674"/>
      <c r="LMH50" s="674"/>
      <c r="LMI50" s="674"/>
      <c r="LMJ50" s="674"/>
      <c r="LMK50" s="674"/>
      <c r="LML50" s="674"/>
      <c r="LMM50" s="674"/>
      <c r="LMN50" s="674"/>
      <c r="LMO50" s="674"/>
      <c r="LMP50" s="674"/>
      <c r="LMQ50" s="674"/>
      <c r="LMR50" s="674"/>
      <c r="LMS50" s="674"/>
      <c r="LMT50" s="674"/>
      <c r="LMU50" s="674"/>
      <c r="LMV50" s="674"/>
      <c r="LMW50" s="674"/>
      <c r="LMX50" s="674"/>
      <c r="LMY50" s="674"/>
      <c r="LMZ50" s="674"/>
      <c r="LNA50" s="674"/>
      <c r="LNB50" s="674"/>
      <c r="LNC50" s="674"/>
      <c r="LND50" s="674"/>
      <c r="LNE50" s="674"/>
      <c r="LNF50" s="674"/>
      <c r="LNG50" s="674"/>
      <c r="LNH50" s="674"/>
      <c r="LNI50" s="674"/>
      <c r="LNJ50" s="674"/>
      <c r="LNK50" s="674"/>
      <c r="LNL50" s="674"/>
      <c r="LNM50" s="674"/>
      <c r="LNN50" s="674"/>
      <c r="LNO50" s="674"/>
      <c r="LNP50" s="674"/>
      <c r="LNQ50" s="674"/>
      <c r="LNR50" s="674"/>
      <c r="LNS50" s="674"/>
      <c r="LNT50" s="674"/>
      <c r="LNU50" s="674"/>
      <c r="LNV50" s="674"/>
      <c r="LNW50" s="674"/>
      <c r="LNX50" s="674"/>
      <c r="LNY50" s="674"/>
      <c r="LNZ50" s="674"/>
      <c r="LOA50" s="674"/>
      <c r="LOB50" s="674"/>
      <c r="LOC50" s="674"/>
      <c r="LOD50" s="674"/>
      <c r="LOE50" s="674"/>
      <c r="LOF50" s="674"/>
      <c r="LOG50" s="674"/>
      <c r="LOH50" s="674"/>
      <c r="LOI50" s="674"/>
      <c r="LOJ50" s="674"/>
      <c r="LOK50" s="674"/>
      <c r="LOL50" s="674"/>
      <c r="LOM50" s="674"/>
      <c r="LON50" s="674"/>
      <c r="LOO50" s="674"/>
      <c r="LOP50" s="674"/>
      <c r="LOQ50" s="674"/>
      <c r="LOR50" s="674"/>
      <c r="LOS50" s="674"/>
      <c r="LOT50" s="674"/>
      <c r="LOU50" s="674"/>
      <c r="LOV50" s="674"/>
      <c r="LOW50" s="674"/>
      <c r="LOX50" s="674"/>
      <c r="LOY50" s="674"/>
      <c r="LOZ50" s="674"/>
      <c r="LPA50" s="674"/>
      <c r="LPB50" s="674"/>
      <c r="LPC50" s="674"/>
      <c r="LPD50" s="674"/>
      <c r="LPE50" s="674"/>
      <c r="LPF50" s="674"/>
      <c r="LPG50" s="674"/>
      <c r="LPH50" s="674"/>
      <c r="LPI50" s="674"/>
      <c r="LPJ50" s="674"/>
      <c r="LPK50" s="674"/>
      <c r="LPL50" s="674"/>
      <c r="LPM50" s="674"/>
      <c r="LPN50" s="674"/>
      <c r="LPO50" s="674"/>
      <c r="LPP50" s="674"/>
      <c r="LPQ50" s="674"/>
      <c r="LPR50" s="674"/>
      <c r="LPS50" s="674"/>
      <c r="LPT50" s="674"/>
      <c r="LPU50" s="674"/>
      <c r="LPV50" s="674"/>
      <c r="LPW50" s="674"/>
      <c r="LPX50" s="674"/>
      <c r="LPY50" s="674"/>
      <c r="LPZ50" s="674"/>
      <c r="LQA50" s="674"/>
      <c r="LQB50" s="674"/>
      <c r="LQC50" s="674"/>
      <c r="LQD50" s="674"/>
      <c r="LQE50" s="674"/>
      <c r="LQF50" s="674"/>
      <c r="LQG50" s="674"/>
      <c r="LQH50" s="674"/>
      <c r="LQI50" s="674"/>
      <c r="LQJ50" s="674"/>
      <c r="LQK50" s="674"/>
      <c r="LQL50" s="674"/>
      <c r="LQM50" s="674"/>
      <c r="LQN50" s="674"/>
      <c r="LQO50" s="674"/>
      <c r="LQP50" s="674"/>
      <c r="LQQ50" s="674"/>
      <c r="LQR50" s="674"/>
      <c r="LQS50" s="674"/>
      <c r="LQT50" s="674"/>
      <c r="LQU50" s="674"/>
      <c r="LQV50" s="674"/>
      <c r="LQW50" s="674"/>
      <c r="LQX50" s="674"/>
      <c r="LQY50" s="674"/>
      <c r="LQZ50" s="674"/>
      <c r="LRA50" s="674"/>
      <c r="LRB50" s="674"/>
      <c r="LRC50" s="674"/>
      <c r="LRD50" s="674"/>
      <c r="LRE50" s="674"/>
      <c r="LRF50" s="674"/>
      <c r="LRG50" s="674"/>
      <c r="LRH50" s="674"/>
      <c r="LRI50" s="674"/>
      <c r="LRJ50" s="674"/>
      <c r="LRK50" s="674"/>
      <c r="LRL50" s="674"/>
      <c r="LRM50" s="674"/>
      <c r="LRN50" s="674"/>
      <c r="LRO50" s="674"/>
      <c r="LRP50" s="674"/>
      <c r="LRQ50" s="674"/>
      <c r="LRR50" s="674"/>
      <c r="LRS50" s="674"/>
      <c r="LRT50" s="674"/>
      <c r="LRU50" s="674"/>
      <c r="LRV50" s="674"/>
      <c r="LRW50" s="674"/>
      <c r="LRX50" s="674"/>
      <c r="LRY50" s="674"/>
      <c r="LRZ50" s="674"/>
      <c r="LSA50" s="674"/>
      <c r="LSB50" s="674"/>
      <c r="LSC50" s="674"/>
      <c r="LSD50" s="674"/>
      <c r="LSE50" s="674"/>
      <c r="LSF50" s="674"/>
      <c r="LSG50" s="674"/>
      <c r="LSH50" s="674"/>
      <c r="LSI50" s="674"/>
      <c r="LSJ50" s="674"/>
      <c r="LSK50" s="674"/>
      <c r="LSL50" s="674"/>
      <c r="LSM50" s="674"/>
      <c r="LSN50" s="674"/>
      <c r="LSO50" s="674"/>
      <c r="LSP50" s="674"/>
      <c r="LSQ50" s="674"/>
      <c r="LSR50" s="674"/>
      <c r="LSS50" s="674"/>
      <c r="LST50" s="674"/>
      <c r="LSU50" s="674"/>
      <c r="LSV50" s="674"/>
      <c r="LSW50" s="674"/>
      <c r="LSX50" s="674"/>
      <c r="LSY50" s="674"/>
      <c r="LSZ50" s="674"/>
      <c r="LTA50" s="674"/>
      <c r="LTB50" s="674"/>
      <c r="LTC50" s="674"/>
      <c r="LTD50" s="674"/>
      <c r="LTE50" s="674"/>
      <c r="LTF50" s="674"/>
      <c r="LTG50" s="674"/>
      <c r="LTH50" s="674"/>
      <c r="LTI50" s="674"/>
      <c r="LTJ50" s="674"/>
      <c r="LTK50" s="674"/>
      <c r="LTL50" s="674"/>
      <c r="LTM50" s="674"/>
      <c r="LTN50" s="674"/>
      <c r="LTO50" s="674"/>
      <c r="LTP50" s="674"/>
      <c r="LTQ50" s="674"/>
      <c r="LTR50" s="674"/>
      <c r="LTS50" s="674"/>
      <c r="LTT50" s="674"/>
      <c r="LTU50" s="674"/>
      <c r="LTV50" s="674"/>
      <c r="LTW50" s="674"/>
      <c r="LTX50" s="674"/>
      <c r="LTY50" s="674"/>
      <c r="LTZ50" s="674"/>
      <c r="LUA50" s="674"/>
      <c r="LUB50" s="674"/>
      <c r="LUC50" s="674"/>
      <c r="LUD50" s="674"/>
      <c r="LUE50" s="674"/>
      <c r="LUF50" s="674"/>
      <c r="LUG50" s="674"/>
      <c r="LUH50" s="674"/>
      <c r="LUI50" s="674"/>
      <c r="LUJ50" s="674"/>
      <c r="LUK50" s="674"/>
      <c r="LUL50" s="674"/>
      <c r="LUM50" s="674"/>
      <c r="LUN50" s="674"/>
      <c r="LUO50" s="674"/>
      <c r="LUP50" s="674"/>
      <c r="LUQ50" s="674"/>
      <c r="LUR50" s="674"/>
      <c r="LUS50" s="674"/>
      <c r="LUT50" s="674"/>
      <c r="LUU50" s="674"/>
      <c r="LUV50" s="674"/>
      <c r="LUW50" s="674"/>
      <c r="LUX50" s="674"/>
      <c r="LUY50" s="674"/>
      <c r="LUZ50" s="674"/>
      <c r="LVA50" s="674"/>
      <c r="LVB50" s="674"/>
      <c r="LVC50" s="674"/>
      <c r="LVD50" s="674"/>
      <c r="LVE50" s="674"/>
      <c r="LVF50" s="674"/>
      <c r="LVG50" s="674"/>
      <c r="LVH50" s="674"/>
      <c r="LVI50" s="674"/>
      <c r="LVJ50" s="674"/>
      <c r="LVK50" s="674"/>
      <c r="LVL50" s="674"/>
      <c r="LVM50" s="674"/>
      <c r="LVN50" s="674"/>
      <c r="LVO50" s="674"/>
      <c r="LVP50" s="674"/>
      <c r="LVQ50" s="674"/>
      <c r="LVR50" s="674"/>
      <c r="LVS50" s="674"/>
      <c r="LVT50" s="674"/>
      <c r="LVU50" s="674"/>
      <c r="LVV50" s="674"/>
      <c r="LVW50" s="674"/>
      <c r="LVX50" s="674"/>
      <c r="LVY50" s="674"/>
      <c r="LVZ50" s="674"/>
      <c r="LWA50" s="674"/>
      <c r="LWB50" s="674"/>
      <c r="LWC50" s="674"/>
      <c r="LWD50" s="674"/>
      <c r="LWE50" s="674"/>
      <c r="LWF50" s="674"/>
      <c r="LWG50" s="674"/>
      <c r="LWH50" s="674"/>
      <c r="LWI50" s="674"/>
      <c r="LWJ50" s="674"/>
      <c r="LWK50" s="674"/>
      <c r="LWL50" s="674"/>
      <c r="LWM50" s="674"/>
      <c r="LWN50" s="674"/>
      <c r="LWO50" s="674"/>
      <c r="LWP50" s="674"/>
      <c r="LWQ50" s="674"/>
      <c r="LWR50" s="674"/>
      <c r="LWS50" s="674"/>
      <c r="LWT50" s="674"/>
      <c r="LWU50" s="674"/>
      <c r="LWV50" s="674"/>
      <c r="LWW50" s="674"/>
      <c r="LWX50" s="674"/>
      <c r="LWY50" s="674"/>
      <c r="LWZ50" s="674"/>
      <c r="LXA50" s="674"/>
      <c r="LXB50" s="674"/>
      <c r="LXC50" s="674"/>
      <c r="LXD50" s="674"/>
      <c r="LXE50" s="674"/>
      <c r="LXF50" s="674"/>
      <c r="LXG50" s="674"/>
      <c r="LXH50" s="674"/>
      <c r="LXI50" s="674"/>
      <c r="LXJ50" s="674"/>
      <c r="LXK50" s="674"/>
      <c r="LXL50" s="674"/>
      <c r="LXM50" s="674"/>
      <c r="LXN50" s="674"/>
      <c r="LXO50" s="674"/>
      <c r="LXP50" s="674"/>
      <c r="LXQ50" s="674"/>
      <c r="LXR50" s="674"/>
      <c r="LXS50" s="674"/>
      <c r="LXT50" s="674"/>
      <c r="LXU50" s="674"/>
      <c r="LXV50" s="674"/>
      <c r="LXW50" s="674"/>
      <c r="LXX50" s="674"/>
      <c r="LXY50" s="674"/>
      <c r="LXZ50" s="674"/>
      <c r="LYA50" s="674"/>
      <c r="LYB50" s="674"/>
      <c r="LYC50" s="674"/>
      <c r="LYD50" s="674"/>
      <c r="LYE50" s="674"/>
      <c r="LYF50" s="674"/>
      <c r="LYG50" s="674"/>
      <c r="LYH50" s="674"/>
      <c r="LYI50" s="674"/>
      <c r="LYJ50" s="674"/>
      <c r="LYK50" s="674"/>
      <c r="LYL50" s="674"/>
      <c r="LYM50" s="674"/>
      <c r="LYN50" s="674"/>
      <c r="LYO50" s="674"/>
      <c r="LYP50" s="674"/>
      <c r="LYQ50" s="674"/>
      <c r="LYR50" s="674"/>
      <c r="LYS50" s="674"/>
      <c r="LYT50" s="674"/>
      <c r="LYU50" s="674"/>
      <c r="LYV50" s="674"/>
      <c r="LYW50" s="674"/>
      <c r="LYX50" s="674"/>
      <c r="LYY50" s="674"/>
      <c r="LYZ50" s="674"/>
      <c r="LZA50" s="674"/>
      <c r="LZB50" s="674"/>
      <c r="LZC50" s="674"/>
      <c r="LZD50" s="674"/>
      <c r="LZE50" s="674"/>
      <c r="LZF50" s="674"/>
      <c r="LZG50" s="674"/>
      <c r="LZH50" s="674"/>
      <c r="LZI50" s="674"/>
      <c r="LZJ50" s="674"/>
      <c r="LZK50" s="674"/>
      <c r="LZL50" s="674"/>
      <c r="LZM50" s="674"/>
      <c r="LZN50" s="674"/>
      <c r="LZO50" s="674"/>
      <c r="LZP50" s="674"/>
      <c r="LZQ50" s="674"/>
      <c r="LZR50" s="674"/>
      <c r="LZS50" s="674"/>
      <c r="LZT50" s="674"/>
      <c r="LZU50" s="674"/>
      <c r="LZV50" s="674"/>
      <c r="LZW50" s="674"/>
      <c r="LZX50" s="674"/>
      <c r="LZY50" s="674"/>
      <c r="LZZ50" s="674"/>
      <c r="MAA50" s="674"/>
      <c r="MAB50" s="674"/>
      <c r="MAC50" s="674"/>
      <c r="MAD50" s="674"/>
      <c r="MAE50" s="674"/>
      <c r="MAF50" s="674"/>
      <c r="MAG50" s="674"/>
      <c r="MAH50" s="674"/>
      <c r="MAI50" s="674"/>
      <c r="MAJ50" s="674"/>
      <c r="MAK50" s="674"/>
      <c r="MAL50" s="674"/>
      <c r="MAM50" s="674"/>
      <c r="MAN50" s="674"/>
      <c r="MAO50" s="674"/>
      <c r="MAP50" s="674"/>
      <c r="MAQ50" s="674"/>
      <c r="MAR50" s="674"/>
      <c r="MAS50" s="674"/>
      <c r="MAT50" s="674"/>
      <c r="MAU50" s="674"/>
      <c r="MAV50" s="674"/>
      <c r="MAW50" s="674"/>
      <c r="MAX50" s="674"/>
      <c r="MAY50" s="674"/>
      <c r="MAZ50" s="674"/>
      <c r="MBA50" s="674"/>
      <c r="MBB50" s="674"/>
      <c r="MBC50" s="674"/>
      <c r="MBD50" s="674"/>
      <c r="MBE50" s="674"/>
      <c r="MBF50" s="674"/>
      <c r="MBG50" s="674"/>
      <c r="MBH50" s="674"/>
      <c r="MBI50" s="674"/>
      <c r="MBJ50" s="674"/>
      <c r="MBK50" s="674"/>
      <c r="MBL50" s="674"/>
      <c r="MBM50" s="674"/>
      <c r="MBN50" s="674"/>
      <c r="MBO50" s="674"/>
      <c r="MBP50" s="674"/>
      <c r="MBQ50" s="674"/>
      <c r="MBR50" s="674"/>
      <c r="MBS50" s="674"/>
      <c r="MBT50" s="674"/>
      <c r="MBU50" s="674"/>
      <c r="MBV50" s="674"/>
      <c r="MBW50" s="674"/>
      <c r="MBX50" s="674"/>
      <c r="MBY50" s="674"/>
      <c r="MBZ50" s="674"/>
      <c r="MCA50" s="674"/>
      <c r="MCB50" s="674"/>
      <c r="MCC50" s="674"/>
      <c r="MCD50" s="674"/>
      <c r="MCE50" s="674"/>
      <c r="MCF50" s="674"/>
      <c r="MCG50" s="674"/>
      <c r="MCH50" s="674"/>
      <c r="MCI50" s="674"/>
      <c r="MCJ50" s="674"/>
      <c r="MCK50" s="674"/>
      <c r="MCL50" s="674"/>
      <c r="MCM50" s="674"/>
      <c r="MCN50" s="674"/>
      <c r="MCO50" s="674"/>
      <c r="MCP50" s="674"/>
      <c r="MCQ50" s="674"/>
      <c r="MCR50" s="674"/>
      <c r="MCS50" s="674"/>
      <c r="MCT50" s="674"/>
      <c r="MCU50" s="674"/>
      <c r="MCV50" s="674"/>
      <c r="MCW50" s="674"/>
      <c r="MCX50" s="674"/>
      <c r="MCY50" s="674"/>
      <c r="MCZ50" s="674"/>
      <c r="MDA50" s="674"/>
      <c r="MDB50" s="674"/>
      <c r="MDC50" s="674"/>
      <c r="MDD50" s="674"/>
      <c r="MDE50" s="674"/>
      <c r="MDF50" s="674"/>
      <c r="MDG50" s="674"/>
      <c r="MDH50" s="674"/>
      <c r="MDI50" s="674"/>
      <c r="MDJ50" s="674"/>
      <c r="MDK50" s="674"/>
      <c r="MDL50" s="674"/>
      <c r="MDM50" s="674"/>
      <c r="MDN50" s="674"/>
      <c r="MDO50" s="674"/>
      <c r="MDP50" s="674"/>
      <c r="MDQ50" s="674"/>
      <c r="MDR50" s="674"/>
      <c r="MDS50" s="674"/>
      <c r="MDT50" s="674"/>
      <c r="MDU50" s="674"/>
      <c r="MDV50" s="674"/>
      <c r="MDW50" s="674"/>
      <c r="MDX50" s="674"/>
      <c r="MDY50" s="674"/>
      <c r="MDZ50" s="674"/>
      <c r="MEA50" s="674"/>
      <c r="MEB50" s="674"/>
      <c r="MEC50" s="674"/>
      <c r="MED50" s="674"/>
      <c r="MEE50" s="674"/>
      <c r="MEF50" s="674"/>
      <c r="MEG50" s="674"/>
      <c r="MEH50" s="674"/>
      <c r="MEI50" s="674"/>
      <c r="MEJ50" s="674"/>
      <c r="MEK50" s="674"/>
      <c r="MEL50" s="674"/>
      <c r="MEM50" s="674"/>
      <c r="MEN50" s="674"/>
      <c r="MEO50" s="674"/>
      <c r="MEP50" s="674"/>
      <c r="MEQ50" s="674"/>
      <c r="MER50" s="674"/>
      <c r="MES50" s="674"/>
      <c r="MET50" s="674"/>
      <c r="MEU50" s="674"/>
      <c r="MEV50" s="674"/>
      <c r="MEW50" s="674"/>
      <c r="MEX50" s="674"/>
      <c r="MEY50" s="674"/>
      <c r="MEZ50" s="674"/>
      <c r="MFA50" s="674"/>
      <c r="MFB50" s="674"/>
      <c r="MFC50" s="674"/>
      <c r="MFD50" s="674"/>
      <c r="MFE50" s="674"/>
      <c r="MFF50" s="674"/>
      <c r="MFG50" s="674"/>
      <c r="MFH50" s="674"/>
      <c r="MFI50" s="674"/>
      <c r="MFJ50" s="674"/>
      <c r="MFK50" s="674"/>
      <c r="MFL50" s="674"/>
      <c r="MFM50" s="674"/>
      <c r="MFN50" s="674"/>
      <c r="MFO50" s="674"/>
      <c r="MFP50" s="674"/>
      <c r="MFQ50" s="674"/>
      <c r="MFR50" s="674"/>
      <c r="MFS50" s="674"/>
      <c r="MFT50" s="674"/>
      <c r="MFU50" s="674"/>
      <c r="MFV50" s="674"/>
      <c r="MFW50" s="674"/>
      <c r="MFX50" s="674"/>
      <c r="MFY50" s="674"/>
      <c r="MFZ50" s="674"/>
      <c r="MGA50" s="674"/>
      <c r="MGB50" s="674"/>
      <c r="MGC50" s="674"/>
      <c r="MGD50" s="674"/>
      <c r="MGE50" s="674"/>
      <c r="MGF50" s="674"/>
      <c r="MGG50" s="674"/>
      <c r="MGH50" s="674"/>
      <c r="MGI50" s="674"/>
      <c r="MGJ50" s="674"/>
      <c r="MGK50" s="674"/>
      <c r="MGL50" s="674"/>
      <c r="MGM50" s="674"/>
      <c r="MGN50" s="674"/>
      <c r="MGO50" s="674"/>
      <c r="MGP50" s="674"/>
      <c r="MGQ50" s="674"/>
      <c r="MGR50" s="674"/>
      <c r="MGS50" s="674"/>
      <c r="MGT50" s="674"/>
      <c r="MGU50" s="674"/>
      <c r="MGV50" s="674"/>
      <c r="MGW50" s="674"/>
      <c r="MGX50" s="674"/>
      <c r="MGY50" s="674"/>
      <c r="MGZ50" s="674"/>
      <c r="MHA50" s="674"/>
      <c r="MHB50" s="674"/>
      <c r="MHC50" s="674"/>
      <c r="MHD50" s="674"/>
      <c r="MHE50" s="674"/>
      <c r="MHF50" s="674"/>
      <c r="MHG50" s="674"/>
      <c r="MHH50" s="674"/>
      <c r="MHI50" s="674"/>
      <c r="MHJ50" s="674"/>
      <c r="MHK50" s="674"/>
      <c r="MHL50" s="674"/>
      <c r="MHM50" s="674"/>
      <c r="MHN50" s="674"/>
      <c r="MHO50" s="674"/>
      <c r="MHP50" s="674"/>
      <c r="MHQ50" s="674"/>
      <c r="MHR50" s="674"/>
      <c r="MHS50" s="674"/>
      <c r="MHT50" s="674"/>
      <c r="MHU50" s="674"/>
      <c r="MHV50" s="674"/>
      <c r="MHW50" s="674"/>
      <c r="MHX50" s="674"/>
      <c r="MHY50" s="674"/>
      <c r="MHZ50" s="674"/>
      <c r="MIA50" s="674"/>
      <c r="MIB50" s="674"/>
      <c r="MIC50" s="674"/>
      <c r="MID50" s="674"/>
      <c r="MIE50" s="674"/>
      <c r="MIF50" s="674"/>
      <c r="MIG50" s="674"/>
      <c r="MIH50" s="674"/>
      <c r="MII50" s="674"/>
      <c r="MIJ50" s="674"/>
      <c r="MIK50" s="674"/>
      <c r="MIL50" s="674"/>
      <c r="MIM50" s="674"/>
      <c r="MIN50" s="674"/>
      <c r="MIO50" s="674"/>
      <c r="MIP50" s="674"/>
      <c r="MIQ50" s="674"/>
      <c r="MIR50" s="674"/>
      <c r="MIS50" s="674"/>
      <c r="MIT50" s="674"/>
      <c r="MIU50" s="674"/>
      <c r="MIV50" s="674"/>
      <c r="MIW50" s="674"/>
      <c r="MIX50" s="674"/>
      <c r="MIY50" s="674"/>
      <c r="MIZ50" s="674"/>
      <c r="MJA50" s="674"/>
      <c r="MJB50" s="674"/>
      <c r="MJC50" s="674"/>
      <c r="MJD50" s="674"/>
      <c r="MJE50" s="674"/>
      <c r="MJF50" s="674"/>
      <c r="MJG50" s="674"/>
      <c r="MJH50" s="674"/>
      <c r="MJI50" s="674"/>
      <c r="MJJ50" s="674"/>
      <c r="MJK50" s="674"/>
      <c r="MJL50" s="674"/>
      <c r="MJM50" s="674"/>
      <c r="MJN50" s="674"/>
      <c r="MJO50" s="674"/>
      <c r="MJP50" s="674"/>
      <c r="MJQ50" s="674"/>
      <c r="MJR50" s="674"/>
      <c r="MJS50" s="674"/>
      <c r="MJT50" s="674"/>
      <c r="MJU50" s="674"/>
      <c r="MJV50" s="674"/>
      <c r="MJW50" s="674"/>
      <c r="MJX50" s="674"/>
      <c r="MJY50" s="674"/>
      <c r="MJZ50" s="674"/>
      <c r="MKA50" s="674"/>
      <c r="MKB50" s="674"/>
      <c r="MKC50" s="674"/>
      <c r="MKD50" s="674"/>
      <c r="MKE50" s="674"/>
      <c r="MKF50" s="674"/>
      <c r="MKG50" s="674"/>
      <c r="MKH50" s="674"/>
      <c r="MKI50" s="674"/>
      <c r="MKJ50" s="674"/>
      <c r="MKK50" s="674"/>
      <c r="MKL50" s="674"/>
      <c r="MKM50" s="674"/>
      <c r="MKN50" s="674"/>
      <c r="MKO50" s="674"/>
      <c r="MKP50" s="674"/>
      <c r="MKQ50" s="674"/>
      <c r="MKR50" s="674"/>
      <c r="MKS50" s="674"/>
      <c r="MKT50" s="674"/>
      <c r="MKU50" s="674"/>
      <c r="MKV50" s="674"/>
      <c r="MKW50" s="674"/>
      <c r="MKX50" s="674"/>
      <c r="MKY50" s="674"/>
      <c r="MKZ50" s="674"/>
      <c r="MLA50" s="674"/>
      <c r="MLB50" s="674"/>
      <c r="MLC50" s="674"/>
      <c r="MLD50" s="674"/>
      <c r="MLE50" s="674"/>
      <c r="MLF50" s="674"/>
      <c r="MLG50" s="674"/>
      <c r="MLH50" s="674"/>
      <c r="MLI50" s="674"/>
      <c r="MLJ50" s="674"/>
      <c r="MLK50" s="674"/>
      <c r="MLL50" s="674"/>
      <c r="MLM50" s="674"/>
      <c r="MLN50" s="674"/>
      <c r="MLO50" s="674"/>
      <c r="MLP50" s="674"/>
      <c r="MLQ50" s="674"/>
      <c r="MLR50" s="674"/>
      <c r="MLS50" s="674"/>
      <c r="MLT50" s="674"/>
      <c r="MLU50" s="674"/>
      <c r="MLV50" s="674"/>
      <c r="MLW50" s="674"/>
      <c r="MLX50" s="674"/>
      <c r="MLY50" s="674"/>
      <c r="MLZ50" s="674"/>
      <c r="MMA50" s="674"/>
      <c r="MMB50" s="674"/>
      <c r="MMC50" s="674"/>
      <c r="MMD50" s="674"/>
      <c r="MME50" s="674"/>
      <c r="MMF50" s="674"/>
      <c r="MMG50" s="674"/>
      <c r="MMH50" s="674"/>
      <c r="MMI50" s="674"/>
      <c r="MMJ50" s="674"/>
      <c r="MMK50" s="674"/>
      <c r="MML50" s="674"/>
      <c r="MMM50" s="674"/>
      <c r="MMN50" s="674"/>
      <c r="MMO50" s="674"/>
      <c r="MMP50" s="674"/>
      <c r="MMQ50" s="674"/>
      <c r="MMR50" s="674"/>
      <c r="MMS50" s="674"/>
      <c r="MMT50" s="674"/>
      <c r="MMU50" s="674"/>
      <c r="MMV50" s="674"/>
      <c r="MMW50" s="674"/>
      <c r="MMX50" s="674"/>
      <c r="MMY50" s="674"/>
      <c r="MMZ50" s="674"/>
      <c r="MNA50" s="674"/>
      <c r="MNB50" s="674"/>
      <c r="MNC50" s="674"/>
      <c r="MND50" s="674"/>
      <c r="MNE50" s="674"/>
      <c r="MNF50" s="674"/>
      <c r="MNG50" s="674"/>
      <c r="MNH50" s="674"/>
      <c r="MNI50" s="674"/>
      <c r="MNJ50" s="674"/>
      <c r="MNK50" s="674"/>
      <c r="MNL50" s="674"/>
      <c r="MNM50" s="674"/>
      <c r="MNN50" s="674"/>
      <c r="MNO50" s="674"/>
      <c r="MNP50" s="674"/>
      <c r="MNQ50" s="674"/>
      <c r="MNR50" s="674"/>
      <c r="MNS50" s="674"/>
      <c r="MNT50" s="674"/>
      <c r="MNU50" s="674"/>
      <c r="MNV50" s="674"/>
      <c r="MNW50" s="674"/>
      <c r="MNX50" s="674"/>
      <c r="MNY50" s="674"/>
      <c r="MNZ50" s="674"/>
      <c r="MOA50" s="674"/>
      <c r="MOB50" s="674"/>
      <c r="MOC50" s="674"/>
      <c r="MOD50" s="674"/>
      <c r="MOE50" s="674"/>
      <c r="MOF50" s="674"/>
      <c r="MOG50" s="674"/>
      <c r="MOH50" s="674"/>
      <c r="MOI50" s="674"/>
      <c r="MOJ50" s="674"/>
      <c r="MOK50" s="674"/>
      <c r="MOL50" s="674"/>
      <c r="MOM50" s="674"/>
      <c r="MON50" s="674"/>
      <c r="MOO50" s="674"/>
      <c r="MOP50" s="674"/>
      <c r="MOQ50" s="674"/>
      <c r="MOR50" s="674"/>
      <c r="MOS50" s="674"/>
      <c r="MOT50" s="674"/>
      <c r="MOU50" s="674"/>
      <c r="MOV50" s="674"/>
      <c r="MOW50" s="674"/>
      <c r="MOX50" s="674"/>
      <c r="MOY50" s="674"/>
      <c r="MOZ50" s="674"/>
      <c r="MPA50" s="674"/>
      <c r="MPB50" s="674"/>
      <c r="MPC50" s="674"/>
      <c r="MPD50" s="674"/>
      <c r="MPE50" s="674"/>
      <c r="MPF50" s="674"/>
      <c r="MPG50" s="674"/>
      <c r="MPH50" s="674"/>
      <c r="MPI50" s="674"/>
      <c r="MPJ50" s="674"/>
      <c r="MPK50" s="674"/>
      <c r="MPL50" s="674"/>
      <c r="MPM50" s="674"/>
      <c r="MPN50" s="674"/>
      <c r="MPO50" s="674"/>
      <c r="MPP50" s="674"/>
      <c r="MPQ50" s="674"/>
      <c r="MPR50" s="674"/>
      <c r="MPS50" s="674"/>
      <c r="MPT50" s="674"/>
      <c r="MPU50" s="674"/>
      <c r="MPV50" s="674"/>
      <c r="MPW50" s="674"/>
      <c r="MPX50" s="674"/>
      <c r="MPY50" s="674"/>
      <c r="MPZ50" s="674"/>
      <c r="MQA50" s="674"/>
      <c r="MQB50" s="674"/>
      <c r="MQC50" s="674"/>
      <c r="MQD50" s="674"/>
      <c r="MQE50" s="674"/>
      <c r="MQF50" s="674"/>
      <c r="MQG50" s="674"/>
      <c r="MQH50" s="674"/>
      <c r="MQI50" s="674"/>
      <c r="MQJ50" s="674"/>
      <c r="MQK50" s="674"/>
      <c r="MQL50" s="674"/>
      <c r="MQM50" s="674"/>
      <c r="MQN50" s="674"/>
      <c r="MQO50" s="674"/>
      <c r="MQP50" s="674"/>
      <c r="MQQ50" s="674"/>
      <c r="MQR50" s="674"/>
      <c r="MQS50" s="674"/>
      <c r="MQT50" s="674"/>
      <c r="MQU50" s="674"/>
      <c r="MQV50" s="674"/>
      <c r="MQW50" s="674"/>
      <c r="MQX50" s="674"/>
      <c r="MQY50" s="674"/>
      <c r="MQZ50" s="674"/>
      <c r="MRA50" s="674"/>
      <c r="MRB50" s="674"/>
      <c r="MRC50" s="674"/>
      <c r="MRD50" s="674"/>
      <c r="MRE50" s="674"/>
      <c r="MRF50" s="674"/>
      <c r="MRG50" s="674"/>
      <c r="MRH50" s="674"/>
      <c r="MRI50" s="674"/>
      <c r="MRJ50" s="674"/>
      <c r="MRK50" s="674"/>
      <c r="MRL50" s="674"/>
      <c r="MRM50" s="674"/>
      <c r="MRN50" s="674"/>
      <c r="MRO50" s="674"/>
      <c r="MRP50" s="674"/>
      <c r="MRQ50" s="674"/>
      <c r="MRR50" s="674"/>
      <c r="MRS50" s="674"/>
      <c r="MRT50" s="674"/>
      <c r="MRU50" s="674"/>
      <c r="MRV50" s="674"/>
      <c r="MRW50" s="674"/>
      <c r="MRX50" s="674"/>
      <c r="MRY50" s="674"/>
      <c r="MRZ50" s="674"/>
      <c r="MSA50" s="674"/>
      <c r="MSB50" s="674"/>
      <c r="MSC50" s="674"/>
      <c r="MSD50" s="674"/>
      <c r="MSE50" s="674"/>
      <c r="MSF50" s="674"/>
      <c r="MSG50" s="674"/>
      <c r="MSH50" s="674"/>
      <c r="MSI50" s="674"/>
      <c r="MSJ50" s="674"/>
      <c r="MSK50" s="674"/>
      <c r="MSL50" s="674"/>
      <c r="MSM50" s="674"/>
      <c r="MSN50" s="674"/>
      <c r="MSO50" s="674"/>
      <c r="MSP50" s="674"/>
      <c r="MSQ50" s="674"/>
      <c r="MSR50" s="674"/>
      <c r="MSS50" s="674"/>
      <c r="MST50" s="674"/>
      <c r="MSU50" s="674"/>
      <c r="MSV50" s="674"/>
      <c r="MSW50" s="674"/>
      <c r="MSX50" s="674"/>
      <c r="MSY50" s="674"/>
      <c r="MSZ50" s="674"/>
      <c r="MTA50" s="674"/>
      <c r="MTB50" s="674"/>
      <c r="MTC50" s="674"/>
      <c r="MTD50" s="674"/>
      <c r="MTE50" s="674"/>
      <c r="MTF50" s="674"/>
      <c r="MTG50" s="674"/>
      <c r="MTH50" s="674"/>
      <c r="MTI50" s="674"/>
      <c r="MTJ50" s="674"/>
      <c r="MTK50" s="674"/>
      <c r="MTL50" s="674"/>
      <c r="MTM50" s="674"/>
      <c r="MTN50" s="674"/>
      <c r="MTO50" s="674"/>
      <c r="MTP50" s="674"/>
      <c r="MTQ50" s="674"/>
      <c r="MTR50" s="674"/>
      <c r="MTS50" s="674"/>
      <c r="MTT50" s="674"/>
      <c r="MTU50" s="674"/>
      <c r="MTV50" s="674"/>
      <c r="MTW50" s="674"/>
      <c r="MTX50" s="674"/>
      <c r="MTY50" s="674"/>
      <c r="MTZ50" s="674"/>
      <c r="MUA50" s="674"/>
      <c r="MUB50" s="674"/>
      <c r="MUC50" s="674"/>
      <c r="MUD50" s="674"/>
      <c r="MUE50" s="674"/>
      <c r="MUF50" s="674"/>
      <c r="MUG50" s="674"/>
      <c r="MUH50" s="674"/>
      <c r="MUI50" s="674"/>
      <c r="MUJ50" s="674"/>
      <c r="MUK50" s="674"/>
      <c r="MUL50" s="674"/>
      <c r="MUM50" s="674"/>
      <c r="MUN50" s="674"/>
      <c r="MUO50" s="674"/>
      <c r="MUP50" s="674"/>
      <c r="MUQ50" s="674"/>
      <c r="MUR50" s="674"/>
      <c r="MUS50" s="674"/>
      <c r="MUT50" s="674"/>
      <c r="MUU50" s="674"/>
      <c r="MUV50" s="674"/>
      <c r="MUW50" s="674"/>
      <c r="MUX50" s="674"/>
      <c r="MUY50" s="674"/>
      <c r="MUZ50" s="674"/>
      <c r="MVA50" s="674"/>
      <c r="MVB50" s="674"/>
      <c r="MVC50" s="674"/>
      <c r="MVD50" s="674"/>
      <c r="MVE50" s="674"/>
      <c r="MVF50" s="674"/>
      <c r="MVG50" s="674"/>
      <c r="MVH50" s="674"/>
      <c r="MVI50" s="674"/>
      <c r="MVJ50" s="674"/>
      <c r="MVK50" s="674"/>
      <c r="MVL50" s="674"/>
      <c r="MVM50" s="674"/>
      <c r="MVN50" s="674"/>
      <c r="MVO50" s="674"/>
      <c r="MVP50" s="674"/>
      <c r="MVQ50" s="674"/>
      <c r="MVR50" s="674"/>
      <c r="MVS50" s="674"/>
      <c r="MVT50" s="674"/>
      <c r="MVU50" s="674"/>
      <c r="MVV50" s="674"/>
      <c r="MVW50" s="674"/>
      <c r="MVX50" s="674"/>
      <c r="MVY50" s="674"/>
      <c r="MVZ50" s="674"/>
      <c r="MWA50" s="674"/>
      <c r="MWB50" s="674"/>
      <c r="MWC50" s="674"/>
      <c r="MWD50" s="674"/>
      <c r="MWE50" s="674"/>
      <c r="MWF50" s="674"/>
      <c r="MWG50" s="674"/>
      <c r="MWH50" s="674"/>
      <c r="MWI50" s="674"/>
      <c r="MWJ50" s="674"/>
      <c r="MWK50" s="674"/>
      <c r="MWL50" s="674"/>
      <c r="MWM50" s="674"/>
      <c r="MWN50" s="674"/>
      <c r="MWO50" s="674"/>
      <c r="MWP50" s="674"/>
      <c r="MWQ50" s="674"/>
      <c r="MWR50" s="674"/>
      <c r="MWS50" s="674"/>
      <c r="MWT50" s="674"/>
      <c r="MWU50" s="674"/>
      <c r="MWV50" s="674"/>
      <c r="MWW50" s="674"/>
      <c r="MWX50" s="674"/>
      <c r="MWY50" s="674"/>
      <c r="MWZ50" s="674"/>
      <c r="MXA50" s="674"/>
      <c r="MXB50" s="674"/>
      <c r="MXC50" s="674"/>
      <c r="MXD50" s="674"/>
      <c r="MXE50" s="674"/>
      <c r="MXF50" s="674"/>
      <c r="MXG50" s="674"/>
      <c r="MXH50" s="674"/>
      <c r="MXI50" s="674"/>
      <c r="MXJ50" s="674"/>
      <c r="MXK50" s="674"/>
      <c r="MXL50" s="674"/>
      <c r="MXM50" s="674"/>
      <c r="MXN50" s="674"/>
      <c r="MXO50" s="674"/>
      <c r="MXP50" s="674"/>
      <c r="MXQ50" s="674"/>
      <c r="MXR50" s="674"/>
      <c r="MXS50" s="674"/>
      <c r="MXT50" s="674"/>
      <c r="MXU50" s="674"/>
      <c r="MXV50" s="674"/>
      <c r="MXW50" s="674"/>
      <c r="MXX50" s="674"/>
      <c r="MXY50" s="674"/>
      <c r="MXZ50" s="674"/>
      <c r="MYA50" s="674"/>
      <c r="MYB50" s="674"/>
      <c r="MYC50" s="674"/>
      <c r="MYD50" s="674"/>
      <c r="MYE50" s="674"/>
      <c r="MYF50" s="674"/>
      <c r="MYG50" s="674"/>
      <c r="MYH50" s="674"/>
      <c r="MYI50" s="674"/>
      <c r="MYJ50" s="674"/>
      <c r="MYK50" s="674"/>
      <c r="MYL50" s="674"/>
      <c r="MYM50" s="674"/>
      <c r="MYN50" s="674"/>
      <c r="MYO50" s="674"/>
      <c r="MYP50" s="674"/>
      <c r="MYQ50" s="674"/>
      <c r="MYR50" s="674"/>
      <c r="MYS50" s="674"/>
      <c r="MYT50" s="674"/>
      <c r="MYU50" s="674"/>
      <c r="MYV50" s="674"/>
      <c r="MYW50" s="674"/>
      <c r="MYX50" s="674"/>
      <c r="MYY50" s="674"/>
      <c r="MYZ50" s="674"/>
      <c r="MZA50" s="674"/>
      <c r="MZB50" s="674"/>
      <c r="MZC50" s="674"/>
      <c r="MZD50" s="674"/>
      <c r="MZE50" s="674"/>
      <c r="MZF50" s="674"/>
      <c r="MZG50" s="674"/>
      <c r="MZH50" s="674"/>
      <c r="MZI50" s="674"/>
      <c r="MZJ50" s="674"/>
      <c r="MZK50" s="674"/>
      <c r="MZL50" s="674"/>
      <c r="MZM50" s="674"/>
      <c r="MZN50" s="674"/>
      <c r="MZO50" s="674"/>
      <c r="MZP50" s="674"/>
      <c r="MZQ50" s="674"/>
      <c r="MZR50" s="674"/>
      <c r="MZS50" s="674"/>
      <c r="MZT50" s="674"/>
      <c r="MZU50" s="674"/>
      <c r="MZV50" s="674"/>
      <c r="MZW50" s="674"/>
      <c r="MZX50" s="674"/>
      <c r="MZY50" s="674"/>
      <c r="MZZ50" s="674"/>
      <c r="NAA50" s="674"/>
      <c r="NAB50" s="674"/>
      <c r="NAC50" s="674"/>
      <c r="NAD50" s="674"/>
      <c r="NAE50" s="674"/>
      <c r="NAF50" s="674"/>
      <c r="NAG50" s="674"/>
      <c r="NAH50" s="674"/>
      <c r="NAI50" s="674"/>
      <c r="NAJ50" s="674"/>
      <c r="NAK50" s="674"/>
      <c r="NAL50" s="674"/>
      <c r="NAM50" s="674"/>
      <c r="NAN50" s="674"/>
      <c r="NAO50" s="674"/>
      <c r="NAP50" s="674"/>
      <c r="NAQ50" s="674"/>
      <c r="NAR50" s="674"/>
      <c r="NAS50" s="674"/>
      <c r="NAT50" s="674"/>
      <c r="NAU50" s="674"/>
      <c r="NAV50" s="674"/>
      <c r="NAW50" s="674"/>
      <c r="NAX50" s="674"/>
      <c r="NAY50" s="674"/>
      <c r="NAZ50" s="674"/>
      <c r="NBA50" s="674"/>
      <c r="NBB50" s="674"/>
      <c r="NBC50" s="674"/>
      <c r="NBD50" s="674"/>
      <c r="NBE50" s="674"/>
      <c r="NBF50" s="674"/>
      <c r="NBG50" s="674"/>
      <c r="NBH50" s="674"/>
      <c r="NBI50" s="674"/>
      <c r="NBJ50" s="674"/>
      <c r="NBK50" s="674"/>
      <c r="NBL50" s="674"/>
      <c r="NBM50" s="674"/>
      <c r="NBN50" s="674"/>
      <c r="NBO50" s="674"/>
      <c r="NBP50" s="674"/>
      <c r="NBQ50" s="674"/>
      <c r="NBR50" s="674"/>
      <c r="NBS50" s="674"/>
      <c r="NBT50" s="674"/>
      <c r="NBU50" s="674"/>
      <c r="NBV50" s="674"/>
      <c r="NBW50" s="674"/>
      <c r="NBX50" s="674"/>
      <c r="NBY50" s="674"/>
      <c r="NBZ50" s="674"/>
      <c r="NCA50" s="674"/>
      <c r="NCB50" s="674"/>
      <c r="NCC50" s="674"/>
      <c r="NCD50" s="674"/>
      <c r="NCE50" s="674"/>
      <c r="NCF50" s="674"/>
      <c r="NCG50" s="674"/>
      <c r="NCH50" s="674"/>
      <c r="NCI50" s="674"/>
      <c r="NCJ50" s="674"/>
      <c r="NCK50" s="674"/>
      <c r="NCL50" s="674"/>
      <c r="NCM50" s="674"/>
      <c r="NCN50" s="674"/>
      <c r="NCO50" s="674"/>
      <c r="NCP50" s="674"/>
      <c r="NCQ50" s="674"/>
      <c r="NCR50" s="674"/>
      <c r="NCS50" s="674"/>
      <c r="NCT50" s="674"/>
      <c r="NCU50" s="674"/>
      <c r="NCV50" s="674"/>
      <c r="NCW50" s="674"/>
      <c r="NCX50" s="674"/>
      <c r="NCY50" s="674"/>
      <c r="NCZ50" s="674"/>
      <c r="NDA50" s="674"/>
      <c r="NDB50" s="674"/>
      <c r="NDC50" s="674"/>
      <c r="NDD50" s="674"/>
      <c r="NDE50" s="674"/>
      <c r="NDF50" s="674"/>
      <c r="NDG50" s="674"/>
      <c r="NDH50" s="674"/>
      <c r="NDI50" s="674"/>
      <c r="NDJ50" s="674"/>
      <c r="NDK50" s="674"/>
      <c r="NDL50" s="674"/>
      <c r="NDM50" s="674"/>
      <c r="NDN50" s="674"/>
      <c r="NDO50" s="674"/>
      <c r="NDP50" s="674"/>
      <c r="NDQ50" s="674"/>
      <c r="NDR50" s="674"/>
      <c r="NDS50" s="674"/>
      <c r="NDT50" s="674"/>
      <c r="NDU50" s="674"/>
      <c r="NDV50" s="674"/>
      <c r="NDW50" s="674"/>
      <c r="NDX50" s="674"/>
      <c r="NDY50" s="674"/>
      <c r="NDZ50" s="674"/>
      <c r="NEA50" s="674"/>
      <c r="NEB50" s="674"/>
      <c r="NEC50" s="674"/>
      <c r="NED50" s="674"/>
      <c r="NEE50" s="674"/>
      <c r="NEF50" s="674"/>
      <c r="NEG50" s="674"/>
      <c r="NEH50" s="674"/>
      <c r="NEI50" s="674"/>
      <c r="NEJ50" s="674"/>
      <c r="NEK50" s="674"/>
      <c r="NEL50" s="674"/>
      <c r="NEM50" s="674"/>
      <c r="NEN50" s="674"/>
      <c r="NEO50" s="674"/>
      <c r="NEP50" s="674"/>
      <c r="NEQ50" s="674"/>
      <c r="NER50" s="674"/>
      <c r="NES50" s="674"/>
      <c r="NET50" s="674"/>
      <c r="NEU50" s="674"/>
      <c r="NEV50" s="674"/>
      <c r="NEW50" s="674"/>
      <c r="NEX50" s="674"/>
      <c r="NEY50" s="674"/>
      <c r="NEZ50" s="674"/>
      <c r="NFA50" s="674"/>
      <c r="NFB50" s="674"/>
      <c r="NFC50" s="674"/>
      <c r="NFD50" s="674"/>
      <c r="NFE50" s="674"/>
      <c r="NFF50" s="674"/>
      <c r="NFG50" s="674"/>
      <c r="NFH50" s="674"/>
      <c r="NFI50" s="674"/>
      <c r="NFJ50" s="674"/>
      <c r="NFK50" s="674"/>
      <c r="NFL50" s="674"/>
      <c r="NFM50" s="674"/>
      <c r="NFN50" s="674"/>
      <c r="NFO50" s="674"/>
      <c r="NFP50" s="674"/>
      <c r="NFQ50" s="674"/>
      <c r="NFR50" s="674"/>
      <c r="NFS50" s="674"/>
      <c r="NFT50" s="674"/>
      <c r="NFU50" s="674"/>
      <c r="NFV50" s="674"/>
      <c r="NFW50" s="674"/>
      <c r="NFX50" s="674"/>
      <c r="NFY50" s="674"/>
      <c r="NFZ50" s="674"/>
      <c r="NGA50" s="674"/>
      <c r="NGB50" s="674"/>
      <c r="NGC50" s="674"/>
      <c r="NGD50" s="674"/>
      <c r="NGE50" s="674"/>
      <c r="NGF50" s="674"/>
      <c r="NGG50" s="674"/>
      <c r="NGH50" s="674"/>
      <c r="NGI50" s="674"/>
      <c r="NGJ50" s="674"/>
      <c r="NGK50" s="674"/>
      <c r="NGL50" s="674"/>
      <c r="NGM50" s="674"/>
      <c r="NGN50" s="674"/>
      <c r="NGO50" s="674"/>
      <c r="NGP50" s="674"/>
      <c r="NGQ50" s="674"/>
      <c r="NGR50" s="674"/>
      <c r="NGS50" s="674"/>
      <c r="NGT50" s="674"/>
      <c r="NGU50" s="674"/>
      <c r="NGV50" s="674"/>
      <c r="NGW50" s="674"/>
      <c r="NGX50" s="674"/>
      <c r="NGY50" s="674"/>
      <c r="NGZ50" s="674"/>
      <c r="NHA50" s="674"/>
      <c r="NHB50" s="674"/>
      <c r="NHC50" s="674"/>
      <c r="NHD50" s="674"/>
      <c r="NHE50" s="674"/>
      <c r="NHF50" s="674"/>
      <c r="NHG50" s="674"/>
      <c r="NHH50" s="674"/>
      <c r="NHI50" s="674"/>
      <c r="NHJ50" s="674"/>
      <c r="NHK50" s="674"/>
      <c r="NHL50" s="674"/>
      <c r="NHM50" s="674"/>
      <c r="NHN50" s="674"/>
      <c r="NHO50" s="674"/>
      <c r="NHP50" s="674"/>
      <c r="NHQ50" s="674"/>
      <c r="NHR50" s="674"/>
      <c r="NHS50" s="674"/>
      <c r="NHT50" s="674"/>
      <c r="NHU50" s="674"/>
      <c r="NHV50" s="674"/>
      <c r="NHW50" s="674"/>
      <c r="NHX50" s="674"/>
      <c r="NHY50" s="674"/>
      <c r="NHZ50" s="674"/>
      <c r="NIA50" s="674"/>
      <c r="NIB50" s="674"/>
      <c r="NIC50" s="674"/>
      <c r="NID50" s="674"/>
      <c r="NIE50" s="674"/>
      <c r="NIF50" s="674"/>
      <c r="NIG50" s="674"/>
      <c r="NIH50" s="674"/>
      <c r="NII50" s="674"/>
      <c r="NIJ50" s="674"/>
      <c r="NIK50" s="674"/>
      <c r="NIL50" s="674"/>
      <c r="NIM50" s="674"/>
      <c r="NIN50" s="674"/>
      <c r="NIO50" s="674"/>
      <c r="NIP50" s="674"/>
      <c r="NIQ50" s="674"/>
      <c r="NIR50" s="674"/>
      <c r="NIS50" s="674"/>
      <c r="NIT50" s="674"/>
      <c r="NIU50" s="674"/>
      <c r="NIV50" s="674"/>
      <c r="NIW50" s="674"/>
      <c r="NIX50" s="674"/>
      <c r="NIY50" s="674"/>
      <c r="NIZ50" s="674"/>
      <c r="NJA50" s="674"/>
      <c r="NJB50" s="674"/>
      <c r="NJC50" s="674"/>
      <c r="NJD50" s="674"/>
      <c r="NJE50" s="674"/>
      <c r="NJF50" s="674"/>
      <c r="NJG50" s="674"/>
      <c r="NJH50" s="674"/>
      <c r="NJI50" s="674"/>
      <c r="NJJ50" s="674"/>
      <c r="NJK50" s="674"/>
      <c r="NJL50" s="674"/>
      <c r="NJM50" s="674"/>
      <c r="NJN50" s="674"/>
      <c r="NJO50" s="674"/>
      <c r="NJP50" s="674"/>
      <c r="NJQ50" s="674"/>
      <c r="NJR50" s="674"/>
      <c r="NJS50" s="674"/>
      <c r="NJT50" s="674"/>
      <c r="NJU50" s="674"/>
      <c r="NJV50" s="674"/>
      <c r="NJW50" s="674"/>
      <c r="NJX50" s="674"/>
      <c r="NJY50" s="674"/>
      <c r="NJZ50" s="674"/>
      <c r="NKA50" s="674"/>
      <c r="NKB50" s="674"/>
      <c r="NKC50" s="674"/>
      <c r="NKD50" s="674"/>
      <c r="NKE50" s="674"/>
      <c r="NKF50" s="674"/>
      <c r="NKG50" s="674"/>
      <c r="NKH50" s="674"/>
      <c r="NKI50" s="674"/>
      <c r="NKJ50" s="674"/>
      <c r="NKK50" s="674"/>
      <c r="NKL50" s="674"/>
      <c r="NKM50" s="674"/>
      <c r="NKN50" s="674"/>
      <c r="NKO50" s="674"/>
      <c r="NKP50" s="674"/>
      <c r="NKQ50" s="674"/>
      <c r="NKR50" s="674"/>
      <c r="NKS50" s="674"/>
      <c r="NKT50" s="674"/>
      <c r="NKU50" s="674"/>
      <c r="NKV50" s="674"/>
      <c r="NKW50" s="674"/>
      <c r="NKX50" s="674"/>
      <c r="NKY50" s="674"/>
      <c r="NKZ50" s="674"/>
      <c r="NLA50" s="674"/>
      <c r="NLB50" s="674"/>
      <c r="NLC50" s="674"/>
      <c r="NLD50" s="674"/>
      <c r="NLE50" s="674"/>
      <c r="NLF50" s="674"/>
      <c r="NLG50" s="674"/>
      <c r="NLH50" s="674"/>
      <c r="NLI50" s="674"/>
      <c r="NLJ50" s="674"/>
      <c r="NLK50" s="674"/>
      <c r="NLL50" s="674"/>
      <c r="NLM50" s="674"/>
      <c r="NLN50" s="674"/>
      <c r="NLO50" s="674"/>
      <c r="NLP50" s="674"/>
      <c r="NLQ50" s="674"/>
      <c r="NLR50" s="674"/>
      <c r="NLS50" s="674"/>
      <c r="NLT50" s="674"/>
      <c r="NLU50" s="674"/>
      <c r="NLV50" s="674"/>
      <c r="NLW50" s="674"/>
      <c r="NLX50" s="674"/>
      <c r="NLY50" s="674"/>
      <c r="NLZ50" s="674"/>
      <c r="NMA50" s="674"/>
      <c r="NMB50" s="674"/>
      <c r="NMC50" s="674"/>
      <c r="NMD50" s="674"/>
      <c r="NME50" s="674"/>
      <c r="NMF50" s="674"/>
      <c r="NMG50" s="674"/>
      <c r="NMH50" s="674"/>
      <c r="NMI50" s="674"/>
      <c r="NMJ50" s="674"/>
      <c r="NMK50" s="674"/>
      <c r="NML50" s="674"/>
      <c r="NMM50" s="674"/>
      <c r="NMN50" s="674"/>
      <c r="NMO50" s="674"/>
      <c r="NMP50" s="674"/>
      <c r="NMQ50" s="674"/>
      <c r="NMR50" s="674"/>
      <c r="NMS50" s="674"/>
      <c r="NMT50" s="674"/>
      <c r="NMU50" s="674"/>
      <c r="NMV50" s="674"/>
      <c r="NMW50" s="674"/>
      <c r="NMX50" s="674"/>
      <c r="NMY50" s="674"/>
      <c r="NMZ50" s="674"/>
      <c r="NNA50" s="674"/>
      <c r="NNB50" s="674"/>
      <c r="NNC50" s="674"/>
      <c r="NND50" s="674"/>
      <c r="NNE50" s="674"/>
      <c r="NNF50" s="674"/>
      <c r="NNG50" s="674"/>
      <c r="NNH50" s="674"/>
      <c r="NNI50" s="674"/>
      <c r="NNJ50" s="674"/>
      <c r="NNK50" s="674"/>
      <c r="NNL50" s="674"/>
      <c r="NNM50" s="674"/>
      <c r="NNN50" s="674"/>
      <c r="NNO50" s="674"/>
      <c r="NNP50" s="674"/>
      <c r="NNQ50" s="674"/>
      <c r="NNR50" s="674"/>
      <c r="NNS50" s="674"/>
      <c r="NNT50" s="674"/>
      <c r="NNU50" s="674"/>
      <c r="NNV50" s="674"/>
      <c r="NNW50" s="674"/>
      <c r="NNX50" s="674"/>
      <c r="NNY50" s="674"/>
      <c r="NNZ50" s="674"/>
      <c r="NOA50" s="674"/>
      <c r="NOB50" s="674"/>
      <c r="NOC50" s="674"/>
      <c r="NOD50" s="674"/>
      <c r="NOE50" s="674"/>
      <c r="NOF50" s="674"/>
      <c r="NOG50" s="674"/>
      <c r="NOH50" s="674"/>
      <c r="NOI50" s="674"/>
      <c r="NOJ50" s="674"/>
      <c r="NOK50" s="674"/>
      <c r="NOL50" s="674"/>
      <c r="NOM50" s="674"/>
      <c r="NON50" s="674"/>
      <c r="NOO50" s="674"/>
      <c r="NOP50" s="674"/>
      <c r="NOQ50" s="674"/>
      <c r="NOR50" s="674"/>
      <c r="NOS50" s="674"/>
      <c r="NOT50" s="674"/>
      <c r="NOU50" s="674"/>
      <c r="NOV50" s="674"/>
      <c r="NOW50" s="674"/>
      <c r="NOX50" s="674"/>
      <c r="NOY50" s="674"/>
      <c r="NOZ50" s="674"/>
      <c r="NPA50" s="674"/>
      <c r="NPB50" s="674"/>
      <c r="NPC50" s="674"/>
      <c r="NPD50" s="674"/>
      <c r="NPE50" s="674"/>
      <c r="NPF50" s="674"/>
      <c r="NPG50" s="674"/>
      <c r="NPH50" s="674"/>
      <c r="NPI50" s="674"/>
      <c r="NPJ50" s="674"/>
      <c r="NPK50" s="674"/>
      <c r="NPL50" s="674"/>
      <c r="NPM50" s="674"/>
      <c r="NPN50" s="674"/>
      <c r="NPO50" s="674"/>
      <c r="NPP50" s="674"/>
      <c r="NPQ50" s="674"/>
      <c r="NPR50" s="674"/>
      <c r="NPS50" s="674"/>
      <c r="NPT50" s="674"/>
      <c r="NPU50" s="674"/>
      <c r="NPV50" s="674"/>
      <c r="NPW50" s="674"/>
      <c r="NPX50" s="674"/>
      <c r="NPY50" s="674"/>
      <c r="NPZ50" s="674"/>
      <c r="NQA50" s="674"/>
      <c r="NQB50" s="674"/>
      <c r="NQC50" s="674"/>
      <c r="NQD50" s="674"/>
      <c r="NQE50" s="674"/>
      <c r="NQF50" s="674"/>
      <c r="NQG50" s="674"/>
      <c r="NQH50" s="674"/>
      <c r="NQI50" s="674"/>
      <c r="NQJ50" s="674"/>
      <c r="NQK50" s="674"/>
      <c r="NQL50" s="674"/>
      <c r="NQM50" s="674"/>
      <c r="NQN50" s="674"/>
      <c r="NQO50" s="674"/>
      <c r="NQP50" s="674"/>
      <c r="NQQ50" s="674"/>
      <c r="NQR50" s="674"/>
      <c r="NQS50" s="674"/>
      <c r="NQT50" s="674"/>
      <c r="NQU50" s="674"/>
      <c r="NQV50" s="674"/>
      <c r="NQW50" s="674"/>
      <c r="NQX50" s="674"/>
      <c r="NQY50" s="674"/>
      <c r="NQZ50" s="674"/>
      <c r="NRA50" s="674"/>
      <c r="NRB50" s="674"/>
      <c r="NRC50" s="674"/>
      <c r="NRD50" s="674"/>
      <c r="NRE50" s="674"/>
      <c r="NRF50" s="674"/>
      <c r="NRG50" s="674"/>
      <c r="NRH50" s="674"/>
      <c r="NRI50" s="674"/>
      <c r="NRJ50" s="674"/>
      <c r="NRK50" s="674"/>
      <c r="NRL50" s="674"/>
      <c r="NRM50" s="674"/>
      <c r="NRN50" s="674"/>
      <c r="NRO50" s="674"/>
      <c r="NRP50" s="674"/>
      <c r="NRQ50" s="674"/>
      <c r="NRR50" s="674"/>
      <c r="NRS50" s="674"/>
      <c r="NRT50" s="674"/>
      <c r="NRU50" s="674"/>
      <c r="NRV50" s="674"/>
      <c r="NRW50" s="674"/>
      <c r="NRX50" s="674"/>
      <c r="NRY50" s="674"/>
      <c r="NRZ50" s="674"/>
      <c r="NSA50" s="674"/>
      <c r="NSB50" s="674"/>
      <c r="NSC50" s="674"/>
      <c r="NSD50" s="674"/>
      <c r="NSE50" s="674"/>
      <c r="NSF50" s="674"/>
      <c r="NSG50" s="674"/>
      <c r="NSH50" s="674"/>
      <c r="NSI50" s="674"/>
      <c r="NSJ50" s="674"/>
      <c r="NSK50" s="674"/>
      <c r="NSL50" s="674"/>
      <c r="NSM50" s="674"/>
      <c r="NSN50" s="674"/>
      <c r="NSO50" s="674"/>
      <c r="NSP50" s="674"/>
      <c r="NSQ50" s="674"/>
      <c r="NSR50" s="674"/>
      <c r="NSS50" s="674"/>
      <c r="NST50" s="674"/>
      <c r="NSU50" s="674"/>
      <c r="NSV50" s="674"/>
      <c r="NSW50" s="674"/>
      <c r="NSX50" s="674"/>
      <c r="NSY50" s="674"/>
      <c r="NSZ50" s="674"/>
      <c r="NTA50" s="674"/>
      <c r="NTB50" s="674"/>
      <c r="NTC50" s="674"/>
      <c r="NTD50" s="674"/>
      <c r="NTE50" s="674"/>
      <c r="NTF50" s="674"/>
      <c r="NTG50" s="674"/>
      <c r="NTH50" s="674"/>
      <c r="NTI50" s="674"/>
      <c r="NTJ50" s="674"/>
      <c r="NTK50" s="674"/>
      <c r="NTL50" s="674"/>
      <c r="NTM50" s="674"/>
      <c r="NTN50" s="674"/>
      <c r="NTO50" s="674"/>
      <c r="NTP50" s="674"/>
      <c r="NTQ50" s="674"/>
      <c r="NTR50" s="674"/>
      <c r="NTS50" s="674"/>
      <c r="NTT50" s="674"/>
      <c r="NTU50" s="674"/>
      <c r="NTV50" s="674"/>
      <c r="NTW50" s="674"/>
      <c r="NTX50" s="674"/>
      <c r="NTY50" s="674"/>
      <c r="NTZ50" s="674"/>
      <c r="NUA50" s="674"/>
      <c r="NUB50" s="674"/>
      <c r="NUC50" s="674"/>
      <c r="NUD50" s="674"/>
      <c r="NUE50" s="674"/>
      <c r="NUF50" s="674"/>
      <c r="NUG50" s="674"/>
      <c r="NUH50" s="674"/>
      <c r="NUI50" s="674"/>
      <c r="NUJ50" s="674"/>
      <c r="NUK50" s="674"/>
      <c r="NUL50" s="674"/>
      <c r="NUM50" s="674"/>
      <c r="NUN50" s="674"/>
      <c r="NUO50" s="674"/>
      <c r="NUP50" s="674"/>
      <c r="NUQ50" s="674"/>
      <c r="NUR50" s="674"/>
      <c r="NUS50" s="674"/>
      <c r="NUT50" s="674"/>
      <c r="NUU50" s="674"/>
      <c r="NUV50" s="674"/>
      <c r="NUW50" s="674"/>
      <c r="NUX50" s="674"/>
      <c r="NUY50" s="674"/>
      <c r="NUZ50" s="674"/>
      <c r="NVA50" s="674"/>
      <c r="NVB50" s="674"/>
      <c r="NVC50" s="674"/>
      <c r="NVD50" s="674"/>
      <c r="NVE50" s="674"/>
      <c r="NVF50" s="674"/>
      <c r="NVG50" s="674"/>
      <c r="NVH50" s="674"/>
      <c r="NVI50" s="674"/>
      <c r="NVJ50" s="674"/>
      <c r="NVK50" s="674"/>
      <c r="NVL50" s="674"/>
      <c r="NVM50" s="674"/>
      <c r="NVN50" s="674"/>
      <c r="NVO50" s="674"/>
      <c r="NVP50" s="674"/>
      <c r="NVQ50" s="674"/>
      <c r="NVR50" s="674"/>
      <c r="NVS50" s="674"/>
      <c r="NVT50" s="674"/>
      <c r="NVU50" s="674"/>
      <c r="NVV50" s="674"/>
      <c r="NVW50" s="674"/>
      <c r="NVX50" s="674"/>
      <c r="NVY50" s="674"/>
      <c r="NVZ50" s="674"/>
      <c r="NWA50" s="674"/>
      <c r="NWB50" s="674"/>
      <c r="NWC50" s="674"/>
      <c r="NWD50" s="674"/>
      <c r="NWE50" s="674"/>
      <c r="NWF50" s="674"/>
      <c r="NWG50" s="674"/>
      <c r="NWH50" s="674"/>
      <c r="NWI50" s="674"/>
      <c r="NWJ50" s="674"/>
      <c r="NWK50" s="674"/>
      <c r="NWL50" s="674"/>
      <c r="NWM50" s="674"/>
      <c r="NWN50" s="674"/>
      <c r="NWO50" s="674"/>
      <c r="NWP50" s="674"/>
      <c r="NWQ50" s="674"/>
      <c r="NWR50" s="674"/>
      <c r="NWS50" s="674"/>
      <c r="NWT50" s="674"/>
      <c r="NWU50" s="674"/>
      <c r="NWV50" s="674"/>
      <c r="NWW50" s="674"/>
      <c r="NWX50" s="674"/>
      <c r="NWY50" s="674"/>
      <c r="NWZ50" s="674"/>
      <c r="NXA50" s="674"/>
      <c r="NXB50" s="674"/>
      <c r="NXC50" s="674"/>
      <c r="NXD50" s="674"/>
      <c r="NXE50" s="674"/>
      <c r="NXF50" s="674"/>
      <c r="NXG50" s="674"/>
      <c r="NXH50" s="674"/>
      <c r="NXI50" s="674"/>
      <c r="NXJ50" s="674"/>
      <c r="NXK50" s="674"/>
      <c r="NXL50" s="674"/>
      <c r="NXM50" s="674"/>
      <c r="NXN50" s="674"/>
      <c r="NXO50" s="674"/>
      <c r="NXP50" s="674"/>
      <c r="NXQ50" s="674"/>
      <c r="NXR50" s="674"/>
      <c r="NXS50" s="674"/>
      <c r="NXT50" s="674"/>
      <c r="NXU50" s="674"/>
      <c r="NXV50" s="674"/>
      <c r="NXW50" s="674"/>
      <c r="NXX50" s="674"/>
      <c r="NXY50" s="674"/>
      <c r="NXZ50" s="674"/>
      <c r="NYA50" s="674"/>
      <c r="NYB50" s="674"/>
      <c r="NYC50" s="674"/>
      <c r="NYD50" s="674"/>
      <c r="NYE50" s="674"/>
      <c r="NYF50" s="674"/>
      <c r="NYG50" s="674"/>
      <c r="NYH50" s="674"/>
      <c r="NYI50" s="674"/>
      <c r="NYJ50" s="674"/>
      <c r="NYK50" s="674"/>
      <c r="NYL50" s="674"/>
      <c r="NYM50" s="674"/>
      <c r="NYN50" s="674"/>
      <c r="NYO50" s="674"/>
      <c r="NYP50" s="674"/>
      <c r="NYQ50" s="674"/>
      <c r="NYR50" s="674"/>
      <c r="NYS50" s="674"/>
      <c r="NYT50" s="674"/>
      <c r="NYU50" s="674"/>
      <c r="NYV50" s="674"/>
      <c r="NYW50" s="674"/>
      <c r="NYX50" s="674"/>
      <c r="NYY50" s="674"/>
      <c r="NYZ50" s="674"/>
      <c r="NZA50" s="674"/>
      <c r="NZB50" s="674"/>
      <c r="NZC50" s="674"/>
      <c r="NZD50" s="674"/>
      <c r="NZE50" s="674"/>
      <c r="NZF50" s="674"/>
      <c r="NZG50" s="674"/>
      <c r="NZH50" s="674"/>
      <c r="NZI50" s="674"/>
      <c r="NZJ50" s="674"/>
      <c r="NZK50" s="674"/>
      <c r="NZL50" s="674"/>
      <c r="NZM50" s="674"/>
      <c r="NZN50" s="674"/>
      <c r="NZO50" s="674"/>
      <c r="NZP50" s="674"/>
      <c r="NZQ50" s="674"/>
      <c r="NZR50" s="674"/>
      <c r="NZS50" s="674"/>
      <c r="NZT50" s="674"/>
      <c r="NZU50" s="674"/>
      <c r="NZV50" s="674"/>
      <c r="NZW50" s="674"/>
      <c r="NZX50" s="674"/>
      <c r="NZY50" s="674"/>
      <c r="NZZ50" s="674"/>
      <c r="OAA50" s="674"/>
      <c r="OAB50" s="674"/>
      <c r="OAC50" s="674"/>
      <c r="OAD50" s="674"/>
      <c r="OAE50" s="674"/>
      <c r="OAF50" s="674"/>
      <c r="OAG50" s="674"/>
      <c r="OAH50" s="674"/>
      <c r="OAI50" s="674"/>
      <c r="OAJ50" s="674"/>
      <c r="OAK50" s="674"/>
      <c r="OAL50" s="674"/>
      <c r="OAM50" s="674"/>
      <c r="OAN50" s="674"/>
      <c r="OAO50" s="674"/>
      <c r="OAP50" s="674"/>
      <c r="OAQ50" s="674"/>
      <c r="OAR50" s="674"/>
      <c r="OAS50" s="674"/>
      <c r="OAT50" s="674"/>
      <c r="OAU50" s="674"/>
      <c r="OAV50" s="674"/>
      <c r="OAW50" s="674"/>
      <c r="OAX50" s="674"/>
      <c r="OAY50" s="674"/>
      <c r="OAZ50" s="674"/>
      <c r="OBA50" s="674"/>
      <c r="OBB50" s="674"/>
      <c r="OBC50" s="674"/>
      <c r="OBD50" s="674"/>
      <c r="OBE50" s="674"/>
      <c r="OBF50" s="674"/>
      <c r="OBG50" s="674"/>
      <c r="OBH50" s="674"/>
      <c r="OBI50" s="674"/>
      <c r="OBJ50" s="674"/>
      <c r="OBK50" s="674"/>
      <c r="OBL50" s="674"/>
      <c r="OBM50" s="674"/>
      <c r="OBN50" s="674"/>
      <c r="OBO50" s="674"/>
      <c r="OBP50" s="674"/>
      <c r="OBQ50" s="674"/>
      <c r="OBR50" s="674"/>
      <c r="OBS50" s="674"/>
      <c r="OBT50" s="674"/>
      <c r="OBU50" s="674"/>
      <c r="OBV50" s="674"/>
      <c r="OBW50" s="674"/>
      <c r="OBX50" s="674"/>
      <c r="OBY50" s="674"/>
      <c r="OBZ50" s="674"/>
      <c r="OCA50" s="674"/>
      <c r="OCB50" s="674"/>
      <c r="OCC50" s="674"/>
      <c r="OCD50" s="674"/>
      <c r="OCE50" s="674"/>
      <c r="OCF50" s="674"/>
      <c r="OCG50" s="674"/>
      <c r="OCH50" s="674"/>
      <c r="OCI50" s="674"/>
      <c r="OCJ50" s="674"/>
      <c r="OCK50" s="674"/>
      <c r="OCL50" s="674"/>
      <c r="OCM50" s="674"/>
      <c r="OCN50" s="674"/>
      <c r="OCO50" s="674"/>
      <c r="OCP50" s="674"/>
      <c r="OCQ50" s="674"/>
      <c r="OCR50" s="674"/>
      <c r="OCS50" s="674"/>
      <c r="OCT50" s="674"/>
      <c r="OCU50" s="674"/>
      <c r="OCV50" s="674"/>
      <c r="OCW50" s="674"/>
      <c r="OCX50" s="674"/>
      <c r="OCY50" s="674"/>
      <c r="OCZ50" s="674"/>
      <c r="ODA50" s="674"/>
      <c r="ODB50" s="674"/>
      <c r="ODC50" s="674"/>
      <c r="ODD50" s="674"/>
      <c r="ODE50" s="674"/>
      <c r="ODF50" s="674"/>
      <c r="ODG50" s="674"/>
      <c r="ODH50" s="674"/>
      <c r="ODI50" s="674"/>
      <c r="ODJ50" s="674"/>
      <c r="ODK50" s="674"/>
      <c r="ODL50" s="674"/>
      <c r="ODM50" s="674"/>
      <c r="ODN50" s="674"/>
      <c r="ODO50" s="674"/>
      <c r="ODP50" s="674"/>
      <c r="ODQ50" s="674"/>
      <c r="ODR50" s="674"/>
      <c r="ODS50" s="674"/>
      <c r="ODT50" s="674"/>
      <c r="ODU50" s="674"/>
      <c r="ODV50" s="674"/>
      <c r="ODW50" s="674"/>
      <c r="ODX50" s="674"/>
      <c r="ODY50" s="674"/>
      <c r="ODZ50" s="674"/>
      <c r="OEA50" s="674"/>
      <c r="OEB50" s="674"/>
      <c r="OEC50" s="674"/>
      <c r="OED50" s="674"/>
      <c r="OEE50" s="674"/>
      <c r="OEF50" s="674"/>
      <c r="OEG50" s="674"/>
      <c r="OEH50" s="674"/>
      <c r="OEI50" s="674"/>
      <c r="OEJ50" s="674"/>
      <c r="OEK50" s="674"/>
      <c r="OEL50" s="674"/>
      <c r="OEM50" s="674"/>
      <c r="OEN50" s="674"/>
      <c r="OEO50" s="674"/>
      <c r="OEP50" s="674"/>
      <c r="OEQ50" s="674"/>
      <c r="OER50" s="674"/>
      <c r="OES50" s="674"/>
      <c r="OET50" s="674"/>
      <c r="OEU50" s="674"/>
      <c r="OEV50" s="674"/>
      <c r="OEW50" s="674"/>
      <c r="OEX50" s="674"/>
      <c r="OEY50" s="674"/>
      <c r="OEZ50" s="674"/>
      <c r="OFA50" s="674"/>
      <c r="OFB50" s="674"/>
      <c r="OFC50" s="674"/>
      <c r="OFD50" s="674"/>
      <c r="OFE50" s="674"/>
      <c r="OFF50" s="674"/>
      <c r="OFG50" s="674"/>
      <c r="OFH50" s="674"/>
      <c r="OFI50" s="674"/>
      <c r="OFJ50" s="674"/>
      <c r="OFK50" s="674"/>
      <c r="OFL50" s="674"/>
      <c r="OFM50" s="674"/>
      <c r="OFN50" s="674"/>
      <c r="OFO50" s="674"/>
      <c r="OFP50" s="674"/>
      <c r="OFQ50" s="674"/>
      <c r="OFR50" s="674"/>
      <c r="OFS50" s="674"/>
      <c r="OFT50" s="674"/>
      <c r="OFU50" s="674"/>
      <c r="OFV50" s="674"/>
      <c r="OFW50" s="674"/>
      <c r="OFX50" s="674"/>
      <c r="OFY50" s="674"/>
      <c r="OFZ50" s="674"/>
      <c r="OGA50" s="674"/>
      <c r="OGB50" s="674"/>
      <c r="OGC50" s="674"/>
      <c r="OGD50" s="674"/>
      <c r="OGE50" s="674"/>
      <c r="OGF50" s="674"/>
      <c r="OGG50" s="674"/>
      <c r="OGH50" s="674"/>
      <c r="OGI50" s="674"/>
      <c r="OGJ50" s="674"/>
      <c r="OGK50" s="674"/>
      <c r="OGL50" s="674"/>
      <c r="OGM50" s="674"/>
      <c r="OGN50" s="674"/>
      <c r="OGO50" s="674"/>
      <c r="OGP50" s="674"/>
      <c r="OGQ50" s="674"/>
      <c r="OGR50" s="674"/>
      <c r="OGS50" s="674"/>
      <c r="OGT50" s="674"/>
      <c r="OGU50" s="674"/>
      <c r="OGV50" s="674"/>
      <c r="OGW50" s="674"/>
      <c r="OGX50" s="674"/>
      <c r="OGY50" s="674"/>
      <c r="OGZ50" s="674"/>
      <c r="OHA50" s="674"/>
      <c r="OHB50" s="674"/>
      <c r="OHC50" s="674"/>
      <c r="OHD50" s="674"/>
      <c r="OHE50" s="674"/>
      <c r="OHF50" s="674"/>
      <c r="OHG50" s="674"/>
      <c r="OHH50" s="674"/>
      <c r="OHI50" s="674"/>
      <c r="OHJ50" s="674"/>
      <c r="OHK50" s="674"/>
      <c r="OHL50" s="674"/>
      <c r="OHM50" s="674"/>
      <c r="OHN50" s="674"/>
      <c r="OHO50" s="674"/>
      <c r="OHP50" s="674"/>
      <c r="OHQ50" s="674"/>
      <c r="OHR50" s="674"/>
      <c r="OHS50" s="674"/>
      <c r="OHT50" s="674"/>
      <c r="OHU50" s="674"/>
      <c r="OHV50" s="674"/>
      <c r="OHW50" s="674"/>
      <c r="OHX50" s="674"/>
      <c r="OHY50" s="674"/>
      <c r="OHZ50" s="674"/>
      <c r="OIA50" s="674"/>
      <c r="OIB50" s="674"/>
      <c r="OIC50" s="674"/>
      <c r="OID50" s="674"/>
      <c r="OIE50" s="674"/>
      <c r="OIF50" s="674"/>
      <c r="OIG50" s="674"/>
      <c r="OIH50" s="674"/>
      <c r="OII50" s="674"/>
      <c r="OIJ50" s="674"/>
      <c r="OIK50" s="674"/>
      <c r="OIL50" s="674"/>
      <c r="OIM50" s="674"/>
      <c r="OIN50" s="674"/>
      <c r="OIO50" s="674"/>
      <c r="OIP50" s="674"/>
      <c r="OIQ50" s="674"/>
      <c r="OIR50" s="674"/>
      <c r="OIS50" s="674"/>
      <c r="OIT50" s="674"/>
      <c r="OIU50" s="674"/>
      <c r="OIV50" s="674"/>
      <c r="OIW50" s="674"/>
      <c r="OIX50" s="674"/>
      <c r="OIY50" s="674"/>
      <c r="OIZ50" s="674"/>
      <c r="OJA50" s="674"/>
      <c r="OJB50" s="674"/>
      <c r="OJC50" s="674"/>
      <c r="OJD50" s="674"/>
      <c r="OJE50" s="674"/>
      <c r="OJF50" s="674"/>
      <c r="OJG50" s="674"/>
      <c r="OJH50" s="674"/>
      <c r="OJI50" s="674"/>
      <c r="OJJ50" s="674"/>
      <c r="OJK50" s="674"/>
      <c r="OJL50" s="674"/>
      <c r="OJM50" s="674"/>
      <c r="OJN50" s="674"/>
      <c r="OJO50" s="674"/>
      <c r="OJP50" s="674"/>
      <c r="OJQ50" s="674"/>
      <c r="OJR50" s="674"/>
      <c r="OJS50" s="674"/>
      <c r="OJT50" s="674"/>
      <c r="OJU50" s="674"/>
      <c r="OJV50" s="674"/>
      <c r="OJW50" s="674"/>
      <c r="OJX50" s="674"/>
      <c r="OJY50" s="674"/>
      <c r="OJZ50" s="674"/>
      <c r="OKA50" s="674"/>
      <c r="OKB50" s="674"/>
      <c r="OKC50" s="674"/>
      <c r="OKD50" s="674"/>
      <c r="OKE50" s="674"/>
      <c r="OKF50" s="674"/>
      <c r="OKG50" s="674"/>
      <c r="OKH50" s="674"/>
      <c r="OKI50" s="674"/>
      <c r="OKJ50" s="674"/>
      <c r="OKK50" s="674"/>
      <c r="OKL50" s="674"/>
      <c r="OKM50" s="674"/>
      <c r="OKN50" s="674"/>
      <c r="OKO50" s="674"/>
      <c r="OKP50" s="674"/>
      <c r="OKQ50" s="674"/>
      <c r="OKR50" s="674"/>
      <c r="OKS50" s="674"/>
      <c r="OKT50" s="674"/>
      <c r="OKU50" s="674"/>
      <c r="OKV50" s="674"/>
      <c r="OKW50" s="674"/>
      <c r="OKX50" s="674"/>
      <c r="OKY50" s="674"/>
      <c r="OKZ50" s="674"/>
      <c r="OLA50" s="674"/>
      <c r="OLB50" s="674"/>
      <c r="OLC50" s="674"/>
      <c r="OLD50" s="674"/>
      <c r="OLE50" s="674"/>
      <c r="OLF50" s="674"/>
      <c r="OLG50" s="674"/>
      <c r="OLH50" s="674"/>
      <c r="OLI50" s="674"/>
      <c r="OLJ50" s="674"/>
      <c r="OLK50" s="674"/>
      <c r="OLL50" s="674"/>
      <c r="OLM50" s="674"/>
      <c r="OLN50" s="674"/>
      <c r="OLO50" s="674"/>
      <c r="OLP50" s="674"/>
      <c r="OLQ50" s="674"/>
      <c r="OLR50" s="674"/>
      <c r="OLS50" s="674"/>
      <c r="OLT50" s="674"/>
      <c r="OLU50" s="674"/>
      <c r="OLV50" s="674"/>
      <c r="OLW50" s="674"/>
      <c r="OLX50" s="674"/>
      <c r="OLY50" s="674"/>
      <c r="OLZ50" s="674"/>
      <c r="OMA50" s="674"/>
      <c r="OMB50" s="674"/>
      <c r="OMC50" s="674"/>
      <c r="OMD50" s="674"/>
      <c r="OME50" s="674"/>
      <c r="OMF50" s="674"/>
      <c r="OMG50" s="674"/>
      <c r="OMH50" s="674"/>
      <c r="OMI50" s="674"/>
      <c r="OMJ50" s="674"/>
      <c r="OMK50" s="674"/>
      <c r="OML50" s="674"/>
      <c r="OMM50" s="674"/>
      <c r="OMN50" s="674"/>
      <c r="OMO50" s="674"/>
      <c r="OMP50" s="674"/>
      <c r="OMQ50" s="674"/>
      <c r="OMR50" s="674"/>
      <c r="OMS50" s="674"/>
      <c r="OMT50" s="674"/>
      <c r="OMU50" s="674"/>
      <c r="OMV50" s="674"/>
      <c r="OMW50" s="674"/>
      <c r="OMX50" s="674"/>
      <c r="OMY50" s="674"/>
      <c r="OMZ50" s="674"/>
      <c r="ONA50" s="674"/>
      <c r="ONB50" s="674"/>
      <c r="ONC50" s="674"/>
      <c r="OND50" s="674"/>
      <c r="ONE50" s="674"/>
      <c r="ONF50" s="674"/>
      <c r="ONG50" s="674"/>
      <c r="ONH50" s="674"/>
      <c r="ONI50" s="674"/>
      <c r="ONJ50" s="674"/>
      <c r="ONK50" s="674"/>
      <c r="ONL50" s="674"/>
      <c r="ONM50" s="674"/>
      <c r="ONN50" s="674"/>
      <c r="ONO50" s="674"/>
      <c r="ONP50" s="674"/>
      <c r="ONQ50" s="674"/>
      <c r="ONR50" s="674"/>
      <c r="ONS50" s="674"/>
      <c r="ONT50" s="674"/>
      <c r="ONU50" s="674"/>
      <c r="ONV50" s="674"/>
      <c r="ONW50" s="674"/>
      <c r="ONX50" s="674"/>
      <c r="ONY50" s="674"/>
      <c r="ONZ50" s="674"/>
      <c r="OOA50" s="674"/>
      <c r="OOB50" s="674"/>
      <c r="OOC50" s="674"/>
      <c r="OOD50" s="674"/>
      <c r="OOE50" s="674"/>
      <c r="OOF50" s="674"/>
      <c r="OOG50" s="674"/>
      <c r="OOH50" s="674"/>
      <c r="OOI50" s="674"/>
      <c r="OOJ50" s="674"/>
      <c r="OOK50" s="674"/>
      <c r="OOL50" s="674"/>
      <c r="OOM50" s="674"/>
      <c r="OON50" s="674"/>
      <c r="OOO50" s="674"/>
      <c r="OOP50" s="674"/>
      <c r="OOQ50" s="674"/>
      <c r="OOR50" s="674"/>
      <c r="OOS50" s="674"/>
      <c r="OOT50" s="674"/>
      <c r="OOU50" s="674"/>
      <c r="OOV50" s="674"/>
      <c r="OOW50" s="674"/>
      <c r="OOX50" s="674"/>
      <c r="OOY50" s="674"/>
      <c r="OOZ50" s="674"/>
      <c r="OPA50" s="674"/>
      <c r="OPB50" s="674"/>
      <c r="OPC50" s="674"/>
      <c r="OPD50" s="674"/>
      <c r="OPE50" s="674"/>
      <c r="OPF50" s="674"/>
      <c r="OPG50" s="674"/>
      <c r="OPH50" s="674"/>
      <c r="OPI50" s="674"/>
      <c r="OPJ50" s="674"/>
      <c r="OPK50" s="674"/>
      <c r="OPL50" s="674"/>
      <c r="OPM50" s="674"/>
      <c r="OPN50" s="674"/>
      <c r="OPO50" s="674"/>
      <c r="OPP50" s="674"/>
      <c r="OPQ50" s="674"/>
      <c r="OPR50" s="674"/>
      <c r="OPS50" s="674"/>
      <c r="OPT50" s="674"/>
      <c r="OPU50" s="674"/>
      <c r="OPV50" s="674"/>
      <c r="OPW50" s="674"/>
      <c r="OPX50" s="674"/>
      <c r="OPY50" s="674"/>
      <c r="OPZ50" s="674"/>
      <c r="OQA50" s="674"/>
      <c r="OQB50" s="674"/>
      <c r="OQC50" s="674"/>
      <c r="OQD50" s="674"/>
      <c r="OQE50" s="674"/>
      <c r="OQF50" s="674"/>
      <c r="OQG50" s="674"/>
      <c r="OQH50" s="674"/>
      <c r="OQI50" s="674"/>
      <c r="OQJ50" s="674"/>
      <c r="OQK50" s="674"/>
      <c r="OQL50" s="674"/>
      <c r="OQM50" s="674"/>
      <c r="OQN50" s="674"/>
      <c r="OQO50" s="674"/>
      <c r="OQP50" s="674"/>
      <c r="OQQ50" s="674"/>
      <c r="OQR50" s="674"/>
      <c r="OQS50" s="674"/>
      <c r="OQT50" s="674"/>
      <c r="OQU50" s="674"/>
      <c r="OQV50" s="674"/>
      <c r="OQW50" s="674"/>
      <c r="OQX50" s="674"/>
      <c r="OQY50" s="674"/>
      <c r="OQZ50" s="674"/>
      <c r="ORA50" s="674"/>
      <c r="ORB50" s="674"/>
      <c r="ORC50" s="674"/>
      <c r="ORD50" s="674"/>
      <c r="ORE50" s="674"/>
      <c r="ORF50" s="674"/>
      <c r="ORG50" s="674"/>
      <c r="ORH50" s="674"/>
      <c r="ORI50" s="674"/>
      <c r="ORJ50" s="674"/>
      <c r="ORK50" s="674"/>
      <c r="ORL50" s="674"/>
      <c r="ORM50" s="674"/>
      <c r="ORN50" s="674"/>
      <c r="ORO50" s="674"/>
      <c r="ORP50" s="674"/>
      <c r="ORQ50" s="674"/>
      <c r="ORR50" s="674"/>
      <c r="ORS50" s="674"/>
      <c r="ORT50" s="674"/>
      <c r="ORU50" s="674"/>
      <c r="ORV50" s="674"/>
      <c r="ORW50" s="674"/>
      <c r="ORX50" s="674"/>
      <c r="ORY50" s="674"/>
      <c r="ORZ50" s="674"/>
      <c r="OSA50" s="674"/>
      <c r="OSB50" s="674"/>
      <c r="OSC50" s="674"/>
      <c r="OSD50" s="674"/>
      <c r="OSE50" s="674"/>
      <c r="OSF50" s="674"/>
      <c r="OSG50" s="674"/>
      <c r="OSH50" s="674"/>
      <c r="OSI50" s="674"/>
      <c r="OSJ50" s="674"/>
      <c r="OSK50" s="674"/>
      <c r="OSL50" s="674"/>
      <c r="OSM50" s="674"/>
      <c r="OSN50" s="674"/>
      <c r="OSO50" s="674"/>
      <c r="OSP50" s="674"/>
      <c r="OSQ50" s="674"/>
      <c r="OSR50" s="674"/>
      <c r="OSS50" s="674"/>
      <c r="OST50" s="674"/>
      <c r="OSU50" s="674"/>
      <c r="OSV50" s="674"/>
      <c r="OSW50" s="674"/>
      <c r="OSX50" s="674"/>
      <c r="OSY50" s="674"/>
      <c r="OSZ50" s="674"/>
      <c r="OTA50" s="674"/>
      <c r="OTB50" s="674"/>
      <c r="OTC50" s="674"/>
      <c r="OTD50" s="674"/>
      <c r="OTE50" s="674"/>
      <c r="OTF50" s="674"/>
      <c r="OTG50" s="674"/>
      <c r="OTH50" s="674"/>
      <c r="OTI50" s="674"/>
      <c r="OTJ50" s="674"/>
      <c r="OTK50" s="674"/>
      <c r="OTL50" s="674"/>
      <c r="OTM50" s="674"/>
      <c r="OTN50" s="674"/>
      <c r="OTO50" s="674"/>
      <c r="OTP50" s="674"/>
      <c r="OTQ50" s="674"/>
      <c r="OTR50" s="674"/>
      <c r="OTS50" s="674"/>
      <c r="OTT50" s="674"/>
      <c r="OTU50" s="674"/>
      <c r="OTV50" s="674"/>
      <c r="OTW50" s="674"/>
      <c r="OTX50" s="674"/>
      <c r="OTY50" s="674"/>
      <c r="OTZ50" s="674"/>
      <c r="OUA50" s="674"/>
      <c r="OUB50" s="674"/>
      <c r="OUC50" s="674"/>
      <c r="OUD50" s="674"/>
      <c r="OUE50" s="674"/>
      <c r="OUF50" s="674"/>
      <c r="OUG50" s="674"/>
      <c r="OUH50" s="674"/>
      <c r="OUI50" s="674"/>
      <c r="OUJ50" s="674"/>
      <c r="OUK50" s="674"/>
      <c r="OUL50" s="674"/>
      <c r="OUM50" s="674"/>
      <c r="OUN50" s="674"/>
      <c r="OUO50" s="674"/>
      <c r="OUP50" s="674"/>
      <c r="OUQ50" s="674"/>
      <c r="OUR50" s="674"/>
      <c r="OUS50" s="674"/>
      <c r="OUT50" s="674"/>
      <c r="OUU50" s="674"/>
      <c r="OUV50" s="674"/>
      <c r="OUW50" s="674"/>
      <c r="OUX50" s="674"/>
      <c r="OUY50" s="674"/>
      <c r="OUZ50" s="674"/>
      <c r="OVA50" s="674"/>
      <c r="OVB50" s="674"/>
      <c r="OVC50" s="674"/>
      <c r="OVD50" s="674"/>
      <c r="OVE50" s="674"/>
      <c r="OVF50" s="674"/>
      <c r="OVG50" s="674"/>
      <c r="OVH50" s="674"/>
      <c r="OVI50" s="674"/>
      <c r="OVJ50" s="674"/>
      <c r="OVK50" s="674"/>
      <c r="OVL50" s="674"/>
      <c r="OVM50" s="674"/>
      <c r="OVN50" s="674"/>
      <c r="OVO50" s="674"/>
      <c r="OVP50" s="674"/>
      <c r="OVQ50" s="674"/>
      <c r="OVR50" s="674"/>
      <c r="OVS50" s="674"/>
      <c r="OVT50" s="674"/>
      <c r="OVU50" s="674"/>
      <c r="OVV50" s="674"/>
      <c r="OVW50" s="674"/>
      <c r="OVX50" s="674"/>
      <c r="OVY50" s="674"/>
      <c r="OVZ50" s="674"/>
      <c r="OWA50" s="674"/>
      <c r="OWB50" s="674"/>
      <c r="OWC50" s="674"/>
      <c r="OWD50" s="674"/>
      <c r="OWE50" s="674"/>
      <c r="OWF50" s="674"/>
      <c r="OWG50" s="674"/>
      <c r="OWH50" s="674"/>
      <c r="OWI50" s="674"/>
      <c r="OWJ50" s="674"/>
      <c r="OWK50" s="674"/>
      <c r="OWL50" s="674"/>
      <c r="OWM50" s="674"/>
      <c r="OWN50" s="674"/>
      <c r="OWO50" s="674"/>
      <c r="OWP50" s="674"/>
      <c r="OWQ50" s="674"/>
      <c r="OWR50" s="674"/>
      <c r="OWS50" s="674"/>
      <c r="OWT50" s="674"/>
      <c r="OWU50" s="674"/>
      <c r="OWV50" s="674"/>
      <c r="OWW50" s="674"/>
      <c r="OWX50" s="674"/>
      <c r="OWY50" s="674"/>
      <c r="OWZ50" s="674"/>
      <c r="OXA50" s="674"/>
      <c r="OXB50" s="674"/>
      <c r="OXC50" s="674"/>
      <c r="OXD50" s="674"/>
      <c r="OXE50" s="674"/>
      <c r="OXF50" s="674"/>
      <c r="OXG50" s="674"/>
      <c r="OXH50" s="674"/>
      <c r="OXI50" s="674"/>
      <c r="OXJ50" s="674"/>
      <c r="OXK50" s="674"/>
      <c r="OXL50" s="674"/>
      <c r="OXM50" s="674"/>
      <c r="OXN50" s="674"/>
      <c r="OXO50" s="674"/>
      <c r="OXP50" s="674"/>
      <c r="OXQ50" s="674"/>
      <c r="OXR50" s="674"/>
      <c r="OXS50" s="674"/>
      <c r="OXT50" s="674"/>
      <c r="OXU50" s="674"/>
      <c r="OXV50" s="674"/>
      <c r="OXW50" s="674"/>
      <c r="OXX50" s="674"/>
      <c r="OXY50" s="674"/>
      <c r="OXZ50" s="674"/>
      <c r="OYA50" s="674"/>
      <c r="OYB50" s="674"/>
      <c r="OYC50" s="674"/>
      <c r="OYD50" s="674"/>
      <c r="OYE50" s="674"/>
      <c r="OYF50" s="674"/>
      <c r="OYG50" s="674"/>
      <c r="OYH50" s="674"/>
      <c r="OYI50" s="674"/>
      <c r="OYJ50" s="674"/>
      <c r="OYK50" s="674"/>
      <c r="OYL50" s="674"/>
      <c r="OYM50" s="674"/>
      <c r="OYN50" s="674"/>
      <c r="OYO50" s="674"/>
      <c r="OYP50" s="674"/>
      <c r="OYQ50" s="674"/>
      <c r="OYR50" s="674"/>
      <c r="OYS50" s="674"/>
      <c r="OYT50" s="674"/>
      <c r="OYU50" s="674"/>
      <c r="OYV50" s="674"/>
      <c r="OYW50" s="674"/>
      <c r="OYX50" s="674"/>
      <c r="OYY50" s="674"/>
      <c r="OYZ50" s="674"/>
      <c r="OZA50" s="674"/>
      <c r="OZB50" s="674"/>
      <c r="OZC50" s="674"/>
      <c r="OZD50" s="674"/>
      <c r="OZE50" s="674"/>
      <c r="OZF50" s="674"/>
      <c r="OZG50" s="674"/>
      <c r="OZH50" s="674"/>
      <c r="OZI50" s="674"/>
      <c r="OZJ50" s="674"/>
      <c r="OZK50" s="674"/>
      <c r="OZL50" s="674"/>
      <c r="OZM50" s="674"/>
      <c r="OZN50" s="674"/>
      <c r="OZO50" s="674"/>
      <c r="OZP50" s="674"/>
      <c r="OZQ50" s="674"/>
      <c r="OZR50" s="674"/>
      <c r="OZS50" s="674"/>
      <c r="OZT50" s="674"/>
      <c r="OZU50" s="674"/>
      <c r="OZV50" s="674"/>
      <c r="OZW50" s="674"/>
      <c r="OZX50" s="674"/>
      <c r="OZY50" s="674"/>
      <c r="OZZ50" s="674"/>
      <c r="PAA50" s="674"/>
      <c r="PAB50" s="674"/>
      <c r="PAC50" s="674"/>
      <c r="PAD50" s="674"/>
      <c r="PAE50" s="674"/>
      <c r="PAF50" s="674"/>
      <c r="PAG50" s="674"/>
      <c r="PAH50" s="674"/>
      <c r="PAI50" s="674"/>
      <c r="PAJ50" s="674"/>
      <c r="PAK50" s="674"/>
      <c r="PAL50" s="674"/>
      <c r="PAM50" s="674"/>
      <c r="PAN50" s="674"/>
      <c r="PAO50" s="674"/>
      <c r="PAP50" s="674"/>
      <c r="PAQ50" s="674"/>
      <c r="PAR50" s="674"/>
      <c r="PAS50" s="674"/>
      <c r="PAT50" s="674"/>
      <c r="PAU50" s="674"/>
      <c r="PAV50" s="674"/>
      <c r="PAW50" s="674"/>
      <c r="PAX50" s="674"/>
      <c r="PAY50" s="674"/>
      <c r="PAZ50" s="674"/>
      <c r="PBA50" s="674"/>
      <c r="PBB50" s="674"/>
      <c r="PBC50" s="674"/>
      <c r="PBD50" s="674"/>
      <c r="PBE50" s="674"/>
      <c r="PBF50" s="674"/>
      <c r="PBG50" s="674"/>
      <c r="PBH50" s="674"/>
      <c r="PBI50" s="674"/>
      <c r="PBJ50" s="674"/>
      <c r="PBK50" s="674"/>
      <c r="PBL50" s="674"/>
      <c r="PBM50" s="674"/>
      <c r="PBN50" s="674"/>
      <c r="PBO50" s="674"/>
      <c r="PBP50" s="674"/>
      <c r="PBQ50" s="674"/>
      <c r="PBR50" s="674"/>
      <c r="PBS50" s="674"/>
      <c r="PBT50" s="674"/>
      <c r="PBU50" s="674"/>
      <c r="PBV50" s="674"/>
      <c r="PBW50" s="674"/>
      <c r="PBX50" s="674"/>
      <c r="PBY50" s="674"/>
      <c r="PBZ50" s="674"/>
      <c r="PCA50" s="674"/>
      <c r="PCB50" s="674"/>
      <c r="PCC50" s="674"/>
      <c r="PCD50" s="674"/>
      <c r="PCE50" s="674"/>
      <c r="PCF50" s="674"/>
      <c r="PCG50" s="674"/>
      <c r="PCH50" s="674"/>
      <c r="PCI50" s="674"/>
      <c r="PCJ50" s="674"/>
      <c r="PCK50" s="674"/>
      <c r="PCL50" s="674"/>
      <c r="PCM50" s="674"/>
      <c r="PCN50" s="674"/>
      <c r="PCO50" s="674"/>
      <c r="PCP50" s="674"/>
      <c r="PCQ50" s="674"/>
      <c r="PCR50" s="674"/>
      <c r="PCS50" s="674"/>
      <c r="PCT50" s="674"/>
      <c r="PCU50" s="674"/>
      <c r="PCV50" s="674"/>
      <c r="PCW50" s="674"/>
      <c r="PCX50" s="674"/>
      <c r="PCY50" s="674"/>
      <c r="PCZ50" s="674"/>
      <c r="PDA50" s="674"/>
      <c r="PDB50" s="674"/>
      <c r="PDC50" s="674"/>
      <c r="PDD50" s="674"/>
      <c r="PDE50" s="674"/>
      <c r="PDF50" s="674"/>
      <c r="PDG50" s="674"/>
      <c r="PDH50" s="674"/>
      <c r="PDI50" s="674"/>
      <c r="PDJ50" s="674"/>
      <c r="PDK50" s="674"/>
      <c r="PDL50" s="674"/>
      <c r="PDM50" s="674"/>
      <c r="PDN50" s="674"/>
      <c r="PDO50" s="674"/>
      <c r="PDP50" s="674"/>
      <c r="PDQ50" s="674"/>
      <c r="PDR50" s="674"/>
      <c r="PDS50" s="674"/>
      <c r="PDT50" s="674"/>
      <c r="PDU50" s="674"/>
      <c r="PDV50" s="674"/>
      <c r="PDW50" s="674"/>
      <c r="PDX50" s="674"/>
      <c r="PDY50" s="674"/>
      <c r="PDZ50" s="674"/>
      <c r="PEA50" s="674"/>
      <c r="PEB50" s="674"/>
      <c r="PEC50" s="674"/>
      <c r="PED50" s="674"/>
      <c r="PEE50" s="674"/>
      <c r="PEF50" s="674"/>
      <c r="PEG50" s="674"/>
      <c r="PEH50" s="674"/>
      <c r="PEI50" s="674"/>
      <c r="PEJ50" s="674"/>
      <c r="PEK50" s="674"/>
      <c r="PEL50" s="674"/>
      <c r="PEM50" s="674"/>
      <c r="PEN50" s="674"/>
      <c r="PEO50" s="674"/>
      <c r="PEP50" s="674"/>
      <c r="PEQ50" s="674"/>
      <c r="PER50" s="674"/>
      <c r="PES50" s="674"/>
      <c r="PET50" s="674"/>
      <c r="PEU50" s="674"/>
      <c r="PEV50" s="674"/>
      <c r="PEW50" s="674"/>
      <c r="PEX50" s="674"/>
      <c r="PEY50" s="674"/>
      <c r="PEZ50" s="674"/>
      <c r="PFA50" s="674"/>
      <c r="PFB50" s="674"/>
      <c r="PFC50" s="674"/>
      <c r="PFD50" s="674"/>
      <c r="PFE50" s="674"/>
      <c r="PFF50" s="674"/>
      <c r="PFG50" s="674"/>
      <c r="PFH50" s="674"/>
      <c r="PFI50" s="674"/>
      <c r="PFJ50" s="674"/>
      <c r="PFK50" s="674"/>
      <c r="PFL50" s="674"/>
      <c r="PFM50" s="674"/>
      <c r="PFN50" s="674"/>
      <c r="PFO50" s="674"/>
      <c r="PFP50" s="674"/>
      <c r="PFQ50" s="674"/>
      <c r="PFR50" s="674"/>
      <c r="PFS50" s="674"/>
      <c r="PFT50" s="674"/>
      <c r="PFU50" s="674"/>
      <c r="PFV50" s="674"/>
      <c r="PFW50" s="674"/>
      <c r="PFX50" s="674"/>
      <c r="PFY50" s="674"/>
      <c r="PFZ50" s="674"/>
      <c r="PGA50" s="674"/>
      <c r="PGB50" s="674"/>
      <c r="PGC50" s="674"/>
      <c r="PGD50" s="674"/>
      <c r="PGE50" s="674"/>
      <c r="PGF50" s="674"/>
      <c r="PGG50" s="674"/>
      <c r="PGH50" s="674"/>
      <c r="PGI50" s="674"/>
      <c r="PGJ50" s="674"/>
      <c r="PGK50" s="674"/>
      <c r="PGL50" s="674"/>
      <c r="PGM50" s="674"/>
      <c r="PGN50" s="674"/>
      <c r="PGO50" s="674"/>
      <c r="PGP50" s="674"/>
      <c r="PGQ50" s="674"/>
      <c r="PGR50" s="674"/>
      <c r="PGS50" s="674"/>
      <c r="PGT50" s="674"/>
      <c r="PGU50" s="674"/>
      <c r="PGV50" s="674"/>
      <c r="PGW50" s="674"/>
      <c r="PGX50" s="674"/>
      <c r="PGY50" s="674"/>
      <c r="PGZ50" s="674"/>
      <c r="PHA50" s="674"/>
      <c r="PHB50" s="674"/>
      <c r="PHC50" s="674"/>
      <c r="PHD50" s="674"/>
      <c r="PHE50" s="674"/>
      <c r="PHF50" s="674"/>
      <c r="PHG50" s="674"/>
      <c r="PHH50" s="674"/>
      <c r="PHI50" s="674"/>
      <c r="PHJ50" s="674"/>
      <c r="PHK50" s="674"/>
      <c r="PHL50" s="674"/>
      <c r="PHM50" s="674"/>
      <c r="PHN50" s="674"/>
      <c r="PHO50" s="674"/>
      <c r="PHP50" s="674"/>
      <c r="PHQ50" s="674"/>
      <c r="PHR50" s="674"/>
      <c r="PHS50" s="674"/>
      <c r="PHT50" s="674"/>
      <c r="PHU50" s="674"/>
      <c r="PHV50" s="674"/>
      <c r="PHW50" s="674"/>
      <c r="PHX50" s="674"/>
      <c r="PHY50" s="674"/>
      <c r="PHZ50" s="674"/>
      <c r="PIA50" s="674"/>
      <c r="PIB50" s="674"/>
      <c r="PIC50" s="674"/>
      <c r="PID50" s="674"/>
      <c r="PIE50" s="674"/>
      <c r="PIF50" s="674"/>
      <c r="PIG50" s="674"/>
      <c r="PIH50" s="674"/>
      <c r="PII50" s="674"/>
      <c r="PIJ50" s="674"/>
      <c r="PIK50" s="674"/>
      <c r="PIL50" s="674"/>
      <c r="PIM50" s="674"/>
      <c r="PIN50" s="674"/>
      <c r="PIO50" s="674"/>
      <c r="PIP50" s="674"/>
      <c r="PIQ50" s="674"/>
      <c r="PIR50" s="674"/>
      <c r="PIS50" s="674"/>
      <c r="PIT50" s="674"/>
      <c r="PIU50" s="674"/>
      <c r="PIV50" s="674"/>
      <c r="PIW50" s="674"/>
      <c r="PIX50" s="674"/>
      <c r="PIY50" s="674"/>
      <c r="PIZ50" s="674"/>
      <c r="PJA50" s="674"/>
      <c r="PJB50" s="674"/>
      <c r="PJC50" s="674"/>
      <c r="PJD50" s="674"/>
      <c r="PJE50" s="674"/>
      <c r="PJF50" s="674"/>
      <c r="PJG50" s="674"/>
      <c r="PJH50" s="674"/>
      <c r="PJI50" s="674"/>
      <c r="PJJ50" s="674"/>
      <c r="PJK50" s="674"/>
      <c r="PJL50" s="674"/>
      <c r="PJM50" s="674"/>
      <c r="PJN50" s="674"/>
      <c r="PJO50" s="674"/>
      <c r="PJP50" s="674"/>
      <c r="PJQ50" s="674"/>
      <c r="PJR50" s="674"/>
      <c r="PJS50" s="674"/>
      <c r="PJT50" s="674"/>
      <c r="PJU50" s="674"/>
      <c r="PJV50" s="674"/>
      <c r="PJW50" s="674"/>
      <c r="PJX50" s="674"/>
      <c r="PJY50" s="674"/>
      <c r="PJZ50" s="674"/>
      <c r="PKA50" s="674"/>
      <c r="PKB50" s="674"/>
      <c r="PKC50" s="674"/>
      <c r="PKD50" s="674"/>
      <c r="PKE50" s="674"/>
      <c r="PKF50" s="674"/>
      <c r="PKG50" s="674"/>
      <c r="PKH50" s="674"/>
      <c r="PKI50" s="674"/>
      <c r="PKJ50" s="674"/>
      <c r="PKK50" s="674"/>
      <c r="PKL50" s="674"/>
      <c r="PKM50" s="674"/>
      <c r="PKN50" s="674"/>
      <c r="PKO50" s="674"/>
      <c r="PKP50" s="674"/>
      <c r="PKQ50" s="674"/>
      <c r="PKR50" s="674"/>
      <c r="PKS50" s="674"/>
      <c r="PKT50" s="674"/>
      <c r="PKU50" s="674"/>
      <c r="PKV50" s="674"/>
      <c r="PKW50" s="674"/>
      <c r="PKX50" s="674"/>
      <c r="PKY50" s="674"/>
      <c r="PKZ50" s="674"/>
      <c r="PLA50" s="674"/>
      <c r="PLB50" s="674"/>
      <c r="PLC50" s="674"/>
      <c r="PLD50" s="674"/>
      <c r="PLE50" s="674"/>
      <c r="PLF50" s="674"/>
      <c r="PLG50" s="674"/>
      <c r="PLH50" s="674"/>
      <c r="PLI50" s="674"/>
      <c r="PLJ50" s="674"/>
      <c r="PLK50" s="674"/>
      <c r="PLL50" s="674"/>
      <c r="PLM50" s="674"/>
      <c r="PLN50" s="674"/>
      <c r="PLO50" s="674"/>
      <c r="PLP50" s="674"/>
      <c r="PLQ50" s="674"/>
      <c r="PLR50" s="674"/>
      <c r="PLS50" s="674"/>
      <c r="PLT50" s="674"/>
      <c r="PLU50" s="674"/>
      <c r="PLV50" s="674"/>
      <c r="PLW50" s="674"/>
      <c r="PLX50" s="674"/>
      <c r="PLY50" s="674"/>
      <c r="PLZ50" s="674"/>
      <c r="PMA50" s="674"/>
      <c r="PMB50" s="674"/>
      <c r="PMC50" s="674"/>
      <c r="PMD50" s="674"/>
      <c r="PME50" s="674"/>
      <c r="PMF50" s="674"/>
      <c r="PMG50" s="674"/>
      <c r="PMH50" s="674"/>
      <c r="PMI50" s="674"/>
      <c r="PMJ50" s="674"/>
      <c r="PMK50" s="674"/>
      <c r="PML50" s="674"/>
      <c r="PMM50" s="674"/>
      <c r="PMN50" s="674"/>
      <c r="PMO50" s="674"/>
      <c r="PMP50" s="674"/>
      <c r="PMQ50" s="674"/>
      <c r="PMR50" s="674"/>
      <c r="PMS50" s="674"/>
      <c r="PMT50" s="674"/>
      <c r="PMU50" s="674"/>
      <c r="PMV50" s="674"/>
      <c r="PMW50" s="674"/>
      <c r="PMX50" s="674"/>
      <c r="PMY50" s="674"/>
      <c r="PMZ50" s="674"/>
      <c r="PNA50" s="674"/>
      <c r="PNB50" s="674"/>
      <c r="PNC50" s="674"/>
      <c r="PND50" s="674"/>
      <c r="PNE50" s="674"/>
      <c r="PNF50" s="674"/>
      <c r="PNG50" s="674"/>
      <c r="PNH50" s="674"/>
      <c r="PNI50" s="674"/>
      <c r="PNJ50" s="674"/>
      <c r="PNK50" s="674"/>
      <c r="PNL50" s="674"/>
      <c r="PNM50" s="674"/>
      <c r="PNN50" s="674"/>
      <c r="PNO50" s="674"/>
      <c r="PNP50" s="674"/>
      <c r="PNQ50" s="674"/>
      <c r="PNR50" s="674"/>
      <c r="PNS50" s="674"/>
      <c r="PNT50" s="674"/>
      <c r="PNU50" s="674"/>
      <c r="PNV50" s="674"/>
      <c r="PNW50" s="674"/>
      <c r="PNX50" s="674"/>
      <c r="PNY50" s="674"/>
      <c r="PNZ50" s="674"/>
      <c r="POA50" s="674"/>
      <c r="POB50" s="674"/>
      <c r="POC50" s="674"/>
      <c r="POD50" s="674"/>
      <c r="POE50" s="674"/>
      <c r="POF50" s="674"/>
      <c r="POG50" s="674"/>
      <c r="POH50" s="674"/>
      <c r="POI50" s="674"/>
      <c r="POJ50" s="674"/>
      <c r="POK50" s="674"/>
      <c r="POL50" s="674"/>
      <c r="POM50" s="674"/>
      <c r="PON50" s="674"/>
      <c r="POO50" s="674"/>
      <c r="POP50" s="674"/>
      <c r="POQ50" s="674"/>
      <c r="POR50" s="674"/>
      <c r="POS50" s="674"/>
      <c r="POT50" s="674"/>
      <c r="POU50" s="674"/>
      <c r="POV50" s="674"/>
      <c r="POW50" s="674"/>
      <c r="POX50" s="674"/>
      <c r="POY50" s="674"/>
      <c r="POZ50" s="674"/>
      <c r="PPA50" s="674"/>
      <c r="PPB50" s="674"/>
      <c r="PPC50" s="674"/>
      <c r="PPD50" s="674"/>
      <c r="PPE50" s="674"/>
      <c r="PPF50" s="674"/>
      <c r="PPG50" s="674"/>
      <c r="PPH50" s="674"/>
      <c r="PPI50" s="674"/>
      <c r="PPJ50" s="674"/>
      <c r="PPK50" s="674"/>
      <c r="PPL50" s="674"/>
      <c r="PPM50" s="674"/>
      <c r="PPN50" s="674"/>
      <c r="PPO50" s="674"/>
      <c r="PPP50" s="674"/>
      <c r="PPQ50" s="674"/>
      <c r="PPR50" s="674"/>
      <c r="PPS50" s="674"/>
      <c r="PPT50" s="674"/>
      <c r="PPU50" s="674"/>
      <c r="PPV50" s="674"/>
      <c r="PPW50" s="674"/>
      <c r="PPX50" s="674"/>
      <c r="PPY50" s="674"/>
      <c r="PPZ50" s="674"/>
      <c r="PQA50" s="674"/>
      <c r="PQB50" s="674"/>
      <c r="PQC50" s="674"/>
      <c r="PQD50" s="674"/>
      <c r="PQE50" s="674"/>
      <c r="PQF50" s="674"/>
      <c r="PQG50" s="674"/>
      <c r="PQH50" s="674"/>
      <c r="PQI50" s="674"/>
      <c r="PQJ50" s="674"/>
      <c r="PQK50" s="674"/>
      <c r="PQL50" s="674"/>
      <c r="PQM50" s="674"/>
      <c r="PQN50" s="674"/>
      <c r="PQO50" s="674"/>
      <c r="PQP50" s="674"/>
      <c r="PQQ50" s="674"/>
      <c r="PQR50" s="674"/>
      <c r="PQS50" s="674"/>
      <c r="PQT50" s="674"/>
      <c r="PQU50" s="674"/>
      <c r="PQV50" s="674"/>
      <c r="PQW50" s="674"/>
      <c r="PQX50" s="674"/>
      <c r="PQY50" s="674"/>
      <c r="PQZ50" s="674"/>
      <c r="PRA50" s="674"/>
      <c r="PRB50" s="674"/>
      <c r="PRC50" s="674"/>
      <c r="PRD50" s="674"/>
      <c r="PRE50" s="674"/>
      <c r="PRF50" s="674"/>
      <c r="PRG50" s="674"/>
      <c r="PRH50" s="674"/>
      <c r="PRI50" s="674"/>
      <c r="PRJ50" s="674"/>
      <c r="PRK50" s="674"/>
      <c r="PRL50" s="674"/>
      <c r="PRM50" s="674"/>
      <c r="PRN50" s="674"/>
      <c r="PRO50" s="674"/>
      <c r="PRP50" s="674"/>
      <c r="PRQ50" s="674"/>
      <c r="PRR50" s="674"/>
      <c r="PRS50" s="674"/>
      <c r="PRT50" s="674"/>
      <c r="PRU50" s="674"/>
      <c r="PRV50" s="674"/>
      <c r="PRW50" s="674"/>
      <c r="PRX50" s="674"/>
      <c r="PRY50" s="674"/>
      <c r="PRZ50" s="674"/>
      <c r="PSA50" s="674"/>
      <c r="PSB50" s="674"/>
      <c r="PSC50" s="674"/>
      <c r="PSD50" s="674"/>
      <c r="PSE50" s="674"/>
      <c r="PSF50" s="674"/>
      <c r="PSG50" s="674"/>
      <c r="PSH50" s="674"/>
      <c r="PSI50" s="674"/>
      <c r="PSJ50" s="674"/>
      <c r="PSK50" s="674"/>
      <c r="PSL50" s="674"/>
      <c r="PSM50" s="674"/>
      <c r="PSN50" s="674"/>
      <c r="PSO50" s="674"/>
      <c r="PSP50" s="674"/>
      <c r="PSQ50" s="674"/>
      <c r="PSR50" s="674"/>
      <c r="PSS50" s="674"/>
      <c r="PST50" s="674"/>
      <c r="PSU50" s="674"/>
      <c r="PSV50" s="674"/>
      <c r="PSW50" s="674"/>
      <c r="PSX50" s="674"/>
      <c r="PSY50" s="674"/>
      <c r="PSZ50" s="674"/>
      <c r="PTA50" s="674"/>
      <c r="PTB50" s="674"/>
      <c r="PTC50" s="674"/>
      <c r="PTD50" s="674"/>
      <c r="PTE50" s="674"/>
      <c r="PTF50" s="674"/>
      <c r="PTG50" s="674"/>
      <c r="PTH50" s="674"/>
      <c r="PTI50" s="674"/>
      <c r="PTJ50" s="674"/>
      <c r="PTK50" s="674"/>
      <c r="PTL50" s="674"/>
      <c r="PTM50" s="674"/>
      <c r="PTN50" s="674"/>
      <c r="PTO50" s="674"/>
      <c r="PTP50" s="674"/>
      <c r="PTQ50" s="674"/>
      <c r="PTR50" s="674"/>
      <c r="PTS50" s="674"/>
      <c r="PTT50" s="674"/>
      <c r="PTU50" s="674"/>
      <c r="PTV50" s="674"/>
      <c r="PTW50" s="674"/>
      <c r="PTX50" s="674"/>
      <c r="PTY50" s="674"/>
      <c r="PTZ50" s="674"/>
      <c r="PUA50" s="674"/>
      <c r="PUB50" s="674"/>
      <c r="PUC50" s="674"/>
      <c r="PUD50" s="674"/>
      <c r="PUE50" s="674"/>
      <c r="PUF50" s="674"/>
      <c r="PUG50" s="674"/>
      <c r="PUH50" s="674"/>
      <c r="PUI50" s="674"/>
      <c r="PUJ50" s="674"/>
      <c r="PUK50" s="674"/>
      <c r="PUL50" s="674"/>
      <c r="PUM50" s="674"/>
      <c r="PUN50" s="674"/>
      <c r="PUO50" s="674"/>
      <c r="PUP50" s="674"/>
      <c r="PUQ50" s="674"/>
      <c r="PUR50" s="674"/>
      <c r="PUS50" s="674"/>
      <c r="PUT50" s="674"/>
      <c r="PUU50" s="674"/>
      <c r="PUV50" s="674"/>
      <c r="PUW50" s="674"/>
      <c r="PUX50" s="674"/>
      <c r="PUY50" s="674"/>
      <c r="PUZ50" s="674"/>
      <c r="PVA50" s="674"/>
      <c r="PVB50" s="674"/>
      <c r="PVC50" s="674"/>
      <c r="PVD50" s="674"/>
      <c r="PVE50" s="674"/>
      <c r="PVF50" s="674"/>
      <c r="PVG50" s="674"/>
      <c r="PVH50" s="674"/>
      <c r="PVI50" s="674"/>
      <c r="PVJ50" s="674"/>
      <c r="PVK50" s="674"/>
      <c r="PVL50" s="674"/>
      <c r="PVM50" s="674"/>
      <c r="PVN50" s="674"/>
      <c r="PVO50" s="674"/>
      <c r="PVP50" s="674"/>
      <c r="PVQ50" s="674"/>
      <c r="PVR50" s="674"/>
      <c r="PVS50" s="674"/>
      <c r="PVT50" s="674"/>
      <c r="PVU50" s="674"/>
      <c r="PVV50" s="674"/>
      <c r="PVW50" s="674"/>
      <c r="PVX50" s="674"/>
      <c r="PVY50" s="674"/>
      <c r="PVZ50" s="674"/>
      <c r="PWA50" s="674"/>
      <c r="PWB50" s="674"/>
      <c r="PWC50" s="674"/>
      <c r="PWD50" s="674"/>
      <c r="PWE50" s="674"/>
      <c r="PWF50" s="674"/>
      <c r="PWG50" s="674"/>
      <c r="PWH50" s="674"/>
      <c r="PWI50" s="674"/>
      <c r="PWJ50" s="674"/>
      <c r="PWK50" s="674"/>
      <c r="PWL50" s="674"/>
      <c r="PWM50" s="674"/>
      <c r="PWN50" s="674"/>
      <c r="PWO50" s="674"/>
      <c r="PWP50" s="674"/>
      <c r="PWQ50" s="674"/>
      <c r="PWR50" s="674"/>
      <c r="PWS50" s="674"/>
      <c r="PWT50" s="674"/>
      <c r="PWU50" s="674"/>
      <c r="PWV50" s="674"/>
      <c r="PWW50" s="674"/>
      <c r="PWX50" s="674"/>
      <c r="PWY50" s="674"/>
      <c r="PWZ50" s="674"/>
      <c r="PXA50" s="674"/>
      <c r="PXB50" s="674"/>
      <c r="PXC50" s="674"/>
      <c r="PXD50" s="674"/>
      <c r="PXE50" s="674"/>
      <c r="PXF50" s="674"/>
      <c r="PXG50" s="674"/>
      <c r="PXH50" s="674"/>
      <c r="PXI50" s="674"/>
      <c r="PXJ50" s="674"/>
      <c r="PXK50" s="674"/>
      <c r="PXL50" s="674"/>
      <c r="PXM50" s="674"/>
      <c r="PXN50" s="674"/>
      <c r="PXO50" s="674"/>
      <c r="PXP50" s="674"/>
      <c r="PXQ50" s="674"/>
      <c r="PXR50" s="674"/>
      <c r="PXS50" s="674"/>
      <c r="PXT50" s="674"/>
      <c r="PXU50" s="674"/>
      <c r="PXV50" s="674"/>
      <c r="PXW50" s="674"/>
      <c r="PXX50" s="674"/>
      <c r="PXY50" s="674"/>
      <c r="PXZ50" s="674"/>
      <c r="PYA50" s="674"/>
      <c r="PYB50" s="674"/>
      <c r="PYC50" s="674"/>
      <c r="PYD50" s="674"/>
      <c r="PYE50" s="674"/>
      <c r="PYF50" s="674"/>
      <c r="PYG50" s="674"/>
      <c r="PYH50" s="674"/>
      <c r="PYI50" s="674"/>
      <c r="PYJ50" s="674"/>
      <c r="PYK50" s="674"/>
      <c r="PYL50" s="674"/>
      <c r="PYM50" s="674"/>
      <c r="PYN50" s="674"/>
      <c r="PYO50" s="674"/>
      <c r="PYP50" s="674"/>
      <c r="PYQ50" s="674"/>
      <c r="PYR50" s="674"/>
      <c r="PYS50" s="674"/>
      <c r="PYT50" s="674"/>
      <c r="PYU50" s="674"/>
      <c r="PYV50" s="674"/>
      <c r="PYW50" s="674"/>
      <c r="PYX50" s="674"/>
      <c r="PYY50" s="674"/>
      <c r="PYZ50" s="674"/>
      <c r="PZA50" s="674"/>
      <c r="PZB50" s="674"/>
      <c r="PZC50" s="674"/>
      <c r="PZD50" s="674"/>
      <c r="PZE50" s="674"/>
      <c r="PZF50" s="674"/>
      <c r="PZG50" s="674"/>
      <c r="PZH50" s="674"/>
      <c r="PZI50" s="674"/>
      <c r="PZJ50" s="674"/>
      <c r="PZK50" s="674"/>
      <c r="PZL50" s="674"/>
      <c r="PZM50" s="674"/>
      <c r="PZN50" s="674"/>
      <c r="PZO50" s="674"/>
      <c r="PZP50" s="674"/>
      <c r="PZQ50" s="674"/>
      <c r="PZR50" s="674"/>
      <c r="PZS50" s="674"/>
      <c r="PZT50" s="674"/>
      <c r="PZU50" s="674"/>
      <c r="PZV50" s="674"/>
      <c r="PZW50" s="674"/>
      <c r="PZX50" s="674"/>
      <c r="PZY50" s="674"/>
      <c r="PZZ50" s="674"/>
      <c r="QAA50" s="674"/>
      <c r="QAB50" s="674"/>
      <c r="QAC50" s="674"/>
      <c r="QAD50" s="674"/>
      <c r="QAE50" s="674"/>
      <c r="QAF50" s="674"/>
      <c r="QAG50" s="674"/>
      <c r="QAH50" s="674"/>
      <c r="QAI50" s="674"/>
      <c r="QAJ50" s="674"/>
      <c r="QAK50" s="674"/>
      <c r="QAL50" s="674"/>
      <c r="QAM50" s="674"/>
      <c r="QAN50" s="674"/>
      <c r="QAO50" s="674"/>
      <c r="QAP50" s="674"/>
      <c r="QAQ50" s="674"/>
      <c r="QAR50" s="674"/>
      <c r="QAS50" s="674"/>
      <c r="QAT50" s="674"/>
      <c r="QAU50" s="674"/>
      <c r="QAV50" s="674"/>
      <c r="QAW50" s="674"/>
      <c r="QAX50" s="674"/>
      <c r="QAY50" s="674"/>
      <c r="QAZ50" s="674"/>
      <c r="QBA50" s="674"/>
      <c r="QBB50" s="674"/>
      <c r="QBC50" s="674"/>
      <c r="QBD50" s="674"/>
      <c r="QBE50" s="674"/>
      <c r="QBF50" s="674"/>
      <c r="QBG50" s="674"/>
      <c r="QBH50" s="674"/>
      <c r="QBI50" s="674"/>
      <c r="QBJ50" s="674"/>
      <c r="QBK50" s="674"/>
      <c r="QBL50" s="674"/>
      <c r="QBM50" s="674"/>
      <c r="QBN50" s="674"/>
      <c r="QBO50" s="674"/>
      <c r="QBP50" s="674"/>
      <c r="QBQ50" s="674"/>
      <c r="QBR50" s="674"/>
      <c r="QBS50" s="674"/>
      <c r="QBT50" s="674"/>
      <c r="QBU50" s="674"/>
      <c r="QBV50" s="674"/>
      <c r="QBW50" s="674"/>
      <c r="QBX50" s="674"/>
      <c r="QBY50" s="674"/>
      <c r="QBZ50" s="674"/>
      <c r="QCA50" s="674"/>
      <c r="QCB50" s="674"/>
      <c r="QCC50" s="674"/>
      <c r="QCD50" s="674"/>
      <c r="QCE50" s="674"/>
      <c r="QCF50" s="674"/>
      <c r="QCG50" s="674"/>
      <c r="QCH50" s="674"/>
      <c r="QCI50" s="674"/>
      <c r="QCJ50" s="674"/>
      <c r="QCK50" s="674"/>
      <c r="QCL50" s="674"/>
      <c r="QCM50" s="674"/>
      <c r="QCN50" s="674"/>
      <c r="QCO50" s="674"/>
      <c r="QCP50" s="674"/>
      <c r="QCQ50" s="674"/>
      <c r="QCR50" s="674"/>
      <c r="QCS50" s="674"/>
      <c r="QCT50" s="674"/>
      <c r="QCU50" s="674"/>
      <c r="QCV50" s="674"/>
      <c r="QCW50" s="674"/>
      <c r="QCX50" s="674"/>
      <c r="QCY50" s="674"/>
      <c r="QCZ50" s="674"/>
      <c r="QDA50" s="674"/>
      <c r="QDB50" s="674"/>
      <c r="QDC50" s="674"/>
      <c r="QDD50" s="674"/>
      <c r="QDE50" s="674"/>
      <c r="QDF50" s="674"/>
      <c r="QDG50" s="674"/>
      <c r="QDH50" s="674"/>
      <c r="QDI50" s="674"/>
      <c r="QDJ50" s="674"/>
      <c r="QDK50" s="674"/>
      <c r="QDL50" s="674"/>
      <c r="QDM50" s="674"/>
      <c r="QDN50" s="674"/>
      <c r="QDO50" s="674"/>
      <c r="QDP50" s="674"/>
      <c r="QDQ50" s="674"/>
      <c r="QDR50" s="674"/>
      <c r="QDS50" s="674"/>
      <c r="QDT50" s="674"/>
      <c r="QDU50" s="674"/>
      <c r="QDV50" s="674"/>
      <c r="QDW50" s="674"/>
      <c r="QDX50" s="674"/>
      <c r="QDY50" s="674"/>
      <c r="QDZ50" s="674"/>
      <c r="QEA50" s="674"/>
      <c r="QEB50" s="674"/>
      <c r="QEC50" s="674"/>
      <c r="QED50" s="674"/>
      <c r="QEE50" s="674"/>
      <c r="QEF50" s="674"/>
      <c r="QEG50" s="674"/>
      <c r="QEH50" s="674"/>
      <c r="QEI50" s="674"/>
      <c r="QEJ50" s="674"/>
      <c r="QEK50" s="674"/>
      <c r="QEL50" s="674"/>
      <c r="QEM50" s="674"/>
      <c r="QEN50" s="674"/>
      <c r="QEO50" s="674"/>
      <c r="QEP50" s="674"/>
      <c r="QEQ50" s="674"/>
      <c r="QER50" s="674"/>
      <c r="QES50" s="674"/>
      <c r="QET50" s="674"/>
      <c r="QEU50" s="674"/>
      <c r="QEV50" s="674"/>
      <c r="QEW50" s="674"/>
      <c r="QEX50" s="674"/>
      <c r="QEY50" s="674"/>
      <c r="QEZ50" s="674"/>
      <c r="QFA50" s="674"/>
      <c r="QFB50" s="674"/>
      <c r="QFC50" s="674"/>
      <c r="QFD50" s="674"/>
      <c r="QFE50" s="674"/>
      <c r="QFF50" s="674"/>
      <c r="QFG50" s="674"/>
      <c r="QFH50" s="674"/>
      <c r="QFI50" s="674"/>
      <c r="QFJ50" s="674"/>
      <c r="QFK50" s="674"/>
      <c r="QFL50" s="674"/>
      <c r="QFM50" s="674"/>
      <c r="QFN50" s="674"/>
      <c r="QFO50" s="674"/>
      <c r="QFP50" s="674"/>
      <c r="QFQ50" s="674"/>
      <c r="QFR50" s="674"/>
      <c r="QFS50" s="674"/>
      <c r="QFT50" s="674"/>
      <c r="QFU50" s="674"/>
      <c r="QFV50" s="674"/>
      <c r="QFW50" s="674"/>
      <c r="QFX50" s="674"/>
      <c r="QFY50" s="674"/>
      <c r="QFZ50" s="674"/>
      <c r="QGA50" s="674"/>
      <c r="QGB50" s="674"/>
      <c r="QGC50" s="674"/>
      <c r="QGD50" s="674"/>
      <c r="QGE50" s="674"/>
      <c r="QGF50" s="674"/>
      <c r="QGG50" s="674"/>
      <c r="QGH50" s="674"/>
      <c r="QGI50" s="674"/>
      <c r="QGJ50" s="674"/>
      <c r="QGK50" s="674"/>
      <c r="QGL50" s="674"/>
      <c r="QGM50" s="674"/>
      <c r="QGN50" s="674"/>
      <c r="QGO50" s="674"/>
      <c r="QGP50" s="674"/>
      <c r="QGQ50" s="674"/>
      <c r="QGR50" s="674"/>
      <c r="QGS50" s="674"/>
      <c r="QGT50" s="674"/>
      <c r="QGU50" s="674"/>
      <c r="QGV50" s="674"/>
      <c r="QGW50" s="674"/>
      <c r="QGX50" s="674"/>
      <c r="QGY50" s="674"/>
      <c r="QGZ50" s="674"/>
      <c r="QHA50" s="674"/>
      <c r="QHB50" s="674"/>
      <c r="QHC50" s="674"/>
      <c r="QHD50" s="674"/>
      <c r="QHE50" s="674"/>
      <c r="QHF50" s="674"/>
      <c r="QHG50" s="674"/>
      <c r="QHH50" s="674"/>
      <c r="QHI50" s="674"/>
      <c r="QHJ50" s="674"/>
      <c r="QHK50" s="674"/>
      <c r="QHL50" s="674"/>
      <c r="QHM50" s="674"/>
      <c r="QHN50" s="674"/>
      <c r="QHO50" s="674"/>
      <c r="QHP50" s="674"/>
      <c r="QHQ50" s="674"/>
      <c r="QHR50" s="674"/>
      <c r="QHS50" s="674"/>
      <c r="QHT50" s="674"/>
      <c r="QHU50" s="674"/>
      <c r="QHV50" s="674"/>
      <c r="QHW50" s="674"/>
      <c r="QHX50" s="674"/>
      <c r="QHY50" s="674"/>
      <c r="QHZ50" s="674"/>
      <c r="QIA50" s="674"/>
      <c r="QIB50" s="674"/>
      <c r="QIC50" s="674"/>
      <c r="QID50" s="674"/>
      <c r="QIE50" s="674"/>
      <c r="QIF50" s="674"/>
      <c r="QIG50" s="674"/>
      <c r="QIH50" s="674"/>
      <c r="QII50" s="674"/>
      <c r="QIJ50" s="674"/>
      <c r="QIK50" s="674"/>
      <c r="QIL50" s="674"/>
      <c r="QIM50" s="674"/>
      <c r="QIN50" s="674"/>
      <c r="QIO50" s="674"/>
      <c r="QIP50" s="674"/>
      <c r="QIQ50" s="674"/>
      <c r="QIR50" s="674"/>
      <c r="QIS50" s="674"/>
      <c r="QIT50" s="674"/>
      <c r="QIU50" s="674"/>
      <c r="QIV50" s="674"/>
      <c r="QIW50" s="674"/>
      <c r="QIX50" s="674"/>
      <c r="QIY50" s="674"/>
      <c r="QIZ50" s="674"/>
      <c r="QJA50" s="674"/>
      <c r="QJB50" s="674"/>
      <c r="QJC50" s="674"/>
      <c r="QJD50" s="674"/>
      <c r="QJE50" s="674"/>
      <c r="QJF50" s="674"/>
      <c r="QJG50" s="674"/>
      <c r="QJH50" s="674"/>
      <c r="QJI50" s="674"/>
      <c r="QJJ50" s="674"/>
      <c r="QJK50" s="674"/>
      <c r="QJL50" s="674"/>
      <c r="QJM50" s="674"/>
      <c r="QJN50" s="674"/>
      <c r="QJO50" s="674"/>
      <c r="QJP50" s="674"/>
      <c r="QJQ50" s="674"/>
      <c r="QJR50" s="674"/>
      <c r="QJS50" s="674"/>
      <c r="QJT50" s="674"/>
      <c r="QJU50" s="674"/>
      <c r="QJV50" s="674"/>
      <c r="QJW50" s="674"/>
      <c r="QJX50" s="674"/>
      <c r="QJY50" s="674"/>
      <c r="QJZ50" s="674"/>
      <c r="QKA50" s="674"/>
      <c r="QKB50" s="674"/>
      <c r="QKC50" s="674"/>
      <c r="QKD50" s="674"/>
      <c r="QKE50" s="674"/>
      <c r="QKF50" s="674"/>
      <c r="QKG50" s="674"/>
      <c r="QKH50" s="674"/>
      <c r="QKI50" s="674"/>
      <c r="QKJ50" s="674"/>
      <c r="QKK50" s="674"/>
      <c r="QKL50" s="674"/>
      <c r="QKM50" s="674"/>
      <c r="QKN50" s="674"/>
      <c r="QKO50" s="674"/>
      <c r="QKP50" s="674"/>
      <c r="QKQ50" s="674"/>
      <c r="QKR50" s="674"/>
      <c r="QKS50" s="674"/>
      <c r="QKT50" s="674"/>
      <c r="QKU50" s="674"/>
      <c r="QKV50" s="674"/>
      <c r="QKW50" s="674"/>
      <c r="QKX50" s="674"/>
      <c r="QKY50" s="674"/>
      <c r="QKZ50" s="674"/>
      <c r="QLA50" s="674"/>
      <c r="QLB50" s="674"/>
      <c r="QLC50" s="674"/>
      <c r="QLD50" s="674"/>
      <c r="QLE50" s="674"/>
      <c r="QLF50" s="674"/>
      <c r="QLG50" s="674"/>
      <c r="QLH50" s="674"/>
      <c r="QLI50" s="674"/>
      <c r="QLJ50" s="674"/>
      <c r="QLK50" s="674"/>
      <c r="QLL50" s="674"/>
      <c r="QLM50" s="674"/>
      <c r="QLN50" s="674"/>
      <c r="QLO50" s="674"/>
      <c r="QLP50" s="674"/>
      <c r="QLQ50" s="674"/>
      <c r="QLR50" s="674"/>
      <c r="QLS50" s="674"/>
      <c r="QLT50" s="674"/>
      <c r="QLU50" s="674"/>
      <c r="QLV50" s="674"/>
      <c r="QLW50" s="674"/>
      <c r="QLX50" s="674"/>
      <c r="QLY50" s="674"/>
      <c r="QLZ50" s="674"/>
      <c r="QMA50" s="674"/>
      <c r="QMB50" s="674"/>
      <c r="QMC50" s="674"/>
      <c r="QMD50" s="674"/>
      <c r="QME50" s="674"/>
      <c r="QMF50" s="674"/>
      <c r="QMG50" s="674"/>
      <c r="QMH50" s="674"/>
      <c r="QMI50" s="674"/>
      <c r="QMJ50" s="674"/>
      <c r="QMK50" s="674"/>
      <c r="QML50" s="674"/>
      <c r="QMM50" s="674"/>
      <c r="QMN50" s="674"/>
      <c r="QMO50" s="674"/>
      <c r="QMP50" s="674"/>
      <c r="QMQ50" s="674"/>
      <c r="QMR50" s="674"/>
      <c r="QMS50" s="674"/>
      <c r="QMT50" s="674"/>
      <c r="QMU50" s="674"/>
      <c r="QMV50" s="674"/>
      <c r="QMW50" s="674"/>
      <c r="QMX50" s="674"/>
      <c r="QMY50" s="674"/>
      <c r="QMZ50" s="674"/>
      <c r="QNA50" s="674"/>
      <c r="QNB50" s="674"/>
      <c r="QNC50" s="674"/>
      <c r="QND50" s="674"/>
      <c r="QNE50" s="674"/>
      <c r="QNF50" s="674"/>
      <c r="QNG50" s="674"/>
      <c r="QNH50" s="674"/>
      <c r="QNI50" s="674"/>
      <c r="QNJ50" s="674"/>
      <c r="QNK50" s="674"/>
      <c r="QNL50" s="674"/>
      <c r="QNM50" s="674"/>
      <c r="QNN50" s="674"/>
      <c r="QNO50" s="674"/>
      <c r="QNP50" s="674"/>
      <c r="QNQ50" s="674"/>
      <c r="QNR50" s="674"/>
      <c r="QNS50" s="674"/>
      <c r="QNT50" s="674"/>
      <c r="QNU50" s="674"/>
      <c r="QNV50" s="674"/>
      <c r="QNW50" s="674"/>
      <c r="QNX50" s="674"/>
      <c r="QNY50" s="674"/>
      <c r="QNZ50" s="674"/>
      <c r="QOA50" s="674"/>
      <c r="QOB50" s="674"/>
      <c r="QOC50" s="674"/>
      <c r="QOD50" s="674"/>
      <c r="QOE50" s="674"/>
      <c r="QOF50" s="674"/>
      <c r="QOG50" s="674"/>
      <c r="QOH50" s="674"/>
      <c r="QOI50" s="674"/>
      <c r="QOJ50" s="674"/>
      <c r="QOK50" s="674"/>
      <c r="QOL50" s="674"/>
      <c r="QOM50" s="674"/>
      <c r="QON50" s="674"/>
      <c r="QOO50" s="674"/>
      <c r="QOP50" s="674"/>
      <c r="QOQ50" s="674"/>
      <c r="QOR50" s="674"/>
      <c r="QOS50" s="674"/>
      <c r="QOT50" s="674"/>
      <c r="QOU50" s="674"/>
      <c r="QOV50" s="674"/>
      <c r="QOW50" s="674"/>
      <c r="QOX50" s="674"/>
      <c r="QOY50" s="674"/>
      <c r="QOZ50" s="674"/>
      <c r="QPA50" s="674"/>
      <c r="QPB50" s="674"/>
      <c r="QPC50" s="674"/>
      <c r="QPD50" s="674"/>
      <c r="QPE50" s="674"/>
      <c r="QPF50" s="674"/>
      <c r="QPG50" s="674"/>
      <c r="QPH50" s="674"/>
      <c r="QPI50" s="674"/>
      <c r="QPJ50" s="674"/>
      <c r="QPK50" s="674"/>
      <c r="QPL50" s="674"/>
      <c r="QPM50" s="674"/>
      <c r="QPN50" s="674"/>
      <c r="QPO50" s="674"/>
      <c r="QPP50" s="674"/>
      <c r="QPQ50" s="674"/>
      <c r="QPR50" s="674"/>
      <c r="QPS50" s="674"/>
      <c r="QPT50" s="674"/>
      <c r="QPU50" s="674"/>
      <c r="QPV50" s="674"/>
      <c r="QPW50" s="674"/>
      <c r="QPX50" s="674"/>
      <c r="QPY50" s="674"/>
      <c r="QPZ50" s="674"/>
      <c r="QQA50" s="674"/>
      <c r="QQB50" s="674"/>
      <c r="QQC50" s="674"/>
      <c r="QQD50" s="674"/>
      <c r="QQE50" s="674"/>
      <c r="QQF50" s="674"/>
      <c r="QQG50" s="674"/>
      <c r="QQH50" s="674"/>
      <c r="QQI50" s="674"/>
      <c r="QQJ50" s="674"/>
      <c r="QQK50" s="674"/>
      <c r="QQL50" s="674"/>
      <c r="QQM50" s="674"/>
      <c r="QQN50" s="674"/>
      <c r="QQO50" s="674"/>
      <c r="QQP50" s="674"/>
      <c r="QQQ50" s="674"/>
      <c r="QQR50" s="674"/>
      <c r="QQS50" s="674"/>
      <c r="QQT50" s="674"/>
      <c r="QQU50" s="674"/>
      <c r="QQV50" s="674"/>
      <c r="QQW50" s="674"/>
      <c r="QQX50" s="674"/>
      <c r="QQY50" s="674"/>
      <c r="QQZ50" s="674"/>
      <c r="QRA50" s="674"/>
      <c r="QRB50" s="674"/>
      <c r="QRC50" s="674"/>
      <c r="QRD50" s="674"/>
      <c r="QRE50" s="674"/>
      <c r="QRF50" s="674"/>
      <c r="QRG50" s="674"/>
      <c r="QRH50" s="674"/>
      <c r="QRI50" s="674"/>
      <c r="QRJ50" s="674"/>
      <c r="QRK50" s="674"/>
      <c r="QRL50" s="674"/>
      <c r="QRM50" s="674"/>
      <c r="QRN50" s="674"/>
      <c r="QRO50" s="674"/>
      <c r="QRP50" s="674"/>
      <c r="QRQ50" s="674"/>
      <c r="QRR50" s="674"/>
      <c r="QRS50" s="674"/>
      <c r="QRT50" s="674"/>
      <c r="QRU50" s="674"/>
      <c r="QRV50" s="674"/>
      <c r="QRW50" s="674"/>
      <c r="QRX50" s="674"/>
      <c r="QRY50" s="674"/>
      <c r="QRZ50" s="674"/>
      <c r="QSA50" s="674"/>
      <c r="QSB50" s="674"/>
      <c r="QSC50" s="674"/>
      <c r="QSD50" s="674"/>
      <c r="QSE50" s="674"/>
      <c r="QSF50" s="674"/>
      <c r="QSG50" s="674"/>
      <c r="QSH50" s="674"/>
      <c r="QSI50" s="674"/>
      <c r="QSJ50" s="674"/>
      <c r="QSK50" s="674"/>
      <c r="QSL50" s="674"/>
      <c r="QSM50" s="674"/>
      <c r="QSN50" s="674"/>
      <c r="QSO50" s="674"/>
      <c r="QSP50" s="674"/>
      <c r="QSQ50" s="674"/>
      <c r="QSR50" s="674"/>
      <c r="QSS50" s="674"/>
      <c r="QST50" s="674"/>
      <c r="QSU50" s="674"/>
      <c r="QSV50" s="674"/>
      <c r="QSW50" s="674"/>
      <c r="QSX50" s="674"/>
      <c r="QSY50" s="674"/>
      <c r="QSZ50" s="674"/>
      <c r="QTA50" s="674"/>
      <c r="QTB50" s="674"/>
      <c r="QTC50" s="674"/>
      <c r="QTD50" s="674"/>
      <c r="QTE50" s="674"/>
      <c r="QTF50" s="674"/>
      <c r="QTG50" s="674"/>
      <c r="QTH50" s="674"/>
      <c r="QTI50" s="674"/>
      <c r="QTJ50" s="674"/>
      <c r="QTK50" s="674"/>
      <c r="QTL50" s="674"/>
      <c r="QTM50" s="674"/>
      <c r="QTN50" s="674"/>
      <c r="QTO50" s="674"/>
      <c r="QTP50" s="674"/>
      <c r="QTQ50" s="674"/>
      <c r="QTR50" s="674"/>
      <c r="QTS50" s="674"/>
      <c r="QTT50" s="674"/>
      <c r="QTU50" s="674"/>
      <c r="QTV50" s="674"/>
      <c r="QTW50" s="674"/>
      <c r="QTX50" s="674"/>
      <c r="QTY50" s="674"/>
      <c r="QTZ50" s="674"/>
      <c r="QUA50" s="674"/>
      <c r="QUB50" s="674"/>
      <c r="QUC50" s="674"/>
      <c r="QUD50" s="674"/>
      <c r="QUE50" s="674"/>
      <c r="QUF50" s="674"/>
      <c r="QUG50" s="674"/>
      <c r="QUH50" s="674"/>
      <c r="QUI50" s="674"/>
      <c r="QUJ50" s="674"/>
      <c r="QUK50" s="674"/>
      <c r="QUL50" s="674"/>
      <c r="QUM50" s="674"/>
      <c r="QUN50" s="674"/>
      <c r="QUO50" s="674"/>
      <c r="QUP50" s="674"/>
      <c r="QUQ50" s="674"/>
      <c r="QUR50" s="674"/>
      <c r="QUS50" s="674"/>
      <c r="QUT50" s="674"/>
      <c r="QUU50" s="674"/>
      <c r="QUV50" s="674"/>
      <c r="QUW50" s="674"/>
      <c r="QUX50" s="674"/>
      <c r="QUY50" s="674"/>
      <c r="QUZ50" s="674"/>
      <c r="QVA50" s="674"/>
      <c r="QVB50" s="674"/>
      <c r="QVC50" s="674"/>
      <c r="QVD50" s="674"/>
      <c r="QVE50" s="674"/>
      <c r="QVF50" s="674"/>
      <c r="QVG50" s="674"/>
      <c r="QVH50" s="674"/>
      <c r="QVI50" s="674"/>
      <c r="QVJ50" s="674"/>
      <c r="QVK50" s="674"/>
      <c r="QVL50" s="674"/>
      <c r="QVM50" s="674"/>
      <c r="QVN50" s="674"/>
      <c r="QVO50" s="674"/>
      <c r="QVP50" s="674"/>
      <c r="QVQ50" s="674"/>
      <c r="QVR50" s="674"/>
      <c r="QVS50" s="674"/>
      <c r="QVT50" s="674"/>
      <c r="QVU50" s="674"/>
      <c r="QVV50" s="674"/>
      <c r="QVW50" s="674"/>
      <c r="QVX50" s="674"/>
      <c r="QVY50" s="674"/>
      <c r="QVZ50" s="674"/>
      <c r="QWA50" s="674"/>
      <c r="QWB50" s="674"/>
      <c r="QWC50" s="674"/>
      <c r="QWD50" s="674"/>
      <c r="QWE50" s="674"/>
      <c r="QWF50" s="674"/>
      <c r="QWG50" s="674"/>
      <c r="QWH50" s="674"/>
      <c r="QWI50" s="674"/>
      <c r="QWJ50" s="674"/>
      <c r="QWK50" s="674"/>
      <c r="QWL50" s="674"/>
      <c r="QWM50" s="674"/>
      <c r="QWN50" s="674"/>
      <c r="QWO50" s="674"/>
      <c r="QWP50" s="674"/>
      <c r="QWQ50" s="674"/>
      <c r="QWR50" s="674"/>
      <c r="QWS50" s="674"/>
      <c r="QWT50" s="674"/>
      <c r="QWU50" s="674"/>
      <c r="QWV50" s="674"/>
      <c r="QWW50" s="674"/>
      <c r="QWX50" s="674"/>
      <c r="QWY50" s="674"/>
      <c r="QWZ50" s="674"/>
      <c r="QXA50" s="674"/>
      <c r="QXB50" s="674"/>
      <c r="QXC50" s="674"/>
      <c r="QXD50" s="674"/>
      <c r="QXE50" s="674"/>
      <c r="QXF50" s="674"/>
      <c r="QXG50" s="674"/>
      <c r="QXH50" s="674"/>
      <c r="QXI50" s="674"/>
      <c r="QXJ50" s="674"/>
      <c r="QXK50" s="674"/>
      <c r="QXL50" s="674"/>
      <c r="QXM50" s="674"/>
      <c r="QXN50" s="674"/>
      <c r="QXO50" s="674"/>
      <c r="QXP50" s="674"/>
      <c r="QXQ50" s="674"/>
      <c r="QXR50" s="674"/>
      <c r="QXS50" s="674"/>
      <c r="QXT50" s="674"/>
      <c r="QXU50" s="674"/>
      <c r="QXV50" s="674"/>
      <c r="QXW50" s="674"/>
      <c r="QXX50" s="674"/>
      <c r="QXY50" s="674"/>
      <c r="QXZ50" s="674"/>
      <c r="QYA50" s="674"/>
      <c r="QYB50" s="674"/>
      <c r="QYC50" s="674"/>
      <c r="QYD50" s="674"/>
      <c r="QYE50" s="674"/>
      <c r="QYF50" s="674"/>
      <c r="QYG50" s="674"/>
      <c r="QYH50" s="674"/>
      <c r="QYI50" s="674"/>
      <c r="QYJ50" s="674"/>
      <c r="QYK50" s="674"/>
      <c r="QYL50" s="674"/>
      <c r="QYM50" s="674"/>
      <c r="QYN50" s="674"/>
      <c r="QYO50" s="674"/>
      <c r="QYP50" s="674"/>
      <c r="QYQ50" s="674"/>
      <c r="QYR50" s="674"/>
      <c r="QYS50" s="674"/>
      <c r="QYT50" s="674"/>
      <c r="QYU50" s="674"/>
      <c r="QYV50" s="674"/>
      <c r="QYW50" s="674"/>
      <c r="QYX50" s="674"/>
      <c r="QYY50" s="674"/>
      <c r="QYZ50" s="674"/>
      <c r="QZA50" s="674"/>
      <c r="QZB50" s="674"/>
      <c r="QZC50" s="674"/>
      <c r="QZD50" s="674"/>
      <c r="QZE50" s="674"/>
      <c r="QZF50" s="674"/>
      <c r="QZG50" s="674"/>
      <c r="QZH50" s="674"/>
      <c r="QZI50" s="674"/>
      <c r="QZJ50" s="674"/>
      <c r="QZK50" s="674"/>
      <c r="QZL50" s="674"/>
      <c r="QZM50" s="674"/>
      <c r="QZN50" s="674"/>
      <c r="QZO50" s="674"/>
      <c r="QZP50" s="674"/>
      <c r="QZQ50" s="674"/>
      <c r="QZR50" s="674"/>
      <c r="QZS50" s="674"/>
      <c r="QZT50" s="674"/>
      <c r="QZU50" s="674"/>
      <c r="QZV50" s="674"/>
      <c r="QZW50" s="674"/>
      <c r="QZX50" s="674"/>
      <c r="QZY50" s="674"/>
      <c r="QZZ50" s="674"/>
      <c r="RAA50" s="674"/>
      <c r="RAB50" s="674"/>
      <c r="RAC50" s="674"/>
      <c r="RAD50" s="674"/>
      <c r="RAE50" s="674"/>
      <c r="RAF50" s="674"/>
      <c r="RAG50" s="674"/>
      <c r="RAH50" s="674"/>
      <c r="RAI50" s="674"/>
      <c r="RAJ50" s="674"/>
      <c r="RAK50" s="674"/>
      <c r="RAL50" s="674"/>
      <c r="RAM50" s="674"/>
      <c r="RAN50" s="674"/>
      <c r="RAO50" s="674"/>
      <c r="RAP50" s="674"/>
      <c r="RAQ50" s="674"/>
      <c r="RAR50" s="674"/>
      <c r="RAS50" s="674"/>
      <c r="RAT50" s="674"/>
      <c r="RAU50" s="674"/>
      <c r="RAV50" s="674"/>
      <c r="RAW50" s="674"/>
      <c r="RAX50" s="674"/>
      <c r="RAY50" s="674"/>
      <c r="RAZ50" s="674"/>
      <c r="RBA50" s="674"/>
      <c r="RBB50" s="674"/>
      <c r="RBC50" s="674"/>
      <c r="RBD50" s="674"/>
      <c r="RBE50" s="674"/>
      <c r="RBF50" s="674"/>
      <c r="RBG50" s="674"/>
      <c r="RBH50" s="674"/>
      <c r="RBI50" s="674"/>
      <c r="RBJ50" s="674"/>
      <c r="RBK50" s="674"/>
      <c r="RBL50" s="674"/>
      <c r="RBM50" s="674"/>
      <c r="RBN50" s="674"/>
      <c r="RBO50" s="674"/>
      <c r="RBP50" s="674"/>
      <c r="RBQ50" s="674"/>
      <c r="RBR50" s="674"/>
      <c r="RBS50" s="674"/>
      <c r="RBT50" s="674"/>
      <c r="RBU50" s="674"/>
      <c r="RBV50" s="674"/>
      <c r="RBW50" s="674"/>
      <c r="RBX50" s="674"/>
      <c r="RBY50" s="674"/>
      <c r="RBZ50" s="674"/>
      <c r="RCA50" s="674"/>
      <c r="RCB50" s="674"/>
      <c r="RCC50" s="674"/>
      <c r="RCD50" s="674"/>
      <c r="RCE50" s="674"/>
      <c r="RCF50" s="674"/>
      <c r="RCG50" s="674"/>
      <c r="RCH50" s="674"/>
      <c r="RCI50" s="674"/>
      <c r="RCJ50" s="674"/>
      <c r="RCK50" s="674"/>
      <c r="RCL50" s="674"/>
      <c r="RCM50" s="674"/>
      <c r="RCN50" s="674"/>
      <c r="RCO50" s="674"/>
      <c r="RCP50" s="674"/>
      <c r="RCQ50" s="674"/>
      <c r="RCR50" s="674"/>
      <c r="RCS50" s="674"/>
      <c r="RCT50" s="674"/>
      <c r="RCU50" s="674"/>
      <c r="RCV50" s="674"/>
      <c r="RCW50" s="674"/>
      <c r="RCX50" s="674"/>
      <c r="RCY50" s="674"/>
      <c r="RCZ50" s="674"/>
      <c r="RDA50" s="674"/>
      <c r="RDB50" s="674"/>
      <c r="RDC50" s="674"/>
      <c r="RDD50" s="674"/>
      <c r="RDE50" s="674"/>
      <c r="RDF50" s="674"/>
      <c r="RDG50" s="674"/>
      <c r="RDH50" s="674"/>
      <c r="RDI50" s="674"/>
      <c r="RDJ50" s="674"/>
      <c r="RDK50" s="674"/>
      <c r="RDL50" s="674"/>
      <c r="RDM50" s="674"/>
      <c r="RDN50" s="674"/>
      <c r="RDO50" s="674"/>
      <c r="RDP50" s="674"/>
      <c r="RDQ50" s="674"/>
      <c r="RDR50" s="674"/>
      <c r="RDS50" s="674"/>
      <c r="RDT50" s="674"/>
      <c r="RDU50" s="674"/>
      <c r="RDV50" s="674"/>
      <c r="RDW50" s="674"/>
      <c r="RDX50" s="674"/>
      <c r="RDY50" s="674"/>
      <c r="RDZ50" s="674"/>
      <c r="REA50" s="674"/>
      <c r="REB50" s="674"/>
      <c r="REC50" s="674"/>
      <c r="RED50" s="674"/>
      <c r="REE50" s="674"/>
      <c r="REF50" s="674"/>
      <c r="REG50" s="674"/>
      <c r="REH50" s="674"/>
      <c r="REI50" s="674"/>
      <c r="REJ50" s="674"/>
      <c r="REK50" s="674"/>
      <c r="REL50" s="674"/>
      <c r="REM50" s="674"/>
      <c r="REN50" s="674"/>
      <c r="REO50" s="674"/>
      <c r="REP50" s="674"/>
      <c r="REQ50" s="674"/>
      <c r="RER50" s="674"/>
      <c r="RES50" s="674"/>
      <c r="RET50" s="674"/>
      <c r="REU50" s="674"/>
      <c r="REV50" s="674"/>
      <c r="REW50" s="674"/>
      <c r="REX50" s="674"/>
      <c r="REY50" s="674"/>
      <c r="REZ50" s="674"/>
      <c r="RFA50" s="674"/>
      <c r="RFB50" s="674"/>
      <c r="RFC50" s="674"/>
      <c r="RFD50" s="674"/>
      <c r="RFE50" s="674"/>
      <c r="RFF50" s="674"/>
      <c r="RFG50" s="674"/>
      <c r="RFH50" s="674"/>
      <c r="RFI50" s="674"/>
      <c r="RFJ50" s="674"/>
      <c r="RFK50" s="674"/>
      <c r="RFL50" s="674"/>
      <c r="RFM50" s="674"/>
      <c r="RFN50" s="674"/>
      <c r="RFO50" s="674"/>
      <c r="RFP50" s="674"/>
      <c r="RFQ50" s="674"/>
      <c r="RFR50" s="674"/>
      <c r="RFS50" s="674"/>
      <c r="RFT50" s="674"/>
      <c r="RFU50" s="674"/>
      <c r="RFV50" s="674"/>
      <c r="RFW50" s="674"/>
      <c r="RFX50" s="674"/>
      <c r="RFY50" s="674"/>
      <c r="RFZ50" s="674"/>
      <c r="RGA50" s="674"/>
      <c r="RGB50" s="674"/>
      <c r="RGC50" s="674"/>
      <c r="RGD50" s="674"/>
      <c r="RGE50" s="674"/>
      <c r="RGF50" s="674"/>
      <c r="RGG50" s="674"/>
      <c r="RGH50" s="674"/>
      <c r="RGI50" s="674"/>
      <c r="RGJ50" s="674"/>
      <c r="RGK50" s="674"/>
      <c r="RGL50" s="674"/>
      <c r="RGM50" s="674"/>
      <c r="RGN50" s="674"/>
      <c r="RGO50" s="674"/>
      <c r="RGP50" s="674"/>
      <c r="RGQ50" s="674"/>
      <c r="RGR50" s="674"/>
      <c r="RGS50" s="674"/>
      <c r="RGT50" s="674"/>
      <c r="RGU50" s="674"/>
      <c r="RGV50" s="674"/>
      <c r="RGW50" s="674"/>
      <c r="RGX50" s="674"/>
      <c r="RGY50" s="674"/>
      <c r="RGZ50" s="674"/>
      <c r="RHA50" s="674"/>
      <c r="RHB50" s="674"/>
      <c r="RHC50" s="674"/>
      <c r="RHD50" s="674"/>
      <c r="RHE50" s="674"/>
      <c r="RHF50" s="674"/>
      <c r="RHG50" s="674"/>
      <c r="RHH50" s="674"/>
      <c r="RHI50" s="674"/>
      <c r="RHJ50" s="674"/>
      <c r="RHK50" s="674"/>
      <c r="RHL50" s="674"/>
      <c r="RHM50" s="674"/>
      <c r="RHN50" s="674"/>
      <c r="RHO50" s="674"/>
      <c r="RHP50" s="674"/>
      <c r="RHQ50" s="674"/>
      <c r="RHR50" s="674"/>
      <c r="RHS50" s="674"/>
      <c r="RHT50" s="674"/>
      <c r="RHU50" s="674"/>
      <c r="RHV50" s="674"/>
      <c r="RHW50" s="674"/>
      <c r="RHX50" s="674"/>
      <c r="RHY50" s="674"/>
      <c r="RHZ50" s="674"/>
      <c r="RIA50" s="674"/>
      <c r="RIB50" s="674"/>
      <c r="RIC50" s="674"/>
      <c r="RID50" s="674"/>
      <c r="RIE50" s="674"/>
      <c r="RIF50" s="674"/>
      <c r="RIG50" s="674"/>
      <c r="RIH50" s="674"/>
      <c r="RII50" s="674"/>
      <c r="RIJ50" s="674"/>
      <c r="RIK50" s="674"/>
      <c r="RIL50" s="674"/>
      <c r="RIM50" s="674"/>
      <c r="RIN50" s="674"/>
      <c r="RIO50" s="674"/>
      <c r="RIP50" s="674"/>
      <c r="RIQ50" s="674"/>
      <c r="RIR50" s="674"/>
      <c r="RIS50" s="674"/>
      <c r="RIT50" s="674"/>
      <c r="RIU50" s="674"/>
      <c r="RIV50" s="674"/>
      <c r="RIW50" s="674"/>
      <c r="RIX50" s="674"/>
      <c r="RIY50" s="674"/>
      <c r="RIZ50" s="674"/>
      <c r="RJA50" s="674"/>
      <c r="RJB50" s="674"/>
      <c r="RJC50" s="674"/>
      <c r="RJD50" s="674"/>
      <c r="RJE50" s="674"/>
      <c r="RJF50" s="674"/>
      <c r="RJG50" s="674"/>
      <c r="RJH50" s="674"/>
      <c r="RJI50" s="674"/>
      <c r="RJJ50" s="674"/>
      <c r="RJK50" s="674"/>
      <c r="RJL50" s="674"/>
      <c r="RJM50" s="674"/>
      <c r="RJN50" s="674"/>
      <c r="RJO50" s="674"/>
      <c r="RJP50" s="674"/>
      <c r="RJQ50" s="674"/>
      <c r="RJR50" s="674"/>
      <c r="RJS50" s="674"/>
      <c r="RJT50" s="674"/>
      <c r="RJU50" s="674"/>
      <c r="RJV50" s="674"/>
      <c r="RJW50" s="674"/>
      <c r="RJX50" s="674"/>
      <c r="RJY50" s="674"/>
      <c r="RJZ50" s="674"/>
      <c r="RKA50" s="674"/>
      <c r="RKB50" s="674"/>
      <c r="RKC50" s="674"/>
      <c r="RKD50" s="674"/>
      <c r="RKE50" s="674"/>
      <c r="RKF50" s="674"/>
      <c r="RKG50" s="674"/>
      <c r="RKH50" s="674"/>
      <c r="RKI50" s="674"/>
      <c r="RKJ50" s="674"/>
      <c r="RKK50" s="674"/>
      <c r="RKL50" s="674"/>
      <c r="RKM50" s="674"/>
      <c r="RKN50" s="674"/>
      <c r="RKO50" s="674"/>
      <c r="RKP50" s="674"/>
      <c r="RKQ50" s="674"/>
      <c r="RKR50" s="674"/>
      <c r="RKS50" s="674"/>
      <c r="RKT50" s="674"/>
      <c r="RKU50" s="674"/>
      <c r="RKV50" s="674"/>
      <c r="RKW50" s="674"/>
      <c r="RKX50" s="674"/>
      <c r="RKY50" s="674"/>
      <c r="RKZ50" s="674"/>
      <c r="RLA50" s="674"/>
      <c r="RLB50" s="674"/>
      <c r="RLC50" s="674"/>
      <c r="RLD50" s="674"/>
      <c r="RLE50" s="674"/>
      <c r="RLF50" s="674"/>
      <c r="RLG50" s="674"/>
      <c r="RLH50" s="674"/>
      <c r="RLI50" s="674"/>
      <c r="RLJ50" s="674"/>
      <c r="RLK50" s="674"/>
      <c r="RLL50" s="674"/>
      <c r="RLM50" s="674"/>
      <c r="RLN50" s="674"/>
      <c r="RLO50" s="674"/>
      <c r="RLP50" s="674"/>
      <c r="RLQ50" s="674"/>
      <c r="RLR50" s="674"/>
      <c r="RLS50" s="674"/>
      <c r="RLT50" s="674"/>
      <c r="RLU50" s="674"/>
      <c r="RLV50" s="674"/>
      <c r="RLW50" s="674"/>
      <c r="RLX50" s="674"/>
      <c r="RLY50" s="674"/>
      <c r="RLZ50" s="674"/>
      <c r="RMA50" s="674"/>
      <c r="RMB50" s="674"/>
      <c r="RMC50" s="674"/>
      <c r="RMD50" s="674"/>
      <c r="RME50" s="674"/>
      <c r="RMF50" s="674"/>
      <c r="RMG50" s="674"/>
      <c r="RMH50" s="674"/>
      <c r="RMI50" s="674"/>
      <c r="RMJ50" s="674"/>
      <c r="RMK50" s="674"/>
      <c r="RML50" s="674"/>
      <c r="RMM50" s="674"/>
      <c r="RMN50" s="674"/>
      <c r="RMO50" s="674"/>
      <c r="RMP50" s="674"/>
      <c r="RMQ50" s="674"/>
      <c r="RMR50" s="674"/>
      <c r="RMS50" s="674"/>
      <c r="RMT50" s="674"/>
      <c r="RMU50" s="674"/>
      <c r="RMV50" s="674"/>
      <c r="RMW50" s="674"/>
      <c r="RMX50" s="674"/>
      <c r="RMY50" s="674"/>
      <c r="RMZ50" s="674"/>
      <c r="RNA50" s="674"/>
      <c r="RNB50" s="674"/>
      <c r="RNC50" s="674"/>
      <c r="RND50" s="674"/>
      <c r="RNE50" s="674"/>
      <c r="RNF50" s="674"/>
      <c r="RNG50" s="674"/>
      <c r="RNH50" s="674"/>
      <c r="RNI50" s="674"/>
      <c r="RNJ50" s="674"/>
      <c r="RNK50" s="674"/>
      <c r="RNL50" s="674"/>
      <c r="RNM50" s="674"/>
      <c r="RNN50" s="674"/>
      <c r="RNO50" s="674"/>
      <c r="RNP50" s="674"/>
      <c r="RNQ50" s="674"/>
      <c r="RNR50" s="674"/>
      <c r="RNS50" s="674"/>
      <c r="RNT50" s="674"/>
      <c r="RNU50" s="674"/>
      <c r="RNV50" s="674"/>
      <c r="RNW50" s="674"/>
      <c r="RNX50" s="674"/>
      <c r="RNY50" s="674"/>
      <c r="RNZ50" s="674"/>
      <c r="ROA50" s="674"/>
      <c r="ROB50" s="674"/>
      <c r="ROC50" s="674"/>
      <c r="ROD50" s="674"/>
      <c r="ROE50" s="674"/>
      <c r="ROF50" s="674"/>
      <c r="ROG50" s="674"/>
      <c r="ROH50" s="674"/>
      <c r="ROI50" s="674"/>
      <c r="ROJ50" s="674"/>
      <c r="ROK50" s="674"/>
      <c r="ROL50" s="674"/>
      <c r="ROM50" s="674"/>
      <c r="RON50" s="674"/>
      <c r="ROO50" s="674"/>
      <c r="ROP50" s="674"/>
      <c r="ROQ50" s="674"/>
      <c r="ROR50" s="674"/>
      <c r="ROS50" s="674"/>
      <c r="ROT50" s="674"/>
      <c r="ROU50" s="674"/>
      <c r="ROV50" s="674"/>
      <c r="ROW50" s="674"/>
      <c r="ROX50" s="674"/>
      <c r="ROY50" s="674"/>
      <c r="ROZ50" s="674"/>
      <c r="RPA50" s="674"/>
      <c r="RPB50" s="674"/>
      <c r="RPC50" s="674"/>
      <c r="RPD50" s="674"/>
      <c r="RPE50" s="674"/>
      <c r="RPF50" s="674"/>
      <c r="RPG50" s="674"/>
      <c r="RPH50" s="674"/>
      <c r="RPI50" s="674"/>
      <c r="RPJ50" s="674"/>
      <c r="RPK50" s="674"/>
      <c r="RPL50" s="674"/>
      <c r="RPM50" s="674"/>
      <c r="RPN50" s="674"/>
      <c r="RPO50" s="674"/>
      <c r="RPP50" s="674"/>
      <c r="RPQ50" s="674"/>
      <c r="RPR50" s="674"/>
      <c r="RPS50" s="674"/>
      <c r="RPT50" s="674"/>
      <c r="RPU50" s="674"/>
      <c r="RPV50" s="674"/>
      <c r="RPW50" s="674"/>
      <c r="RPX50" s="674"/>
      <c r="RPY50" s="674"/>
      <c r="RPZ50" s="674"/>
      <c r="RQA50" s="674"/>
      <c r="RQB50" s="674"/>
      <c r="RQC50" s="674"/>
      <c r="RQD50" s="674"/>
      <c r="RQE50" s="674"/>
      <c r="RQF50" s="674"/>
      <c r="RQG50" s="674"/>
      <c r="RQH50" s="674"/>
      <c r="RQI50" s="674"/>
      <c r="RQJ50" s="674"/>
      <c r="RQK50" s="674"/>
      <c r="RQL50" s="674"/>
      <c r="RQM50" s="674"/>
      <c r="RQN50" s="674"/>
      <c r="RQO50" s="674"/>
      <c r="RQP50" s="674"/>
      <c r="RQQ50" s="674"/>
      <c r="RQR50" s="674"/>
      <c r="RQS50" s="674"/>
      <c r="RQT50" s="674"/>
      <c r="RQU50" s="674"/>
      <c r="RQV50" s="674"/>
      <c r="RQW50" s="674"/>
      <c r="RQX50" s="674"/>
      <c r="RQY50" s="674"/>
      <c r="RQZ50" s="674"/>
      <c r="RRA50" s="674"/>
      <c r="RRB50" s="674"/>
      <c r="RRC50" s="674"/>
      <c r="RRD50" s="674"/>
      <c r="RRE50" s="674"/>
      <c r="RRF50" s="674"/>
      <c r="RRG50" s="674"/>
      <c r="RRH50" s="674"/>
      <c r="RRI50" s="674"/>
      <c r="RRJ50" s="674"/>
      <c r="RRK50" s="674"/>
      <c r="RRL50" s="674"/>
      <c r="RRM50" s="674"/>
      <c r="RRN50" s="674"/>
      <c r="RRO50" s="674"/>
      <c r="RRP50" s="674"/>
      <c r="RRQ50" s="674"/>
      <c r="RRR50" s="674"/>
      <c r="RRS50" s="674"/>
      <c r="RRT50" s="674"/>
      <c r="RRU50" s="674"/>
      <c r="RRV50" s="674"/>
      <c r="RRW50" s="674"/>
      <c r="RRX50" s="674"/>
      <c r="RRY50" s="674"/>
      <c r="RRZ50" s="674"/>
      <c r="RSA50" s="674"/>
      <c r="RSB50" s="674"/>
      <c r="RSC50" s="674"/>
      <c r="RSD50" s="674"/>
      <c r="RSE50" s="674"/>
      <c r="RSF50" s="674"/>
      <c r="RSG50" s="674"/>
      <c r="RSH50" s="674"/>
      <c r="RSI50" s="674"/>
      <c r="RSJ50" s="674"/>
      <c r="RSK50" s="674"/>
      <c r="RSL50" s="674"/>
      <c r="RSM50" s="674"/>
      <c r="RSN50" s="674"/>
      <c r="RSO50" s="674"/>
      <c r="RSP50" s="674"/>
      <c r="RSQ50" s="674"/>
      <c r="RSR50" s="674"/>
      <c r="RSS50" s="674"/>
      <c r="RST50" s="674"/>
      <c r="RSU50" s="674"/>
      <c r="RSV50" s="674"/>
      <c r="RSW50" s="674"/>
      <c r="RSX50" s="674"/>
      <c r="RSY50" s="674"/>
      <c r="RSZ50" s="674"/>
      <c r="RTA50" s="674"/>
      <c r="RTB50" s="674"/>
      <c r="RTC50" s="674"/>
      <c r="RTD50" s="674"/>
      <c r="RTE50" s="674"/>
      <c r="RTF50" s="674"/>
      <c r="RTG50" s="674"/>
      <c r="RTH50" s="674"/>
      <c r="RTI50" s="674"/>
      <c r="RTJ50" s="674"/>
      <c r="RTK50" s="674"/>
      <c r="RTL50" s="674"/>
      <c r="RTM50" s="674"/>
      <c r="RTN50" s="674"/>
      <c r="RTO50" s="674"/>
      <c r="RTP50" s="674"/>
      <c r="RTQ50" s="674"/>
      <c r="RTR50" s="674"/>
      <c r="RTS50" s="674"/>
      <c r="RTT50" s="674"/>
      <c r="RTU50" s="674"/>
      <c r="RTV50" s="674"/>
      <c r="RTW50" s="674"/>
      <c r="RTX50" s="674"/>
      <c r="RTY50" s="674"/>
      <c r="RTZ50" s="674"/>
      <c r="RUA50" s="674"/>
      <c r="RUB50" s="674"/>
      <c r="RUC50" s="674"/>
      <c r="RUD50" s="674"/>
      <c r="RUE50" s="674"/>
      <c r="RUF50" s="674"/>
      <c r="RUG50" s="674"/>
      <c r="RUH50" s="674"/>
      <c r="RUI50" s="674"/>
      <c r="RUJ50" s="674"/>
      <c r="RUK50" s="674"/>
      <c r="RUL50" s="674"/>
      <c r="RUM50" s="674"/>
      <c r="RUN50" s="674"/>
      <c r="RUO50" s="674"/>
      <c r="RUP50" s="674"/>
      <c r="RUQ50" s="674"/>
      <c r="RUR50" s="674"/>
      <c r="RUS50" s="674"/>
      <c r="RUT50" s="674"/>
      <c r="RUU50" s="674"/>
      <c r="RUV50" s="674"/>
      <c r="RUW50" s="674"/>
      <c r="RUX50" s="674"/>
      <c r="RUY50" s="674"/>
      <c r="RUZ50" s="674"/>
      <c r="RVA50" s="674"/>
      <c r="RVB50" s="674"/>
      <c r="RVC50" s="674"/>
      <c r="RVD50" s="674"/>
      <c r="RVE50" s="674"/>
      <c r="RVF50" s="674"/>
      <c r="RVG50" s="674"/>
      <c r="RVH50" s="674"/>
      <c r="RVI50" s="674"/>
      <c r="RVJ50" s="674"/>
      <c r="RVK50" s="674"/>
      <c r="RVL50" s="674"/>
      <c r="RVM50" s="674"/>
      <c r="RVN50" s="674"/>
      <c r="RVO50" s="674"/>
      <c r="RVP50" s="674"/>
      <c r="RVQ50" s="674"/>
      <c r="RVR50" s="674"/>
      <c r="RVS50" s="674"/>
      <c r="RVT50" s="674"/>
      <c r="RVU50" s="674"/>
      <c r="RVV50" s="674"/>
      <c r="RVW50" s="674"/>
      <c r="RVX50" s="674"/>
      <c r="RVY50" s="674"/>
      <c r="RVZ50" s="674"/>
      <c r="RWA50" s="674"/>
      <c r="RWB50" s="674"/>
      <c r="RWC50" s="674"/>
      <c r="RWD50" s="674"/>
      <c r="RWE50" s="674"/>
      <c r="RWF50" s="674"/>
      <c r="RWG50" s="674"/>
      <c r="RWH50" s="674"/>
      <c r="RWI50" s="674"/>
      <c r="RWJ50" s="674"/>
      <c r="RWK50" s="674"/>
      <c r="RWL50" s="674"/>
      <c r="RWM50" s="674"/>
      <c r="RWN50" s="674"/>
      <c r="RWO50" s="674"/>
      <c r="RWP50" s="674"/>
      <c r="RWQ50" s="674"/>
      <c r="RWR50" s="674"/>
      <c r="RWS50" s="674"/>
      <c r="RWT50" s="674"/>
      <c r="RWU50" s="674"/>
      <c r="RWV50" s="674"/>
      <c r="RWW50" s="674"/>
      <c r="RWX50" s="674"/>
      <c r="RWY50" s="674"/>
      <c r="RWZ50" s="674"/>
      <c r="RXA50" s="674"/>
      <c r="RXB50" s="674"/>
      <c r="RXC50" s="674"/>
      <c r="RXD50" s="674"/>
      <c r="RXE50" s="674"/>
      <c r="RXF50" s="674"/>
      <c r="RXG50" s="674"/>
      <c r="RXH50" s="674"/>
      <c r="RXI50" s="674"/>
      <c r="RXJ50" s="674"/>
      <c r="RXK50" s="674"/>
      <c r="RXL50" s="674"/>
      <c r="RXM50" s="674"/>
      <c r="RXN50" s="674"/>
      <c r="RXO50" s="674"/>
      <c r="RXP50" s="674"/>
      <c r="RXQ50" s="674"/>
      <c r="RXR50" s="674"/>
      <c r="RXS50" s="674"/>
      <c r="RXT50" s="674"/>
      <c r="RXU50" s="674"/>
      <c r="RXV50" s="674"/>
      <c r="RXW50" s="674"/>
      <c r="RXX50" s="674"/>
      <c r="RXY50" s="674"/>
      <c r="RXZ50" s="674"/>
      <c r="RYA50" s="674"/>
      <c r="RYB50" s="674"/>
      <c r="RYC50" s="674"/>
      <c r="RYD50" s="674"/>
      <c r="RYE50" s="674"/>
      <c r="RYF50" s="674"/>
      <c r="RYG50" s="674"/>
      <c r="RYH50" s="674"/>
      <c r="RYI50" s="674"/>
      <c r="RYJ50" s="674"/>
      <c r="RYK50" s="674"/>
      <c r="RYL50" s="674"/>
      <c r="RYM50" s="674"/>
      <c r="RYN50" s="674"/>
      <c r="RYO50" s="674"/>
      <c r="RYP50" s="674"/>
      <c r="RYQ50" s="674"/>
      <c r="RYR50" s="674"/>
      <c r="RYS50" s="674"/>
      <c r="RYT50" s="674"/>
      <c r="RYU50" s="674"/>
      <c r="RYV50" s="674"/>
      <c r="RYW50" s="674"/>
      <c r="RYX50" s="674"/>
      <c r="RYY50" s="674"/>
      <c r="RYZ50" s="674"/>
      <c r="RZA50" s="674"/>
      <c r="RZB50" s="674"/>
      <c r="RZC50" s="674"/>
      <c r="RZD50" s="674"/>
      <c r="RZE50" s="674"/>
      <c r="RZF50" s="674"/>
      <c r="RZG50" s="674"/>
      <c r="RZH50" s="674"/>
      <c r="RZI50" s="674"/>
      <c r="RZJ50" s="674"/>
      <c r="RZK50" s="674"/>
      <c r="RZL50" s="674"/>
      <c r="RZM50" s="674"/>
      <c r="RZN50" s="674"/>
      <c r="RZO50" s="674"/>
      <c r="RZP50" s="674"/>
      <c r="RZQ50" s="674"/>
      <c r="RZR50" s="674"/>
      <c r="RZS50" s="674"/>
      <c r="RZT50" s="674"/>
      <c r="RZU50" s="674"/>
      <c r="RZV50" s="674"/>
      <c r="RZW50" s="674"/>
      <c r="RZX50" s="674"/>
      <c r="RZY50" s="674"/>
      <c r="RZZ50" s="674"/>
      <c r="SAA50" s="674"/>
      <c r="SAB50" s="674"/>
      <c r="SAC50" s="674"/>
      <c r="SAD50" s="674"/>
      <c r="SAE50" s="674"/>
      <c r="SAF50" s="674"/>
      <c r="SAG50" s="674"/>
      <c r="SAH50" s="674"/>
      <c r="SAI50" s="674"/>
      <c r="SAJ50" s="674"/>
      <c r="SAK50" s="674"/>
      <c r="SAL50" s="674"/>
      <c r="SAM50" s="674"/>
      <c r="SAN50" s="674"/>
      <c r="SAO50" s="674"/>
      <c r="SAP50" s="674"/>
      <c r="SAQ50" s="674"/>
      <c r="SAR50" s="674"/>
      <c r="SAS50" s="674"/>
      <c r="SAT50" s="674"/>
      <c r="SAU50" s="674"/>
      <c r="SAV50" s="674"/>
      <c r="SAW50" s="674"/>
      <c r="SAX50" s="674"/>
      <c r="SAY50" s="674"/>
      <c r="SAZ50" s="674"/>
      <c r="SBA50" s="674"/>
      <c r="SBB50" s="674"/>
      <c r="SBC50" s="674"/>
      <c r="SBD50" s="674"/>
      <c r="SBE50" s="674"/>
      <c r="SBF50" s="674"/>
      <c r="SBG50" s="674"/>
      <c r="SBH50" s="674"/>
      <c r="SBI50" s="674"/>
      <c r="SBJ50" s="674"/>
      <c r="SBK50" s="674"/>
      <c r="SBL50" s="674"/>
      <c r="SBM50" s="674"/>
      <c r="SBN50" s="674"/>
      <c r="SBO50" s="674"/>
      <c r="SBP50" s="674"/>
      <c r="SBQ50" s="674"/>
      <c r="SBR50" s="674"/>
      <c r="SBS50" s="674"/>
      <c r="SBT50" s="674"/>
      <c r="SBU50" s="674"/>
      <c r="SBV50" s="674"/>
      <c r="SBW50" s="674"/>
      <c r="SBX50" s="674"/>
      <c r="SBY50" s="674"/>
      <c r="SBZ50" s="674"/>
      <c r="SCA50" s="674"/>
      <c r="SCB50" s="674"/>
      <c r="SCC50" s="674"/>
      <c r="SCD50" s="674"/>
      <c r="SCE50" s="674"/>
      <c r="SCF50" s="674"/>
      <c r="SCG50" s="674"/>
      <c r="SCH50" s="674"/>
      <c r="SCI50" s="674"/>
      <c r="SCJ50" s="674"/>
      <c r="SCK50" s="674"/>
      <c r="SCL50" s="674"/>
      <c r="SCM50" s="674"/>
      <c r="SCN50" s="674"/>
      <c r="SCO50" s="674"/>
      <c r="SCP50" s="674"/>
      <c r="SCQ50" s="674"/>
      <c r="SCR50" s="674"/>
      <c r="SCS50" s="674"/>
      <c r="SCT50" s="674"/>
      <c r="SCU50" s="674"/>
      <c r="SCV50" s="674"/>
      <c r="SCW50" s="674"/>
      <c r="SCX50" s="674"/>
      <c r="SCY50" s="674"/>
      <c r="SCZ50" s="674"/>
      <c r="SDA50" s="674"/>
      <c r="SDB50" s="674"/>
      <c r="SDC50" s="674"/>
      <c r="SDD50" s="674"/>
      <c r="SDE50" s="674"/>
      <c r="SDF50" s="674"/>
      <c r="SDG50" s="674"/>
      <c r="SDH50" s="674"/>
      <c r="SDI50" s="674"/>
      <c r="SDJ50" s="674"/>
      <c r="SDK50" s="674"/>
      <c r="SDL50" s="674"/>
      <c r="SDM50" s="674"/>
      <c r="SDN50" s="674"/>
      <c r="SDO50" s="674"/>
      <c r="SDP50" s="674"/>
      <c r="SDQ50" s="674"/>
      <c r="SDR50" s="674"/>
      <c r="SDS50" s="674"/>
      <c r="SDT50" s="674"/>
      <c r="SDU50" s="674"/>
      <c r="SDV50" s="674"/>
      <c r="SDW50" s="674"/>
      <c r="SDX50" s="674"/>
      <c r="SDY50" s="674"/>
      <c r="SDZ50" s="674"/>
      <c r="SEA50" s="674"/>
      <c r="SEB50" s="674"/>
      <c r="SEC50" s="674"/>
      <c r="SED50" s="674"/>
      <c r="SEE50" s="674"/>
      <c r="SEF50" s="674"/>
      <c r="SEG50" s="674"/>
      <c r="SEH50" s="674"/>
      <c r="SEI50" s="674"/>
      <c r="SEJ50" s="674"/>
      <c r="SEK50" s="674"/>
      <c r="SEL50" s="674"/>
      <c r="SEM50" s="674"/>
      <c r="SEN50" s="674"/>
      <c r="SEO50" s="674"/>
      <c r="SEP50" s="674"/>
      <c r="SEQ50" s="674"/>
      <c r="SER50" s="674"/>
      <c r="SES50" s="674"/>
      <c r="SET50" s="674"/>
      <c r="SEU50" s="674"/>
      <c r="SEV50" s="674"/>
      <c r="SEW50" s="674"/>
      <c r="SEX50" s="674"/>
      <c r="SEY50" s="674"/>
      <c r="SEZ50" s="674"/>
      <c r="SFA50" s="674"/>
      <c r="SFB50" s="674"/>
      <c r="SFC50" s="674"/>
      <c r="SFD50" s="674"/>
      <c r="SFE50" s="674"/>
      <c r="SFF50" s="674"/>
      <c r="SFG50" s="674"/>
      <c r="SFH50" s="674"/>
      <c r="SFI50" s="674"/>
      <c r="SFJ50" s="674"/>
      <c r="SFK50" s="674"/>
      <c r="SFL50" s="674"/>
      <c r="SFM50" s="674"/>
      <c r="SFN50" s="674"/>
      <c r="SFO50" s="674"/>
      <c r="SFP50" s="674"/>
      <c r="SFQ50" s="674"/>
      <c r="SFR50" s="674"/>
      <c r="SFS50" s="674"/>
      <c r="SFT50" s="674"/>
      <c r="SFU50" s="674"/>
      <c r="SFV50" s="674"/>
      <c r="SFW50" s="674"/>
      <c r="SFX50" s="674"/>
      <c r="SFY50" s="674"/>
      <c r="SFZ50" s="674"/>
      <c r="SGA50" s="674"/>
      <c r="SGB50" s="674"/>
      <c r="SGC50" s="674"/>
      <c r="SGD50" s="674"/>
      <c r="SGE50" s="674"/>
      <c r="SGF50" s="674"/>
      <c r="SGG50" s="674"/>
      <c r="SGH50" s="674"/>
      <c r="SGI50" s="674"/>
      <c r="SGJ50" s="674"/>
      <c r="SGK50" s="674"/>
      <c r="SGL50" s="674"/>
      <c r="SGM50" s="674"/>
      <c r="SGN50" s="674"/>
      <c r="SGO50" s="674"/>
      <c r="SGP50" s="674"/>
      <c r="SGQ50" s="674"/>
      <c r="SGR50" s="674"/>
      <c r="SGS50" s="674"/>
      <c r="SGT50" s="674"/>
      <c r="SGU50" s="674"/>
      <c r="SGV50" s="674"/>
      <c r="SGW50" s="674"/>
      <c r="SGX50" s="674"/>
      <c r="SGY50" s="674"/>
      <c r="SGZ50" s="674"/>
      <c r="SHA50" s="674"/>
      <c r="SHB50" s="674"/>
      <c r="SHC50" s="674"/>
      <c r="SHD50" s="674"/>
      <c r="SHE50" s="674"/>
      <c r="SHF50" s="674"/>
      <c r="SHG50" s="674"/>
      <c r="SHH50" s="674"/>
      <c r="SHI50" s="674"/>
      <c r="SHJ50" s="674"/>
      <c r="SHK50" s="674"/>
      <c r="SHL50" s="674"/>
      <c r="SHM50" s="674"/>
      <c r="SHN50" s="674"/>
      <c r="SHO50" s="674"/>
      <c r="SHP50" s="674"/>
      <c r="SHQ50" s="674"/>
      <c r="SHR50" s="674"/>
      <c r="SHS50" s="674"/>
      <c r="SHT50" s="674"/>
      <c r="SHU50" s="674"/>
      <c r="SHV50" s="674"/>
      <c r="SHW50" s="674"/>
      <c r="SHX50" s="674"/>
      <c r="SHY50" s="674"/>
      <c r="SHZ50" s="674"/>
      <c r="SIA50" s="674"/>
      <c r="SIB50" s="674"/>
      <c r="SIC50" s="674"/>
      <c r="SID50" s="674"/>
      <c r="SIE50" s="674"/>
      <c r="SIF50" s="674"/>
      <c r="SIG50" s="674"/>
      <c r="SIH50" s="674"/>
      <c r="SII50" s="674"/>
      <c r="SIJ50" s="674"/>
      <c r="SIK50" s="674"/>
      <c r="SIL50" s="674"/>
      <c r="SIM50" s="674"/>
      <c r="SIN50" s="674"/>
      <c r="SIO50" s="674"/>
      <c r="SIP50" s="674"/>
      <c r="SIQ50" s="674"/>
      <c r="SIR50" s="674"/>
      <c r="SIS50" s="674"/>
      <c r="SIT50" s="674"/>
      <c r="SIU50" s="674"/>
      <c r="SIV50" s="674"/>
      <c r="SIW50" s="674"/>
      <c r="SIX50" s="674"/>
      <c r="SIY50" s="674"/>
      <c r="SIZ50" s="674"/>
      <c r="SJA50" s="674"/>
      <c r="SJB50" s="674"/>
      <c r="SJC50" s="674"/>
      <c r="SJD50" s="674"/>
      <c r="SJE50" s="674"/>
      <c r="SJF50" s="674"/>
      <c r="SJG50" s="674"/>
      <c r="SJH50" s="674"/>
      <c r="SJI50" s="674"/>
      <c r="SJJ50" s="674"/>
      <c r="SJK50" s="674"/>
      <c r="SJL50" s="674"/>
      <c r="SJM50" s="674"/>
      <c r="SJN50" s="674"/>
      <c r="SJO50" s="674"/>
      <c r="SJP50" s="674"/>
      <c r="SJQ50" s="674"/>
      <c r="SJR50" s="674"/>
      <c r="SJS50" s="674"/>
      <c r="SJT50" s="674"/>
      <c r="SJU50" s="674"/>
      <c r="SJV50" s="674"/>
      <c r="SJW50" s="674"/>
      <c r="SJX50" s="674"/>
      <c r="SJY50" s="674"/>
      <c r="SJZ50" s="674"/>
      <c r="SKA50" s="674"/>
      <c r="SKB50" s="674"/>
      <c r="SKC50" s="674"/>
      <c r="SKD50" s="674"/>
      <c r="SKE50" s="674"/>
      <c r="SKF50" s="674"/>
      <c r="SKG50" s="674"/>
      <c r="SKH50" s="674"/>
      <c r="SKI50" s="674"/>
      <c r="SKJ50" s="674"/>
      <c r="SKK50" s="674"/>
      <c r="SKL50" s="674"/>
      <c r="SKM50" s="674"/>
      <c r="SKN50" s="674"/>
      <c r="SKO50" s="674"/>
      <c r="SKP50" s="674"/>
      <c r="SKQ50" s="674"/>
      <c r="SKR50" s="674"/>
      <c r="SKS50" s="674"/>
      <c r="SKT50" s="674"/>
      <c r="SKU50" s="674"/>
      <c r="SKV50" s="674"/>
      <c r="SKW50" s="674"/>
      <c r="SKX50" s="674"/>
      <c r="SKY50" s="674"/>
      <c r="SKZ50" s="674"/>
      <c r="SLA50" s="674"/>
      <c r="SLB50" s="674"/>
      <c r="SLC50" s="674"/>
      <c r="SLD50" s="674"/>
      <c r="SLE50" s="674"/>
      <c r="SLF50" s="674"/>
      <c r="SLG50" s="674"/>
      <c r="SLH50" s="674"/>
      <c r="SLI50" s="674"/>
      <c r="SLJ50" s="674"/>
      <c r="SLK50" s="674"/>
      <c r="SLL50" s="674"/>
      <c r="SLM50" s="674"/>
      <c r="SLN50" s="674"/>
      <c r="SLO50" s="674"/>
      <c r="SLP50" s="674"/>
      <c r="SLQ50" s="674"/>
      <c r="SLR50" s="674"/>
      <c r="SLS50" s="674"/>
      <c r="SLT50" s="674"/>
      <c r="SLU50" s="674"/>
      <c r="SLV50" s="674"/>
      <c r="SLW50" s="674"/>
      <c r="SLX50" s="674"/>
      <c r="SLY50" s="674"/>
      <c r="SLZ50" s="674"/>
      <c r="SMA50" s="674"/>
      <c r="SMB50" s="674"/>
      <c r="SMC50" s="674"/>
      <c r="SMD50" s="674"/>
      <c r="SME50" s="674"/>
      <c r="SMF50" s="674"/>
      <c r="SMG50" s="674"/>
      <c r="SMH50" s="674"/>
      <c r="SMI50" s="674"/>
      <c r="SMJ50" s="674"/>
      <c r="SMK50" s="674"/>
      <c r="SML50" s="674"/>
      <c r="SMM50" s="674"/>
      <c r="SMN50" s="674"/>
      <c r="SMO50" s="674"/>
      <c r="SMP50" s="674"/>
      <c r="SMQ50" s="674"/>
      <c r="SMR50" s="674"/>
      <c r="SMS50" s="674"/>
      <c r="SMT50" s="674"/>
      <c r="SMU50" s="674"/>
      <c r="SMV50" s="674"/>
      <c r="SMW50" s="674"/>
      <c r="SMX50" s="674"/>
      <c r="SMY50" s="674"/>
      <c r="SMZ50" s="674"/>
      <c r="SNA50" s="674"/>
      <c r="SNB50" s="674"/>
      <c r="SNC50" s="674"/>
      <c r="SND50" s="674"/>
      <c r="SNE50" s="674"/>
      <c r="SNF50" s="674"/>
      <c r="SNG50" s="674"/>
      <c r="SNH50" s="674"/>
      <c r="SNI50" s="674"/>
      <c r="SNJ50" s="674"/>
      <c r="SNK50" s="674"/>
      <c r="SNL50" s="674"/>
      <c r="SNM50" s="674"/>
      <c r="SNN50" s="674"/>
      <c r="SNO50" s="674"/>
      <c r="SNP50" s="674"/>
      <c r="SNQ50" s="674"/>
      <c r="SNR50" s="674"/>
      <c r="SNS50" s="674"/>
      <c r="SNT50" s="674"/>
      <c r="SNU50" s="674"/>
      <c r="SNV50" s="674"/>
      <c r="SNW50" s="674"/>
      <c r="SNX50" s="674"/>
      <c r="SNY50" s="674"/>
      <c r="SNZ50" s="674"/>
      <c r="SOA50" s="674"/>
      <c r="SOB50" s="674"/>
      <c r="SOC50" s="674"/>
      <c r="SOD50" s="674"/>
      <c r="SOE50" s="674"/>
      <c r="SOF50" s="674"/>
      <c r="SOG50" s="674"/>
      <c r="SOH50" s="674"/>
      <c r="SOI50" s="674"/>
      <c r="SOJ50" s="674"/>
      <c r="SOK50" s="674"/>
      <c r="SOL50" s="674"/>
      <c r="SOM50" s="674"/>
      <c r="SON50" s="674"/>
      <c r="SOO50" s="674"/>
      <c r="SOP50" s="674"/>
      <c r="SOQ50" s="674"/>
      <c r="SOR50" s="674"/>
      <c r="SOS50" s="674"/>
      <c r="SOT50" s="674"/>
      <c r="SOU50" s="674"/>
      <c r="SOV50" s="674"/>
      <c r="SOW50" s="674"/>
      <c r="SOX50" s="674"/>
      <c r="SOY50" s="674"/>
      <c r="SOZ50" s="674"/>
      <c r="SPA50" s="674"/>
      <c r="SPB50" s="674"/>
      <c r="SPC50" s="674"/>
      <c r="SPD50" s="674"/>
      <c r="SPE50" s="674"/>
      <c r="SPF50" s="674"/>
      <c r="SPG50" s="674"/>
      <c r="SPH50" s="674"/>
      <c r="SPI50" s="674"/>
      <c r="SPJ50" s="674"/>
      <c r="SPK50" s="674"/>
      <c r="SPL50" s="674"/>
      <c r="SPM50" s="674"/>
      <c r="SPN50" s="674"/>
      <c r="SPO50" s="674"/>
      <c r="SPP50" s="674"/>
      <c r="SPQ50" s="674"/>
      <c r="SPR50" s="674"/>
      <c r="SPS50" s="674"/>
      <c r="SPT50" s="674"/>
      <c r="SPU50" s="674"/>
      <c r="SPV50" s="674"/>
      <c r="SPW50" s="674"/>
      <c r="SPX50" s="674"/>
      <c r="SPY50" s="674"/>
      <c r="SPZ50" s="674"/>
      <c r="SQA50" s="674"/>
      <c r="SQB50" s="674"/>
      <c r="SQC50" s="674"/>
      <c r="SQD50" s="674"/>
      <c r="SQE50" s="674"/>
      <c r="SQF50" s="674"/>
      <c r="SQG50" s="674"/>
      <c r="SQH50" s="674"/>
      <c r="SQI50" s="674"/>
      <c r="SQJ50" s="674"/>
      <c r="SQK50" s="674"/>
      <c r="SQL50" s="674"/>
      <c r="SQM50" s="674"/>
      <c r="SQN50" s="674"/>
      <c r="SQO50" s="674"/>
      <c r="SQP50" s="674"/>
      <c r="SQQ50" s="674"/>
      <c r="SQR50" s="674"/>
      <c r="SQS50" s="674"/>
      <c r="SQT50" s="674"/>
      <c r="SQU50" s="674"/>
      <c r="SQV50" s="674"/>
      <c r="SQW50" s="674"/>
      <c r="SQX50" s="674"/>
      <c r="SQY50" s="674"/>
      <c r="SQZ50" s="674"/>
      <c r="SRA50" s="674"/>
      <c r="SRB50" s="674"/>
      <c r="SRC50" s="674"/>
      <c r="SRD50" s="674"/>
      <c r="SRE50" s="674"/>
      <c r="SRF50" s="674"/>
      <c r="SRG50" s="674"/>
      <c r="SRH50" s="674"/>
      <c r="SRI50" s="674"/>
      <c r="SRJ50" s="674"/>
      <c r="SRK50" s="674"/>
      <c r="SRL50" s="674"/>
      <c r="SRM50" s="674"/>
      <c r="SRN50" s="674"/>
      <c r="SRO50" s="674"/>
      <c r="SRP50" s="674"/>
      <c r="SRQ50" s="674"/>
      <c r="SRR50" s="674"/>
      <c r="SRS50" s="674"/>
      <c r="SRT50" s="674"/>
      <c r="SRU50" s="674"/>
      <c r="SRV50" s="674"/>
      <c r="SRW50" s="674"/>
      <c r="SRX50" s="674"/>
      <c r="SRY50" s="674"/>
      <c r="SRZ50" s="674"/>
      <c r="SSA50" s="674"/>
      <c r="SSB50" s="674"/>
      <c r="SSC50" s="674"/>
      <c r="SSD50" s="674"/>
      <c r="SSE50" s="674"/>
      <c r="SSF50" s="674"/>
      <c r="SSG50" s="674"/>
      <c r="SSH50" s="674"/>
      <c r="SSI50" s="674"/>
      <c r="SSJ50" s="674"/>
      <c r="SSK50" s="674"/>
      <c r="SSL50" s="674"/>
      <c r="SSM50" s="674"/>
      <c r="SSN50" s="674"/>
      <c r="SSO50" s="674"/>
      <c r="SSP50" s="674"/>
      <c r="SSQ50" s="674"/>
      <c r="SSR50" s="674"/>
      <c r="SSS50" s="674"/>
      <c r="SST50" s="674"/>
      <c r="SSU50" s="674"/>
      <c r="SSV50" s="674"/>
      <c r="SSW50" s="674"/>
      <c r="SSX50" s="674"/>
      <c r="SSY50" s="674"/>
      <c r="SSZ50" s="674"/>
      <c r="STA50" s="674"/>
      <c r="STB50" s="674"/>
      <c r="STC50" s="674"/>
      <c r="STD50" s="674"/>
      <c r="STE50" s="674"/>
      <c r="STF50" s="674"/>
      <c r="STG50" s="674"/>
      <c r="STH50" s="674"/>
      <c r="STI50" s="674"/>
      <c r="STJ50" s="674"/>
      <c r="STK50" s="674"/>
      <c r="STL50" s="674"/>
      <c r="STM50" s="674"/>
      <c r="STN50" s="674"/>
      <c r="STO50" s="674"/>
      <c r="STP50" s="674"/>
      <c r="STQ50" s="674"/>
      <c r="STR50" s="674"/>
      <c r="STS50" s="674"/>
      <c r="STT50" s="674"/>
      <c r="STU50" s="674"/>
      <c r="STV50" s="674"/>
      <c r="STW50" s="674"/>
      <c r="STX50" s="674"/>
      <c r="STY50" s="674"/>
      <c r="STZ50" s="674"/>
      <c r="SUA50" s="674"/>
      <c r="SUB50" s="674"/>
      <c r="SUC50" s="674"/>
      <c r="SUD50" s="674"/>
      <c r="SUE50" s="674"/>
      <c r="SUF50" s="674"/>
      <c r="SUG50" s="674"/>
      <c r="SUH50" s="674"/>
      <c r="SUI50" s="674"/>
      <c r="SUJ50" s="674"/>
      <c r="SUK50" s="674"/>
      <c r="SUL50" s="674"/>
      <c r="SUM50" s="674"/>
      <c r="SUN50" s="674"/>
      <c r="SUO50" s="674"/>
      <c r="SUP50" s="674"/>
      <c r="SUQ50" s="674"/>
      <c r="SUR50" s="674"/>
      <c r="SUS50" s="674"/>
      <c r="SUT50" s="674"/>
      <c r="SUU50" s="674"/>
      <c r="SUV50" s="674"/>
      <c r="SUW50" s="674"/>
      <c r="SUX50" s="674"/>
      <c r="SUY50" s="674"/>
      <c r="SUZ50" s="674"/>
      <c r="SVA50" s="674"/>
      <c r="SVB50" s="674"/>
      <c r="SVC50" s="674"/>
      <c r="SVD50" s="674"/>
      <c r="SVE50" s="674"/>
      <c r="SVF50" s="674"/>
      <c r="SVG50" s="674"/>
      <c r="SVH50" s="674"/>
      <c r="SVI50" s="674"/>
      <c r="SVJ50" s="674"/>
      <c r="SVK50" s="674"/>
      <c r="SVL50" s="674"/>
      <c r="SVM50" s="674"/>
      <c r="SVN50" s="674"/>
      <c r="SVO50" s="674"/>
      <c r="SVP50" s="674"/>
      <c r="SVQ50" s="674"/>
      <c r="SVR50" s="674"/>
      <c r="SVS50" s="674"/>
      <c r="SVT50" s="674"/>
      <c r="SVU50" s="674"/>
      <c r="SVV50" s="674"/>
      <c r="SVW50" s="674"/>
      <c r="SVX50" s="674"/>
      <c r="SVY50" s="674"/>
      <c r="SVZ50" s="674"/>
      <c r="SWA50" s="674"/>
      <c r="SWB50" s="674"/>
      <c r="SWC50" s="674"/>
      <c r="SWD50" s="674"/>
      <c r="SWE50" s="674"/>
      <c r="SWF50" s="674"/>
      <c r="SWG50" s="674"/>
      <c r="SWH50" s="674"/>
      <c r="SWI50" s="674"/>
      <c r="SWJ50" s="674"/>
      <c r="SWK50" s="674"/>
      <c r="SWL50" s="674"/>
      <c r="SWM50" s="674"/>
      <c r="SWN50" s="674"/>
      <c r="SWO50" s="674"/>
      <c r="SWP50" s="674"/>
      <c r="SWQ50" s="674"/>
      <c r="SWR50" s="674"/>
      <c r="SWS50" s="674"/>
      <c r="SWT50" s="674"/>
      <c r="SWU50" s="674"/>
      <c r="SWV50" s="674"/>
      <c r="SWW50" s="674"/>
      <c r="SWX50" s="674"/>
      <c r="SWY50" s="674"/>
      <c r="SWZ50" s="674"/>
      <c r="SXA50" s="674"/>
      <c r="SXB50" s="674"/>
      <c r="SXC50" s="674"/>
      <c r="SXD50" s="674"/>
      <c r="SXE50" s="674"/>
      <c r="SXF50" s="674"/>
      <c r="SXG50" s="674"/>
      <c r="SXH50" s="674"/>
      <c r="SXI50" s="674"/>
      <c r="SXJ50" s="674"/>
      <c r="SXK50" s="674"/>
      <c r="SXL50" s="674"/>
      <c r="SXM50" s="674"/>
      <c r="SXN50" s="674"/>
      <c r="SXO50" s="674"/>
      <c r="SXP50" s="674"/>
      <c r="SXQ50" s="674"/>
      <c r="SXR50" s="674"/>
      <c r="SXS50" s="674"/>
      <c r="SXT50" s="674"/>
      <c r="SXU50" s="674"/>
      <c r="SXV50" s="674"/>
      <c r="SXW50" s="674"/>
      <c r="SXX50" s="674"/>
      <c r="SXY50" s="674"/>
      <c r="SXZ50" s="674"/>
      <c r="SYA50" s="674"/>
      <c r="SYB50" s="674"/>
      <c r="SYC50" s="674"/>
      <c r="SYD50" s="674"/>
      <c r="SYE50" s="674"/>
      <c r="SYF50" s="674"/>
      <c r="SYG50" s="674"/>
      <c r="SYH50" s="674"/>
      <c r="SYI50" s="674"/>
      <c r="SYJ50" s="674"/>
      <c r="SYK50" s="674"/>
      <c r="SYL50" s="674"/>
      <c r="SYM50" s="674"/>
      <c r="SYN50" s="674"/>
      <c r="SYO50" s="674"/>
      <c r="SYP50" s="674"/>
      <c r="SYQ50" s="674"/>
      <c r="SYR50" s="674"/>
      <c r="SYS50" s="674"/>
      <c r="SYT50" s="674"/>
      <c r="SYU50" s="674"/>
      <c r="SYV50" s="674"/>
      <c r="SYW50" s="674"/>
      <c r="SYX50" s="674"/>
      <c r="SYY50" s="674"/>
      <c r="SYZ50" s="674"/>
      <c r="SZA50" s="674"/>
      <c r="SZB50" s="674"/>
      <c r="SZC50" s="674"/>
      <c r="SZD50" s="674"/>
      <c r="SZE50" s="674"/>
      <c r="SZF50" s="674"/>
      <c r="SZG50" s="674"/>
      <c r="SZH50" s="674"/>
      <c r="SZI50" s="674"/>
      <c r="SZJ50" s="674"/>
      <c r="SZK50" s="674"/>
      <c r="SZL50" s="674"/>
      <c r="SZM50" s="674"/>
      <c r="SZN50" s="674"/>
      <c r="SZO50" s="674"/>
      <c r="SZP50" s="674"/>
      <c r="SZQ50" s="674"/>
      <c r="SZR50" s="674"/>
      <c r="SZS50" s="674"/>
      <c r="SZT50" s="674"/>
      <c r="SZU50" s="674"/>
      <c r="SZV50" s="674"/>
      <c r="SZW50" s="674"/>
      <c r="SZX50" s="674"/>
      <c r="SZY50" s="674"/>
      <c r="SZZ50" s="674"/>
      <c r="TAA50" s="674"/>
      <c r="TAB50" s="674"/>
      <c r="TAC50" s="674"/>
      <c r="TAD50" s="674"/>
      <c r="TAE50" s="674"/>
      <c r="TAF50" s="674"/>
      <c r="TAG50" s="674"/>
      <c r="TAH50" s="674"/>
      <c r="TAI50" s="674"/>
      <c r="TAJ50" s="674"/>
      <c r="TAK50" s="674"/>
      <c r="TAL50" s="674"/>
      <c r="TAM50" s="674"/>
      <c r="TAN50" s="674"/>
      <c r="TAO50" s="674"/>
      <c r="TAP50" s="674"/>
      <c r="TAQ50" s="674"/>
      <c r="TAR50" s="674"/>
      <c r="TAS50" s="674"/>
      <c r="TAT50" s="674"/>
      <c r="TAU50" s="674"/>
      <c r="TAV50" s="674"/>
      <c r="TAW50" s="674"/>
      <c r="TAX50" s="674"/>
      <c r="TAY50" s="674"/>
      <c r="TAZ50" s="674"/>
      <c r="TBA50" s="674"/>
      <c r="TBB50" s="674"/>
      <c r="TBC50" s="674"/>
      <c r="TBD50" s="674"/>
      <c r="TBE50" s="674"/>
      <c r="TBF50" s="674"/>
      <c r="TBG50" s="674"/>
      <c r="TBH50" s="674"/>
      <c r="TBI50" s="674"/>
      <c r="TBJ50" s="674"/>
      <c r="TBK50" s="674"/>
      <c r="TBL50" s="674"/>
      <c r="TBM50" s="674"/>
      <c r="TBN50" s="674"/>
      <c r="TBO50" s="674"/>
      <c r="TBP50" s="674"/>
      <c r="TBQ50" s="674"/>
      <c r="TBR50" s="674"/>
      <c r="TBS50" s="674"/>
      <c r="TBT50" s="674"/>
      <c r="TBU50" s="674"/>
      <c r="TBV50" s="674"/>
      <c r="TBW50" s="674"/>
      <c r="TBX50" s="674"/>
      <c r="TBY50" s="674"/>
      <c r="TBZ50" s="674"/>
      <c r="TCA50" s="674"/>
      <c r="TCB50" s="674"/>
      <c r="TCC50" s="674"/>
      <c r="TCD50" s="674"/>
      <c r="TCE50" s="674"/>
      <c r="TCF50" s="674"/>
      <c r="TCG50" s="674"/>
      <c r="TCH50" s="674"/>
      <c r="TCI50" s="674"/>
      <c r="TCJ50" s="674"/>
      <c r="TCK50" s="674"/>
      <c r="TCL50" s="674"/>
      <c r="TCM50" s="674"/>
      <c r="TCN50" s="674"/>
      <c r="TCO50" s="674"/>
      <c r="TCP50" s="674"/>
      <c r="TCQ50" s="674"/>
      <c r="TCR50" s="674"/>
      <c r="TCS50" s="674"/>
      <c r="TCT50" s="674"/>
      <c r="TCU50" s="674"/>
      <c r="TCV50" s="674"/>
      <c r="TCW50" s="674"/>
      <c r="TCX50" s="674"/>
      <c r="TCY50" s="674"/>
      <c r="TCZ50" s="674"/>
      <c r="TDA50" s="674"/>
      <c r="TDB50" s="674"/>
      <c r="TDC50" s="674"/>
      <c r="TDD50" s="674"/>
      <c r="TDE50" s="674"/>
      <c r="TDF50" s="674"/>
      <c r="TDG50" s="674"/>
      <c r="TDH50" s="674"/>
      <c r="TDI50" s="674"/>
      <c r="TDJ50" s="674"/>
      <c r="TDK50" s="674"/>
      <c r="TDL50" s="674"/>
      <c r="TDM50" s="674"/>
      <c r="TDN50" s="674"/>
      <c r="TDO50" s="674"/>
      <c r="TDP50" s="674"/>
      <c r="TDQ50" s="674"/>
      <c r="TDR50" s="674"/>
      <c r="TDS50" s="674"/>
      <c r="TDT50" s="674"/>
      <c r="TDU50" s="674"/>
      <c r="TDV50" s="674"/>
      <c r="TDW50" s="674"/>
      <c r="TDX50" s="674"/>
      <c r="TDY50" s="674"/>
      <c r="TDZ50" s="674"/>
      <c r="TEA50" s="674"/>
      <c r="TEB50" s="674"/>
      <c r="TEC50" s="674"/>
      <c r="TED50" s="674"/>
      <c r="TEE50" s="674"/>
      <c r="TEF50" s="674"/>
      <c r="TEG50" s="674"/>
      <c r="TEH50" s="674"/>
      <c r="TEI50" s="674"/>
      <c r="TEJ50" s="674"/>
      <c r="TEK50" s="674"/>
      <c r="TEL50" s="674"/>
      <c r="TEM50" s="674"/>
      <c r="TEN50" s="674"/>
      <c r="TEO50" s="674"/>
      <c r="TEP50" s="674"/>
      <c r="TEQ50" s="674"/>
      <c r="TER50" s="674"/>
      <c r="TES50" s="674"/>
      <c r="TET50" s="674"/>
      <c r="TEU50" s="674"/>
      <c r="TEV50" s="674"/>
      <c r="TEW50" s="674"/>
      <c r="TEX50" s="674"/>
      <c r="TEY50" s="674"/>
      <c r="TEZ50" s="674"/>
      <c r="TFA50" s="674"/>
      <c r="TFB50" s="674"/>
      <c r="TFC50" s="674"/>
      <c r="TFD50" s="674"/>
      <c r="TFE50" s="674"/>
      <c r="TFF50" s="674"/>
      <c r="TFG50" s="674"/>
      <c r="TFH50" s="674"/>
      <c r="TFI50" s="674"/>
      <c r="TFJ50" s="674"/>
      <c r="TFK50" s="674"/>
      <c r="TFL50" s="674"/>
      <c r="TFM50" s="674"/>
      <c r="TFN50" s="674"/>
      <c r="TFO50" s="674"/>
      <c r="TFP50" s="674"/>
      <c r="TFQ50" s="674"/>
      <c r="TFR50" s="674"/>
      <c r="TFS50" s="674"/>
      <c r="TFT50" s="674"/>
      <c r="TFU50" s="674"/>
      <c r="TFV50" s="674"/>
      <c r="TFW50" s="674"/>
      <c r="TFX50" s="674"/>
      <c r="TFY50" s="674"/>
      <c r="TFZ50" s="674"/>
      <c r="TGA50" s="674"/>
      <c r="TGB50" s="674"/>
      <c r="TGC50" s="674"/>
      <c r="TGD50" s="674"/>
      <c r="TGE50" s="674"/>
      <c r="TGF50" s="674"/>
      <c r="TGG50" s="674"/>
      <c r="TGH50" s="674"/>
      <c r="TGI50" s="674"/>
      <c r="TGJ50" s="674"/>
      <c r="TGK50" s="674"/>
      <c r="TGL50" s="674"/>
      <c r="TGM50" s="674"/>
      <c r="TGN50" s="674"/>
      <c r="TGO50" s="674"/>
      <c r="TGP50" s="674"/>
      <c r="TGQ50" s="674"/>
      <c r="TGR50" s="674"/>
      <c r="TGS50" s="674"/>
      <c r="TGT50" s="674"/>
      <c r="TGU50" s="674"/>
      <c r="TGV50" s="674"/>
      <c r="TGW50" s="674"/>
      <c r="TGX50" s="674"/>
      <c r="TGY50" s="674"/>
      <c r="TGZ50" s="674"/>
      <c r="THA50" s="674"/>
      <c r="THB50" s="674"/>
      <c r="THC50" s="674"/>
      <c r="THD50" s="674"/>
      <c r="THE50" s="674"/>
      <c r="THF50" s="674"/>
      <c r="THG50" s="674"/>
      <c r="THH50" s="674"/>
      <c r="THI50" s="674"/>
      <c r="THJ50" s="674"/>
      <c r="THK50" s="674"/>
      <c r="THL50" s="674"/>
      <c r="THM50" s="674"/>
      <c r="THN50" s="674"/>
      <c r="THO50" s="674"/>
      <c r="THP50" s="674"/>
      <c r="THQ50" s="674"/>
      <c r="THR50" s="674"/>
      <c r="THS50" s="674"/>
      <c r="THT50" s="674"/>
      <c r="THU50" s="674"/>
      <c r="THV50" s="674"/>
      <c r="THW50" s="674"/>
      <c r="THX50" s="674"/>
      <c r="THY50" s="674"/>
      <c r="THZ50" s="674"/>
      <c r="TIA50" s="674"/>
      <c r="TIB50" s="674"/>
      <c r="TIC50" s="674"/>
      <c r="TID50" s="674"/>
      <c r="TIE50" s="674"/>
      <c r="TIF50" s="674"/>
      <c r="TIG50" s="674"/>
      <c r="TIH50" s="674"/>
      <c r="TII50" s="674"/>
      <c r="TIJ50" s="674"/>
      <c r="TIK50" s="674"/>
      <c r="TIL50" s="674"/>
      <c r="TIM50" s="674"/>
      <c r="TIN50" s="674"/>
      <c r="TIO50" s="674"/>
      <c r="TIP50" s="674"/>
      <c r="TIQ50" s="674"/>
      <c r="TIR50" s="674"/>
      <c r="TIS50" s="674"/>
      <c r="TIT50" s="674"/>
      <c r="TIU50" s="674"/>
      <c r="TIV50" s="674"/>
      <c r="TIW50" s="674"/>
      <c r="TIX50" s="674"/>
      <c r="TIY50" s="674"/>
      <c r="TIZ50" s="674"/>
      <c r="TJA50" s="674"/>
      <c r="TJB50" s="674"/>
      <c r="TJC50" s="674"/>
      <c r="TJD50" s="674"/>
      <c r="TJE50" s="674"/>
      <c r="TJF50" s="674"/>
      <c r="TJG50" s="674"/>
      <c r="TJH50" s="674"/>
      <c r="TJI50" s="674"/>
      <c r="TJJ50" s="674"/>
      <c r="TJK50" s="674"/>
      <c r="TJL50" s="674"/>
      <c r="TJM50" s="674"/>
      <c r="TJN50" s="674"/>
      <c r="TJO50" s="674"/>
      <c r="TJP50" s="674"/>
      <c r="TJQ50" s="674"/>
      <c r="TJR50" s="674"/>
      <c r="TJS50" s="674"/>
      <c r="TJT50" s="674"/>
      <c r="TJU50" s="674"/>
      <c r="TJV50" s="674"/>
      <c r="TJW50" s="674"/>
      <c r="TJX50" s="674"/>
      <c r="TJY50" s="674"/>
      <c r="TJZ50" s="674"/>
      <c r="TKA50" s="674"/>
      <c r="TKB50" s="674"/>
      <c r="TKC50" s="674"/>
      <c r="TKD50" s="674"/>
      <c r="TKE50" s="674"/>
      <c r="TKF50" s="674"/>
      <c r="TKG50" s="674"/>
      <c r="TKH50" s="674"/>
      <c r="TKI50" s="674"/>
      <c r="TKJ50" s="674"/>
      <c r="TKK50" s="674"/>
      <c r="TKL50" s="674"/>
      <c r="TKM50" s="674"/>
      <c r="TKN50" s="674"/>
      <c r="TKO50" s="674"/>
      <c r="TKP50" s="674"/>
      <c r="TKQ50" s="674"/>
      <c r="TKR50" s="674"/>
      <c r="TKS50" s="674"/>
      <c r="TKT50" s="674"/>
      <c r="TKU50" s="674"/>
      <c r="TKV50" s="674"/>
      <c r="TKW50" s="674"/>
      <c r="TKX50" s="674"/>
      <c r="TKY50" s="674"/>
      <c r="TKZ50" s="674"/>
      <c r="TLA50" s="674"/>
      <c r="TLB50" s="674"/>
      <c r="TLC50" s="674"/>
      <c r="TLD50" s="674"/>
      <c r="TLE50" s="674"/>
      <c r="TLF50" s="674"/>
      <c r="TLG50" s="674"/>
      <c r="TLH50" s="674"/>
      <c r="TLI50" s="674"/>
      <c r="TLJ50" s="674"/>
      <c r="TLK50" s="674"/>
      <c r="TLL50" s="674"/>
      <c r="TLM50" s="674"/>
      <c r="TLN50" s="674"/>
      <c r="TLO50" s="674"/>
      <c r="TLP50" s="674"/>
      <c r="TLQ50" s="674"/>
      <c r="TLR50" s="674"/>
      <c r="TLS50" s="674"/>
      <c r="TLT50" s="674"/>
      <c r="TLU50" s="674"/>
      <c r="TLV50" s="674"/>
      <c r="TLW50" s="674"/>
      <c r="TLX50" s="674"/>
      <c r="TLY50" s="674"/>
      <c r="TLZ50" s="674"/>
      <c r="TMA50" s="674"/>
      <c r="TMB50" s="674"/>
      <c r="TMC50" s="674"/>
      <c r="TMD50" s="674"/>
      <c r="TME50" s="674"/>
      <c r="TMF50" s="674"/>
      <c r="TMG50" s="674"/>
      <c r="TMH50" s="674"/>
      <c r="TMI50" s="674"/>
      <c r="TMJ50" s="674"/>
      <c r="TMK50" s="674"/>
      <c r="TML50" s="674"/>
      <c r="TMM50" s="674"/>
      <c r="TMN50" s="674"/>
      <c r="TMO50" s="674"/>
      <c r="TMP50" s="674"/>
      <c r="TMQ50" s="674"/>
      <c r="TMR50" s="674"/>
      <c r="TMS50" s="674"/>
      <c r="TMT50" s="674"/>
      <c r="TMU50" s="674"/>
      <c r="TMV50" s="674"/>
      <c r="TMW50" s="674"/>
      <c r="TMX50" s="674"/>
      <c r="TMY50" s="674"/>
      <c r="TMZ50" s="674"/>
      <c r="TNA50" s="674"/>
      <c r="TNB50" s="674"/>
      <c r="TNC50" s="674"/>
      <c r="TND50" s="674"/>
      <c r="TNE50" s="674"/>
      <c r="TNF50" s="674"/>
      <c r="TNG50" s="674"/>
      <c r="TNH50" s="674"/>
      <c r="TNI50" s="674"/>
      <c r="TNJ50" s="674"/>
      <c r="TNK50" s="674"/>
      <c r="TNL50" s="674"/>
      <c r="TNM50" s="674"/>
      <c r="TNN50" s="674"/>
      <c r="TNO50" s="674"/>
      <c r="TNP50" s="674"/>
      <c r="TNQ50" s="674"/>
      <c r="TNR50" s="674"/>
      <c r="TNS50" s="674"/>
      <c r="TNT50" s="674"/>
      <c r="TNU50" s="674"/>
      <c r="TNV50" s="674"/>
      <c r="TNW50" s="674"/>
      <c r="TNX50" s="674"/>
      <c r="TNY50" s="674"/>
      <c r="TNZ50" s="674"/>
      <c r="TOA50" s="674"/>
      <c r="TOB50" s="674"/>
      <c r="TOC50" s="674"/>
      <c r="TOD50" s="674"/>
      <c r="TOE50" s="674"/>
      <c r="TOF50" s="674"/>
      <c r="TOG50" s="674"/>
      <c r="TOH50" s="674"/>
      <c r="TOI50" s="674"/>
      <c r="TOJ50" s="674"/>
      <c r="TOK50" s="674"/>
      <c r="TOL50" s="674"/>
      <c r="TOM50" s="674"/>
      <c r="TON50" s="674"/>
      <c r="TOO50" s="674"/>
      <c r="TOP50" s="674"/>
      <c r="TOQ50" s="674"/>
      <c r="TOR50" s="674"/>
      <c r="TOS50" s="674"/>
      <c r="TOT50" s="674"/>
      <c r="TOU50" s="674"/>
      <c r="TOV50" s="674"/>
      <c r="TOW50" s="674"/>
      <c r="TOX50" s="674"/>
      <c r="TOY50" s="674"/>
      <c r="TOZ50" s="674"/>
      <c r="TPA50" s="674"/>
      <c r="TPB50" s="674"/>
      <c r="TPC50" s="674"/>
      <c r="TPD50" s="674"/>
      <c r="TPE50" s="674"/>
      <c r="TPF50" s="674"/>
      <c r="TPG50" s="674"/>
      <c r="TPH50" s="674"/>
      <c r="TPI50" s="674"/>
      <c r="TPJ50" s="674"/>
      <c r="TPK50" s="674"/>
      <c r="TPL50" s="674"/>
      <c r="TPM50" s="674"/>
      <c r="TPN50" s="674"/>
      <c r="TPO50" s="674"/>
      <c r="TPP50" s="674"/>
      <c r="TPQ50" s="674"/>
      <c r="TPR50" s="674"/>
      <c r="TPS50" s="674"/>
      <c r="TPT50" s="674"/>
      <c r="TPU50" s="674"/>
      <c r="TPV50" s="674"/>
      <c r="TPW50" s="674"/>
      <c r="TPX50" s="674"/>
      <c r="TPY50" s="674"/>
      <c r="TPZ50" s="674"/>
      <c r="TQA50" s="674"/>
      <c r="TQB50" s="674"/>
      <c r="TQC50" s="674"/>
      <c r="TQD50" s="674"/>
      <c r="TQE50" s="674"/>
      <c r="TQF50" s="674"/>
      <c r="TQG50" s="674"/>
      <c r="TQH50" s="674"/>
      <c r="TQI50" s="674"/>
      <c r="TQJ50" s="674"/>
      <c r="TQK50" s="674"/>
      <c r="TQL50" s="674"/>
      <c r="TQM50" s="674"/>
      <c r="TQN50" s="674"/>
      <c r="TQO50" s="674"/>
      <c r="TQP50" s="674"/>
      <c r="TQQ50" s="674"/>
      <c r="TQR50" s="674"/>
      <c r="TQS50" s="674"/>
      <c r="TQT50" s="674"/>
      <c r="TQU50" s="674"/>
      <c r="TQV50" s="674"/>
      <c r="TQW50" s="674"/>
      <c r="TQX50" s="674"/>
      <c r="TQY50" s="674"/>
      <c r="TQZ50" s="674"/>
      <c r="TRA50" s="674"/>
      <c r="TRB50" s="674"/>
      <c r="TRC50" s="674"/>
      <c r="TRD50" s="674"/>
      <c r="TRE50" s="674"/>
      <c r="TRF50" s="674"/>
      <c r="TRG50" s="674"/>
      <c r="TRH50" s="674"/>
      <c r="TRI50" s="674"/>
      <c r="TRJ50" s="674"/>
      <c r="TRK50" s="674"/>
      <c r="TRL50" s="674"/>
      <c r="TRM50" s="674"/>
      <c r="TRN50" s="674"/>
      <c r="TRO50" s="674"/>
      <c r="TRP50" s="674"/>
      <c r="TRQ50" s="674"/>
      <c r="TRR50" s="674"/>
      <c r="TRS50" s="674"/>
      <c r="TRT50" s="674"/>
      <c r="TRU50" s="674"/>
      <c r="TRV50" s="674"/>
      <c r="TRW50" s="674"/>
      <c r="TRX50" s="674"/>
      <c r="TRY50" s="674"/>
      <c r="TRZ50" s="674"/>
      <c r="TSA50" s="674"/>
      <c r="TSB50" s="674"/>
      <c r="TSC50" s="674"/>
      <c r="TSD50" s="674"/>
      <c r="TSE50" s="674"/>
      <c r="TSF50" s="674"/>
      <c r="TSG50" s="674"/>
      <c r="TSH50" s="674"/>
      <c r="TSI50" s="674"/>
      <c r="TSJ50" s="674"/>
      <c r="TSK50" s="674"/>
      <c r="TSL50" s="674"/>
      <c r="TSM50" s="674"/>
      <c r="TSN50" s="674"/>
      <c r="TSO50" s="674"/>
      <c r="TSP50" s="674"/>
      <c r="TSQ50" s="674"/>
      <c r="TSR50" s="674"/>
      <c r="TSS50" s="674"/>
      <c r="TST50" s="674"/>
      <c r="TSU50" s="674"/>
      <c r="TSV50" s="674"/>
      <c r="TSW50" s="674"/>
      <c r="TSX50" s="674"/>
      <c r="TSY50" s="674"/>
      <c r="TSZ50" s="674"/>
      <c r="TTA50" s="674"/>
      <c r="TTB50" s="674"/>
      <c r="TTC50" s="674"/>
      <c r="TTD50" s="674"/>
      <c r="TTE50" s="674"/>
      <c r="TTF50" s="674"/>
      <c r="TTG50" s="674"/>
      <c r="TTH50" s="674"/>
      <c r="TTI50" s="674"/>
      <c r="TTJ50" s="674"/>
      <c r="TTK50" s="674"/>
      <c r="TTL50" s="674"/>
      <c r="TTM50" s="674"/>
      <c r="TTN50" s="674"/>
      <c r="TTO50" s="674"/>
      <c r="TTP50" s="674"/>
      <c r="TTQ50" s="674"/>
      <c r="TTR50" s="674"/>
      <c r="TTS50" s="674"/>
      <c r="TTT50" s="674"/>
      <c r="TTU50" s="674"/>
      <c r="TTV50" s="674"/>
      <c r="TTW50" s="674"/>
      <c r="TTX50" s="674"/>
      <c r="TTY50" s="674"/>
      <c r="TTZ50" s="674"/>
      <c r="TUA50" s="674"/>
      <c r="TUB50" s="674"/>
      <c r="TUC50" s="674"/>
      <c r="TUD50" s="674"/>
      <c r="TUE50" s="674"/>
      <c r="TUF50" s="674"/>
      <c r="TUG50" s="674"/>
      <c r="TUH50" s="674"/>
      <c r="TUI50" s="674"/>
      <c r="TUJ50" s="674"/>
      <c r="TUK50" s="674"/>
      <c r="TUL50" s="674"/>
      <c r="TUM50" s="674"/>
      <c r="TUN50" s="674"/>
      <c r="TUO50" s="674"/>
      <c r="TUP50" s="674"/>
      <c r="TUQ50" s="674"/>
      <c r="TUR50" s="674"/>
      <c r="TUS50" s="674"/>
      <c r="TUT50" s="674"/>
      <c r="TUU50" s="674"/>
      <c r="TUV50" s="674"/>
      <c r="TUW50" s="674"/>
      <c r="TUX50" s="674"/>
      <c r="TUY50" s="674"/>
      <c r="TUZ50" s="674"/>
      <c r="TVA50" s="674"/>
      <c r="TVB50" s="674"/>
      <c r="TVC50" s="674"/>
      <c r="TVD50" s="674"/>
      <c r="TVE50" s="674"/>
      <c r="TVF50" s="674"/>
      <c r="TVG50" s="674"/>
      <c r="TVH50" s="674"/>
      <c r="TVI50" s="674"/>
      <c r="TVJ50" s="674"/>
      <c r="TVK50" s="674"/>
      <c r="TVL50" s="674"/>
      <c r="TVM50" s="674"/>
      <c r="TVN50" s="674"/>
      <c r="TVO50" s="674"/>
      <c r="TVP50" s="674"/>
      <c r="TVQ50" s="674"/>
      <c r="TVR50" s="674"/>
      <c r="TVS50" s="674"/>
      <c r="TVT50" s="674"/>
      <c r="TVU50" s="674"/>
      <c r="TVV50" s="674"/>
      <c r="TVW50" s="674"/>
      <c r="TVX50" s="674"/>
      <c r="TVY50" s="674"/>
      <c r="TVZ50" s="674"/>
      <c r="TWA50" s="674"/>
      <c r="TWB50" s="674"/>
      <c r="TWC50" s="674"/>
      <c r="TWD50" s="674"/>
      <c r="TWE50" s="674"/>
      <c r="TWF50" s="674"/>
      <c r="TWG50" s="674"/>
      <c r="TWH50" s="674"/>
      <c r="TWI50" s="674"/>
      <c r="TWJ50" s="674"/>
      <c r="TWK50" s="674"/>
      <c r="TWL50" s="674"/>
      <c r="TWM50" s="674"/>
      <c r="TWN50" s="674"/>
      <c r="TWO50" s="674"/>
      <c r="TWP50" s="674"/>
      <c r="TWQ50" s="674"/>
      <c r="TWR50" s="674"/>
      <c r="TWS50" s="674"/>
      <c r="TWT50" s="674"/>
      <c r="TWU50" s="674"/>
      <c r="TWV50" s="674"/>
      <c r="TWW50" s="674"/>
      <c r="TWX50" s="674"/>
      <c r="TWY50" s="674"/>
      <c r="TWZ50" s="674"/>
      <c r="TXA50" s="674"/>
      <c r="TXB50" s="674"/>
      <c r="TXC50" s="674"/>
      <c r="TXD50" s="674"/>
      <c r="TXE50" s="674"/>
      <c r="TXF50" s="674"/>
      <c r="TXG50" s="674"/>
      <c r="TXH50" s="674"/>
      <c r="TXI50" s="674"/>
      <c r="TXJ50" s="674"/>
      <c r="TXK50" s="674"/>
      <c r="TXL50" s="674"/>
      <c r="TXM50" s="674"/>
      <c r="TXN50" s="674"/>
      <c r="TXO50" s="674"/>
      <c r="TXP50" s="674"/>
      <c r="TXQ50" s="674"/>
      <c r="TXR50" s="674"/>
      <c r="TXS50" s="674"/>
      <c r="TXT50" s="674"/>
      <c r="TXU50" s="674"/>
      <c r="TXV50" s="674"/>
      <c r="TXW50" s="674"/>
      <c r="TXX50" s="674"/>
      <c r="TXY50" s="674"/>
      <c r="TXZ50" s="674"/>
      <c r="TYA50" s="674"/>
      <c r="TYB50" s="674"/>
      <c r="TYC50" s="674"/>
      <c r="TYD50" s="674"/>
      <c r="TYE50" s="674"/>
      <c r="TYF50" s="674"/>
      <c r="TYG50" s="674"/>
      <c r="TYH50" s="674"/>
      <c r="TYI50" s="674"/>
      <c r="TYJ50" s="674"/>
      <c r="TYK50" s="674"/>
      <c r="TYL50" s="674"/>
      <c r="TYM50" s="674"/>
      <c r="TYN50" s="674"/>
      <c r="TYO50" s="674"/>
      <c r="TYP50" s="674"/>
      <c r="TYQ50" s="674"/>
      <c r="TYR50" s="674"/>
      <c r="TYS50" s="674"/>
      <c r="TYT50" s="674"/>
      <c r="TYU50" s="674"/>
      <c r="TYV50" s="674"/>
      <c r="TYW50" s="674"/>
      <c r="TYX50" s="674"/>
      <c r="TYY50" s="674"/>
      <c r="TYZ50" s="674"/>
      <c r="TZA50" s="674"/>
      <c r="TZB50" s="674"/>
      <c r="TZC50" s="674"/>
      <c r="TZD50" s="674"/>
      <c r="TZE50" s="674"/>
      <c r="TZF50" s="674"/>
      <c r="TZG50" s="674"/>
      <c r="TZH50" s="674"/>
      <c r="TZI50" s="674"/>
      <c r="TZJ50" s="674"/>
      <c r="TZK50" s="674"/>
      <c r="TZL50" s="674"/>
      <c r="TZM50" s="674"/>
      <c r="TZN50" s="674"/>
      <c r="TZO50" s="674"/>
      <c r="TZP50" s="674"/>
      <c r="TZQ50" s="674"/>
      <c r="TZR50" s="674"/>
      <c r="TZS50" s="674"/>
      <c r="TZT50" s="674"/>
      <c r="TZU50" s="674"/>
      <c r="TZV50" s="674"/>
      <c r="TZW50" s="674"/>
      <c r="TZX50" s="674"/>
      <c r="TZY50" s="674"/>
      <c r="TZZ50" s="674"/>
      <c r="UAA50" s="674"/>
      <c r="UAB50" s="674"/>
      <c r="UAC50" s="674"/>
      <c r="UAD50" s="674"/>
      <c r="UAE50" s="674"/>
      <c r="UAF50" s="674"/>
      <c r="UAG50" s="674"/>
      <c r="UAH50" s="674"/>
      <c r="UAI50" s="674"/>
      <c r="UAJ50" s="674"/>
      <c r="UAK50" s="674"/>
      <c r="UAL50" s="674"/>
      <c r="UAM50" s="674"/>
      <c r="UAN50" s="674"/>
      <c r="UAO50" s="674"/>
      <c r="UAP50" s="674"/>
      <c r="UAQ50" s="674"/>
      <c r="UAR50" s="674"/>
      <c r="UAS50" s="674"/>
      <c r="UAT50" s="674"/>
      <c r="UAU50" s="674"/>
      <c r="UAV50" s="674"/>
      <c r="UAW50" s="674"/>
      <c r="UAX50" s="674"/>
      <c r="UAY50" s="674"/>
      <c r="UAZ50" s="674"/>
      <c r="UBA50" s="674"/>
      <c r="UBB50" s="674"/>
      <c r="UBC50" s="674"/>
      <c r="UBD50" s="674"/>
      <c r="UBE50" s="674"/>
      <c r="UBF50" s="674"/>
      <c r="UBG50" s="674"/>
      <c r="UBH50" s="674"/>
      <c r="UBI50" s="674"/>
      <c r="UBJ50" s="674"/>
      <c r="UBK50" s="674"/>
      <c r="UBL50" s="674"/>
      <c r="UBM50" s="674"/>
      <c r="UBN50" s="674"/>
      <c r="UBO50" s="674"/>
      <c r="UBP50" s="674"/>
      <c r="UBQ50" s="674"/>
      <c r="UBR50" s="674"/>
      <c r="UBS50" s="674"/>
      <c r="UBT50" s="674"/>
      <c r="UBU50" s="674"/>
      <c r="UBV50" s="674"/>
      <c r="UBW50" s="674"/>
      <c r="UBX50" s="674"/>
      <c r="UBY50" s="674"/>
      <c r="UBZ50" s="674"/>
      <c r="UCA50" s="674"/>
      <c r="UCB50" s="674"/>
      <c r="UCC50" s="674"/>
      <c r="UCD50" s="674"/>
      <c r="UCE50" s="674"/>
      <c r="UCF50" s="674"/>
      <c r="UCG50" s="674"/>
      <c r="UCH50" s="674"/>
      <c r="UCI50" s="674"/>
      <c r="UCJ50" s="674"/>
      <c r="UCK50" s="674"/>
      <c r="UCL50" s="674"/>
      <c r="UCM50" s="674"/>
      <c r="UCN50" s="674"/>
      <c r="UCO50" s="674"/>
      <c r="UCP50" s="674"/>
      <c r="UCQ50" s="674"/>
      <c r="UCR50" s="674"/>
      <c r="UCS50" s="674"/>
      <c r="UCT50" s="674"/>
      <c r="UCU50" s="674"/>
      <c r="UCV50" s="674"/>
      <c r="UCW50" s="674"/>
      <c r="UCX50" s="674"/>
      <c r="UCY50" s="674"/>
      <c r="UCZ50" s="674"/>
      <c r="UDA50" s="674"/>
      <c r="UDB50" s="674"/>
      <c r="UDC50" s="674"/>
      <c r="UDD50" s="674"/>
      <c r="UDE50" s="674"/>
      <c r="UDF50" s="674"/>
      <c r="UDG50" s="674"/>
      <c r="UDH50" s="674"/>
      <c r="UDI50" s="674"/>
      <c r="UDJ50" s="674"/>
      <c r="UDK50" s="674"/>
      <c r="UDL50" s="674"/>
      <c r="UDM50" s="674"/>
      <c r="UDN50" s="674"/>
      <c r="UDO50" s="674"/>
      <c r="UDP50" s="674"/>
      <c r="UDQ50" s="674"/>
      <c r="UDR50" s="674"/>
      <c r="UDS50" s="674"/>
      <c r="UDT50" s="674"/>
      <c r="UDU50" s="674"/>
      <c r="UDV50" s="674"/>
      <c r="UDW50" s="674"/>
      <c r="UDX50" s="674"/>
      <c r="UDY50" s="674"/>
      <c r="UDZ50" s="674"/>
      <c r="UEA50" s="674"/>
      <c r="UEB50" s="674"/>
      <c r="UEC50" s="674"/>
      <c r="UED50" s="674"/>
      <c r="UEE50" s="674"/>
      <c r="UEF50" s="674"/>
      <c r="UEG50" s="674"/>
      <c r="UEH50" s="674"/>
      <c r="UEI50" s="674"/>
      <c r="UEJ50" s="674"/>
      <c r="UEK50" s="674"/>
      <c r="UEL50" s="674"/>
      <c r="UEM50" s="674"/>
      <c r="UEN50" s="674"/>
      <c r="UEO50" s="674"/>
      <c r="UEP50" s="674"/>
      <c r="UEQ50" s="674"/>
      <c r="UER50" s="674"/>
      <c r="UES50" s="674"/>
      <c r="UET50" s="674"/>
      <c r="UEU50" s="674"/>
      <c r="UEV50" s="674"/>
      <c r="UEW50" s="674"/>
      <c r="UEX50" s="674"/>
      <c r="UEY50" s="674"/>
      <c r="UEZ50" s="674"/>
      <c r="UFA50" s="674"/>
      <c r="UFB50" s="674"/>
      <c r="UFC50" s="674"/>
      <c r="UFD50" s="674"/>
      <c r="UFE50" s="674"/>
      <c r="UFF50" s="674"/>
      <c r="UFG50" s="674"/>
      <c r="UFH50" s="674"/>
      <c r="UFI50" s="674"/>
      <c r="UFJ50" s="674"/>
      <c r="UFK50" s="674"/>
      <c r="UFL50" s="674"/>
      <c r="UFM50" s="674"/>
      <c r="UFN50" s="674"/>
      <c r="UFO50" s="674"/>
      <c r="UFP50" s="674"/>
      <c r="UFQ50" s="674"/>
      <c r="UFR50" s="674"/>
      <c r="UFS50" s="674"/>
      <c r="UFT50" s="674"/>
      <c r="UFU50" s="674"/>
      <c r="UFV50" s="674"/>
      <c r="UFW50" s="674"/>
      <c r="UFX50" s="674"/>
      <c r="UFY50" s="674"/>
      <c r="UFZ50" s="674"/>
      <c r="UGA50" s="674"/>
      <c r="UGB50" s="674"/>
      <c r="UGC50" s="674"/>
      <c r="UGD50" s="674"/>
      <c r="UGE50" s="674"/>
      <c r="UGF50" s="674"/>
      <c r="UGG50" s="674"/>
      <c r="UGH50" s="674"/>
      <c r="UGI50" s="674"/>
      <c r="UGJ50" s="674"/>
      <c r="UGK50" s="674"/>
      <c r="UGL50" s="674"/>
      <c r="UGM50" s="674"/>
      <c r="UGN50" s="674"/>
      <c r="UGO50" s="674"/>
      <c r="UGP50" s="674"/>
      <c r="UGQ50" s="674"/>
      <c r="UGR50" s="674"/>
      <c r="UGS50" s="674"/>
      <c r="UGT50" s="674"/>
      <c r="UGU50" s="674"/>
      <c r="UGV50" s="674"/>
      <c r="UGW50" s="674"/>
      <c r="UGX50" s="674"/>
      <c r="UGY50" s="674"/>
      <c r="UGZ50" s="674"/>
      <c r="UHA50" s="674"/>
      <c r="UHB50" s="674"/>
      <c r="UHC50" s="674"/>
      <c r="UHD50" s="674"/>
      <c r="UHE50" s="674"/>
      <c r="UHF50" s="674"/>
      <c r="UHG50" s="674"/>
      <c r="UHH50" s="674"/>
      <c r="UHI50" s="674"/>
      <c r="UHJ50" s="674"/>
      <c r="UHK50" s="674"/>
      <c r="UHL50" s="674"/>
      <c r="UHM50" s="674"/>
      <c r="UHN50" s="674"/>
      <c r="UHO50" s="674"/>
      <c r="UHP50" s="674"/>
      <c r="UHQ50" s="674"/>
      <c r="UHR50" s="674"/>
      <c r="UHS50" s="674"/>
      <c r="UHT50" s="674"/>
      <c r="UHU50" s="674"/>
      <c r="UHV50" s="674"/>
      <c r="UHW50" s="674"/>
      <c r="UHX50" s="674"/>
      <c r="UHY50" s="674"/>
      <c r="UHZ50" s="674"/>
      <c r="UIA50" s="674"/>
      <c r="UIB50" s="674"/>
      <c r="UIC50" s="674"/>
      <c r="UID50" s="674"/>
      <c r="UIE50" s="674"/>
      <c r="UIF50" s="674"/>
      <c r="UIG50" s="674"/>
      <c r="UIH50" s="674"/>
      <c r="UII50" s="674"/>
      <c r="UIJ50" s="674"/>
      <c r="UIK50" s="674"/>
      <c r="UIL50" s="674"/>
      <c r="UIM50" s="674"/>
      <c r="UIN50" s="674"/>
      <c r="UIO50" s="674"/>
      <c r="UIP50" s="674"/>
      <c r="UIQ50" s="674"/>
      <c r="UIR50" s="674"/>
      <c r="UIS50" s="674"/>
      <c r="UIT50" s="674"/>
      <c r="UIU50" s="674"/>
      <c r="UIV50" s="674"/>
      <c r="UIW50" s="674"/>
      <c r="UIX50" s="674"/>
      <c r="UIY50" s="674"/>
      <c r="UIZ50" s="674"/>
      <c r="UJA50" s="674"/>
      <c r="UJB50" s="674"/>
      <c r="UJC50" s="674"/>
      <c r="UJD50" s="674"/>
      <c r="UJE50" s="674"/>
      <c r="UJF50" s="674"/>
      <c r="UJG50" s="674"/>
      <c r="UJH50" s="674"/>
      <c r="UJI50" s="674"/>
      <c r="UJJ50" s="674"/>
      <c r="UJK50" s="674"/>
      <c r="UJL50" s="674"/>
      <c r="UJM50" s="674"/>
      <c r="UJN50" s="674"/>
      <c r="UJO50" s="674"/>
      <c r="UJP50" s="674"/>
      <c r="UJQ50" s="674"/>
      <c r="UJR50" s="674"/>
      <c r="UJS50" s="674"/>
      <c r="UJT50" s="674"/>
      <c r="UJU50" s="674"/>
      <c r="UJV50" s="674"/>
      <c r="UJW50" s="674"/>
      <c r="UJX50" s="674"/>
      <c r="UJY50" s="674"/>
      <c r="UJZ50" s="674"/>
      <c r="UKA50" s="674"/>
      <c r="UKB50" s="674"/>
      <c r="UKC50" s="674"/>
      <c r="UKD50" s="674"/>
      <c r="UKE50" s="674"/>
      <c r="UKF50" s="674"/>
      <c r="UKG50" s="674"/>
      <c r="UKH50" s="674"/>
      <c r="UKI50" s="674"/>
      <c r="UKJ50" s="674"/>
      <c r="UKK50" s="674"/>
      <c r="UKL50" s="674"/>
      <c r="UKM50" s="674"/>
      <c r="UKN50" s="674"/>
      <c r="UKO50" s="674"/>
      <c r="UKP50" s="674"/>
      <c r="UKQ50" s="674"/>
      <c r="UKR50" s="674"/>
      <c r="UKS50" s="674"/>
      <c r="UKT50" s="674"/>
      <c r="UKU50" s="674"/>
      <c r="UKV50" s="674"/>
      <c r="UKW50" s="674"/>
      <c r="UKX50" s="674"/>
      <c r="UKY50" s="674"/>
      <c r="UKZ50" s="674"/>
      <c r="ULA50" s="674"/>
      <c r="ULB50" s="674"/>
      <c r="ULC50" s="674"/>
      <c r="ULD50" s="674"/>
      <c r="ULE50" s="674"/>
      <c r="ULF50" s="674"/>
      <c r="ULG50" s="674"/>
      <c r="ULH50" s="674"/>
      <c r="ULI50" s="674"/>
      <c r="ULJ50" s="674"/>
      <c r="ULK50" s="674"/>
      <c r="ULL50" s="674"/>
      <c r="ULM50" s="674"/>
      <c r="ULN50" s="674"/>
      <c r="ULO50" s="674"/>
      <c r="ULP50" s="674"/>
      <c r="ULQ50" s="674"/>
      <c r="ULR50" s="674"/>
      <c r="ULS50" s="674"/>
      <c r="ULT50" s="674"/>
      <c r="ULU50" s="674"/>
      <c r="ULV50" s="674"/>
      <c r="ULW50" s="674"/>
      <c r="ULX50" s="674"/>
      <c r="ULY50" s="674"/>
      <c r="ULZ50" s="674"/>
      <c r="UMA50" s="674"/>
      <c r="UMB50" s="674"/>
      <c r="UMC50" s="674"/>
      <c r="UMD50" s="674"/>
      <c r="UME50" s="674"/>
      <c r="UMF50" s="674"/>
      <c r="UMG50" s="674"/>
      <c r="UMH50" s="674"/>
      <c r="UMI50" s="674"/>
      <c r="UMJ50" s="674"/>
      <c r="UMK50" s="674"/>
      <c r="UML50" s="674"/>
      <c r="UMM50" s="674"/>
      <c r="UMN50" s="674"/>
      <c r="UMO50" s="674"/>
      <c r="UMP50" s="674"/>
      <c r="UMQ50" s="674"/>
      <c r="UMR50" s="674"/>
      <c r="UMS50" s="674"/>
      <c r="UMT50" s="674"/>
      <c r="UMU50" s="674"/>
      <c r="UMV50" s="674"/>
      <c r="UMW50" s="674"/>
      <c r="UMX50" s="674"/>
      <c r="UMY50" s="674"/>
      <c r="UMZ50" s="674"/>
      <c r="UNA50" s="674"/>
      <c r="UNB50" s="674"/>
      <c r="UNC50" s="674"/>
      <c r="UND50" s="674"/>
      <c r="UNE50" s="674"/>
      <c r="UNF50" s="674"/>
      <c r="UNG50" s="674"/>
      <c r="UNH50" s="674"/>
      <c r="UNI50" s="674"/>
      <c r="UNJ50" s="674"/>
      <c r="UNK50" s="674"/>
      <c r="UNL50" s="674"/>
      <c r="UNM50" s="674"/>
      <c r="UNN50" s="674"/>
      <c r="UNO50" s="674"/>
      <c r="UNP50" s="674"/>
      <c r="UNQ50" s="674"/>
      <c r="UNR50" s="674"/>
      <c r="UNS50" s="674"/>
      <c r="UNT50" s="674"/>
      <c r="UNU50" s="674"/>
      <c r="UNV50" s="674"/>
      <c r="UNW50" s="674"/>
      <c r="UNX50" s="674"/>
      <c r="UNY50" s="674"/>
      <c r="UNZ50" s="674"/>
      <c r="UOA50" s="674"/>
      <c r="UOB50" s="674"/>
      <c r="UOC50" s="674"/>
      <c r="UOD50" s="674"/>
      <c r="UOE50" s="674"/>
      <c r="UOF50" s="674"/>
      <c r="UOG50" s="674"/>
      <c r="UOH50" s="674"/>
      <c r="UOI50" s="674"/>
      <c r="UOJ50" s="674"/>
      <c r="UOK50" s="674"/>
      <c r="UOL50" s="674"/>
      <c r="UOM50" s="674"/>
      <c r="UON50" s="674"/>
      <c r="UOO50" s="674"/>
      <c r="UOP50" s="674"/>
      <c r="UOQ50" s="674"/>
      <c r="UOR50" s="674"/>
      <c r="UOS50" s="674"/>
      <c r="UOT50" s="674"/>
      <c r="UOU50" s="674"/>
      <c r="UOV50" s="674"/>
      <c r="UOW50" s="674"/>
      <c r="UOX50" s="674"/>
      <c r="UOY50" s="674"/>
      <c r="UOZ50" s="674"/>
      <c r="UPA50" s="674"/>
      <c r="UPB50" s="674"/>
      <c r="UPC50" s="674"/>
      <c r="UPD50" s="674"/>
      <c r="UPE50" s="674"/>
      <c r="UPF50" s="674"/>
      <c r="UPG50" s="674"/>
      <c r="UPH50" s="674"/>
      <c r="UPI50" s="674"/>
      <c r="UPJ50" s="674"/>
      <c r="UPK50" s="674"/>
      <c r="UPL50" s="674"/>
      <c r="UPM50" s="674"/>
      <c r="UPN50" s="674"/>
      <c r="UPO50" s="674"/>
      <c r="UPP50" s="674"/>
      <c r="UPQ50" s="674"/>
      <c r="UPR50" s="674"/>
      <c r="UPS50" s="674"/>
      <c r="UPT50" s="674"/>
      <c r="UPU50" s="674"/>
      <c r="UPV50" s="674"/>
      <c r="UPW50" s="674"/>
      <c r="UPX50" s="674"/>
      <c r="UPY50" s="674"/>
      <c r="UPZ50" s="674"/>
      <c r="UQA50" s="674"/>
      <c r="UQB50" s="674"/>
      <c r="UQC50" s="674"/>
      <c r="UQD50" s="674"/>
      <c r="UQE50" s="674"/>
      <c r="UQF50" s="674"/>
      <c r="UQG50" s="674"/>
      <c r="UQH50" s="674"/>
      <c r="UQI50" s="674"/>
      <c r="UQJ50" s="674"/>
      <c r="UQK50" s="674"/>
      <c r="UQL50" s="674"/>
      <c r="UQM50" s="674"/>
      <c r="UQN50" s="674"/>
      <c r="UQO50" s="674"/>
      <c r="UQP50" s="674"/>
      <c r="UQQ50" s="674"/>
      <c r="UQR50" s="674"/>
      <c r="UQS50" s="674"/>
      <c r="UQT50" s="674"/>
      <c r="UQU50" s="674"/>
      <c r="UQV50" s="674"/>
      <c r="UQW50" s="674"/>
      <c r="UQX50" s="674"/>
      <c r="UQY50" s="674"/>
      <c r="UQZ50" s="674"/>
      <c r="URA50" s="674"/>
      <c r="URB50" s="674"/>
      <c r="URC50" s="674"/>
      <c r="URD50" s="674"/>
      <c r="URE50" s="674"/>
      <c r="URF50" s="674"/>
      <c r="URG50" s="674"/>
      <c r="URH50" s="674"/>
      <c r="URI50" s="674"/>
      <c r="URJ50" s="674"/>
      <c r="URK50" s="674"/>
      <c r="URL50" s="674"/>
      <c r="URM50" s="674"/>
      <c r="URN50" s="674"/>
      <c r="URO50" s="674"/>
      <c r="URP50" s="674"/>
      <c r="URQ50" s="674"/>
      <c r="URR50" s="674"/>
      <c r="URS50" s="674"/>
      <c r="URT50" s="674"/>
      <c r="URU50" s="674"/>
      <c r="URV50" s="674"/>
      <c r="URW50" s="674"/>
      <c r="URX50" s="674"/>
      <c r="URY50" s="674"/>
      <c r="URZ50" s="674"/>
      <c r="USA50" s="674"/>
      <c r="USB50" s="674"/>
      <c r="USC50" s="674"/>
      <c r="USD50" s="674"/>
      <c r="USE50" s="674"/>
      <c r="USF50" s="674"/>
      <c r="USG50" s="674"/>
      <c r="USH50" s="674"/>
      <c r="USI50" s="674"/>
      <c r="USJ50" s="674"/>
      <c r="USK50" s="674"/>
      <c r="USL50" s="674"/>
      <c r="USM50" s="674"/>
      <c r="USN50" s="674"/>
      <c r="USO50" s="674"/>
      <c r="USP50" s="674"/>
      <c r="USQ50" s="674"/>
      <c r="USR50" s="674"/>
      <c r="USS50" s="674"/>
      <c r="UST50" s="674"/>
      <c r="USU50" s="674"/>
      <c r="USV50" s="674"/>
      <c r="USW50" s="674"/>
      <c r="USX50" s="674"/>
      <c r="USY50" s="674"/>
      <c r="USZ50" s="674"/>
      <c r="UTA50" s="674"/>
      <c r="UTB50" s="674"/>
      <c r="UTC50" s="674"/>
      <c r="UTD50" s="674"/>
      <c r="UTE50" s="674"/>
      <c r="UTF50" s="674"/>
      <c r="UTG50" s="674"/>
      <c r="UTH50" s="674"/>
      <c r="UTI50" s="674"/>
      <c r="UTJ50" s="674"/>
      <c r="UTK50" s="674"/>
      <c r="UTL50" s="674"/>
      <c r="UTM50" s="674"/>
      <c r="UTN50" s="674"/>
      <c r="UTO50" s="674"/>
      <c r="UTP50" s="674"/>
      <c r="UTQ50" s="674"/>
      <c r="UTR50" s="674"/>
      <c r="UTS50" s="674"/>
      <c r="UTT50" s="674"/>
      <c r="UTU50" s="674"/>
      <c r="UTV50" s="674"/>
      <c r="UTW50" s="674"/>
      <c r="UTX50" s="674"/>
      <c r="UTY50" s="674"/>
      <c r="UTZ50" s="674"/>
      <c r="UUA50" s="674"/>
      <c r="UUB50" s="674"/>
      <c r="UUC50" s="674"/>
      <c r="UUD50" s="674"/>
      <c r="UUE50" s="674"/>
      <c r="UUF50" s="674"/>
      <c r="UUG50" s="674"/>
      <c r="UUH50" s="674"/>
      <c r="UUI50" s="674"/>
      <c r="UUJ50" s="674"/>
      <c r="UUK50" s="674"/>
      <c r="UUL50" s="674"/>
      <c r="UUM50" s="674"/>
      <c r="UUN50" s="674"/>
      <c r="UUO50" s="674"/>
      <c r="UUP50" s="674"/>
      <c r="UUQ50" s="674"/>
      <c r="UUR50" s="674"/>
      <c r="UUS50" s="674"/>
      <c r="UUT50" s="674"/>
      <c r="UUU50" s="674"/>
      <c r="UUV50" s="674"/>
      <c r="UUW50" s="674"/>
      <c r="UUX50" s="674"/>
      <c r="UUY50" s="674"/>
      <c r="UUZ50" s="674"/>
      <c r="UVA50" s="674"/>
      <c r="UVB50" s="674"/>
      <c r="UVC50" s="674"/>
      <c r="UVD50" s="674"/>
      <c r="UVE50" s="674"/>
      <c r="UVF50" s="674"/>
      <c r="UVG50" s="674"/>
      <c r="UVH50" s="674"/>
      <c r="UVI50" s="674"/>
      <c r="UVJ50" s="674"/>
      <c r="UVK50" s="674"/>
      <c r="UVL50" s="674"/>
      <c r="UVM50" s="674"/>
      <c r="UVN50" s="674"/>
      <c r="UVO50" s="674"/>
      <c r="UVP50" s="674"/>
      <c r="UVQ50" s="674"/>
      <c r="UVR50" s="674"/>
      <c r="UVS50" s="674"/>
      <c r="UVT50" s="674"/>
      <c r="UVU50" s="674"/>
      <c r="UVV50" s="674"/>
      <c r="UVW50" s="674"/>
      <c r="UVX50" s="674"/>
      <c r="UVY50" s="674"/>
      <c r="UVZ50" s="674"/>
      <c r="UWA50" s="674"/>
      <c r="UWB50" s="674"/>
      <c r="UWC50" s="674"/>
      <c r="UWD50" s="674"/>
      <c r="UWE50" s="674"/>
      <c r="UWF50" s="674"/>
      <c r="UWG50" s="674"/>
      <c r="UWH50" s="674"/>
      <c r="UWI50" s="674"/>
      <c r="UWJ50" s="674"/>
      <c r="UWK50" s="674"/>
      <c r="UWL50" s="674"/>
      <c r="UWM50" s="674"/>
      <c r="UWN50" s="674"/>
      <c r="UWO50" s="674"/>
      <c r="UWP50" s="674"/>
      <c r="UWQ50" s="674"/>
      <c r="UWR50" s="674"/>
      <c r="UWS50" s="674"/>
      <c r="UWT50" s="674"/>
      <c r="UWU50" s="674"/>
      <c r="UWV50" s="674"/>
      <c r="UWW50" s="674"/>
      <c r="UWX50" s="674"/>
      <c r="UWY50" s="674"/>
      <c r="UWZ50" s="674"/>
      <c r="UXA50" s="674"/>
      <c r="UXB50" s="674"/>
      <c r="UXC50" s="674"/>
      <c r="UXD50" s="674"/>
      <c r="UXE50" s="674"/>
      <c r="UXF50" s="674"/>
      <c r="UXG50" s="674"/>
      <c r="UXH50" s="674"/>
      <c r="UXI50" s="674"/>
      <c r="UXJ50" s="674"/>
      <c r="UXK50" s="674"/>
      <c r="UXL50" s="674"/>
      <c r="UXM50" s="674"/>
      <c r="UXN50" s="674"/>
      <c r="UXO50" s="674"/>
      <c r="UXP50" s="674"/>
      <c r="UXQ50" s="674"/>
      <c r="UXR50" s="674"/>
      <c r="UXS50" s="674"/>
      <c r="UXT50" s="674"/>
      <c r="UXU50" s="674"/>
      <c r="UXV50" s="674"/>
      <c r="UXW50" s="674"/>
      <c r="UXX50" s="674"/>
      <c r="UXY50" s="674"/>
      <c r="UXZ50" s="674"/>
      <c r="UYA50" s="674"/>
      <c r="UYB50" s="674"/>
      <c r="UYC50" s="674"/>
      <c r="UYD50" s="674"/>
      <c r="UYE50" s="674"/>
      <c r="UYF50" s="674"/>
      <c r="UYG50" s="674"/>
      <c r="UYH50" s="674"/>
      <c r="UYI50" s="674"/>
      <c r="UYJ50" s="674"/>
      <c r="UYK50" s="674"/>
      <c r="UYL50" s="674"/>
      <c r="UYM50" s="674"/>
      <c r="UYN50" s="674"/>
      <c r="UYO50" s="674"/>
      <c r="UYP50" s="674"/>
      <c r="UYQ50" s="674"/>
      <c r="UYR50" s="674"/>
      <c r="UYS50" s="674"/>
      <c r="UYT50" s="674"/>
      <c r="UYU50" s="674"/>
      <c r="UYV50" s="674"/>
      <c r="UYW50" s="674"/>
      <c r="UYX50" s="674"/>
      <c r="UYY50" s="674"/>
      <c r="UYZ50" s="674"/>
      <c r="UZA50" s="674"/>
      <c r="UZB50" s="674"/>
      <c r="UZC50" s="674"/>
      <c r="UZD50" s="674"/>
      <c r="UZE50" s="674"/>
      <c r="UZF50" s="674"/>
      <c r="UZG50" s="674"/>
      <c r="UZH50" s="674"/>
      <c r="UZI50" s="674"/>
      <c r="UZJ50" s="674"/>
      <c r="UZK50" s="674"/>
      <c r="UZL50" s="674"/>
      <c r="UZM50" s="674"/>
      <c r="UZN50" s="674"/>
      <c r="UZO50" s="674"/>
      <c r="UZP50" s="674"/>
      <c r="UZQ50" s="674"/>
      <c r="UZR50" s="674"/>
      <c r="UZS50" s="674"/>
      <c r="UZT50" s="674"/>
      <c r="UZU50" s="674"/>
      <c r="UZV50" s="674"/>
      <c r="UZW50" s="674"/>
      <c r="UZX50" s="674"/>
      <c r="UZY50" s="674"/>
      <c r="UZZ50" s="674"/>
      <c r="VAA50" s="674"/>
      <c r="VAB50" s="674"/>
      <c r="VAC50" s="674"/>
      <c r="VAD50" s="674"/>
      <c r="VAE50" s="674"/>
      <c r="VAF50" s="674"/>
      <c r="VAG50" s="674"/>
      <c r="VAH50" s="674"/>
      <c r="VAI50" s="674"/>
      <c r="VAJ50" s="674"/>
      <c r="VAK50" s="674"/>
      <c r="VAL50" s="674"/>
      <c r="VAM50" s="674"/>
      <c r="VAN50" s="674"/>
      <c r="VAO50" s="674"/>
      <c r="VAP50" s="674"/>
      <c r="VAQ50" s="674"/>
      <c r="VAR50" s="674"/>
      <c r="VAS50" s="674"/>
      <c r="VAT50" s="674"/>
      <c r="VAU50" s="674"/>
      <c r="VAV50" s="674"/>
      <c r="VAW50" s="674"/>
      <c r="VAX50" s="674"/>
      <c r="VAY50" s="674"/>
      <c r="VAZ50" s="674"/>
      <c r="VBA50" s="674"/>
      <c r="VBB50" s="674"/>
      <c r="VBC50" s="674"/>
      <c r="VBD50" s="674"/>
      <c r="VBE50" s="674"/>
      <c r="VBF50" s="674"/>
      <c r="VBG50" s="674"/>
      <c r="VBH50" s="674"/>
      <c r="VBI50" s="674"/>
      <c r="VBJ50" s="674"/>
      <c r="VBK50" s="674"/>
      <c r="VBL50" s="674"/>
      <c r="VBM50" s="674"/>
      <c r="VBN50" s="674"/>
      <c r="VBO50" s="674"/>
      <c r="VBP50" s="674"/>
      <c r="VBQ50" s="674"/>
      <c r="VBR50" s="674"/>
      <c r="VBS50" s="674"/>
      <c r="VBT50" s="674"/>
      <c r="VBU50" s="674"/>
      <c r="VBV50" s="674"/>
      <c r="VBW50" s="674"/>
      <c r="VBX50" s="674"/>
      <c r="VBY50" s="674"/>
      <c r="VBZ50" s="674"/>
      <c r="VCA50" s="674"/>
      <c r="VCB50" s="674"/>
      <c r="VCC50" s="674"/>
      <c r="VCD50" s="674"/>
      <c r="VCE50" s="674"/>
      <c r="VCF50" s="674"/>
      <c r="VCG50" s="674"/>
      <c r="VCH50" s="674"/>
      <c r="VCI50" s="674"/>
      <c r="VCJ50" s="674"/>
      <c r="VCK50" s="674"/>
      <c r="VCL50" s="674"/>
      <c r="VCM50" s="674"/>
      <c r="VCN50" s="674"/>
      <c r="VCO50" s="674"/>
      <c r="VCP50" s="674"/>
      <c r="VCQ50" s="674"/>
      <c r="VCR50" s="674"/>
      <c r="VCS50" s="674"/>
      <c r="VCT50" s="674"/>
      <c r="VCU50" s="674"/>
      <c r="VCV50" s="674"/>
      <c r="VCW50" s="674"/>
      <c r="VCX50" s="674"/>
      <c r="VCY50" s="674"/>
      <c r="VCZ50" s="674"/>
      <c r="VDA50" s="674"/>
      <c r="VDB50" s="674"/>
      <c r="VDC50" s="674"/>
      <c r="VDD50" s="674"/>
      <c r="VDE50" s="674"/>
      <c r="VDF50" s="674"/>
      <c r="VDG50" s="674"/>
      <c r="VDH50" s="674"/>
      <c r="VDI50" s="674"/>
      <c r="VDJ50" s="674"/>
      <c r="VDK50" s="674"/>
      <c r="VDL50" s="674"/>
      <c r="VDM50" s="674"/>
      <c r="VDN50" s="674"/>
      <c r="VDO50" s="674"/>
      <c r="VDP50" s="674"/>
      <c r="VDQ50" s="674"/>
      <c r="VDR50" s="674"/>
      <c r="VDS50" s="674"/>
      <c r="VDT50" s="674"/>
      <c r="VDU50" s="674"/>
      <c r="VDV50" s="674"/>
      <c r="VDW50" s="674"/>
      <c r="VDX50" s="674"/>
      <c r="VDY50" s="674"/>
      <c r="VDZ50" s="674"/>
      <c r="VEA50" s="674"/>
      <c r="VEB50" s="674"/>
      <c r="VEC50" s="674"/>
      <c r="VED50" s="674"/>
      <c r="VEE50" s="674"/>
      <c r="VEF50" s="674"/>
      <c r="VEG50" s="674"/>
      <c r="VEH50" s="674"/>
      <c r="VEI50" s="674"/>
      <c r="VEJ50" s="674"/>
      <c r="VEK50" s="674"/>
      <c r="VEL50" s="674"/>
      <c r="VEM50" s="674"/>
      <c r="VEN50" s="674"/>
      <c r="VEO50" s="674"/>
      <c r="VEP50" s="674"/>
      <c r="VEQ50" s="674"/>
      <c r="VER50" s="674"/>
      <c r="VES50" s="674"/>
      <c r="VET50" s="674"/>
      <c r="VEU50" s="674"/>
      <c r="VEV50" s="674"/>
      <c r="VEW50" s="674"/>
      <c r="VEX50" s="674"/>
      <c r="VEY50" s="674"/>
      <c r="VEZ50" s="674"/>
      <c r="VFA50" s="674"/>
      <c r="VFB50" s="674"/>
      <c r="VFC50" s="674"/>
      <c r="VFD50" s="674"/>
      <c r="VFE50" s="674"/>
      <c r="VFF50" s="674"/>
      <c r="VFG50" s="674"/>
      <c r="VFH50" s="674"/>
      <c r="VFI50" s="674"/>
      <c r="VFJ50" s="674"/>
      <c r="VFK50" s="674"/>
      <c r="VFL50" s="674"/>
      <c r="VFM50" s="674"/>
      <c r="VFN50" s="674"/>
      <c r="VFO50" s="674"/>
      <c r="VFP50" s="674"/>
      <c r="VFQ50" s="674"/>
      <c r="VFR50" s="674"/>
      <c r="VFS50" s="674"/>
      <c r="VFT50" s="674"/>
      <c r="VFU50" s="674"/>
      <c r="VFV50" s="674"/>
      <c r="VFW50" s="674"/>
      <c r="VFX50" s="674"/>
      <c r="VFY50" s="674"/>
      <c r="VFZ50" s="674"/>
      <c r="VGA50" s="674"/>
      <c r="VGB50" s="674"/>
      <c r="VGC50" s="674"/>
      <c r="VGD50" s="674"/>
      <c r="VGE50" s="674"/>
      <c r="VGF50" s="674"/>
      <c r="VGG50" s="674"/>
      <c r="VGH50" s="674"/>
      <c r="VGI50" s="674"/>
      <c r="VGJ50" s="674"/>
      <c r="VGK50" s="674"/>
      <c r="VGL50" s="674"/>
      <c r="VGM50" s="674"/>
      <c r="VGN50" s="674"/>
      <c r="VGO50" s="674"/>
      <c r="VGP50" s="674"/>
      <c r="VGQ50" s="674"/>
      <c r="VGR50" s="674"/>
      <c r="VGS50" s="674"/>
      <c r="VGT50" s="674"/>
      <c r="VGU50" s="674"/>
      <c r="VGV50" s="674"/>
      <c r="VGW50" s="674"/>
      <c r="VGX50" s="674"/>
      <c r="VGY50" s="674"/>
      <c r="VGZ50" s="674"/>
      <c r="VHA50" s="674"/>
      <c r="VHB50" s="674"/>
      <c r="VHC50" s="674"/>
      <c r="VHD50" s="674"/>
      <c r="VHE50" s="674"/>
      <c r="VHF50" s="674"/>
      <c r="VHG50" s="674"/>
      <c r="VHH50" s="674"/>
      <c r="VHI50" s="674"/>
      <c r="VHJ50" s="674"/>
      <c r="VHK50" s="674"/>
      <c r="VHL50" s="674"/>
      <c r="VHM50" s="674"/>
      <c r="VHN50" s="674"/>
      <c r="VHO50" s="674"/>
      <c r="VHP50" s="674"/>
      <c r="VHQ50" s="674"/>
      <c r="VHR50" s="674"/>
      <c r="VHS50" s="674"/>
      <c r="VHT50" s="674"/>
      <c r="VHU50" s="674"/>
      <c r="VHV50" s="674"/>
      <c r="VHW50" s="674"/>
      <c r="VHX50" s="674"/>
      <c r="VHY50" s="674"/>
      <c r="VHZ50" s="674"/>
      <c r="VIA50" s="674"/>
      <c r="VIB50" s="674"/>
      <c r="VIC50" s="674"/>
      <c r="VID50" s="674"/>
      <c r="VIE50" s="674"/>
      <c r="VIF50" s="674"/>
      <c r="VIG50" s="674"/>
      <c r="VIH50" s="674"/>
      <c r="VII50" s="674"/>
      <c r="VIJ50" s="674"/>
      <c r="VIK50" s="674"/>
      <c r="VIL50" s="674"/>
      <c r="VIM50" s="674"/>
      <c r="VIN50" s="674"/>
      <c r="VIO50" s="674"/>
      <c r="VIP50" s="674"/>
      <c r="VIQ50" s="674"/>
      <c r="VIR50" s="674"/>
      <c r="VIS50" s="674"/>
      <c r="VIT50" s="674"/>
      <c r="VIU50" s="674"/>
      <c r="VIV50" s="674"/>
      <c r="VIW50" s="674"/>
      <c r="VIX50" s="674"/>
      <c r="VIY50" s="674"/>
      <c r="VIZ50" s="674"/>
      <c r="VJA50" s="674"/>
      <c r="VJB50" s="674"/>
      <c r="VJC50" s="674"/>
      <c r="VJD50" s="674"/>
      <c r="VJE50" s="674"/>
      <c r="VJF50" s="674"/>
      <c r="VJG50" s="674"/>
      <c r="VJH50" s="674"/>
      <c r="VJI50" s="674"/>
      <c r="VJJ50" s="674"/>
      <c r="VJK50" s="674"/>
      <c r="VJL50" s="674"/>
      <c r="VJM50" s="674"/>
      <c r="VJN50" s="674"/>
      <c r="VJO50" s="674"/>
      <c r="VJP50" s="674"/>
      <c r="VJQ50" s="674"/>
      <c r="VJR50" s="674"/>
      <c r="VJS50" s="674"/>
      <c r="VJT50" s="674"/>
      <c r="VJU50" s="674"/>
      <c r="VJV50" s="674"/>
      <c r="VJW50" s="674"/>
      <c r="VJX50" s="674"/>
      <c r="VJY50" s="674"/>
      <c r="VJZ50" s="674"/>
      <c r="VKA50" s="674"/>
      <c r="VKB50" s="674"/>
      <c r="VKC50" s="674"/>
      <c r="VKD50" s="674"/>
      <c r="VKE50" s="674"/>
      <c r="VKF50" s="674"/>
      <c r="VKG50" s="674"/>
      <c r="VKH50" s="674"/>
      <c r="VKI50" s="674"/>
      <c r="VKJ50" s="674"/>
      <c r="VKK50" s="674"/>
      <c r="VKL50" s="674"/>
      <c r="VKM50" s="674"/>
      <c r="VKN50" s="674"/>
      <c r="VKO50" s="674"/>
      <c r="VKP50" s="674"/>
      <c r="VKQ50" s="674"/>
      <c r="VKR50" s="674"/>
      <c r="VKS50" s="674"/>
      <c r="VKT50" s="674"/>
      <c r="VKU50" s="674"/>
      <c r="VKV50" s="674"/>
      <c r="VKW50" s="674"/>
      <c r="VKX50" s="674"/>
      <c r="VKY50" s="674"/>
      <c r="VKZ50" s="674"/>
      <c r="VLA50" s="674"/>
      <c r="VLB50" s="674"/>
      <c r="VLC50" s="674"/>
      <c r="VLD50" s="674"/>
      <c r="VLE50" s="674"/>
      <c r="VLF50" s="674"/>
      <c r="VLG50" s="674"/>
      <c r="VLH50" s="674"/>
      <c r="VLI50" s="674"/>
      <c r="VLJ50" s="674"/>
      <c r="VLK50" s="674"/>
      <c r="VLL50" s="674"/>
      <c r="VLM50" s="674"/>
      <c r="VLN50" s="674"/>
      <c r="VLO50" s="674"/>
      <c r="VLP50" s="674"/>
      <c r="VLQ50" s="674"/>
      <c r="VLR50" s="674"/>
      <c r="VLS50" s="674"/>
      <c r="VLT50" s="674"/>
      <c r="VLU50" s="674"/>
      <c r="VLV50" s="674"/>
      <c r="VLW50" s="674"/>
      <c r="VLX50" s="674"/>
      <c r="VLY50" s="674"/>
      <c r="VLZ50" s="674"/>
      <c r="VMA50" s="674"/>
      <c r="VMB50" s="674"/>
      <c r="VMC50" s="674"/>
      <c r="VMD50" s="674"/>
      <c r="VME50" s="674"/>
      <c r="VMF50" s="674"/>
      <c r="VMG50" s="674"/>
      <c r="VMH50" s="674"/>
      <c r="VMI50" s="674"/>
      <c r="VMJ50" s="674"/>
      <c r="VMK50" s="674"/>
      <c r="VML50" s="674"/>
      <c r="VMM50" s="674"/>
      <c r="VMN50" s="674"/>
      <c r="VMO50" s="674"/>
      <c r="VMP50" s="674"/>
      <c r="VMQ50" s="674"/>
      <c r="VMR50" s="674"/>
      <c r="VMS50" s="674"/>
      <c r="VMT50" s="674"/>
      <c r="VMU50" s="674"/>
      <c r="VMV50" s="674"/>
      <c r="VMW50" s="674"/>
      <c r="VMX50" s="674"/>
      <c r="VMY50" s="674"/>
      <c r="VMZ50" s="674"/>
      <c r="VNA50" s="674"/>
      <c r="VNB50" s="674"/>
      <c r="VNC50" s="674"/>
      <c r="VND50" s="674"/>
      <c r="VNE50" s="674"/>
      <c r="VNF50" s="674"/>
      <c r="VNG50" s="674"/>
      <c r="VNH50" s="674"/>
      <c r="VNI50" s="674"/>
      <c r="VNJ50" s="674"/>
      <c r="VNK50" s="674"/>
      <c r="VNL50" s="674"/>
      <c r="VNM50" s="674"/>
      <c r="VNN50" s="674"/>
      <c r="VNO50" s="674"/>
      <c r="VNP50" s="674"/>
      <c r="VNQ50" s="674"/>
      <c r="VNR50" s="674"/>
      <c r="VNS50" s="674"/>
      <c r="VNT50" s="674"/>
      <c r="VNU50" s="674"/>
      <c r="VNV50" s="674"/>
      <c r="VNW50" s="674"/>
      <c r="VNX50" s="674"/>
      <c r="VNY50" s="674"/>
      <c r="VNZ50" s="674"/>
      <c r="VOA50" s="674"/>
      <c r="VOB50" s="674"/>
      <c r="VOC50" s="674"/>
      <c r="VOD50" s="674"/>
      <c r="VOE50" s="674"/>
      <c r="VOF50" s="674"/>
      <c r="VOG50" s="674"/>
      <c r="VOH50" s="674"/>
      <c r="VOI50" s="674"/>
      <c r="VOJ50" s="674"/>
      <c r="VOK50" s="674"/>
      <c r="VOL50" s="674"/>
      <c r="VOM50" s="674"/>
      <c r="VON50" s="674"/>
      <c r="VOO50" s="674"/>
      <c r="VOP50" s="674"/>
      <c r="VOQ50" s="674"/>
      <c r="VOR50" s="674"/>
      <c r="VOS50" s="674"/>
      <c r="VOT50" s="674"/>
      <c r="VOU50" s="674"/>
      <c r="VOV50" s="674"/>
      <c r="VOW50" s="674"/>
      <c r="VOX50" s="674"/>
      <c r="VOY50" s="674"/>
      <c r="VOZ50" s="674"/>
      <c r="VPA50" s="674"/>
      <c r="VPB50" s="674"/>
      <c r="VPC50" s="674"/>
      <c r="VPD50" s="674"/>
      <c r="VPE50" s="674"/>
      <c r="VPF50" s="674"/>
      <c r="VPG50" s="674"/>
      <c r="VPH50" s="674"/>
      <c r="VPI50" s="674"/>
      <c r="VPJ50" s="674"/>
      <c r="VPK50" s="674"/>
      <c r="VPL50" s="674"/>
      <c r="VPM50" s="674"/>
      <c r="VPN50" s="674"/>
      <c r="VPO50" s="674"/>
      <c r="VPP50" s="674"/>
      <c r="VPQ50" s="674"/>
      <c r="VPR50" s="674"/>
      <c r="VPS50" s="674"/>
      <c r="VPT50" s="674"/>
      <c r="VPU50" s="674"/>
      <c r="VPV50" s="674"/>
      <c r="VPW50" s="674"/>
      <c r="VPX50" s="674"/>
      <c r="VPY50" s="674"/>
      <c r="VPZ50" s="674"/>
      <c r="VQA50" s="674"/>
      <c r="VQB50" s="674"/>
      <c r="VQC50" s="674"/>
      <c r="VQD50" s="674"/>
      <c r="VQE50" s="674"/>
      <c r="VQF50" s="674"/>
      <c r="VQG50" s="674"/>
      <c r="VQH50" s="674"/>
      <c r="VQI50" s="674"/>
      <c r="VQJ50" s="674"/>
      <c r="VQK50" s="674"/>
      <c r="VQL50" s="674"/>
      <c r="VQM50" s="674"/>
      <c r="VQN50" s="674"/>
      <c r="VQO50" s="674"/>
      <c r="VQP50" s="674"/>
      <c r="VQQ50" s="674"/>
      <c r="VQR50" s="674"/>
      <c r="VQS50" s="674"/>
      <c r="VQT50" s="674"/>
      <c r="VQU50" s="674"/>
      <c r="VQV50" s="674"/>
      <c r="VQW50" s="674"/>
      <c r="VQX50" s="674"/>
      <c r="VQY50" s="674"/>
      <c r="VQZ50" s="674"/>
      <c r="VRA50" s="674"/>
      <c r="VRB50" s="674"/>
      <c r="VRC50" s="674"/>
      <c r="VRD50" s="674"/>
      <c r="VRE50" s="674"/>
      <c r="VRF50" s="674"/>
      <c r="VRG50" s="674"/>
      <c r="VRH50" s="674"/>
      <c r="VRI50" s="674"/>
      <c r="VRJ50" s="674"/>
      <c r="VRK50" s="674"/>
      <c r="VRL50" s="674"/>
      <c r="VRM50" s="674"/>
      <c r="VRN50" s="674"/>
      <c r="VRO50" s="674"/>
      <c r="VRP50" s="674"/>
      <c r="VRQ50" s="674"/>
      <c r="VRR50" s="674"/>
      <c r="VRS50" s="674"/>
      <c r="VRT50" s="674"/>
      <c r="VRU50" s="674"/>
      <c r="VRV50" s="674"/>
      <c r="VRW50" s="674"/>
      <c r="VRX50" s="674"/>
      <c r="VRY50" s="674"/>
      <c r="VRZ50" s="674"/>
      <c r="VSA50" s="674"/>
      <c r="VSB50" s="674"/>
      <c r="VSC50" s="674"/>
      <c r="VSD50" s="674"/>
      <c r="VSE50" s="674"/>
      <c r="VSF50" s="674"/>
      <c r="VSG50" s="674"/>
      <c r="VSH50" s="674"/>
      <c r="VSI50" s="674"/>
      <c r="VSJ50" s="674"/>
      <c r="VSK50" s="674"/>
      <c r="VSL50" s="674"/>
      <c r="VSM50" s="674"/>
      <c r="VSN50" s="674"/>
      <c r="VSO50" s="674"/>
      <c r="VSP50" s="674"/>
      <c r="VSQ50" s="674"/>
      <c r="VSR50" s="674"/>
      <c r="VSS50" s="674"/>
      <c r="VST50" s="674"/>
      <c r="VSU50" s="674"/>
      <c r="VSV50" s="674"/>
      <c r="VSW50" s="674"/>
      <c r="VSX50" s="674"/>
      <c r="VSY50" s="674"/>
      <c r="VSZ50" s="674"/>
      <c r="VTA50" s="674"/>
      <c r="VTB50" s="674"/>
      <c r="VTC50" s="674"/>
      <c r="VTD50" s="674"/>
      <c r="VTE50" s="674"/>
      <c r="VTF50" s="674"/>
      <c r="VTG50" s="674"/>
      <c r="VTH50" s="674"/>
      <c r="VTI50" s="674"/>
      <c r="VTJ50" s="674"/>
      <c r="VTK50" s="674"/>
      <c r="VTL50" s="674"/>
      <c r="VTM50" s="674"/>
      <c r="VTN50" s="674"/>
      <c r="VTO50" s="674"/>
      <c r="VTP50" s="674"/>
      <c r="VTQ50" s="674"/>
      <c r="VTR50" s="674"/>
      <c r="VTS50" s="674"/>
      <c r="VTT50" s="674"/>
      <c r="VTU50" s="674"/>
      <c r="VTV50" s="674"/>
      <c r="VTW50" s="674"/>
      <c r="VTX50" s="674"/>
      <c r="VTY50" s="674"/>
      <c r="VTZ50" s="674"/>
      <c r="VUA50" s="674"/>
      <c r="VUB50" s="674"/>
      <c r="VUC50" s="674"/>
      <c r="VUD50" s="674"/>
      <c r="VUE50" s="674"/>
      <c r="VUF50" s="674"/>
      <c r="VUG50" s="674"/>
      <c r="VUH50" s="674"/>
      <c r="VUI50" s="674"/>
      <c r="VUJ50" s="674"/>
      <c r="VUK50" s="674"/>
      <c r="VUL50" s="674"/>
      <c r="VUM50" s="674"/>
      <c r="VUN50" s="674"/>
      <c r="VUO50" s="674"/>
      <c r="VUP50" s="674"/>
      <c r="VUQ50" s="674"/>
      <c r="VUR50" s="674"/>
      <c r="VUS50" s="674"/>
      <c r="VUT50" s="674"/>
      <c r="VUU50" s="674"/>
      <c r="VUV50" s="674"/>
      <c r="VUW50" s="674"/>
      <c r="VUX50" s="674"/>
      <c r="VUY50" s="674"/>
      <c r="VUZ50" s="674"/>
      <c r="VVA50" s="674"/>
      <c r="VVB50" s="674"/>
      <c r="VVC50" s="674"/>
      <c r="VVD50" s="674"/>
      <c r="VVE50" s="674"/>
      <c r="VVF50" s="674"/>
      <c r="VVG50" s="674"/>
      <c r="VVH50" s="674"/>
      <c r="VVI50" s="674"/>
      <c r="VVJ50" s="674"/>
      <c r="VVK50" s="674"/>
      <c r="VVL50" s="674"/>
      <c r="VVM50" s="674"/>
      <c r="VVN50" s="674"/>
      <c r="VVO50" s="674"/>
      <c r="VVP50" s="674"/>
      <c r="VVQ50" s="674"/>
      <c r="VVR50" s="674"/>
      <c r="VVS50" s="674"/>
      <c r="VVT50" s="674"/>
      <c r="VVU50" s="674"/>
      <c r="VVV50" s="674"/>
      <c r="VVW50" s="674"/>
      <c r="VVX50" s="674"/>
      <c r="VVY50" s="674"/>
      <c r="VVZ50" s="674"/>
      <c r="VWA50" s="674"/>
      <c r="VWB50" s="674"/>
      <c r="VWC50" s="674"/>
      <c r="VWD50" s="674"/>
      <c r="VWE50" s="674"/>
      <c r="VWF50" s="674"/>
      <c r="VWG50" s="674"/>
      <c r="VWH50" s="674"/>
      <c r="VWI50" s="674"/>
      <c r="VWJ50" s="674"/>
      <c r="VWK50" s="674"/>
      <c r="VWL50" s="674"/>
      <c r="VWM50" s="674"/>
      <c r="VWN50" s="674"/>
      <c r="VWO50" s="674"/>
      <c r="VWP50" s="674"/>
      <c r="VWQ50" s="674"/>
      <c r="VWR50" s="674"/>
      <c r="VWS50" s="674"/>
      <c r="VWT50" s="674"/>
      <c r="VWU50" s="674"/>
      <c r="VWV50" s="674"/>
      <c r="VWW50" s="674"/>
      <c r="VWX50" s="674"/>
      <c r="VWY50" s="674"/>
      <c r="VWZ50" s="674"/>
      <c r="VXA50" s="674"/>
      <c r="VXB50" s="674"/>
      <c r="VXC50" s="674"/>
      <c r="VXD50" s="674"/>
      <c r="VXE50" s="674"/>
      <c r="VXF50" s="674"/>
      <c r="VXG50" s="674"/>
      <c r="VXH50" s="674"/>
      <c r="VXI50" s="674"/>
      <c r="VXJ50" s="674"/>
      <c r="VXK50" s="674"/>
      <c r="VXL50" s="674"/>
      <c r="VXM50" s="674"/>
      <c r="VXN50" s="674"/>
      <c r="VXO50" s="674"/>
      <c r="VXP50" s="674"/>
      <c r="VXQ50" s="674"/>
      <c r="VXR50" s="674"/>
      <c r="VXS50" s="674"/>
      <c r="VXT50" s="674"/>
      <c r="VXU50" s="674"/>
      <c r="VXV50" s="674"/>
      <c r="VXW50" s="674"/>
      <c r="VXX50" s="674"/>
      <c r="VXY50" s="674"/>
      <c r="VXZ50" s="674"/>
      <c r="VYA50" s="674"/>
      <c r="VYB50" s="674"/>
      <c r="VYC50" s="674"/>
      <c r="VYD50" s="674"/>
      <c r="VYE50" s="674"/>
      <c r="VYF50" s="674"/>
      <c r="VYG50" s="674"/>
      <c r="VYH50" s="674"/>
      <c r="VYI50" s="674"/>
      <c r="VYJ50" s="674"/>
      <c r="VYK50" s="674"/>
      <c r="VYL50" s="674"/>
      <c r="VYM50" s="674"/>
      <c r="VYN50" s="674"/>
      <c r="VYO50" s="674"/>
      <c r="VYP50" s="674"/>
      <c r="VYQ50" s="674"/>
      <c r="VYR50" s="674"/>
      <c r="VYS50" s="674"/>
      <c r="VYT50" s="674"/>
      <c r="VYU50" s="674"/>
      <c r="VYV50" s="674"/>
      <c r="VYW50" s="674"/>
      <c r="VYX50" s="674"/>
      <c r="VYY50" s="674"/>
      <c r="VYZ50" s="674"/>
      <c r="VZA50" s="674"/>
      <c r="VZB50" s="674"/>
      <c r="VZC50" s="674"/>
      <c r="VZD50" s="674"/>
      <c r="VZE50" s="674"/>
      <c r="VZF50" s="674"/>
      <c r="VZG50" s="674"/>
      <c r="VZH50" s="674"/>
      <c r="VZI50" s="674"/>
      <c r="VZJ50" s="674"/>
      <c r="VZK50" s="674"/>
      <c r="VZL50" s="674"/>
      <c r="VZM50" s="674"/>
      <c r="VZN50" s="674"/>
      <c r="VZO50" s="674"/>
      <c r="VZP50" s="674"/>
      <c r="VZQ50" s="674"/>
      <c r="VZR50" s="674"/>
      <c r="VZS50" s="674"/>
      <c r="VZT50" s="674"/>
      <c r="VZU50" s="674"/>
      <c r="VZV50" s="674"/>
      <c r="VZW50" s="674"/>
      <c r="VZX50" s="674"/>
      <c r="VZY50" s="674"/>
      <c r="VZZ50" s="674"/>
      <c r="WAA50" s="674"/>
      <c r="WAB50" s="674"/>
      <c r="WAC50" s="674"/>
      <c r="WAD50" s="674"/>
      <c r="WAE50" s="674"/>
      <c r="WAF50" s="674"/>
      <c r="WAG50" s="674"/>
      <c r="WAH50" s="674"/>
      <c r="WAI50" s="674"/>
      <c r="WAJ50" s="674"/>
      <c r="WAK50" s="674"/>
      <c r="WAL50" s="674"/>
      <c r="WAM50" s="674"/>
      <c r="WAN50" s="674"/>
      <c r="WAO50" s="674"/>
      <c r="WAP50" s="674"/>
      <c r="WAQ50" s="674"/>
      <c r="WAR50" s="674"/>
      <c r="WAS50" s="674"/>
      <c r="WAT50" s="674"/>
      <c r="WAU50" s="674"/>
      <c r="WAV50" s="674"/>
      <c r="WAW50" s="674"/>
      <c r="WAX50" s="674"/>
      <c r="WAY50" s="674"/>
      <c r="WAZ50" s="674"/>
      <c r="WBA50" s="674"/>
      <c r="WBB50" s="674"/>
      <c r="WBC50" s="674"/>
      <c r="WBD50" s="674"/>
      <c r="WBE50" s="674"/>
      <c r="WBF50" s="674"/>
      <c r="WBG50" s="674"/>
      <c r="WBH50" s="674"/>
      <c r="WBI50" s="674"/>
      <c r="WBJ50" s="674"/>
      <c r="WBK50" s="674"/>
      <c r="WBL50" s="674"/>
      <c r="WBM50" s="674"/>
      <c r="WBN50" s="674"/>
      <c r="WBO50" s="674"/>
      <c r="WBP50" s="674"/>
      <c r="WBQ50" s="674"/>
      <c r="WBR50" s="674"/>
      <c r="WBS50" s="674"/>
      <c r="WBT50" s="674"/>
      <c r="WBU50" s="674"/>
      <c r="WBV50" s="674"/>
      <c r="WBW50" s="674"/>
      <c r="WBX50" s="674"/>
      <c r="WBY50" s="674"/>
      <c r="WBZ50" s="674"/>
      <c r="WCA50" s="674"/>
      <c r="WCB50" s="674"/>
      <c r="WCC50" s="674"/>
      <c r="WCD50" s="674"/>
      <c r="WCE50" s="674"/>
      <c r="WCF50" s="674"/>
      <c r="WCG50" s="674"/>
      <c r="WCH50" s="674"/>
      <c r="WCI50" s="674"/>
      <c r="WCJ50" s="674"/>
      <c r="WCK50" s="674"/>
      <c r="WCL50" s="674"/>
      <c r="WCM50" s="674"/>
      <c r="WCN50" s="674"/>
      <c r="WCO50" s="674"/>
      <c r="WCP50" s="674"/>
      <c r="WCQ50" s="674"/>
      <c r="WCR50" s="674"/>
      <c r="WCS50" s="674"/>
      <c r="WCT50" s="674"/>
      <c r="WCU50" s="674"/>
      <c r="WCV50" s="674"/>
      <c r="WCW50" s="674"/>
      <c r="WCX50" s="674"/>
      <c r="WCY50" s="674"/>
      <c r="WCZ50" s="674"/>
      <c r="WDA50" s="674"/>
      <c r="WDB50" s="674"/>
      <c r="WDC50" s="674"/>
      <c r="WDD50" s="674"/>
      <c r="WDE50" s="674"/>
      <c r="WDF50" s="674"/>
      <c r="WDG50" s="674"/>
      <c r="WDH50" s="674"/>
      <c r="WDI50" s="674"/>
      <c r="WDJ50" s="674"/>
      <c r="WDK50" s="674"/>
      <c r="WDL50" s="674"/>
      <c r="WDM50" s="674"/>
      <c r="WDN50" s="674"/>
      <c r="WDO50" s="674"/>
      <c r="WDP50" s="674"/>
      <c r="WDQ50" s="674"/>
      <c r="WDR50" s="674"/>
      <c r="WDS50" s="674"/>
      <c r="WDT50" s="674"/>
      <c r="WDU50" s="674"/>
      <c r="WDV50" s="674"/>
      <c r="WDW50" s="674"/>
      <c r="WDX50" s="674"/>
      <c r="WDY50" s="674"/>
      <c r="WDZ50" s="674"/>
      <c r="WEA50" s="674"/>
      <c r="WEB50" s="674"/>
      <c r="WEC50" s="674"/>
      <c r="WED50" s="674"/>
      <c r="WEE50" s="674"/>
      <c r="WEF50" s="674"/>
      <c r="WEG50" s="674"/>
      <c r="WEH50" s="674"/>
      <c r="WEI50" s="674"/>
      <c r="WEJ50" s="674"/>
      <c r="WEK50" s="674"/>
      <c r="WEL50" s="674"/>
      <c r="WEM50" s="674"/>
      <c r="WEN50" s="674"/>
      <c r="WEO50" s="674"/>
      <c r="WEP50" s="674"/>
      <c r="WEQ50" s="674"/>
      <c r="WER50" s="674"/>
      <c r="WES50" s="674"/>
      <c r="WET50" s="674"/>
      <c r="WEU50" s="674"/>
      <c r="WEV50" s="674"/>
      <c r="WEW50" s="674"/>
      <c r="WEX50" s="674"/>
      <c r="WEY50" s="674"/>
      <c r="WEZ50" s="674"/>
      <c r="WFA50" s="674"/>
      <c r="WFB50" s="674"/>
      <c r="WFC50" s="674"/>
      <c r="WFD50" s="674"/>
      <c r="WFE50" s="674"/>
      <c r="WFF50" s="674"/>
      <c r="WFG50" s="674"/>
      <c r="WFH50" s="674"/>
      <c r="WFI50" s="674"/>
      <c r="WFJ50" s="674"/>
      <c r="WFK50" s="674"/>
      <c r="WFL50" s="674"/>
      <c r="WFM50" s="674"/>
      <c r="WFN50" s="674"/>
      <c r="WFO50" s="674"/>
      <c r="WFP50" s="674"/>
      <c r="WFQ50" s="674"/>
      <c r="WFR50" s="674"/>
      <c r="WFS50" s="674"/>
      <c r="WFT50" s="674"/>
      <c r="WFU50" s="674"/>
      <c r="WFV50" s="674"/>
      <c r="WFW50" s="674"/>
      <c r="WFX50" s="674"/>
      <c r="WFY50" s="674"/>
      <c r="WFZ50" s="674"/>
      <c r="WGA50" s="674"/>
      <c r="WGB50" s="674"/>
      <c r="WGC50" s="674"/>
      <c r="WGD50" s="674"/>
      <c r="WGE50" s="674"/>
      <c r="WGF50" s="674"/>
      <c r="WGG50" s="674"/>
      <c r="WGH50" s="674"/>
      <c r="WGI50" s="674"/>
      <c r="WGJ50" s="674"/>
      <c r="WGK50" s="674"/>
      <c r="WGL50" s="674"/>
      <c r="WGM50" s="674"/>
      <c r="WGN50" s="674"/>
      <c r="WGO50" s="674"/>
      <c r="WGP50" s="674"/>
      <c r="WGQ50" s="674"/>
      <c r="WGR50" s="674"/>
      <c r="WGS50" s="674"/>
      <c r="WGT50" s="674"/>
      <c r="WGU50" s="674"/>
      <c r="WGV50" s="674"/>
      <c r="WGW50" s="674"/>
      <c r="WGX50" s="674"/>
      <c r="WGY50" s="674"/>
      <c r="WGZ50" s="674"/>
      <c r="WHA50" s="674"/>
      <c r="WHB50" s="674"/>
      <c r="WHC50" s="674"/>
      <c r="WHD50" s="674"/>
      <c r="WHE50" s="674"/>
      <c r="WHF50" s="674"/>
      <c r="WHG50" s="674"/>
      <c r="WHH50" s="674"/>
      <c r="WHI50" s="674"/>
      <c r="WHJ50" s="674"/>
      <c r="WHK50" s="674"/>
      <c r="WHL50" s="674"/>
      <c r="WHM50" s="674"/>
      <c r="WHN50" s="674"/>
      <c r="WHO50" s="674"/>
      <c r="WHP50" s="674"/>
      <c r="WHQ50" s="674"/>
      <c r="WHR50" s="674"/>
      <c r="WHS50" s="674"/>
      <c r="WHT50" s="674"/>
      <c r="WHU50" s="674"/>
      <c r="WHV50" s="674"/>
      <c r="WHW50" s="674"/>
      <c r="WHX50" s="674"/>
      <c r="WHY50" s="674"/>
      <c r="WHZ50" s="674"/>
      <c r="WIA50" s="674"/>
      <c r="WIB50" s="674"/>
      <c r="WIC50" s="674"/>
      <c r="WID50" s="674"/>
      <c r="WIE50" s="674"/>
      <c r="WIF50" s="674"/>
      <c r="WIG50" s="674"/>
      <c r="WIH50" s="674"/>
      <c r="WII50" s="674"/>
      <c r="WIJ50" s="674"/>
      <c r="WIK50" s="674"/>
      <c r="WIL50" s="674"/>
      <c r="WIM50" s="674"/>
      <c r="WIN50" s="674"/>
      <c r="WIO50" s="674"/>
      <c r="WIP50" s="674"/>
      <c r="WIQ50" s="674"/>
      <c r="WIR50" s="674"/>
      <c r="WIS50" s="674"/>
      <c r="WIT50" s="674"/>
      <c r="WIU50" s="674"/>
      <c r="WIV50" s="674"/>
      <c r="WIW50" s="674"/>
      <c r="WIX50" s="674"/>
      <c r="WIY50" s="674"/>
      <c r="WIZ50" s="674"/>
      <c r="WJA50" s="674"/>
      <c r="WJB50" s="674"/>
      <c r="WJC50" s="674"/>
      <c r="WJD50" s="674"/>
      <c r="WJE50" s="674"/>
      <c r="WJF50" s="674"/>
      <c r="WJG50" s="674"/>
      <c r="WJH50" s="674"/>
      <c r="WJI50" s="674"/>
      <c r="WJJ50" s="674"/>
      <c r="WJK50" s="674"/>
      <c r="WJL50" s="674"/>
      <c r="WJM50" s="674"/>
      <c r="WJN50" s="674"/>
      <c r="WJO50" s="674"/>
      <c r="WJP50" s="674"/>
      <c r="WJQ50" s="674"/>
      <c r="WJR50" s="674"/>
      <c r="WJS50" s="674"/>
      <c r="WJT50" s="674"/>
      <c r="WJU50" s="674"/>
      <c r="WJV50" s="674"/>
      <c r="WJW50" s="674"/>
      <c r="WJX50" s="674"/>
      <c r="WJY50" s="674"/>
      <c r="WJZ50" s="674"/>
      <c r="WKA50" s="674"/>
      <c r="WKB50" s="674"/>
      <c r="WKC50" s="674"/>
      <c r="WKD50" s="674"/>
      <c r="WKE50" s="674"/>
      <c r="WKF50" s="674"/>
      <c r="WKG50" s="674"/>
      <c r="WKH50" s="674"/>
      <c r="WKI50" s="674"/>
      <c r="WKJ50" s="674"/>
      <c r="WKK50" s="674"/>
      <c r="WKL50" s="674"/>
      <c r="WKM50" s="674"/>
      <c r="WKN50" s="674"/>
      <c r="WKO50" s="674"/>
      <c r="WKP50" s="674"/>
      <c r="WKQ50" s="674"/>
      <c r="WKR50" s="674"/>
      <c r="WKS50" s="674"/>
      <c r="WKT50" s="674"/>
      <c r="WKU50" s="674"/>
      <c r="WKV50" s="674"/>
      <c r="WKW50" s="674"/>
      <c r="WKX50" s="674"/>
      <c r="WKY50" s="674"/>
      <c r="WKZ50" s="674"/>
      <c r="WLA50" s="674"/>
      <c r="WLB50" s="674"/>
      <c r="WLC50" s="674"/>
      <c r="WLD50" s="674"/>
      <c r="WLE50" s="674"/>
      <c r="WLF50" s="674"/>
      <c r="WLG50" s="674"/>
      <c r="WLH50" s="674"/>
      <c r="WLI50" s="674"/>
      <c r="WLJ50" s="674"/>
      <c r="WLK50" s="674"/>
      <c r="WLL50" s="674"/>
      <c r="WLM50" s="674"/>
      <c r="WLN50" s="674"/>
      <c r="WLO50" s="674"/>
      <c r="WLP50" s="674"/>
      <c r="WLQ50" s="674"/>
      <c r="WLR50" s="674"/>
      <c r="WLS50" s="674"/>
      <c r="WLT50" s="674"/>
      <c r="WLU50" s="674"/>
      <c r="WLV50" s="674"/>
      <c r="WLW50" s="674"/>
      <c r="WLX50" s="674"/>
      <c r="WLY50" s="674"/>
      <c r="WLZ50" s="674"/>
      <c r="WMA50" s="674"/>
      <c r="WMB50" s="674"/>
      <c r="WMC50" s="674"/>
      <c r="WMD50" s="674"/>
      <c r="WME50" s="674"/>
      <c r="WMF50" s="674"/>
      <c r="WMG50" s="674"/>
      <c r="WMH50" s="674"/>
      <c r="WMI50" s="674"/>
      <c r="WMJ50" s="674"/>
      <c r="WMK50" s="674"/>
      <c r="WML50" s="674"/>
      <c r="WMM50" s="674"/>
      <c r="WMN50" s="674"/>
      <c r="WMO50" s="674"/>
      <c r="WMP50" s="674"/>
      <c r="WMQ50" s="674"/>
      <c r="WMR50" s="674"/>
      <c r="WMS50" s="674"/>
      <c r="WMT50" s="674"/>
      <c r="WMU50" s="674"/>
      <c r="WMV50" s="674"/>
      <c r="WMW50" s="674"/>
      <c r="WMX50" s="674"/>
      <c r="WMY50" s="674"/>
      <c r="WMZ50" s="674"/>
      <c r="WNA50" s="674"/>
      <c r="WNB50" s="674"/>
      <c r="WNC50" s="674"/>
      <c r="WND50" s="674"/>
      <c r="WNE50" s="674"/>
      <c r="WNF50" s="674"/>
      <c r="WNG50" s="674"/>
      <c r="WNH50" s="674"/>
      <c r="WNI50" s="674"/>
      <c r="WNJ50" s="674"/>
      <c r="WNK50" s="674"/>
      <c r="WNL50" s="674"/>
      <c r="WNM50" s="674"/>
      <c r="WNN50" s="674"/>
      <c r="WNO50" s="674"/>
      <c r="WNP50" s="674"/>
      <c r="WNQ50" s="674"/>
      <c r="WNR50" s="674"/>
      <c r="WNS50" s="674"/>
      <c r="WNT50" s="674"/>
      <c r="WNU50" s="674"/>
      <c r="WNV50" s="674"/>
      <c r="WNW50" s="674"/>
      <c r="WNX50" s="674"/>
      <c r="WNY50" s="674"/>
      <c r="WNZ50" s="674"/>
      <c r="WOA50" s="674"/>
      <c r="WOB50" s="674"/>
      <c r="WOC50" s="674"/>
      <c r="WOD50" s="674"/>
      <c r="WOE50" s="674"/>
      <c r="WOF50" s="674"/>
      <c r="WOG50" s="674"/>
      <c r="WOH50" s="674"/>
      <c r="WOI50" s="674"/>
      <c r="WOJ50" s="674"/>
      <c r="WOK50" s="674"/>
      <c r="WOL50" s="674"/>
      <c r="WOM50" s="674"/>
      <c r="WON50" s="674"/>
      <c r="WOO50" s="674"/>
      <c r="WOP50" s="674"/>
      <c r="WOQ50" s="674"/>
      <c r="WOR50" s="674"/>
      <c r="WOS50" s="674"/>
      <c r="WOT50" s="674"/>
      <c r="WOU50" s="674"/>
      <c r="WOV50" s="674"/>
      <c r="WOW50" s="674"/>
      <c r="WOX50" s="674"/>
      <c r="WOY50" s="674"/>
      <c r="WOZ50" s="674"/>
      <c r="WPA50" s="674"/>
      <c r="WPB50" s="674"/>
      <c r="WPC50" s="674"/>
      <c r="WPD50" s="674"/>
      <c r="WPE50" s="674"/>
      <c r="WPF50" s="674"/>
      <c r="WPG50" s="674"/>
      <c r="WPH50" s="674"/>
      <c r="WPI50" s="674"/>
      <c r="WPJ50" s="674"/>
      <c r="WPK50" s="674"/>
      <c r="WPL50" s="674"/>
      <c r="WPM50" s="674"/>
      <c r="WPN50" s="674"/>
      <c r="WPO50" s="674"/>
      <c r="WPP50" s="674"/>
      <c r="WPQ50" s="674"/>
      <c r="WPR50" s="674"/>
      <c r="WPS50" s="674"/>
      <c r="WPT50" s="674"/>
      <c r="WPU50" s="674"/>
      <c r="WPV50" s="674"/>
      <c r="WPW50" s="674"/>
      <c r="WPX50" s="674"/>
      <c r="WPY50" s="674"/>
      <c r="WPZ50" s="674"/>
      <c r="WQA50" s="674"/>
      <c r="WQB50" s="674"/>
      <c r="WQC50" s="674"/>
      <c r="WQD50" s="674"/>
      <c r="WQE50" s="674"/>
      <c r="WQF50" s="674"/>
      <c r="WQG50" s="674"/>
      <c r="WQH50" s="674"/>
      <c r="WQI50" s="674"/>
      <c r="WQJ50" s="674"/>
      <c r="WQK50" s="674"/>
      <c r="WQL50" s="674"/>
      <c r="WQM50" s="674"/>
      <c r="WQN50" s="674"/>
      <c r="WQO50" s="674"/>
      <c r="WQP50" s="674"/>
      <c r="WQQ50" s="674"/>
      <c r="WQR50" s="674"/>
      <c r="WQS50" s="674"/>
      <c r="WQT50" s="674"/>
      <c r="WQU50" s="674"/>
      <c r="WQV50" s="674"/>
      <c r="WQW50" s="674"/>
      <c r="WQX50" s="674"/>
      <c r="WQY50" s="674"/>
      <c r="WQZ50" s="674"/>
      <c r="WRA50" s="674"/>
      <c r="WRB50" s="674"/>
      <c r="WRC50" s="674"/>
      <c r="WRD50" s="674"/>
      <c r="WRE50" s="674"/>
      <c r="WRF50" s="674"/>
      <c r="WRG50" s="674"/>
      <c r="WRH50" s="674"/>
      <c r="WRI50" s="674"/>
      <c r="WRJ50" s="674"/>
      <c r="WRK50" s="674"/>
      <c r="WRL50" s="674"/>
      <c r="WRM50" s="674"/>
      <c r="WRN50" s="674"/>
      <c r="WRO50" s="674"/>
      <c r="WRP50" s="674"/>
      <c r="WRQ50" s="674"/>
      <c r="WRR50" s="674"/>
      <c r="WRS50" s="674"/>
      <c r="WRT50" s="674"/>
      <c r="WRU50" s="674"/>
      <c r="WRV50" s="674"/>
      <c r="WRW50" s="674"/>
      <c r="WRX50" s="674"/>
      <c r="WRY50" s="674"/>
      <c r="WRZ50" s="674"/>
      <c r="WSA50" s="674"/>
      <c r="WSB50" s="674"/>
      <c r="WSC50" s="674"/>
      <c r="WSD50" s="674"/>
      <c r="WSE50" s="674"/>
      <c r="WSF50" s="674"/>
      <c r="WSG50" s="674"/>
      <c r="WSH50" s="674"/>
      <c r="WSI50" s="674"/>
      <c r="WSJ50" s="674"/>
      <c r="WSK50" s="674"/>
      <c r="WSL50" s="674"/>
      <c r="WSM50" s="674"/>
      <c r="WSN50" s="674"/>
      <c r="WSO50" s="674"/>
      <c r="WSP50" s="674"/>
      <c r="WSQ50" s="674"/>
      <c r="WSR50" s="674"/>
      <c r="WSS50" s="674"/>
      <c r="WST50" s="674"/>
      <c r="WSU50" s="674"/>
      <c r="WSV50" s="674"/>
      <c r="WSW50" s="674"/>
      <c r="WSX50" s="674"/>
      <c r="WSY50" s="674"/>
      <c r="WSZ50" s="674"/>
      <c r="WTA50" s="674"/>
      <c r="WTB50" s="674"/>
      <c r="WTC50" s="674"/>
      <c r="WTD50" s="674"/>
      <c r="WTE50" s="674"/>
      <c r="WTF50" s="674"/>
      <c r="WTG50" s="674"/>
      <c r="WTH50" s="674"/>
      <c r="WTI50" s="674"/>
      <c r="WTJ50" s="674"/>
      <c r="WTK50" s="674"/>
      <c r="WTL50" s="674"/>
      <c r="WTM50" s="674"/>
      <c r="WTN50" s="674"/>
      <c r="WTO50" s="674"/>
      <c r="WTP50" s="674"/>
      <c r="WTQ50" s="674"/>
      <c r="WTR50" s="674"/>
      <c r="WTS50" s="674"/>
      <c r="WTT50" s="674"/>
      <c r="WTU50" s="674"/>
      <c r="WTV50" s="674"/>
      <c r="WTW50" s="674"/>
      <c r="WTX50" s="674"/>
      <c r="WTY50" s="674"/>
      <c r="WTZ50" s="674"/>
      <c r="WUA50" s="674"/>
      <c r="WUB50" s="674"/>
      <c r="WUC50" s="674"/>
      <c r="WUD50" s="674"/>
      <c r="WUE50" s="674"/>
      <c r="WUF50" s="674"/>
      <c r="WUG50" s="674"/>
      <c r="WUH50" s="674"/>
      <c r="WUI50" s="674"/>
      <c r="WUJ50" s="674"/>
      <c r="WUK50" s="674"/>
      <c r="WUL50" s="674"/>
      <c r="WUM50" s="674"/>
      <c r="WUN50" s="674"/>
      <c r="WUO50" s="674"/>
      <c r="WUP50" s="674"/>
      <c r="WUQ50" s="674"/>
      <c r="WUR50" s="674"/>
      <c r="WUS50" s="674"/>
      <c r="WUT50" s="674"/>
      <c r="WUU50" s="674"/>
      <c r="WUV50" s="674"/>
      <c r="WUW50" s="674"/>
      <c r="WUX50" s="674"/>
      <c r="WUY50" s="674"/>
      <c r="WUZ50" s="674"/>
      <c r="WVA50" s="674"/>
      <c r="WVB50" s="674"/>
      <c r="WVC50" s="674"/>
      <c r="WVD50" s="674"/>
      <c r="WVE50" s="674"/>
      <c r="WVF50" s="674"/>
      <c r="WVG50" s="674"/>
      <c r="WVH50" s="674"/>
      <c r="WVI50" s="674"/>
      <c r="WVJ50" s="674"/>
      <c r="WVK50" s="674"/>
      <c r="WVL50" s="674"/>
      <c r="WVM50" s="674"/>
      <c r="WVN50" s="674"/>
      <c r="WVO50" s="674"/>
      <c r="WVP50" s="674"/>
      <c r="WVQ50" s="674"/>
      <c r="WVR50" s="674"/>
      <c r="WVS50" s="674"/>
      <c r="WVT50" s="674"/>
    </row>
    <row r="51" spans="1:16140" s="1216" customFormat="1" x14ac:dyDescent="0.2">
      <c r="A51" s="674"/>
      <c r="B51" s="674"/>
      <c r="C51" s="674"/>
      <c r="D51" s="674"/>
      <c r="E51" s="674"/>
      <c r="F51" s="1215"/>
      <c r="G51" s="674"/>
      <c r="H51" s="674"/>
      <c r="I51" s="674"/>
      <c r="J51" s="1733"/>
      <c r="K51" s="674"/>
      <c r="L51" s="674"/>
      <c r="M51" s="674"/>
      <c r="O51" s="674"/>
      <c r="P51" s="674"/>
      <c r="Q51" s="674"/>
      <c r="R51" s="674"/>
      <c r="S51" s="674"/>
      <c r="T51" s="674"/>
      <c r="U51" s="674"/>
      <c r="V51" s="674"/>
      <c r="W51" s="674"/>
      <c r="X51" s="674"/>
      <c r="Y51" s="674"/>
      <c r="Z51" s="674"/>
      <c r="AA51" s="674"/>
      <c r="AB51" s="674"/>
      <c r="AC51" s="674"/>
      <c r="AD51" s="674"/>
      <c r="AE51" s="674"/>
      <c r="AF51" s="674"/>
      <c r="AG51" s="674"/>
      <c r="AH51" s="674"/>
      <c r="AI51" s="674"/>
      <c r="AJ51" s="674"/>
      <c r="AK51" s="674"/>
      <c r="AL51" s="674"/>
      <c r="AM51" s="674"/>
      <c r="AN51" s="674"/>
      <c r="AO51" s="674"/>
      <c r="AP51" s="674"/>
      <c r="AQ51" s="674"/>
      <c r="AR51" s="674"/>
      <c r="AS51" s="674"/>
      <c r="AT51" s="674"/>
      <c r="AU51" s="674"/>
      <c r="AV51" s="674"/>
      <c r="AW51" s="674"/>
      <c r="AX51" s="674"/>
      <c r="AY51" s="674"/>
      <c r="AZ51" s="674"/>
      <c r="BA51" s="674"/>
      <c r="BB51" s="674"/>
      <c r="BC51" s="674"/>
      <c r="BD51" s="674"/>
      <c r="BE51" s="674"/>
      <c r="BF51" s="674"/>
      <c r="BG51" s="674"/>
      <c r="BH51" s="674"/>
      <c r="BI51" s="674"/>
      <c r="BJ51" s="674"/>
      <c r="BK51" s="674"/>
      <c r="BL51" s="674"/>
      <c r="BM51" s="674"/>
      <c r="BN51" s="674"/>
      <c r="BO51" s="674"/>
      <c r="BP51" s="674"/>
      <c r="BQ51" s="674"/>
      <c r="BR51" s="674"/>
      <c r="BS51" s="674"/>
      <c r="BT51" s="674"/>
      <c r="BU51" s="674"/>
      <c r="BV51" s="674"/>
      <c r="BW51" s="674"/>
      <c r="BX51" s="674"/>
      <c r="BY51" s="674"/>
      <c r="BZ51" s="674"/>
      <c r="CA51" s="674"/>
      <c r="CB51" s="674"/>
      <c r="CC51" s="674"/>
      <c r="CD51" s="674"/>
      <c r="CE51" s="674"/>
      <c r="CF51" s="674"/>
      <c r="CG51" s="674"/>
      <c r="CH51" s="674"/>
      <c r="CI51" s="674"/>
      <c r="CJ51" s="674"/>
      <c r="CK51" s="674"/>
      <c r="CL51" s="674"/>
      <c r="CM51" s="674"/>
      <c r="CN51" s="674"/>
      <c r="CO51" s="674"/>
      <c r="CP51" s="674"/>
      <c r="CQ51" s="674"/>
      <c r="CR51" s="674"/>
      <c r="CS51" s="674"/>
      <c r="CT51" s="674"/>
      <c r="CU51" s="674"/>
      <c r="CV51" s="674"/>
      <c r="CW51" s="674"/>
      <c r="CX51" s="674"/>
      <c r="CY51" s="674"/>
      <c r="CZ51" s="674"/>
      <c r="DA51" s="674"/>
      <c r="DB51" s="674"/>
      <c r="DC51" s="674"/>
      <c r="DD51" s="674"/>
      <c r="DE51" s="674"/>
      <c r="DF51" s="674"/>
      <c r="DG51" s="674"/>
      <c r="DH51" s="674"/>
      <c r="DI51" s="674"/>
      <c r="DJ51" s="674"/>
      <c r="DK51" s="674"/>
      <c r="DL51" s="674"/>
      <c r="DM51" s="674"/>
      <c r="DN51" s="674"/>
      <c r="DO51" s="674"/>
      <c r="DP51" s="674"/>
      <c r="DQ51" s="674"/>
      <c r="DR51" s="674"/>
      <c r="DS51" s="674"/>
      <c r="DT51" s="674"/>
      <c r="DU51" s="674"/>
      <c r="DV51" s="674"/>
      <c r="DW51" s="674"/>
      <c r="DX51" s="674"/>
      <c r="DY51" s="674"/>
      <c r="DZ51" s="674"/>
      <c r="EA51" s="674"/>
      <c r="EB51" s="674"/>
      <c r="EC51" s="674"/>
      <c r="ED51" s="674"/>
      <c r="EE51" s="674"/>
      <c r="EF51" s="674"/>
      <c r="EG51" s="674"/>
      <c r="EH51" s="674"/>
      <c r="EI51" s="674"/>
      <c r="EJ51" s="674"/>
      <c r="EK51" s="674"/>
      <c r="EL51" s="674"/>
      <c r="EM51" s="674"/>
      <c r="EN51" s="674"/>
      <c r="EO51" s="674"/>
      <c r="EP51" s="674"/>
      <c r="EQ51" s="674"/>
      <c r="ER51" s="674"/>
      <c r="ES51" s="674"/>
      <c r="ET51" s="674"/>
      <c r="EU51" s="674"/>
      <c r="EV51" s="674"/>
      <c r="EW51" s="674"/>
      <c r="EX51" s="674"/>
      <c r="EY51" s="674"/>
      <c r="EZ51" s="674"/>
      <c r="FA51" s="674"/>
      <c r="FB51" s="674"/>
      <c r="FC51" s="674"/>
      <c r="FD51" s="674"/>
      <c r="FE51" s="674"/>
      <c r="FF51" s="674"/>
      <c r="FG51" s="674"/>
      <c r="FH51" s="674"/>
      <c r="FI51" s="674"/>
      <c r="FJ51" s="674"/>
      <c r="FK51" s="674"/>
      <c r="FL51" s="674"/>
      <c r="FM51" s="674"/>
      <c r="FN51" s="674"/>
      <c r="FO51" s="674"/>
      <c r="FP51" s="674"/>
      <c r="FQ51" s="674"/>
      <c r="FR51" s="674"/>
      <c r="FS51" s="674"/>
      <c r="FT51" s="674"/>
      <c r="FU51" s="674"/>
      <c r="FV51" s="674"/>
      <c r="FW51" s="674"/>
      <c r="FX51" s="674"/>
      <c r="FY51" s="674"/>
      <c r="FZ51" s="674"/>
      <c r="GA51" s="674"/>
      <c r="GB51" s="674"/>
      <c r="GC51" s="674"/>
      <c r="GD51" s="674"/>
      <c r="GE51" s="674"/>
      <c r="GF51" s="674"/>
      <c r="GG51" s="674"/>
      <c r="GH51" s="674"/>
      <c r="GI51" s="674"/>
      <c r="GJ51" s="674"/>
      <c r="GK51" s="674"/>
      <c r="GL51" s="674"/>
      <c r="GM51" s="674"/>
      <c r="GN51" s="674"/>
      <c r="GO51" s="674"/>
      <c r="GP51" s="674"/>
      <c r="GQ51" s="674"/>
      <c r="GR51" s="674"/>
      <c r="GS51" s="674"/>
      <c r="GT51" s="674"/>
      <c r="GU51" s="674"/>
      <c r="GV51" s="674"/>
      <c r="GW51" s="674"/>
      <c r="GX51" s="674"/>
      <c r="GY51" s="674"/>
      <c r="GZ51" s="674"/>
      <c r="HA51" s="674"/>
      <c r="HB51" s="674"/>
      <c r="HC51" s="674"/>
      <c r="HD51" s="674"/>
      <c r="HE51" s="674"/>
      <c r="HF51" s="674"/>
      <c r="HG51" s="674"/>
      <c r="HH51" s="674"/>
      <c r="HI51" s="674"/>
      <c r="HJ51" s="674"/>
      <c r="HK51" s="674"/>
      <c r="HL51" s="674"/>
      <c r="HM51" s="674"/>
      <c r="HN51" s="674"/>
      <c r="HO51" s="674"/>
      <c r="HP51" s="674"/>
      <c r="HQ51" s="674"/>
      <c r="HR51" s="674"/>
      <c r="HS51" s="674"/>
      <c r="HT51" s="674"/>
      <c r="HU51" s="674"/>
      <c r="HV51" s="674"/>
      <c r="HW51" s="674"/>
      <c r="HX51" s="674"/>
      <c r="HY51" s="674"/>
      <c r="HZ51" s="674"/>
      <c r="IA51" s="674"/>
      <c r="IB51" s="674"/>
      <c r="IC51" s="674"/>
      <c r="ID51" s="674"/>
      <c r="IE51" s="674"/>
      <c r="IF51" s="674"/>
      <c r="IG51" s="674"/>
      <c r="IH51" s="674"/>
      <c r="II51" s="674"/>
      <c r="IJ51" s="674"/>
      <c r="IK51" s="674"/>
      <c r="IL51" s="674"/>
      <c r="IM51" s="674"/>
      <c r="IN51" s="674"/>
      <c r="IO51" s="674"/>
      <c r="IP51" s="674"/>
      <c r="IQ51" s="674"/>
      <c r="IR51" s="674"/>
      <c r="IS51" s="674"/>
      <c r="IT51" s="674"/>
      <c r="IU51" s="674"/>
      <c r="IV51" s="674"/>
      <c r="IW51" s="674"/>
      <c r="IX51" s="674"/>
      <c r="IY51" s="674"/>
      <c r="IZ51" s="674"/>
      <c r="JA51" s="674"/>
      <c r="JB51" s="674"/>
      <c r="JC51" s="674"/>
      <c r="JD51" s="674"/>
      <c r="JE51" s="674"/>
      <c r="JF51" s="674"/>
      <c r="JG51" s="674"/>
      <c r="JH51" s="674"/>
      <c r="JI51" s="674"/>
      <c r="JJ51" s="674"/>
      <c r="JK51" s="674"/>
      <c r="JL51" s="674"/>
      <c r="JM51" s="674"/>
      <c r="JN51" s="674"/>
      <c r="JO51" s="674"/>
      <c r="JP51" s="674"/>
      <c r="JQ51" s="674"/>
      <c r="JR51" s="674"/>
      <c r="JS51" s="674"/>
      <c r="JT51" s="674"/>
      <c r="JU51" s="674"/>
      <c r="JV51" s="674"/>
      <c r="JW51" s="674"/>
      <c r="JX51" s="674"/>
      <c r="JY51" s="674"/>
      <c r="JZ51" s="674"/>
      <c r="KA51" s="674"/>
      <c r="KB51" s="674"/>
      <c r="KC51" s="674"/>
      <c r="KD51" s="674"/>
      <c r="KE51" s="674"/>
      <c r="KF51" s="674"/>
      <c r="KG51" s="674"/>
      <c r="KH51" s="674"/>
      <c r="KI51" s="674"/>
      <c r="KJ51" s="674"/>
      <c r="KK51" s="674"/>
      <c r="KL51" s="674"/>
      <c r="KM51" s="674"/>
      <c r="KN51" s="674"/>
      <c r="KO51" s="674"/>
      <c r="KP51" s="674"/>
      <c r="KQ51" s="674"/>
      <c r="KR51" s="674"/>
      <c r="KS51" s="674"/>
      <c r="KT51" s="674"/>
      <c r="KU51" s="674"/>
      <c r="KV51" s="674"/>
      <c r="KW51" s="674"/>
      <c r="KX51" s="674"/>
      <c r="KY51" s="674"/>
      <c r="KZ51" s="674"/>
      <c r="LA51" s="674"/>
      <c r="LB51" s="674"/>
      <c r="LC51" s="674"/>
      <c r="LD51" s="674"/>
      <c r="LE51" s="674"/>
      <c r="LF51" s="674"/>
      <c r="LG51" s="674"/>
      <c r="LH51" s="674"/>
      <c r="LI51" s="674"/>
      <c r="LJ51" s="674"/>
      <c r="LK51" s="674"/>
      <c r="LL51" s="674"/>
      <c r="LM51" s="674"/>
      <c r="LN51" s="674"/>
      <c r="LO51" s="674"/>
      <c r="LP51" s="674"/>
      <c r="LQ51" s="674"/>
      <c r="LR51" s="674"/>
      <c r="LS51" s="674"/>
      <c r="LT51" s="674"/>
      <c r="LU51" s="674"/>
      <c r="LV51" s="674"/>
      <c r="LW51" s="674"/>
      <c r="LX51" s="674"/>
      <c r="LY51" s="674"/>
      <c r="LZ51" s="674"/>
      <c r="MA51" s="674"/>
      <c r="MB51" s="674"/>
      <c r="MC51" s="674"/>
      <c r="MD51" s="674"/>
      <c r="ME51" s="674"/>
      <c r="MF51" s="674"/>
      <c r="MG51" s="674"/>
      <c r="MH51" s="674"/>
      <c r="MI51" s="674"/>
      <c r="MJ51" s="674"/>
      <c r="MK51" s="674"/>
      <c r="ML51" s="674"/>
      <c r="MM51" s="674"/>
      <c r="MN51" s="674"/>
      <c r="MO51" s="674"/>
      <c r="MP51" s="674"/>
      <c r="MQ51" s="674"/>
      <c r="MR51" s="674"/>
      <c r="MS51" s="674"/>
      <c r="MT51" s="674"/>
      <c r="MU51" s="674"/>
      <c r="MV51" s="674"/>
      <c r="MW51" s="674"/>
      <c r="MX51" s="674"/>
      <c r="MY51" s="674"/>
      <c r="MZ51" s="674"/>
      <c r="NA51" s="674"/>
      <c r="NB51" s="674"/>
      <c r="NC51" s="674"/>
      <c r="ND51" s="674"/>
      <c r="NE51" s="674"/>
      <c r="NF51" s="674"/>
      <c r="NG51" s="674"/>
      <c r="NH51" s="674"/>
      <c r="NI51" s="674"/>
      <c r="NJ51" s="674"/>
      <c r="NK51" s="674"/>
      <c r="NL51" s="674"/>
      <c r="NM51" s="674"/>
      <c r="NN51" s="674"/>
      <c r="NO51" s="674"/>
      <c r="NP51" s="674"/>
      <c r="NQ51" s="674"/>
      <c r="NR51" s="674"/>
      <c r="NS51" s="674"/>
      <c r="NT51" s="674"/>
      <c r="NU51" s="674"/>
      <c r="NV51" s="674"/>
      <c r="NW51" s="674"/>
      <c r="NX51" s="674"/>
      <c r="NY51" s="674"/>
      <c r="NZ51" s="674"/>
      <c r="OA51" s="674"/>
      <c r="OB51" s="674"/>
      <c r="OC51" s="674"/>
      <c r="OD51" s="674"/>
      <c r="OE51" s="674"/>
      <c r="OF51" s="674"/>
      <c r="OG51" s="674"/>
      <c r="OH51" s="674"/>
      <c r="OI51" s="674"/>
      <c r="OJ51" s="674"/>
      <c r="OK51" s="674"/>
      <c r="OL51" s="674"/>
      <c r="OM51" s="674"/>
      <c r="ON51" s="674"/>
      <c r="OO51" s="674"/>
      <c r="OP51" s="674"/>
      <c r="OQ51" s="674"/>
      <c r="OR51" s="674"/>
      <c r="OS51" s="674"/>
      <c r="OT51" s="674"/>
      <c r="OU51" s="674"/>
      <c r="OV51" s="674"/>
      <c r="OW51" s="674"/>
      <c r="OX51" s="674"/>
      <c r="OY51" s="674"/>
      <c r="OZ51" s="674"/>
      <c r="PA51" s="674"/>
      <c r="PB51" s="674"/>
      <c r="PC51" s="674"/>
      <c r="PD51" s="674"/>
      <c r="PE51" s="674"/>
      <c r="PF51" s="674"/>
      <c r="PG51" s="674"/>
      <c r="PH51" s="674"/>
      <c r="PI51" s="674"/>
      <c r="PJ51" s="674"/>
      <c r="PK51" s="674"/>
      <c r="PL51" s="674"/>
      <c r="PM51" s="674"/>
      <c r="PN51" s="674"/>
      <c r="PO51" s="674"/>
      <c r="PP51" s="674"/>
      <c r="PQ51" s="674"/>
      <c r="PR51" s="674"/>
      <c r="PS51" s="674"/>
      <c r="PT51" s="674"/>
      <c r="PU51" s="674"/>
      <c r="PV51" s="674"/>
      <c r="PW51" s="674"/>
      <c r="PX51" s="674"/>
      <c r="PY51" s="674"/>
      <c r="PZ51" s="674"/>
      <c r="QA51" s="674"/>
      <c r="QB51" s="674"/>
      <c r="QC51" s="674"/>
      <c r="QD51" s="674"/>
      <c r="QE51" s="674"/>
      <c r="QF51" s="674"/>
      <c r="QG51" s="674"/>
      <c r="QH51" s="674"/>
      <c r="QI51" s="674"/>
      <c r="QJ51" s="674"/>
      <c r="QK51" s="674"/>
      <c r="QL51" s="674"/>
      <c r="QM51" s="674"/>
      <c r="QN51" s="674"/>
      <c r="QO51" s="674"/>
      <c r="QP51" s="674"/>
      <c r="QQ51" s="674"/>
      <c r="QR51" s="674"/>
      <c r="QS51" s="674"/>
      <c r="QT51" s="674"/>
      <c r="QU51" s="674"/>
      <c r="QV51" s="674"/>
      <c r="QW51" s="674"/>
      <c r="QX51" s="674"/>
      <c r="QY51" s="674"/>
      <c r="QZ51" s="674"/>
      <c r="RA51" s="674"/>
      <c r="RB51" s="674"/>
      <c r="RC51" s="674"/>
      <c r="RD51" s="674"/>
      <c r="RE51" s="674"/>
      <c r="RF51" s="674"/>
      <c r="RG51" s="674"/>
      <c r="RH51" s="674"/>
      <c r="RI51" s="674"/>
      <c r="RJ51" s="674"/>
      <c r="RK51" s="674"/>
      <c r="RL51" s="674"/>
      <c r="RM51" s="674"/>
      <c r="RN51" s="674"/>
      <c r="RO51" s="674"/>
      <c r="RP51" s="674"/>
      <c r="RQ51" s="674"/>
      <c r="RR51" s="674"/>
      <c r="RS51" s="674"/>
      <c r="RT51" s="674"/>
      <c r="RU51" s="674"/>
      <c r="RV51" s="674"/>
      <c r="RW51" s="674"/>
      <c r="RX51" s="674"/>
      <c r="RY51" s="674"/>
      <c r="RZ51" s="674"/>
      <c r="SA51" s="674"/>
      <c r="SB51" s="674"/>
      <c r="SC51" s="674"/>
      <c r="SD51" s="674"/>
      <c r="SE51" s="674"/>
      <c r="SF51" s="674"/>
      <c r="SG51" s="674"/>
      <c r="SH51" s="674"/>
      <c r="SI51" s="674"/>
      <c r="SJ51" s="674"/>
      <c r="SK51" s="674"/>
      <c r="SL51" s="674"/>
      <c r="SM51" s="674"/>
      <c r="SN51" s="674"/>
      <c r="SO51" s="674"/>
      <c r="SP51" s="674"/>
      <c r="SQ51" s="674"/>
      <c r="SR51" s="674"/>
      <c r="SS51" s="674"/>
      <c r="ST51" s="674"/>
      <c r="SU51" s="674"/>
      <c r="SV51" s="674"/>
      <c r="SW51" s="674"/>
      <c r="SX51" s="674"/>
      <c r="SY51" s="674"/>
      <c r="SZ51" s="674"/>
      <c r="TA51" s="674"/>
      <c r="TB51" s="674"/>
      <c r="TC51" s="674"/>
      <c r="TD51" s="674"/>
      <c r="TE51" s="674"/>
      <c r="TF51" s="674"/>
      <c r="TG51" s="674"/>
      <c r="TH51" s="674"/>
      <c r="TI51" s="674"/>
      <c r="TJ51" s="674"/>
      <c r="TK51" s="674"/>
      <c r="TL51" s="674"/>
      <c r="TM51" s="674"/>
      <c r="TN51" s="674"/>
      <c r="TO51" s="674"/>
      <c r="TP51" s="674"/>
      <c r="TQ51" s="674"/>
      <c r="TR51" s="674"/>
      <c r="TS51" s="674"/>
      <c r="TT51" s="674"/>
      <c r="TU51" s="674"/>
      <c r="TV51" s="674"/>
      <c r="TW51" s="674"/>
      <c r="TX51" s="674"/>
      <c r="TY51" s="674"/>
      <c r="TZ51" s="674"/>
      <c r="UA51" s="674"/>
      <c r="UB51" s="674"/>
      <c r="UC51" s="674"/>
      <c r="UD51" s="674"/>
      <c r="UE51" s="674"/>
      <c r="UF51" s="674"/>
      <c r="UG51" s="674"/>
      <c r="UH51" s="674"/>
      <c r="UI51" s="674"/>
      <c r="UJ51" s="674"/>
      <c r="UK51" s="674"/>
      <c r="UL51" s="674"/>
      <c r="UM51" s="674"/>
      <c r="UN51" s="674"/>
      <c r="UO51" s="674"/>
      <c r="UP51" s="674"/>
      <c r="UQ51" s="674"/>
      <c r="UR51" s="674"/>
      <c r="US51" s="674"/>
      <c r="UT51" s="674"/>
      <c r="UU51" s="674"/>
      <c r="UV51" s="674"/>
      <c r="UW51" s="674"/>
      <c r="UX51" s="674"/>
      <c r="UY51" s="674"/>
      <c r="UZ51" s="674"/>
      <c r="VA51" s="674"/>
      <c r="VB51" s="674"/>
      <c r="VC51" s="674"/>
      <c r="VD51" s="674"/>
      <c r="VE51" s="674"/>
      <c r="VF51" s="674"/>
      <c r="VG51" s="674"/>
      <c r="VH51" s="674"/>
      <c r="VI51" s="674"/>
      <c r="VJ51" s="674"/>
      <c r="VK51" s="674"/>
      <c r="VL51" s="674"/>
      <c r="VM51" s="674"/>
      <c r="VN51" s="674"/>
      <c r="VO51" s="674"/>
      <c r="VP51" s="674"/>
      <c r="VQ51" s="674"/>
      <c r="VR51" s="674"/>
      <c r="VS51" s="674"/>
      <c r="VT51" s="674"/>
      <c r="VU51" s="674"/>
      <c r="VV51" s="674"/>
      <c r="VW51" s="674"/>
      <c r="VX51" s="674"/>
      <c r="VY51" s="674"/>
      <c r="VZ51" s="674"/>
      <c r="WA51" s="674"/>
      <c r="WB51" s="674"/>
      <c r="WC51" s="674"/>
      <c r="WD51" s="674"/>
      <c r="WE51" s="674"/>
      <c r="WF51" s="674"/>
      <c r="WG51" s="674"/>
      <c r="WH51" s="674"/>
      <c r="WI51" s="674"/>
      <c r="WJ51" s="674"/>
      <c r="WK51" s="674"/>
      <c r="WL51" s="674"/>
      <c r="WM51" s="674"/>
      <c r="WN51" s="674"/>
      <c r="WO51" s="674"/>
      <c r="WP51" s="674"/>
      <c r="WQ51" s="674"/>
      <c r="WR51" s="674"/>
      <c r="WS51" s="674"/>
      <c r="WT51" s="674"/>
      <c r="WU51" s="674"/>
      <c r="WV51" s="674"/>
      <c r="WW51" s="674"/>
      <c r="WX51" s="674"/>
      <c r="WY51" s="674"/>
      <c r="WZ51" s="674"/>
      <c r="XA51" s="674"/>
      <c r="XB51" s="674"/>
      <c r="XC51" s="674"/>
      <c r="XD51" s="674"/>
      <c r="XE51" s="674"/>
      <c r="XF51" s="674"/>
      <c r="XG51" s="674"/>
      <c r="XH51" s="674"/>
      <c r="XI51" s="674"/>
      <c r="XJ51" s="674"/>
      <c r="XK51" s="674"/>
      <c r="XL51" s="674"/>
      <c r="XM51" s="674"/>
      <c r="XN51" s="674"/>
      <c r="XO51" s="674"/>
      <c r="XP51" s="674"/>
      <c r="XQ51" s="674"/>
      <c r="XR51" s="674"/>
      <c r="XS51" s="674"/>
      <c r="XT51" s="674"/>
      <c r="XU51" s="674"/>
      <c r="XV51" s="674"/>
      <c r="XW51" s="674"/>
      <c r="XX51" s="674"/>
      <c r="XY51" s="674"/>
      <c r="XZ51" s="674"/>
      <c r="YA51" s="674"/>
      <c r="YB51" s="674"/>
      <c r="YC51" s="674"/>
      <c r="YD51" s="674"/>
      <c r="YE51" s="674"/>
      <c r="YF51" s="674"/>
      <c r="YG51" s="674"/>
      <c r="YH51" s="674"/>
      <c r="YI51" s="674"/>
      <c r="YJ51" s="674"/>
      <c r="YK51" s="674"/>
      <c r="YL51" s="674"/>
      <c r="YM51" s="674"/>
      <c r="YN51" s="674"/>
      <c r="YO51" s="674"/>
      <c r="YP51" s="674"/>
      <c r="YQ51" s="674"/>
      <c r="YR51" s="674"/>
      <c r="YS51" s="674"/>
      <c r="YT51" s="674"/>
      <c r="YU51" s="674"/>
      <c r="YV51" s="674"/>
      <c r="YW51" s="674"/>
      <c r="YX51" s="674"/>
      <c r="YY51" s="674"/>
      <c r="YZ51" s="674"/>
      <c r="ZA51" s="674"/>
      <c r="ZB51" s="674"/>
      <c r="ZC51" s="674"/>
      <c r="ZD51" s="674"/>
      <c r="ZE51" s="674"/>
      <c r="ZF51" s="674"/>
      <c r="ZG51" s="674"/>
      <c r="ZH51" s="674"/>
      <c r="ZI51" s="674"/>
      <c r="ZJ51" s="674"/>
      <c r="ZK51" s="674"/>
      <c r="ZL51" s="674"/>
      <c r="ZM51" s="674"/>
      <c r="ZN51" s="674"/>
      <c r="ZO51" s="674"/>
      <c r="ZP51" s="674"/>
      <c r="ZQ51" s="674"/>
      <c r="ZR51" s="674"/>
      <c r="ZS51" s="674"/>
      <c r="ZT51" s="674"/>
      <c r="ZU51" s="674"/>
      <c r="ZV51" s="674"/>
      <c r="ZW51" s="674"/>
      <c r="ZX51" s="674"/>
      <c r="ZY51" s="674"/>
      <c r="ZZ51" s="674"/>
      <c r="AAA51" s="674"/>
      <c r="AAB51" s="674"/>
      <c r="AAC51" s="674"/>
      <c r="AAD51" s="674"/>
      <c r="AAE51" s="674"/>
      <c r="AAF51" s="674"/>
      <c r="AAG51" s="674"/>
      <c r="AAH51" s="674"/>
      <c r="AAI51" s="674"/>
      <c r="AAJ51" s="674"/>
      <c r="AAK51" s="674"/>
      <c r="AAL51" s="674"/>
      <c r="AAM51" s="674"/>
      <c r="AAN51" s="674"/>
      <c r="AAO51" s="674"/>
      <c r="AAP51" s="674"/>
      <c r="AAQ51" s="674"/>
      <c r="AAR51" s="674"/>
      <c r="AAS51" s="674"/>
      <c r="AAT51" s="674"/>
      <c r="AAU51" s="674"/>
      <c r="AAV51" s="674"/>
      <c r="AAW51" s="674"/>
      <c r="AAX51" s="674"/>
      <c r="AAY51" s="674"/>
      <c r="AAZ51" s="674"/>
      <c r="ABA51" s="674"/>
      <c r="ABB51" s="674"/>
      <c r="ABC51" s="674"/>
      <c r="ABD51" s="674"/>
      <c r="ABE51" s="674"/>
      <c r="ABF51" s="674"/>
      <c r="ABG51" s="674"/>
      <c r="ABH51" s="674"/>
      <c r="ABI51" s="674"/>
      <c r="ABJ51" s="674"/>
      <c r="ABK51" s="674"/>
      <c r="ABL51" s="674"/>
      <c r="ABM51" s="674"/>
      <c r="ABN51" s="674"/>
      <c r="ABO51" s="674"/>
      <c r="ABP51" s="674"/>
      <c r="ABQ51" s="674"/>
      <c r="ABR51" s="674"/>
      <c r="ABS51" s="674"/>
      <c r="ABT51" s="674"/>
      <c r="ABU51" s="674"/>
      <c r="ABV51" s="674"/>
      <c r="ABW51" s="674"/>
      <c r="ABX51" s="674"/>
      <c r="ABY51" s="674"/>
      <c r="ABZ51" s="674"/>
      <c r="ACA51" s="674"/>
      <c r="ACB51" s="674"/>
      <c r="ACC51" s="674"/>
      <c r="ACD51" s="674"/>
      <c r="ACE51" s="674"/>
      <c r="ACF51" s="674"/>
      <c r="ACG51" s="674"/>
      <c r="ACH51" s="674"/>
      <c r="ACI51" s="674"/>
      <c r="ACJ51" s="674"/>
      <c r="ACK51" s="674"/>
      <c r="ACL51" s="674"/>
      <c r="ACM51" s="674"/>
      <c r="ACN51" s="674"/>
      <c r="ACO51" s="674"/>
      <c r="ACP51" s="674"/>
      <c r="ACQ51" s="674"/>
      <c r="ACR51" s="674"/>
      <c r="ACS51" s="674"/>
      <c r="ACT51" s="674"/>
      <c r="ACU51" s="674"/>
      <c r="ACV51" s="674"/>
      <c r="ACW51" s="674"/>
      <c r="ACX51" s="674"/>
      <c r="ACY51" s="674"/>
      <c r="ACZ51" s="674"/>
      <c r="ADA51" s="674"/>
      <c r="ADB51" s="674"/>
      <c r="ADC51" s="674"/>
      <c r="ADD51" s="674"/>
      <c r="ADE51" s="674"/>
      <c r="ADF51" s="674"/>
      <c r="ADG51" s="674"/>
      <c r="ADH51" s="674"/>
      <c r="ADI51" s="674"/>
      <c r="ADJ51" s="674"/>
      <c r="ADK51" s="674"/>
      <c r="ADL51" s="674"/>
      <c r="ADM51" s="674"/>
      <c r="ADN51" s="674"/>
      <c r="ADO51" s="674"/>
      <c r="ADP51" s="674"/>
      <c r="ADQ51" s="674"/>
      <c r="ADR51" s="674"/>
      <c r="ADS51" s="674"/>
      <c r="ADT51" s="674"/>
      <c r="ADU51" s="674"/>
      <c r="ADV51" s="674"/>
      <c r="ADW51" s="674"/>
      <c r="ADX51" s="674"/>
      <c r="ADY51" s="674"/>
      <c r="ADZ51" s="674"/>
      <c r="AEA51" s="674"/>
      <c r="AEB51" s="674"/>
      <c r="AEC51" s="674"/>
      <c r="AED51" s="674"/>
      <c r="AEE51" s="674"/>
      <c r="AEF51" s="674"/>
      <c r="AEG51" s="674"/>
      <c r="AEH51" s="674"/>
      <c r="AEI51" s="674"/>
      <c r="AEJ51" s="674"/>
      <c r="AEK51" s="674"/>
      <c r="AEL51" s="674"/>
      <c r="AEM51" s="674"/>
      <c r="AEN51" s="674"/>
      <c r="AEO51" s="674"/>
      <c r="AEP51" s="674"/>
      <c r="AEQ51" s="674"/>
      <c r="AER51" s="674"/>
      <c r="AES51" s="674"/>
      <c r="AET51" s="674"/>
      <c r="AEU51" s="674"/>
      <c r="AEV51" s="674"/>
      <c r="AEW51" s="674"/>
      <c r="AEX51" s="674"/>
      <c r="AEY51" s="674"/>
      <c r="AEZ51" s="674"/>
      <c r="AFA51" s="674"/>
      <c r="AFB51" s="674"/>
      <c r="AFC51" s="674"/>
      <c r="AFD51" s="674"/>
      <c r="AFE51" s="674"/>
      <c r="AFF51" s="674"/>
      <c r="AFG51" s="674"/>
      <c r="AFH51" s="674"/>
      <c r="AFI51" s="674"/>
      <c r="AFJ51" s="674"/>
      <c r="AFK51" s="674"/>
      <c r="AFL51" s="674"/>
      <c r="AFM51" s="674"/>
      <c r="AFN51" s="674"/>
      <c r="AFO51" s="674"/>
      <c r="AFP51" s="674"/>
      <c r="AFQ51" s="674"/>
      <c r="AFR51" s="674"/>
      <c r="AFS51" s="674"/>
      <c r="AFT51" s="674"/>
      <c r="AFU51" s="674"/>
      <c r="AFV51" s="674"/>
      <c r="AFW51" s="674"/>
      <c r="AFX51" s="674"/>
      <c r="AFY51" s="674"/>
      <c r="AFZ51" s="674"/>
      <c r="AGA51" s="674"/>
      <c r="AGB51" s="674"/>
      <c r="AGC51" s="674"/>
      <c r="AGD51" s="674"/>
      <c r="AGE51" s="674"/>
      <c r="AGF51" s="674"/>
      <c r="AGG51" s="674"/>
      <c r="AGH51" s="674"/>
      <c r="AGI51" s="674"/>
      <c r="AGJ51" s="674"/>
      <c r="AGK51" s="674"/>
      <c r="AGL51" s="674"/>
      <c r="AGM51" s="674"/>
      <c r="AGN51" s="674"/>
      <c r="AGO51" s="674"/>
      <c r="AGP51" s="674"/>
      <c r="AGQ51" s="674"/>
      <c r="AGR51" s="674"/>
      <c r="AGS51" s="674"/>
      <c r="AGT51" s="674"/>
      <c r="AGU51" s="674"/>
      <c r="AGV51" s="674"/>
      <c r="AGW51" s="674"/>
      <c r="AGX51" s="674"/>
      <c r="AGY51" s="674"/>
      <c r="AGZ51" s="674"/>
      <c r="AHA51" s="674"/>
      <c r="AHB51" s="674"/>
      <c r="AHC51" s="674"/>
      <c r="AHD51" s="674"/>
      <c r="AHE51" s="674"/>
      <c r="AHF51" s="674"/>
      <c r="AHG51" s="674"/>
      <c r="AHH51" s="674"/>
      <c r="AHI51" s="674"/>
      <c r="AHJ51" s="674"/>
      <c r="AHK51" s="674"/>
      <c r="AHL51" s="674"/>
      <c r="AHM51" s="674"/>
      <c r="AHN51" s="674"/>
      <c r="AHO51" s="674"/>
      <c r="AHP51" s="674"/>
      <c r="AHQ51" s="674"/>
      <c r="AHR51" s="674"/>
      <c r="AHS51" s="674"/>
      <c r="AHT51" s="674"/>
      <c r="AHU51" s="674"/>
      <c r="AHV51" s="674"/>
      <c r="AHW51" s="674"/>
      <c r="AHX51" s="674"/>
      <c r="AHY51" s="674"/>
      <c r="AHZ51" s="674"/>
      <c r="AIA51" s="674"/>
      <c r="AIB51" s="674"/>
      <c r="AIC51" s="674"/>
      <c r="AID51" s="674"/>
      <c r="AIE51" s="674"/>
      <c r="AIF51" s="674"/>
      <c r="AIG51" s="674"/>
      <c r="AIH51" s="674"/>
      <c r="AII51" s="674"/>
      <c r="AIJ51" s="674"/>
      <c r="AIK51" s="674"/>
      <c r="AIL51" s="674"/>
      <c r="AIM51" s="674"/>
      <c r="AIN51" s="674"/>
      <c r="AIO51" s="674"/>
      <c r="AIP51" s="674"/>
      <c r="AIQ51" s="674"/>
      <c r="AIR51" s="674"/>
      <c r="AIS51" s="674"/>
      <c r="AIT51" s="674"/>
      <c r="AIU51" s="674"/>
      <c r="AIV51" s="674"/>
      <c r="AIW51" s="674"/>
      <c r="AIX51" s="674"/>
      <c r="AIY51" s="674"/>
      <c r="AIZ51" s="674"/>
      <c r="AJA51" s="674"/>
      <c r="AJB51" s="674"/>
      <c r="AJC51" s="674"/>
      <c r="AJD51" s="674"/>
      <c r="AJE51" s="674"/>
      <c r="AJF51" s="674"/>
      <c r="AJG51" s="674"/>
      <c r="AJH51" s="674"/>
      <c r="AJI51" s="674"/>
      <c r="AJJ51" s="674"/>
      <c r="AJK51" s="674"/>
      <c r="AJL51" s="674"/>
      <c r="AJM51" s="674"/>
      <c r="AJN51" s="674"/>
      <c r="AJO51" s="674"/>
      <c r="AJP51" s="674"/>
      <c r="AJQ51" s="674"/>
      <c r="AJR51" s="674"/>
      <c r="AJS51" s="674"/>
      <c r="AJT51" s="674"/>
      <c r="AJU51" s="674"/>
      <c r="AJV51" s="674"/>
      <c r="AJW51" s="674"/>
      <c r="AJX51" s="674"/>
      <c r="AJY51" s="674"/>
      <c r="AJZ51" s="674"/>
      <c r="AKA51" s="674"/>
      <c r="AKB51" s="674"/>
      <c r="AKC51" s="674"/>
      <c r="AKD51" s="674"/>
      <c r="AKE51" s="674"/>
      <c r="AKF51" s="674"/>
      <c r="AKG51" s="674"/>
      <c r="AKH51" s="674"/>
      <c r="AKI51" s="674"/>
      <c r="AKJ51" s="674"/>
      <c r="AKK51" s="674"/>
      <c r="AKL51" s="674"/>
      <c r="AKM51" s="674"/>
      <c r="AKN51" s="674"/>
      <c r="AKO51" s="674"/>
      <c r="AKP51" s="674"/>
      <c r="AKQ51" s="674"/>
      <c r="AKR51" s="674"/>
      <c r="AKS51" s="674"/>
      <c r="AKT51" s="674"/>
      <c r="AKU51" s="674"/>
      <c r="AKV51" s="674"/>
      <c r="AKW51" s="674"/>
      <c r="AKX51" s="674"/>
      <c r="AKY51" s="674"/>
      <c r="AKZ51" s="674"/>
      <c r="ALA51" s="674"/>
      <c r="ALB51" s="674"/>
      <c r="ALC51" s="674"/>
      <c r="ALD51" s="674"/>
      <c r="ALE51" s="674"/>
      <c r="ALF51" s="674"/>
      <c r="ALG51" s="674"/>
      <c r="ALH51" s="674"/>
      <c r="ALI51" s="674"/>
      <c r="ALJ51" s="674"/>
      <c r="ALK51" s="674"/>
      <c r="ALL51" s="674"/>
      <c r="ALM51" s="674"/>
      <c r="ALN51" s="674"/>
      <c r="ALO51" s="674"/>
      <c r="ALP51" s="674"/>
      <c r="ALQ51" s="674"/>
      <c r="ALR51" s="674"/>
      <c r="ALS51" s="674"/>
      <c r="ALT51" s="674"/>
      <c r="ALU51" s="674"/>
      <c r="ALV51" s="674"/>
      <c r="ALW51" s="674"/>
      <c r="ALX51" s="674"/>
      <c r="ALY51" s="674"/>
      <c r="ALZ51" s="674"/>
      <c r="AMA51" s="674"/>
      <c r="AMB51" s="674"/>
      <c r="AMC51" s="674"/>
      <c r="AMD51" s="674"/>
      <c r="AME51" s="674"/>
      <c r="AMF51" s="674"/>
      <c r="AMG51" s="674"/>
      <c r="AMH51" s="674"/>
      <c r="AMI51" s="674"/>
      <c r="AMJ51" s="674"/>
      <c r="AMK51" s="674"/>
      <c r="AML51" s="674"/>
      <c r="AMM51" s="674"/>
      <c r="AMN51" s="674"/>
      <c r="AMO51" s="674"/>
      <c r="AMP51" s="674"/>
      <c r="AMQ51" s="674"/>
      <c r="AMR51" s="674"/>
      <c r="AMS51" s="674"/>
      <c r="AMT51" s="674"/>
      <c r="AMU51" s="674"/>
      <c r="AMV51" s="674"/>
      <c r="AMW51" s="674"/>
      <c r="AMX51" s="674"/>
      <c r="AMY51" s="674"/>
      <c r="AMZ51" s="674"/>
      <c r="ANA51" s="674"/>
      <c r="ANB51" s="674"/>
      <c r="ANC51" s="674"/>
      <c r="AND51" s="674"/>
      <c r="ANE51" s="674"/>
      <c r="ANF51" s="674"/>
      <c r="ANG51" s="674"/>
      <c r="ANH51" s="674"/>
      <c r="ANI51" s="674"/>
      <c r="ANJ51" s="674"/>
      <c r="ANK51" s="674"/>
      <c r="ANL51" s="674"/>
      <c r="ANM51" s="674"/>
      <c r="ANN51" s="674"/>
      <c r="ANO51" s="674"/>
      <c r="ANP51" s="674"/>
      <c r="ANQ51" s="674"/>
      <c r="ANR51" s="674"/>
      <c r="ANS51" s="674"/>
      <c r="ANT51" s="674"/>
      <c r="ANU51" s="674"/>
      <c r="ANV51" s="674"/>
      <c r="ANW51" s="674"/>
      <c r="ANX51" s="674"/>
      <c r="ANY51" s="674"/>
      <c r="ANZ51" s="674"/>
      <c r="AOA51" s="674"/>
      <c r="AOB51" s="674"/>
      <c r="AOC51" s="674"/>
      <c r="AOD51" s="674"/>
      <c r="AOE51" s="674"/>
      <c r="AOF51" s="674"/>
      <c r="AOG51" s="674"/>
      <c r="AOH51" s="674"/>
      <c r="AOI51" s="674"/>
      <c r="AOJ51" s="674"/>
      <c r="AOK51" s="674"/>
      <c r="AOL51" s="674"/>
      <c r="AOM51" s="674"/>
      <c r="AON51" s="674"/>
      <c r="AOO51" s="674"/>
      <c r="AOP51" s="674"/>
      <c r="AOQ51" s="674"/>
      <c r="AOR51" s="674"/>
      <c r="AOS51" s="674"/>
      <c r="AOT51" s="674"/>
      <c r="AOU51" s="674"/>
      <c r="AOV51" s="674"/>
      <c r="AOW51" s="674"/>
      <c r="AOX51" s="674"/>
      <c r="AOY51" s="674"/>
      <c r="AOZ51" s="674"/>
      <c r="APA51" s="674"/>
      <c r="APB51" s="674"/>
      <c r="APC51" s="674"/>
      <c r="APD51" s="674"/>
      <c r="APE51" s="674"/>
      <c r="APF51" s="674"/>
      <c r="APG51" s="674"/>
      <c r="APH51" s="674"/>
      <c r="API51" s="674"/>
      <c r="APJ51" s="674"/>
      <c r="APK51" s="674"/>
      <c r="APL51" s="674"/>
      <c r="APM51" s="674"/>
      <c r="APN51" s="674"/>
      <c r="APO51" s="674"/>
      <c r="APP51" s="674"/>
      <c r="APQ51" s="674"/>
      <c r="APR51" s="674"/>
      <c r="APS51" s="674"/>
      <c r="APT51" s="674"/>
      <c r="APU51" s="674"/>
      <c r="APV51" s="674"/>
      <c r="APW51" s="674"/>
      <c r="APX51" s="674"/>
      <c r="APY51" s="674"/>
      <c r="APZ51" s="674"/>
      <c r="AQA51" s="674"/>
      <c r="AQB51" s="674"/>
      <c r="AQC51" s="674"/>
      <c r="AQD51" s="674"/>
      <c r="AQE51" s="674"/>
      <c r="AQF51" s="674"/>
      <c r="AQG51" s="674"/>
      <c r="AQH51" s="674"/>
      <c r="AQI51" s="674"/>
      <c r="AQJ51" s="674"/>
      <c r="AQK51" s="674"/>
      <c r="AQL51" s="674"/>
      <c r="AQM51" s="674"/>
      <c r="AQN51" s="674"/>
      <c r="AQO51" s="674"/>
      <c r="AQP51" s="674"/>
      <c r="AQQ51" s="674"/>
      <c r="AQR51" s="674"/>
      <c r="AQS51" s="674"/>
      <c r="AQT51" s="674"/>
      <c r="AQU51" s="674"/>
      <c r="AQV51" s="674"/>
      <c r="AQW51" s="674"/>
      <c r="AQX51" s="674"/>
      <c r="AQY51" s="674"/>
      <c r="AQZ51" s="674"/>
      <c r="ARA51" s="674"/>
      <c r="ARB51" s="674"/>
      <c r="ARC51" s="674"/>
      <c r="ARD51" s="674"/>
      <c r="ARE51" s="674"/>
      <c r="ARF51" s="674"/>
      <c r="ARG51" s="674"/>
      <c r="ARH51" s="674"/>
      <c r="ARI51" s="674"/>
      <c r="ARJ51" s="674"/>
      <c r="ARK51" s="674"/>
      <c r="ARL51" s="674"/>
      <c r="ARM51" s="674"/>
      <c r="ARN51" s="674"/>
      <c r="ARO51" s="674"/>
      <c r="ARP51" s="674"/>
      <c r="ARQ51" s="674"/>
      <c r="ARR51" s="674"/>
      <c r="ARS51" s="674"/>
      <c r="ART51" s="674"/>
      <c r="ARU51" s="674"/>
      <c r="ARV51" s="674"/>
      <c r="ARW51" s="674"/>
      <c r="ARX51" s="674"/>
      <c r="ARY51" s="674"/>
      <c r="ARZ51" s="674"/>
      <c r="ASA51" s="674"/>
      <c r="ASB51" s="674"/>
      <c r="ASC51" s="674"/>
      <c r="ASD51" s="674"/>
      <c r="ASE51" s="674"/>
      <c r="ASF51" s="674"/>
      <c r="ASG51" s="674"/>
      <c r="ASH51" s="674"/>
      <c r="ASI51" s="674"/>
      <c r="ASJ51" s="674"/>
      <c r="ASK51" s="674"/>
      <c r="ASL51" s="674"/>
      <c r="ASM51" s="674"/>
      <c r="ASN51" s="674"/>
      <c r="ASO51" s="674"/>
      <c r="ASP51" s="674"/>
      <c r="ASQ51" s="674"/>
      <c r="ASR51" s="674"/>
      <c r="ASS51" s="674"/>
      <c r="AST51" s="674"/>
      <c r="ASU51" s="674"/>
      <c r="ASV51" s="674"/>
      <c r="ASW51" s="674"/>
      <c r="ASX51" s="674"/>
      <c r="ASY51" s="674"/>
      <c r="ASZ51" s="674"/>
      <c r="ATA51" s="674"/>
      <c r="ATB51" s="674"/>
      <c r="ATC51" s="674"/>
      <c r="ATD51" s="674"/>
      <c r="ATE51" s="674"/>
      <c r="ATF51" s="674"/>
      <c r="ATG51" s="674"/>
      <c r="ATH51" s="674"/>
      <c r="ATI51" s="674"/>
      <c r="ATJ51" s="674"/>
      <c r="ATK51" s="674"/>
      <c r="ATL51" s="674"/>
      <c r="ATM51" s="674"/>
      <c r="ATN51" s="674"/>
      <c r="ATO51" s="674"/>
      <c r="ATP51" s="674"/>
      <c r="ATQ51" s="674"/>
      <c r="ATR51" s="674"/>
      <c r="ATS51" s="674"/>
      <c r="ATT51" s="674"/>
      <c r="ATU51" s="674"/>
      <c r="ATV51" s="674"/>
      <c r="ATW51" s="674"/>
      <c r="ATX51" s="674"/>
      <c r="ATY51" s="674"/>
      <c r="ATZ51" s="674"/>
      <c r="AUA51" s="674"/>
      <c r="AUB51" s="674"/>
      <c r="AUC51" s="674"/>
      <c r="AUD51" s="674"/>
      <c r="AUE51" s="674"/>
      <c r="AUF51" s="674"/>
      <c r="AUG51" s="674"/>
      <c r="AUH51" s="674"/>
      <c r="AUI51" s="674"/>
      <c r="AUJ51" s="674"/>
      <c r="AUK51" s="674"/>
      <c r="AUL51" s="674"/>
      <c r="AUM51" s="674"/>
      <c r="AUN51" s="674"/>
      <c r="AUO51" s="674"/>
      <c r="AUP51" s="674"/>
      <c r="AUQ51" s="674"/>
      <c r="AUR51" s="674"/>
      <c r="AUS51" s="674"/>
      <c r="AUT51" s="674"/>
      <c r="AUU51" s="674"/>
      <c r="AUV51" s="674"/>
      <c r="AUW51" s="674"/>
      <c r="AUX51" s="674"/>
      <c r="AUY51" s="674"/>
      <c r="AUZ51" s="674"/>
      <c r="AVA51" s="674"/>
      <c r="AVB51" s="674"/>
      <c r="AVC51" s="674"/>
      <c r="AVD51" s="674"/>
      <c r="AVE51" s="674"/>
      <c r="AVF51" s="674"/>
      <c r="AVG51" s="674"/>
      <c r="AVH51" s="674"/>
      <c r="AVI51" s="674"/>
      <c r="AVJ51" s="674"/>
      <c r="AVK51" s="674"/>
      <c r="AVL51" s="674"/>
      <c r="AVM51" s="674"/>
      <c r="AVN51" s="674"/>
      <c r="AVO51" s="674"/>
      <c r="AVP51" s="674"/>
      <c r="AVQ51" s="674"/>
      <c r="AVR51" s="674"/>
      <c r="AVS51" s="674"/>
      <c r="AVT51" s="674"/>
      <c r="AVU51" s="674"/>
      <c r="AVV51" s="674"/>
      <c r="AVW51" s="674"/>
      <c r="AVX51" s="674"/>
      <c r="AVY51" s="674"/>
      <c r="AVZ51" s="674"/>
      <c r="AWA51" s="674"/>
      <c r="AWB51" s="674"/>
      <c r="AWC51" s="674"/>
      <c r="AWD51" s="674"/>
      <c r="AWE51" s="674"/>
      <c r="AWF51" s="674"/>
      <c r="AWG51" s="674"/>
      <c r="AWH51" s="674"/>
      <c r="AWI51" s="674"/>
      <c r="AWJ51" s="674"/>
      <c r="AWK51" s="674"/>
      <c r="AWL51" s="674"/>
      <c r="AWM51" s="674"/>
      <c r="AWN51" s="674"/>
      <c r="AWO51" s="674"/>
      <c r="AWP51" s="674"/>
      <c r="AWQ51" s="674"/>
      <c r="AWR51" s="674"/>
      <c r="AWS51" s="674"/>
      <c r="AWT51" s="674"/>
      <c r="AWU51" s="674"/>
      <c r="AWV51" s="674"/>
      <c r="AWW51" s="674"/>
      <c r="AWX51" s="674"/>
      <c r="AWY51" s="674"/>
      <c r="AWZ51" s="674"/>
      <c r="AXA51" s="674"/>
      <c r="AXB51" s="674"/>
      <c r="AXC51" s="674"/>
      <c r="AXD51" s="674"/>
      <c r="AXE51" s="674"/>
      <c r="AXF51" s="674"/>
      <c r="AXG51" s="674"/>
      <c r="AXH51" s="674"/>
      <c r="AXI51" s="674"/>
      <c r="AXJ51" s="674"/>
      <c r="AXK51" s="674"/>
      <c r="AXL51" s="674"/>
      <c r="AXM51" s="674"/>
      <c r="AXN51" s="674"/>
      <c r="AXO51" s="674"/>
      <c r="AXP51" s="674"/>
      <c r="AXQ51" s="674"/>
      <c r="AXR51" s="674"/>
      <c r="AXS51" s="674"/>
      <c r="AXT51" s="674"/>
      <c r="AXU51" s="674"/>
      <c r="AXV51" s="674"/>
      <c r="AXW51" s="674"/>
      <c r="AXX51" s="674"/>
      <c r="AXY51" s="674"/>
      <c r="AXZ51" s="674"/>
      <c r="AYA51" s="674"/>
      <c r="AYB51" s="674"/>
      <c r="AYC51" s="674"/>
      <c r="AYD51" s="674"/>
      <c r="AYE51" s="674"/>
      <c r="AYF51" s="674"/>
      <c r="AYG51" s="674"/>
      <c r="AYH51" s="674"/>
      <c r="AYI51" s="674"/>
      <c r="AYJ51" s="674"/>
      <c r="AYK51" s="674"/>
      <c r="AYL51" s="674"/>
      <c r="AYM51" s="674"/>
      <c r="AYN51" s="674"/>
      <c r="AYO51" s="674"/>
      <c r="AYP51" s="674"/>
      <c r="AYQ51" s="674"/>
      <c r="AYR51" s="674"/>
      <c r="AYS51" s="674"/>
      <c r="AYT51" s="674"/>
      <c r="AYU51" s="674"/>
      <c r="AYV51" s="674"/>
      <c r="AYW51" s="674"/>
      <c r="AYX51" s="674"/>
      <c r="AYY51" s="674"/>
      <c r="AYZ51" s="674"/>
      <c r="AZA51" s="674"/>
      <c r="AZB51" s="674"/>
      <c r="AZC51" s="674"/>
      <c r="AZD51" s="674"/>
      <c r="AZE51" s="674"/>
      <c r="AZF51" s="674"/>
      <c r="AZG51" s="674"/>
      <c r="AZH51" s="674"/>
      <c r="AZI51" s="674"/>
      <c r="AZJ51" s="674"/>
      <c r="AZK51" s="674"/>
      <c r="AZL51" s="674"/>
      <c r="AZM51" s="674"/>
      <c r="AZN51" s="674"/>
      <c r="AZO51" s="674"/>
      <c r="AZP51" s="674"/>
      <c r="AZQ51" s="674"/>
      <c r="AZR51" s="674"/>
      <c r="AZS51" s="674"/>
      <c r="AZT51" s="674"/>
      <c r="AZU51" s="674"/>
      <c r="AZV51" s="674"/>
      <c r="AZW51" s="674"/>
      <c r="AZX51" s="674"/>
      <c r="AZY51" s="674"/>
      <c r="AZZ51" s="674"/>
      <c r="BAA51" s="674"/>
      <c r="BAB51" s="674"/>
      <c r="BAC51" s="674"/>
      <c r="BAD51" s="674"/>
      <c r="BAE51" s="674"/>
      <c r="BAF51" s="674"/>
      <c r="BAG51" s="674"/>
      <c r="BAH51" s="674"/>
      <c r="BAI51" s="674"/>
      <c r="BAJ51" s="674"/>
      <c r="BAK51" s="674"/>
      <c r="BAL51" s="674"/>
      <c r="BAM51" s="674"/>
      <c r="BAN51" s="674"/>
      <c r="BAO51" s="674"/>
      <c r="BAP51" s="674"/>
      <c r="BAQ51" s="674"/>
      <c r="BAR51" s="674"/>
      <c r="BAS51" s="674"/>
      <c r="BAT51" s="674"/>
      <c r="BAU51" s="674"/>
      <c r="BAV51" s="674"/>
      <c r="BAW51" s="674"/>
      <c r="BAX51" s="674"/>
      <c r="BAY51" s="674"/>
      <c r="BAZ51" s="674"/>
      <c r="BBA51" s="674"/>
      <c r="BBB51" s="674"/>
      <c r="BBC51" s="674"/>
      <c r="BBD51" s="674"/>
      <c r="BBE51" s="674"/>
      <c r="BBF51" s="674"/>
      <c r="BBG51" s="674"/>
      <c r="BBH51" s="674"/>
      <c r="BBI51" s="674"/>
      <c r="BBJ51" s="674"/>
      <c r="BBK51" s="674"/>
      <c r="BBL51" s="674"/>
      <c r="BBM51" s="674"/>
      <c r="BBN51" s="674"/>
      <c r="BBO51" s="674"/>
      <c r="BBP51" s="674"/>
      <c r="BBQ51" s="674"/>
      <c r="BBR51" s="674"/>
      <c r="BBS51" s="674"/>
      <c r="BBT51" s="674"/>
      <c r="BBU51" s="674"/>
      <c r="BBV51" s="674"/>
      <c r="BBW51" s="674"/>
      <c r="BBX51" s="674"/>
      <c r="BBY51" s="674"/>
      <c r="BBZ51" s="674"/>
      <c r="BCA51" s="674"/>
      <c r="BCB51" s="674"/>
      <c r="BCC51" s="674"/>
      <c r="BCD51" s="674"/>
      <c r="BCE51" s="674"/>
      <c r="BCF51" s="674"/>
      <c r="BCG51" s="674"/>
      <c r="BCH51" s="674"/>
      <c r="BCI51" s="674"/>
      <c r="BCJ51" s="674"/>
      <c r="BCK51" s="674"/>
      <c r="BCL51" s="674"/>
      <c r="BCM51" s="674"/>
      <c r="BCN51" s="674"/>
      <c r="BCO51" s="674"/>
      <c r="BCP51" s="674"/>
      <c r="BCQ51" s="674"/>
      <c r="BCR51" s="674"/>
      <c r="BCS51" s="674"/>
      <c r="BCT51" s="674"/>
      <c r="BCU51" s="674"/>
      <c r="BCV51" s="674"/>
      <c r="BCW51" s="674"/>
      <c r="BCX51" s="674"/>
      <c r="BCY51" s="674"/>
      <c r="BCZ51" s="674"/>
      <c r="BDA51" s="674"/>
      <c r="BDB51" s="674"/>
      <c r="BDC51" s="674"/>
      <c r="BDD51" s="674"/>
      <c r="BDE51" s="674"/>
      <c r="BDF51" s="674"/>
      <c r="BDG51" s="674"/>
      <c r="BDH51" s="674"/>
      <c r="BDI51" s="674"/>
      <c r="BDJ51" s="674"/>
      <c r="BDK51" s="674"/>
      <c r="BDL51" s="674"/>
      <c r="BDM51" s="674"/>
      <c r="BDN51" s="674"/>
      <c r="BDO51" s="674"/>
      <c r="BDP51" s="674"/>
      <c r="BDQ51" s="674"/>
      <c r="BDR51" s="674"/>
      <c r="BDS51" s="674"/>
      <c r="BDT51" s="674"/>
      <c r="BDU51" s="674"/>
      <c r="BDV51" s="674"/>
      <c r="BDW51" s="674"/>
      <c r="BDX51" s="674"/>
      <c r="BDY51" s="674"/>
      <c r="BDZ51" s="674"/>
      <c r="BEA51" s="674"/>
      <c r="BEB51" s="674"/>
      <c r="BEC51" s="674"/>
      <c r="BED51" s="674"/>
      <c r="BEE51" s="674"/>
      <c r="BEF51" s="674"/>
      <c r="BEG51" s="674"/>
      <c r="BEH51" s="674"/>
      <c r="BEI51" s="674"/>
      <c r="BEJ51" s="674"/>
      <c r="BEK51" s="674"/>
      <c r="BEL51" s="674"/>
      <c r="BEM51" s="674"/>
      <c r="BEN51" s="674"/>
      <c r="BEO51" s="674"/>
      <c r="BEP51" s="674"/>
      <c r="BEQ51" s="674"/>
      <c r="BER51" s="674"/>
      <c r="BES51" s="674"/>
      <c r="BET51" s="674"/>
      <c r="BEU51" s="674"/>
      <c r="BEV51" s="674"/>
      <c r="BEW51" s="674"/>
      <c r="BEX51" s="674"/>
      <c r="BEY51" s="674"/>
      <c r="BEZ51" s="674"/>
      <c r="BFA51" s="674"/>
      <c r="BFB51" s="674"/>
      <c r="BFC51" s="674"/>
      <c r="BFD51" s="674"/>
      <c r="BFE51" s="674"/>
      <c r="BFF51" s="674"/>
      <c r="BFG51" s="674"/>
      <c r="BFH51" s="674"/>
      <c r="BFI51" s="674"/>
      <c r="BFJ51" s="674"/>
      <c r="BFK51" s="674"/>
      <c r="BFL51" s="674"/>
      <c r="BFM51" s="674"/>
      <c r="BFN51" s="674"/>
      <c r="BFO51" s="674"/>
      <c r="BFP51" s="674"/>
      <c r="BFQ51" s="674"/>
      <c r="BFR51" s="674"/>
      <c r="BFS51" s="674"/>
      <c r="BFT51" s="674"/>
      <c r="BFU51" s="674"/>
      <c r="BFV51" s="674"/>
      <c r="BFW51" s="674"/>
      <c r="BFX51" s="674"/>
      <c r="BFY51" s="674"/>
      <c r="BFZ51" s="674"/>
      <c r="BGA51" s="674"/>
      <c r="BGB51" s="674"/>
      <c r="BGC51" s="674"/>
      <c r="BGD51" s="674"/>
      <c r="BGE51" s="674"/>
      <c r="BGF51" s="674"/>
      <c r="BGG51" s="674"/>
      <c r="BGH51" s="674"/>
      <c r="BGI51" s="674"/>
      <c r="BGJ51" s="674"/>
      <c r="BGK51" s="674"/>
      <c r="BGL51" s="674"/>
      <c r="BGM51" s="674"/>
      <c r="BGN51" s="674"/>
      <c r="BGO51" s="674"/>
      <c r="BGP51" s="674"/>
      <c r="BGQ51" s="674"/>
      <c r="BGR51" s="674"/>
      <c r="BGS51" s="674"/>
      <c r="BGT51" s="674"/>
      <c r="BGU51" s="674"/>
      <c r="BGV51" s="674"/>
      <c r="BGW51" s="674"/>
      <c r="BGX51" s="674"/>
      <c r="BGY51" s="674"/>
      <c r="BGZ51" s="674"/>
      <c r="BHA51" s="674"/>
      <c r="BHB51" s="674"/>
      <c r="BHC51" s="674"/>
      <c r="BHD51" s="674"/>
      <c r="BHE51" s="674"/>
      <c r="BHF51" s="674"/>
      <c r="BHG51" s="674"/>
      <c r="BHH51" s="674"/>
      <c r="BHI51" s="674"/>
      <c r="BHJ51" s="674"/>
      <c r="BHK51" s="674"/>
      <c r="BHL51" s="674"/>
      <c r="BHM51" s="674"/>
      <c r="BHN51" s="674"/>
      <c r="BHO51" s="674"/>
      <c r="BHP51" s="674"/>
      <c r="BHQ51" s="674"/>
      <c r="BHR51" s="674"/>
      <c r="BHS51" s="674"/>
      <c r="BHT51" s="674"/>
      <c r="BHU51" s="674"/>
      <c r="BHV51" s="674"/>
      <c r="BHW51" s="674"/>
      <c r="BHX51" s="674"/>
      <c r="BHY51" s="674"/>
      <c r="BHZ51" s="674"/>
      <c r="BIA51" s="674"/>
      <c r="BIB51" s="674"/>
      <c r="BIC51" s="674"/>
      <c r="BID51" s="674"/>
      <c r="BIE51" s="674"/>
      <c r="BIF51" s="674"/>
      <c r="BIG51" s="674"/>
      <c r="BIH51" s="674"/>
      <c r="BII51" s="674"/>
      <c r="BIJ51" s="674"/>
      <c r="BIK51" s="674"/>
      <c r="BIL51" s="674"/>
      <c r="BIM51" s="674"/>
      <c r="BIN51" s="674"/>
      <c r="BIO51" s="674"/>
      <c r="BIP51" s="674"/>
      <c r="BIQ51" s="674"/>
      <c r="BIR51" s="674"/>
      <c r="BIS51" s="674"/>
      <c r="BIT51" s="674"/>
      <c r="BIU51" s="674"/>
      <c r="BIV51" s="674"/>
      <c r="BIW51" s="674"/>
      <c r="BIX51" s="674"/>
      <c r="BIY51" s="674"/>
      <c r="BIZ51" s="674"/>
      <c r="BJA51" s="674"/>
      <c r="BJB51" s="674"/>
      <c r="BJC51" s="674"/>
      <c r="BJD51" s="674"/>
      <c r="BJE51" s="674"/>
      <c r="BJF51" s="674"/>
      <c r="BJG51" s="674"/>
      <c r="BJH51" s="674"/>
      <c r="BJI51" s="674"/>
      <c r="BJJ51" s="674"/>
      <c r="BJK51" s="674"/>
      <c r="BJL51" s="674"/>
      <c r="BJM51" s="674"/>
      <c r="BJN51" s="674"/>
      <c r="BJO51" s="674"/>
      <c r="BJP51" s="674"/>
      <c r="BJQ51" s="674"/>
      <c r="BJR51" s="674"/>
      <c r="BJS51" s="674"/>
      <c r="BJT51" s="674"/>
      <c r="BJU51" s="674"/>
      <c r="BJV51" s="674"/>
      <c r="BJW51" s="674"/>
      <c r="BJX51" s="674"/>
      <c r="BJY51" s="674"/>
      <c r="BJZ51" s="674"/>
      <c r="BKA51" s="674"/>
      <c r="BKB51" s="674"/>
      <c r="BKC51" s="674"/>
      <c r="BKD51" s="674"/>
      <c r="BKE51" s="674"/>
      <c r="BKF51" s="674"/>
      <c r="BKG51" s="674"/>
      <c r="BKH51" s="674"/>
      <c r="BKI51" s="674"/>
      <c r="BKJ51" s="674"/>
      <c r="BKK51" s="674"/>
      <c r="BKL51" s="674"/>
      <c r="BKM51" s="674"/>
      <c r="BKN51" s="674"/>
      <c r="BKO51" s="674"/>
      <c r="BKP51" s="674"/>
      <c r="BKQ51" s="674"/>
      <c r="BKR51" s="674"/>
      <c r="BKS51" s="674"/>
      <c r="BKT51" s="674"/>
      <c r="BKU51" s="674"/>
      <c r="BKV51" s="674"/>
      <c r="BKW51" s="674"/>
      <c r="BKX51" s="674"/>
      <c r="BKY51" s="674"/>
      <c r="BKZ51" s="674"/>
      <c r="BLA51" s="674"/>
      <c r="BLB51" s="674"/>
      <c r="BLC51" s="674"/>
      <c r="BLD51" s="674"/>
      <c r="BLE51" s="674"/>
      <c r="BLF51" s="674"/>
      <c r="BLG51" s="674"/>
      <c r="BLH51" s="674"/>
      <c r="BLI51" s="674"/>
      <c r="BLJ51" s="674"/>
      <c r="BLK51" s="674"/>
      <c r="BLL51" s="674"/>
      <c r="BLM51" s="674"/>
      <c r="BLN51" s="674"/>
      <c r="BLO51" s="674"/>
      <c r="BLP51" s="674"/>
      <c r="BLQ51" s="674"/>
      <c r="BLR51" s="674"/>
      <c r="BLS51" s="674"/>
      <c r="BLT51" s="674"/>
      <c r="BLU51" s="674"/>
      <c r="BLV51" s="674"/>
      <c r="BLW51" s="674"/>
      <c r="BLX51" s="674"/>
      <c r="BLY51" s="674"/>
      <c r="BLZ51" s="674"/>
      <c r="BMA51" s="674"/>
      <c r="BMB51" s="674"/>
      <c r="BMC51" s="674"/>
      <c r="BMD51" s="674"/>
      <c r="BME51" s="674"/>
      <c r="BMF51" s="674"/>
      <c r="BMG51" s="674"/>
      <c r="BMH51" s="674"/>
      <c r="BMI51" s="674"/>
      <c r="BMJ51" s="674"/>
      <c r="BMK51" s="674"/>
      <c r="BML51" s="674"/>
      <c r="BMM51" s="674"/>
      <c r="BMN51" s="674"/>
      <c r="BMO51" s="674"/>
      <c r="BMP51" s="674"/>
      <c r="BMQ51" s="674"/>
      <c r="BMR51" s="674"/>
      <c r="BMS51" s="674"/>
      <c r="BMT51" s="674"/>
      <c r="BMU51" s="674"/>
      <c r="BMV51" s="674"/>
      <c r="BMW51" s="674"/>
      <c r="BMX51" s="674"/>
      <c r="BMY51" s="674"/>
      <c r="BMZ51" s="674"/>
      <c r="BNA51" s="674"/>
      <c r="BNB51" s="674"/>
      <c r="BNC51" s="674"/>
      <c r="BND51" s="674"/>
      <c r="BNE51" s="674"/>
      <c r="BNF51" s="674"/>
      <c r="BNG51" s="674"/>
      <c r="BNH51" s="674"/>
      <c r="BNI51" s="674"/>
      <c r="BNJ51" s="674"/>
      <c r="BNK51" s="674"/>
      <c r="BNL51" s="674"/>
      <c r="BNM51" s="674"/>
      <c r="BNN51" s="674"/>
      <c r="BNO51" s="674"/>
      <c r="BNP51" s="674"/>
      <c r="BNQ51" s="674"/>
      <c r="BNR51" s="674"/>
      <c r="BNS51" s="674"/>
      <c r="BNT51" s="674"/>
      <c r="BNU51" s="674"/>
      <c r="BNV51" s="674"/>
      <c r="BNW51" s="674"/>
      <c r="BNX51" s="674"/>
      <c r="BNY51" s="674"/>
      <c r="BNZ51" s="674"/>
      <c r="BOA51" s="674"/>
      <c r="BOB51" s="674"/>
      <c r="BOC51" s="674"/>
      <c r="BOD51" s="674"/>
      <c r="BOE51" s="674"/>
      <c r="BOF51" s="674"/>
      <c r="BOG51" s="674"/>
      <c r="BOH51" s="674"/>
      <c r="BOI51" s="674"/>
      <c r="BOJ51" s="674"/>
      <c r="BOK51" s="674"/>
      <c r="BOL51" s="674"/>
      <c r="BOM51" s="674"/>
      <c r="BON51" s="674"/>
      <c r="BOO51" s="674"/>
      <c r="BOP51" s="674"/>
      <c r="BOQ51" s="674"/>
      <c r="BOR51" s="674"/>
      <c r="BOS51" s="674"/>
      <c r="BOT51" s="674"/>
      <c r="BOU51" s="674"/>
      <c r="BOV51" s="674"/>
      <c r="BOW51" s="674"/>
      <c r="BOX51" s="674"/>
      <c r="BOY51" s="674"/>
      <c r="BOZ51" s="674"/>
      <c r="BPA51" s="674"/>
      <c r="BPB51" s="674"/>
      <c r="BPC51" s="674"/>
      <c r="BPD51" s="674"/>
      <c r="BPE51" s="674"/>
      <c r="BPF51" s="674"/>
      <c r="BPG51" s="674"/>
      <c r="BPH51" s="674"/>
      <c r="BPI51" s="674"/>
      <c r="BPJ51" s="674"/>
      <c r="BPK51" s="674"/>
      <c r="BPL51" s="674"/>
      <c r="BPM51" s="674"/>
      <c r="BPN51" s="674"/>
      <c r="BPO51" s="674"/>
      <c r="BPP51" s="674"/>
      <c r="BPQ51" s="674"/>
      <c r="BPR51" s="674"/>
      <c r="BPS51" s="674"/>
      <c r="BPT51" s="674"/>
      <c r="BPU51" s="674"/>
      <c r="BPV51" s="674"/>
      <c r="BPW51" s="674"/>
      <c r="BPX51" s="674"/>
      <c r="BPY51" s="674"/>
      <c r="BPZ51" s="674"/>
      <c r="BQA51" s="674"/>
      <c r="BQB51" s="674"/>
      <c r="BQC51" s="674"/>
      <c r="BQD51" s="674"/>
      <c r="BQE51" s="674"/>
      <c r="BQF51" s="674"/>
      <c r="BQG51" s="674"/>
      <c r="BQH51" s="674"/>
      <c r="BQI51" s="674"/>
      <c r="BQJ51" s="674"/>
      <c r="BQK51" s="674"/>
      <c r="BQL51" s="674"/>
      <c r="BQM51" s="674"/>
      <c r="BQN51" s="674"/>
      <c r="BQO51" s="674"/>
      <c r="BQP51" s="674"/>
      <c r="BQQ51" s="674"/>
      <c r="BQR51" s="674"/>
      <c r="BQS51" s="674"/>
      <c r="BQT51" s="674"/>
      <c r="BQU51" s="674"/>
      <c r="BQV51" s="674"/>
      <c r="BQW51" s="674"/>
      <c r="BQX51" s="674"/>
      <c r="BQY51" s="674"/>
      <c r="BQZ51" s="674"/>
      <c r="BRA51" s="674"/>
      <c r="BRB51" s="674"/>
      <c r="BRC51" s="674"/>
      <c r="BRD51" s="674"/>
      <c r="BRE51" s="674"/>
      <c r="BRF51" s="674"/>
      <c r="BRG51" s="674"/>
      <c r="BRH51" s="674"/>
      <c r="BRI51" s="674"/>
      <c r="BRJ51" s="674"/>
      <c r="BRK51" s="674"/>
      <c r="BRL51" s="674"/>
      <c r="BRM51" s="674"/>
      <c r="BRN51" s="674"/>
      <c r="BRO51" s="674"/>
      <c r="BRP51" s="674"/>
      <c r="BRQ51" s="674"/>
      <c r="BRR51" s="674"/>
      <c r="BRS51" s="674"/>
      <c r="BRT51" s="674"/>
      <c r="BRU51" s="674"/>
      <c r="BRV51" s="674"/>
      <c r="BRW51" s="674"/>
      <c r="BRX51" s="674"/>
      <c r="BRY51" s="674"/>
      <c r="BRZ51" s="674"/>
      <c r="BSA51" s="674"/>
      <c r="BSB51" s="674"/>
      <c r="BSC51" s="674"/>
      <c r="BSD51" s="674"/>
      <c r="BSE51" s="674"/>
      <c r="BSF51" s="674"/>
      <c r="BSG51" s="674"/>
      <c r="BSH51" s="674"/>
      <c r="BSI51" s="674"/>
      <c r="BSJ51" s="674"/>
      <c r="BSK51" s="674"/>
      <c r="BSL51" s="674"/>
      <c r="BSM51" s="674"/>
      <c r="BSN51" s="674"/>
      <c r="BSO51" s="674"/>
      <c r="BSP51" s="674"/>
      <c r="BSQ51" s="674"/>
      <c r="BSR51" s="674"/>
      <c r="BSS51" s="674"/>
      <c r="BST51" s="674"/>
      <c r="BSU51" s="674"/>
      <c r="BSV51" s="674"/>
      <c r="BSW51" s="674"/>
      <c r="BSX51" s="674"/>
      <c r="BSY51" s="674"/>
      <c r="BSZ51" s="674"/>
      <c r="BTA51" s="674"/>
      <c r="BTB51" s="674"/>
      <c r="BTC51" s="674"/>
      <c r="BTD51" s="674"/>
      <c r="BTE51" s="674"/>
      <c r="BTF51" s="674"/>
      <c r="BTG51" s="674"/>
      <c r="BTH51" s="674"/>
      <c r="BTI51" s="674"/>
      <c r="BTJ51" s="674"/>
      <c r="BTK51" s="674"/>
      <c r="BTL51" s="674"/>
      <c r="BTM51" s="674"/>
      <c r="BTN51" s="674"/>
      <c r="BTO51" s="674"/>
      <c r="BTP51" s="674"/>
      <c r="BTQ51" s="674"/>
      <c r="BTR51" s="674"/>
      <c r="BTS51" s="674"/>
      <c r="BTT51" s="674"/>
      <c r="BTU51" s="674"/>
      <c r="BTV51" s="674"/>
      <c r="BTW51" s="674"/>
      <c r="BTX51" s="674"/>
      <c r="BTY51" s="674"/>
      <c r="BTZ51" s="674"/>
      <c r="BUA51" s="674"/>
      <c r="BUB51" s="674"/>
      <c r="BUC51" s="674"/>
      <c r="BUD51" s="674"/>
      <c r="BUE51" s="674"/>
      <c r="BUF51" s="674"/>
      <c r="BUG51" s="674"/>
      <c r="BUH51" s="674"/>
      <c r="BUI51" s="674"/>
      <c r="BUJ51" s="674"/>
      <c r="BUK51" s="674"/>
      <c r="BUL51" s="674"/>
      <c r="BUM51" s="674"/>
      <c r="BUN51" s="674"/>
      <c r="BUO51" s="674"/>
      <c r="BUP51" s="674"/>
      <c r="BUQ51" s="674"/>
      <c r="BUR51" s="674"/>
      <c r="BUS51" s="674"/>
      <c r="BUT51" s="674"/>
      <c r="BUU51" s="674"/>
      <c r="BUV51" s="674"/>
      <c r="BUW51" s="674"/>
      <c r="BUX51" s="674"/>
      <c r="BUY51" s="674"/>
      <c r="BUZ51" s="674"/>
      <c r="BVA51" s="674"/>
      <c r="BVB51" s="674"/>
      <c r="BVC51" s="674"/>
      <c r="BVD51" s="674"/>
      <c r="BVE51" s="674"/>
      <c r="BVF51" s="674"/>
      <c r="BVG51" s="674"/>
      <c r="BVH51" s="674"/>
      <c r="BVI51" s="674"/>
      <c r="BVJ51" s="674"/>
      <c r="BVK51" s="674"/>
      <c r="BVL51" s="674"/>
      <c r="BVM51" s="674"/>
      <c r="BVN51" s="674"/>
      <c r="BVO51" s="674"/>
      <c r="BVP51" s="674"/>
      <c r="BVQ51" s="674"/>
      <c r="BVR51" s="674"/>
      <c r="BVS51" s="674"/>
      <c r="BVT51" s="674"/>
      <c r="BVU51" s="674"/>
      <c r="BVV51" s="674"/>
      <c r="BVW51" s="674"/>
      <c r="BVX51" s="674"/>
      <c r="BVY51" s="674"/>
      <c r="BVZ51" s="674"/>
      <c r="BWA51" s="674"/>
      <c r="BWB51" s="674"/>
      <c r="BWC51" s="674"/>
      <c r="BWD51" s="674"/>
      <c r="BWE51" s="674"/>
      <c r="BWF51" s="674"/>
      <c r="BWG51" s="674"/>
      <c r="BWH51" s="674"/>
      <c r="BWI51" s="674"/>
      <c r="BWJ51" s="674"/>
      <c r="BWK51" s="674"/>
      <c r="BWL51" s="674"/>
      <c r="BWM51" s="674"/>
      <c r="BWN51" s="674"/>
      <c r="BWO51" s="674"/>
      <c r="BWP51" s="674"/>
      <c r="BWQ51" s="674"/>
      <c r="BWR51" s="674"/>
      <c r="BWS51" s="674"/>
      <c r="BWT51" s="674"/>
      <c r="BWU51" s="674"/>
      <c r="BWV51" s="674"/>
      <c r="BWW51" s="674"/>
      <c r="BWX51" s="674"/>
      <c r="BWY51" s="674"/>
      <c r="BWZ51" s="674"/>
      <c r="BXA51" s="674"/>
      <c r="BXB51" s="674"/>
      <c r="BXC51" s="674"/>
      <c r="BXD51" s="674"/>
      <c r="BXE51" s="674"/>
      <c r="BXF51" s="674"/>
      <c r="BXG51" s="674"/>
      <c r="BXH51" s="674"/>
      <c r="BXI51" s="674"/>
      <c r="BXJ51" s="674"/>
      <c r="BXK51" s="674"/>
      <c r="BXL51" s="674"/>
      <c r="BXM51" s="674"/>
      <c r="BXN51" s="674"/>
      <c r="BXO51" s="674"/>
      <c r="BXP51" s="674"/>
      <c r="BXQ51" s="674"/>
      <c r="BXR51" s="674"/>
      <c r="BXS51" s="674"/>
      <c r="BXT51" s="674"/>
      <c r="BXU51" s="674"/>
      <c r="BXV51" s="674"/>
      <c r="BXW51" s="674"/>
      <c r="BXX51" s="674"/>
      <c r="BXY51" s="674"/>
      <c r="BXZ51" s="674"/>
      <c r="BYA51" s="674"/>
      <c r="BYB51" s="674"/>
      <c r="BYC51" s="674"/>
      <c r="BYD51" s="674"/>
      <c r="BYE51" s="674"/>
      <c r="BYF51" s="674"/>
      <c r="BYG51" s="674"/>
      <c r="BYH51" s="674"/>
      <c r="BYI51" s="674"/>
      <c r="BYJ51" s="674"/>
      <c r="BYK51" s="674"/>
      <c r="BYL51" s="674"/>
      <c r="BYM51" s="674"/>
      <c r="BYN51" s="674"/>
      <c r="BYO51" s="674"/>
      <c r="BYP51" s="674"/>
      <c r="BYQ51" s="674"/>
      <c r="BYR51" s="674"/>
      <c r="BYS51" s="674"/>
      <c r="BYT51" s="674"/>
      <c r="BYU51" s="674"/>
      <c r="BYV51" s="674"/>
      <c r="BYW51" s="674"/>
      <c r="BYX51" s="674"/>
      <c r="BYY51" s="674"/>
      <c r="BYZ51" s="674"/>
      <c r="BZA51" s="674"/>
      <c r="BZB51" s="674"/>
      <c r="BZC51" s="674"/>
      <c r="BZD51" s="674"/>
      <c r="BZE51" s="674"/>
      <c r="BZF51" s="674"/>
      <c r="BZG51" s="674"/>
      <c r="BZH51" s="674"/>
      <c r="BZI51" s="674"/>
      <c r="BZJ51" s="674"/>
      <c r="BZK51" s="674"/>
      <c r="BZL51" s="674"/>
      <c r="BZM51" s="674"/>
      <c r="BZN51" s="674"/>
      <c r="BZO51" s="674"/>
      <c r="BZP51" s="674"/>
      <c r="BZQ51" s="674"/>
      <c r="BZR51" s="674"/>
      <c r="BZS51" s="674"/>
      <c r="BZT51" s="674"/>
      <c r="BZU51" s="674"/>
      <c r="BZV51" s="674"/>
      <c r="BZW51" s="674"/>
      <c r="BZX51" s="674"/>
      <c r="BZY51" s="674"/>
      <c r="BZZ51" s="674"/>
      <c r="CAA51" s="674"/>
      <c r="CAB51" s="674"/>
      <c r="CAC51" s="674"/>
      <c r="CAD51" s="674"/>
      <c r="CAE51" s="674"/>
      <c r="CAF51" s="674"/>
      <c r="CAG51" s="674"/>
      <c r="CAH51" s="674"/>
      <c r="CAI51" s="674"/>
      <c r="CAJ51" s="674"/>
      <c r="CAK51" s="674"/>
      <c r="CAL51" s="674"/>
      <c r="CAM51" s="674"/>
      <c r="CAN51" s="674"/>
      <c r="CAO51" s="674"/>
      <c r="CAP51" s="674"/>
      <c r="CAQ51" s="674"/>
      <c r="CAR51" s="674"/>
      <c r="CAS51" s="674"/>
      <c r="CAT51" s="674"/>
      <c r="CAU51" s="674"/>
      <c r="CAV51" s="674"/>
      <c r="CAW51" s="674"/>
      <c r="CAX51" s="674"/>
      <c r="CAY51" s="674"/>
      <c r="CAZ51" s="674"/>
      <c r="CBA51" s="674"/>
      <c r="CBB51" s="674"/>
      <c r="CBC51" s="674"/>
      <c r="CBD51" s="674"/>
      <c r="CBE51" s="674"/>
      <c r="CBF51" s="674"/>
      <c r="CBG51" s="674"/>
      <c r="CBH51" s="674"/>
      <c r="CBI51" s="674"/>
      <c r="CBJ51" s="674"/>
      <c r="CBK51" s="674"/>
      <c r="CBL51" s="674"/>
      <c r="CBM51" s="674"/>
      <c r="CBN51" s="674"/>
      <c r="CBO51" s="674"/>
      <c r="CBP51" s="674"/>
      <c r="CBQ51" s="674"/>
      <c r="CBR51" s="674"/>
      <c r="CBS51" s="674"/>
      <c r="CBT51" s="674"/>
      <c r="CBU51" s="674"/>
      <c r="CBV51" s="674"/>
      <c r="CBW51" s="674"/>
      <c r="CBX51" s="674"/>
      <c r="CBY51" s="674"/>
      <c r="CBZ51" s="674"/>
      <c r="CCA51" s="674"/>
      <c r="CCB51" s="674"/>
      <c r="CCC51" s="674"/>
      <c r="CCD51" s="674"/>
      <c r="CCE51" s="674"/>
      <c r="CCF51" s="674"/>
      <c r="CCG51" s="674"/>
      <c r="CCH51" s="674"/>
      <c r="CCI51" s="674"/>
      <c r="CCJ51" s="674"/>
      <c r="CCK51" s="674"/>
      <c r="CCL51" s="674"/>
      <c r="CCM51" s="674"/>
      <c r="CCN51" s="674"/>
      <c r="CCO51" s="674"/>
      <c r="CCP51" s="674"/>
      <c r="CCQ51" s="674"/>
      <c r="CCR51" s="674"/>
      <c r="CCS51" s="674"/>
      <c r="CCT51" s="674"/>
      <c r="CCU51" s="674"/>
      <c r="CCV51" s="674"/>
      <c r="CCW51" s="674"/>
      <c r="CCX51" s="674"/>
      <c r="CCY51" s="674"/>
      <c r="CCZ51" s="674"/>
      <c r="CDA51" s="674"/>
      <c r="CDB51" s="674"/>
      <c r="CDC51" s="674"/>
      <c r="CDD51" s="674"/>
      <c r="CDE51" s="674"/>
      <c r="CDF51" s="674"/>
      <c r="CDG51" s="674"/>
      <c r="CDH51" s="674"/>
      <c r="CDI51" s="674"/>
      <c r="CDJ51" s="674"/>
      <c r="CDK51" s="674"/>
      <c r="CDL51" s="674"/>
      <c r="CDM51" s="674"/>
      <c r="CDN51" s="674"/>
      <c r="CDO51" s="674"/>
      <c r="CDP51" s="674"/>
      <c r="CDQ51" s="674"/>
      <c r="CDR51" s="674"/>
      <c r="CDS51" s="674"/>
      <c r="CDT51" s="674"/>
      <c r="CDU51" s="674"/>
      <c r="CDV51" s="674"/>
      <c r="CDW51" s="674"/>
      <c r="CDX51" s="674"/>
      <c r="CDY51" s="674"/>
      <c r="CDZ51" s="674"/>
      <c r="CEA51" s="674"/>
      <c r="CEB51" s="674"/>
      <c r="CEC51" s="674"/>
      <c r="CED51" s="674"/>
      <c r="CEE51" s="674"/>
      <c r="CEF51" s="674"/>
      <c r="CEG51" s="674"/>
      <c r="CEH51" s="674"/>
      <c r="CEI51" s="674"/>
      <c r="CEJ51" s="674"/>
      <c r="CEK51" s="674"/>
      <c r="CEL51" s="674"/>
      <c r="CEM51" s="674"/>
      <c r="CEN51" s="674"/>
      <c r="CEO51" s="674"/>
      <c r="CEP51" s="674"/>
      <c r="CEQ51" s="674"/>
      <c r="CER51" s="674"/>
      <c r="CES51" s="674"/>
      <c r="CET51" s="674"/>
      <c r="CEU51" s="674"/>
      <c r="CEV51" s="674"/>
      <c r="CEW51" s="674"/>
      <c r="CEX51" s="674"/>
      <c r="CEY51" s="674"/>
      <c r="CEZ51" s="674"/>
      <c r="CFA51" s="674"/>
      <c r="CFB51" s="674"/>
      <c r="CFC51" s="674"/>
      <c r="CFD51" s="674"/>
      <c r="CFE51" s="674"/>
      <c r="CFF51" s="674"/>
      <c r="CFG51" s="674"/>
      <c r="CFH51" s="674"/>
      <c r="CFI51" s="674"/>
      <c r="CFJ51" s="674"/>
      <c r="CFK51" s="674"/>
      <c r="CFL51" s="674"/>
      <c r="CFM51" s="674"/>
      <c r="CFN51" s="674"/>
      <c r="CFO51" s="674"/>
      <c r="CFP51" s="674"/>
      <c r="CFQ51" s="674"/>
      <c r="CFR51" s="674"/>
      <c r="CFS51" s="674"/>
      <c r="CFT51" s="674"/>
      <c r="CFU51" s="674"/>
      <c r="CFV51" s="674"/>
      <c r="CFW51" s="674"/>
      <c r="CFX51" s="674"/>
      <c r="CFY51" s="674"/>
      <c r="CFZ51" s="674"/>
      <c r="CGA51" s="674"/>
      <c r="CGB51" s="674"/>
      <c r="CGC51" s="674"/>
      <c r="CGD51" s="674"/>
      <c r="CGE51" s="674"/>
      <c r="CGF51" s="674"/>
      <c r="CGG51" s="674"/>
      <c r="CGH51" s="674"/>
      <c r="CGI51" s="674"/>
      <c r="CGJ51" s="674"/>
      <c r="CGK51" s="674"/>
      <c r="CGL51" s="674"/>
      <c r="CGM51" s="674"/>
      <c r="CGN51" s="674"/>
      <c r="CGO51" s="674"/>
      <c r="CGP51" s="674"/>
      <c r="CGQ51" s="674"/>
      <c r="CGR51" s="674"/>
      <c r="CGS51" s="674"/>
      <c r="CGT51" s="674"/>
      <c r="CGU51" s="674"/>
      <c r="CGV51" s="674"/>
      <c r="CGW51" s="674"/>
      <c r="CGX51" s="674"/>
      <c r="CGY51" s="674"/>
      <c r="CGZ51" s="674"/>
      <c r="CHA51" s="674"/>
      <c r="CHB51" s="674"/>
      <c r="CHC51" s="674"/>
      <c r="CHD51" s="674"/>
      <c r="CHE51" s="674"/>
      <c r="CHF51" s="674"/>
      <c r="CHG51" s="674"/>
      <c r="CHH51" s="674"/>
      <c r="CHI51" s="674"/>
      <c r="CHJ51" s="674"/>
      <c r="CHK51" s="674"/>
      <c r="CHL51" s="674"/>
      <c r="CHM51" s="674"/>
      <c r="CHN51" s="674"/>
      <c r="CHO51" s="674"/>
      <c r="CHP51" s="674"/>
      <c r="CHQ51" s="674"/>
      <c r="CHR51" s="674"/>
      <c r="CHS51" s="674"/>
      <c r="CHT51" s="674"/>
      <c r="CHU51" s="674"/>
      <c r="CHV51" s="674"/>
      <c r="CHW51" s="674"/>
      <c r="CHX51" s="674"/>
      <c r="CHY51" s="674"/>
      <c r="CHZ51" s="674"/>
      <c r="CIA51" s="674"/>
      <c r="CIB51" s="674"/>
      <c r="CIC51" s="674"/>
      <c r="CID51" s="674"/>
      <c r="CIE51" s="674"/>
      <c r="CIF51" s="674"/>
      <c r="CIG51" s="674"/>
      <c r="CIH51" s="674"/>
      <c r="CII51" s="674"/>
      <c r="CIJ51" s="674"/>
      <c r="CIK51" s="674"/>
      <c r="CIL51" s="674"/>
      <c r="CIM51" s="674"/>
      <c r="CIN51" s="674"/>
      <c r="CIO51" s="674"/>
      <c r="CIP51" s="674"/>
      <c r="CIQ51" s="674"/>
      <c r="CIR51" s="674"/>
      <c r="CIS51" s="674"/>
      <c r="CIT51" s="674"/>
      <c r="CIU51" s="674"/>
      <c r="CIV51" s="674"/>
      <c r="CIW51" s="674"/>
      <c r="CIX51" s="674"/>
      <c r="CIY51" s="674"/>
      <c r="CIZ51" s="674"/>
      <c r="CJA51" s="674"/>
      <c r="CJB51" s="674"/>
      <c r="CJC51" s="674"/>
      <c r="CJD51" s="674"/>
      <c r="CJE51" s="674"/>
      <c r="CJF51" s="674"/>
      <c r="CJG51" s="674"/>
      <c r="CJH51" s="674"/>
      <c r="CJI51" s="674"/>
      <c r="CJJ51" s="674"/>
      <c r="CJK51" s="674"/>
      <c r="CJL51" s="674"/>
      <c r="CJM51" s="674"/>
      <c r="CJN51" s="674"/>
      <c r="CJO51" s="674"/>
      <c r="CJP51" s="674"/>
      <c r="CJQ51" s="674"/>
      <c r="CJR51" s="674"/>
      <c r="CJS51" s="674"/>
      <c r="CJT51" s="674"/>
      <c r="CJU51" s="674"/>
      <c r="CJV51" s="674"/>
      <c r="CJW51" s="674"/>
      <c r="CJX51" s="674"/>
      <c r="CJY51" s="674"/>
      <c r="CJZ51" s="674"/>
      <c r="CKA51" s="674"/>
      <c r="CKB51" s="674"/>
      <c r="CKC51" s="674"/>
      <c r="CKD51" s="674"/>
      <c r="CKE51" s="674"/>
      <c r="CKF51" s="674"/>
      <c r="CKG51" s="674"/>
      <c r="CKH51" s="674"/>
      <c r="CKI51" s="674"/>
      <c r="CKJ51" s="674"/>
      <c r="CKK51" s="674"/>
      <c r="CKL51" s="674"/>
      <c r="CKM51" s="674"/>
      <c r="CKN51" s="674"/>
      <c r="CKO51" s="674"/>
      <c r="CKP51" s="674"/>
      <c r="CKQ51" s="674"/>
      <c r="CKR51" s="674"/>
      <c r="CKS51" s="674"/>
      <c r="CKT51" s="674"/>
      <c r="CKU51" s="674"/>
      <c r="CKV51" s="674"/>
      <c r="CKW51" s="674"/>
      <c r="CKX51" s="674"/>
      <c r="CKY51" s="674"/>
      <c r="CKZ51" s="674"/>
      <c r="CLA51" s="674"/>
      <c r="CLB51" s="674"/>
      <c r="CLC51" s="674"/>
      <c r="CLD51" s="674"/>
      <c r="CLE51" s="674"/>
      <c r="CLF51" s="674"/>
      <c r="CLG51" s="674"/>
      <c r="CLH51" s="674"/>
      <c r="CLI51" s="674"/>
      <c r="CLJ51" s="674"/>
      <c r="CLK51" s="674"/>
      <c r="CLL51" s="674"/>
      <c r="CLM51" s="674"/>
      <c r="CLN51" s="674"/>
      <c r="CLO51" s="674"/>
      <c r="CLP51" s="674"/>
      <c r="CLQ51" s="674"/>
      <c r="CLR51" s="674"/>
      <c r="CLS51" s="674"/>
      <c r="CLT51" s="674"/>
      <c r="CLU51" s="674"/>
      <c r="CLV51" s="674"/>
      <c r="CLW51" s="674"/>
      <c r="CLX51" s="674"/>
      <c r="CLY51" s="674"/>
      <c r="CLZ51" s="674"/>
      <c r="CMA51" s="674"/>
      <c r="CMB51" s="674"/>
      <c r="CMC51" s="674"/>
      <c r="CMD51" s="674"/>
      <c r="CME51" s="674"/>
      <c r="CMF51" s="674"/>
      <c r="CMG51" s="674"/>
      <c r="CMH51" s="674"/>
      <c r="CMI51" s="674"/>
      <c r="CMJ51" s="674"/>
      <c r="CMK51" s="674"/>
      <c r="CML51" s="674"/>
      <c r="CMM51" s="674"/>
      <c r="CMN51" s="674"/>
      <c r="CMO51" s="674"/>
      <c r="CMP51" s="674"/>
      <c r="CMQ51" s="674"/>
      <c r="CMR51" s="674"/>
      <c r="CMS51" s="674"/>
      <c r="CMT51" s="674"/>
      <c r="CMU51" s="674"/>
      <c r="CMV51" s="674"/>
      <c r="CMW51" s="674"/>
      <c r="CMX51" s="674"/>
      <c r="CMY51" s="674"/>
      <c r="CMZ51" s="674"/>
      <c r="CNA51" s="674"/>
      <c r="CNB51" s="674"/>
      <c r="CNC51" s="674"/>
      <c r="CND51" s="674"/>
      <c r="CNE51" s="674"/>
      <c r="CNF51" s="674"/>
      <c r="CNG51" s="674"/>
      <c r="CNH51" s="674"/>
      <c r="CNI51" s="674"/>
      <c r="CNJ51" s="674"/>
      <c r="CNK51" s="674"/>
      <c r="CNL51" s="674"/>
      <c r="CNM51" s="674"/>
      <c r="CNN51" s="674"/>
      <c r="CNO51" s="674"/>
      <c r="CNP51" s="674"/>
      <c r="CNQ51" s="674"/>
      <c r="CNR51" s="674"/>
      <c r="CNS51" s="674"/>
      <c r="CNT51" s="674"/>
      <c r="CNU51" s="674"/>
      <c r="CNV51" s="674"/>
      <c r="CNW51" s="674"/>
      <c r="CNX51" s="674"/>
      <c r="CNY51" s="674"/>
      <c r="CNZ51" s="674"/>
      <c r="COA51" s="674"/>
      <c r="COB51" s="674"/>
      <c r="COC51" s="674"/>
      <c r="COD51" s="674"/>
      <c r="COE51" s="674"/>
      <c r="COF51" s="674"/>
      <c r="COG51" s="674"/>
      <c r="COH51" s="674"/>
      <c r="COI51" s="674"/>
      <c r="COJ51" s="674"/>
      <c r="COK51" s="674"/>
      <c r="COL51" s="674"/>
      <c r="COM51" s="674"/>
      <c r="CON51" s="674"/>
      <c r="COO51" s="674"/>
      <c r="COP51" s="674"/>
      <c r="COQ51" s="674"/>
      <c r="COR51" s="674"/>
      <c r="COS51" s="674"/>
      <c r="COT51" s="674"/>
      <c r="COU51" s="674"/>
      <c r="COV51" s="674"/>
      <c r="COW51" s="674"/>
      <c r="COX51" s="674"/>
      <c r="COY51" s="674"/>
      <c r="COZ51" s="674"/>
      <c r="CPA51" s="674"/>
      <c r="CPB51" s="674"/>
      <c r="CPC51" s="674"/>
      <c r="CPD51" s="674"/>
      <c r="CPE51" s="674"/>
      <c r="CPF51" s="674"/>
      <c r="CPG51" s="674"/>
      <c r="CPH51" s="674"/>
      <c r="CPI51" s="674"/>
      <c r="CPJ51" s="674"/>
      <c r="CPK51" s="674"/>
      <c r="CPL51" s="674"/>
      <c r="CPM51" s="674"/>
      <c r="CPN51" s="674"/>
      <c r="CPO51" s="674"/>
      <c r="CPP51" s="674"/>
      <c r="CPQ51" s="674"/>
      <c r="CPR51" s="674"/>
      <c r="CPS51" s="674"/>
      <c r="CPT51" s="674"/>
      <c r="CPU51" s="674"/>
      <c r="CPV51" s="674"/>
      <c r="CPW51" s="674"/>
      <c r="CPX51" s="674"/>
      <c r="CPY51" s="674"/>
      <c r="CPZ51" s="674"/>
      <c r="CQA51" s="674"/>
      <c r="CQB51" s="674"/>
      <c r="CQC51" s="674"/>
      <c r="CQD51" s="674"/>
      <c r="CQE51" s="674"/>
      <c r="CQF51" s="674"/>
      <c r="CQG51" s="674"/>
      <c r="CQH51" s="674"/>
      <c r="CQI51" s="674"/>
      <c r="CQJ51" s="674"/>
      <c r="CQK51" s="674"/>
      <c r="CQL51" s="674"/>
      <c r="CQM51" s="674"/>
      <c r="CQN51" s="674"/>
      <c r="CQO51" s="674"/>
      <c r="CQP51" s="674"/>
      <c r="CQQ51" s="674"/>
      <c r="CQR51" s="674"/>
      <c r="CQS51" s="674"/>
      <c r="CQT51" s="674"/>
      <c r="CQU51" s="674"/>
      <c r="CQV51" s="674"/>
      <c r="CQW51" s="674"/>
      <c r="CQX51" s="674"/>
      <c r="CQY51" s="674"/>
      <c r="CQZ51" s="674"/>
      <c r="CRA51" s="674"/>
      <c r="CRB51" s="674"/>
      <c r="CRC51" s="674"/>
      <c r="CRD51" s="674"/>
      <c r="CRE51" s="674"/>
      <c r="CRF51" s="674"/>
      <c r="CRG51" s="674"/>
      <c r="CRH51" s="674"/>
      <c r="CRI51" s="674"/>
      <c r="CRJ51" s="674"/>
      <c r="CRK51" s="674"/>
      <c r="CRL51" s="674"/>
      <c r="CRM51" s="674"/>
      <c r="CRN51" s="674"/>
      <c r="CRO51" s="674"/>
      <c r="CRP51" s="674"/>
      <c r="CRQ51" s="674"/>
      <c r="CRR51" s="674"/>
      <c r="CRS51" s="674"/>
      <c r="CRT51" s="674"/>
      <c r="CRU51" s="674"/>
      <c r="CRV51" s="674"/>
      <c r="CRW51" s="674"/>
      <c r="CRX51" s="674"/>
      <c r="CRY51" s="674"/>
      <c r="CRZ51" s="674"/>
      <c r="CSA51" s="674"/>
      <c r="CSB51" s="674"/>
      <c r="CSC51" s="674"/>
      <c r="CSD51" s="674"/>
      <c r="CSE51" s="674"/>
      <c r="CSF51" s="674"/>
      <c r="CSG51" s="674"/>
      <c r="CSH51" s="674"/>
      <c r="CSI51" s="674"/>
      <c r="CSJ51" s="674"/>
      <c r="CSK51" s="674"/>
      <c r="CSL51" s="674"/>
      <c r="CSM51" s="674"/>
      <c r="CSN51" s="674"/>
      <c r="CSO51" s="674"/>
      <c r="CSP51" s="674"/>
      <c r="CSQ51" s="674"/>
      <c r="CSR51" s="674"/>
      <c r="CSS51" s="674"/>
      <c r="CST51" s="674"/>
      <c r="CSU51" s="674"/>
      <c r="CSV51" s="674"/>
      <c r="CSW51" s="674"/>
      <c r="CSX51" s="674"/>
      <c r="CSY51" s="674"/>
      <c r="CSZ51" s="674"/>
      <c r="CTA51" s="674"/>
      <c r="CTB51" s="674"/>
      <c r="CTC51" s="674"/>
      <c r="CTD51" s="674"/>
      <c r="CTE51" s="674"/>
      <c r="CTF51" s="674"/>
      <c r="CTG51" s="674"/>
      <c r="CTH51" s="674"/>
      <c r="CTI51" s="674"/>
      <c r="CTJ51" s="674"/>
      <c r="CTK51" s="674"/>
      <c r="CTL51" s="674"/>
      <c r="CTM51" s="674"/>
      <c r="CTN51" s="674"/>
      <c r="CTO51" s="674"/>
      <c r="CTP51" s="674"/>
      <c r="CTQ51" s="674"/>
      <c r="CTR51" s="674"/>
      <c r="CTS51" s="674"/>
      <c r="CTT51" s="674"/>
      <c r="CTU51" s="674"/>
      <c r="CTV51" s="674"/>
      <c r="CTW51" s="674"/>
      <c r="CTX51" s="674"/>
      <c r="CTY51" s="674"/>
      <c r="CTZ51" s="674"/>
      <c r="CUA51" s="674"/>
      <c r="CUB51" s="674"/>
      <c r="CUC51" s="674"/>
      <c r="CUD51" s="674"/>
      <c r="CUE51" s="674"/>
      <c r="CUF51" s="674"/>
      <c r="CUG51" s="674"/>
      <c r="CUH51" s="674"/>
      <c r="CUI51" s="674"/>
      <c r="CUJ51" s="674"/>
      <c r="CUK51" s="674"/>
      <c r="CUL51" s="674"/>
      <c r="CUM51" s="674"/>
      <c r="CUN51" s="674"/>
      <c r="CUO51" s="674"/>
      <c r="CUP51" s="674"/>
      <c r="CUQ51" s="674"/>
      <c r="CUR51" s="674"/>
      <c r="CUS51" s="674"/>
      <c r="CUT51" s="674"/>
      <c r="CUU51" s="674"/>
      <c r="CUV51" s="674"/>
      <c r="CUW51" s="674"/>
      <c r="CUX51" s="674"/>
      <c r="CUY51" s="674"/>
      <c r="CUZ51" s="674"/>
      <c r="CVA51" s="674"/>
      <c r="CVB51" s="674"/>
      <c r="CVC51" s="674"/>
      <c r="CVD51" s="674"/>
      <c r="CVE51" s="674"/>
      <c r="CVF51" s="674"/>
      <c r="CVG51" s="674"/>
      <c r="CVH51" s="674"/>
      <c r="CVI51" s="674"/>
      <c r="CVJ51" s="674"/>
      <c r="CVK51" s="674"/>
      <c r="CVL51" s="674"/>
      <c r="CVM51" s="674"/>
      <c r="CVN51" s="674"/>
      <c r="CVO51" s="674"/>
      <c r="CVP51" s="674"/>
      <c r="CVQ51" s="674"/>
      <c r="CVR51" s="674"/>
      <c r="CVS51" s="674"/>
      <c r="CVT51" s="674"/>
      <c r="CVU51" s="674"/>
      <c r="CVV51" s="674"/>
      <c r="CVW51" s="674"/>
      <c r="CVX51" s="674"/>
      <c r="CVY51" s="674"/>
      <c r="CVZ51" s="674"/>
      <c r="CWA51" s="674"/>
      <c r="CWB51" s="674"/>
      <c r="CWC51" s="674"/>
      <c r="CWD51" s="674"/>
      <c r="CWE51" s="674"/>
      <c r="CWF51" s="674"/>
      <c r="CWG51" s="674"/>
      <c r="CWH51" s="674"/>
      <c r="CWI51" s="674"/>
      <c r="CWJ51" s="674"/>
      <c r="CWK51" s="674"/>
      <c r="CWL51" s="674"/>
      <c r="CWM51" s="674"/>
      <c r="CWN51" s="674"/>
      <c r="CWO51" s="674"/>
      <c r="CWP51" s="674"/>
      <c r="CWQ51" s="674"/>
      <c r="CWR51" s="674"/>
      <c r="CWS51" s="674"/>
      <c r="CWT51" s="674"/>
      <c r="CWU51" s="674"/>
      <c r="CWV51" s="674"/>
      <c r="CWW51" s="674"/>
      <c r="CWX51" s="674"/>
      <c r="CWY51" s="674"/>
      <c r="CWZ51" s="674"/>
      <c r="CXA51" s="674"/>
      <c r="CXB51" s="674"/>
      <c r="CXC51" s="674"/>
      <c r="CXD51" s="674"/>
      <c r="CXE51" s="674"/>
      <c r="CXF51" s="674"/>
      <c r="CXG51" s="674"/>
      <c r="CXH51" s="674"/>
      <c r="CXI51" s="674"/>
      <c r="CXJ51" s="674"/>
      <c r="CXK51" s="674"/>
      <c r="CXL51" s="674"/>
      <c r="CXM51" s="674"/>
      <c r="CXN51" s="674"/>
      <c r="CXO51" s="674"/>
      <c r="CXP51" s="674"/>
      <c r="CXQ51" s="674"/>
      <c r="CXR51" s="674"/>
      <c r="CXS51" s="674"/>
      <c r="CXT51" s="674"/>
      <c r="CXU51" s="674"/>
      <c r="CXV51" s="674"/>
      <c r="CXW51" s="674"/>
      <c r="CXX51" s="674"/>
      <c r="CXY51" s="674"/>
      <c r="CXZ51" s="674"/>
      <c r="CYA51" s="674"/>
      <c r="CYB51" s="674"/>
      <c r="CYC51" s="674"/>
      <c r="CYD51" s="674"/>
      <c r="CYE51" s="674"/>
      <c r="CYF51" s="674"/>
      <c r="CYG51" s="674"/>
      <c r="CYH51" s="674"/>
      <c r="CYI51" s="674"/>
      <c r="CYJ51" s="674"/>
      <c r="CYK51" s="674"/>
      <c r="CYL51" s="674"/>
      <c r="CYM51" s="674"/>
      <c r="CYN51" s="674"/>
      <c r="CYO51" s="674"/>
      <c r="CYP51" s="674"/>
      <c r="CYQ51" s="674"/>
      <c r="CYR51" s="674"/>
      <c r="CYS51" s="674"/>
      <c r="CYT51" s="674"/>
      <c r="CYU51" s="674"/>
      <c r="CYV51" s="674"/>
      <c r="CYW51" s="674"/>
      <c r="CYX51" s="674"/>
      <c r="CYY51" s="674"/>
      <c r="CYZ51" s="674"/>
      <c r="CZA51" s="674"/>
      <c r="CZB51" s="674"/>
      <c r="CZC51" s="674"/>
      <c r="CZD51" s="674"/>
      <c r="CZE51" s="674"/>
      <c r="CZF51" s="674"/>
      <c r="CZG51" s="674"/>
      <c r="CZH51" s="674"/>
      <c r="CZI51" s="674"/>
      <c r="CZJ51" s="674"/>
      <c r="CZK51" s="674"/>
      <c r="CZL51" s="674"/>
      <c r="CZM51" s="674"/>
      <c r="CZN51" s="674"/>
      <c r="CZO51" s="674"/>
      <c r="CZP51" s="674"/>
      <c r="CZQ51" s="674"/>
      <c r="CZR51" s="674"/>
      <c r="CZS51" s="674"/>
      <c r="CZT51" s="674"/>
      <c r="CZU51" s="674"/>
      <c r="CZV51" s="674"/>
      <c r="CZW51" s="674"/>
      <c r="CZX51" s="674"/>
      <c r="CZY51" s="674"/>
      <c r="CZZ51" s="674"/>
      <c r="DAA51" s="674"/>
      <c r="DAB51" s="674"/>
      <c r="DAC51" s="674"/>
      <c r="DAD51" s="674"/>
      <c r="DAE51" s="674"/>
      <c r="DAF51" s="674"/>
      <c r="DAG51" s="674"/>
      <c r="DAH51" s="674"/>
      <c r="DAI51" s="674"/>
      <c r="DAJ51" s="674"/>
      <c r="DAK51" s="674"/>
      <c r="DAL51" s="674"/>
      <c r="DAM51" s="674"/>
      <c r="DAN51" s="674"/>
      <c r="DAO51" s="674"/>
      <c r="DAP51" s="674"/>
      <c r="DAQ51" s="674"/>
      <c r="DAR51" s="674"/>
      <c r="DAS51" s="674"/>
      <c r="DAT51" s="674"/>
      <c r="DAU51" s="674"/>
      <c r="DAV51" s="674"/>
      <c r="DAW51" s="674"/>
      <c r="DAX51" s="674"/>
      <c r="DAY51" s="674"/>
      <c r="DAZ51" s="674"/>
      <c r="DBA51" s="674"/>
      <c r="DBB51" s="674"/>
      <c r="DBC51" s="674"/>
      <c r="DBD51" s="674"/>
      <c r="DBE51" s="674"/>
      <c r="DBF51" s="674"/>
      <c r="DBG51" s="674"/>
      <c r="DBH51" s="674"/>
      <c r="DBI51" s="674"/>
      <c r="DBJ51" s="674"/>
      <c r="DBK51" s="674"/>
      <c r="DBL51" s="674"/>
      <c r="DBM51" s="674"/>
      <c r="DBN51" s="674"/>
      <c r="DBO51" s="674"/>
      <c r="DBP51" s="674"/>
      <c r="DBQ51" s="674"/>
      <c r="DBR51" s="674"/>
      <c r="DBS51" s="674"/>
      <c r="DBT51" s="674"/>
      <c r="DBU51" s="674"/>
      <c r="DBV51" s="674"/>
      <c r="DBW51" s="674"/>
      <c r="DBX51" s="674"/>
      <c r="DBY51" s="674"/>
      <c r="DBZ51" s="674"/>
      <c r="DCA51" s="674"/>
      <c r="DCB51" s="674"/>
      <c r="DCC51" s="674"/>
      <c r="DCD51" s="674"/>
      <c r="DCE51" s="674"/>
      <c r="DCF51" s="674"/>
      <c r="DCG51" s="674"/>
      <c r="DCH51" s="674"/>
      <c r="DCI51" s="674"/>
      <c r="DCJ51" s="674"/>
      <c r="DCK51" s="674"/>
      <c r="DCL51" s="674"/>
      <c r="DCM51" s="674"/>
      <c r="DCN51" s="674"/>
      <c r="DCO51" s="674"/>
      <c r="DCP51" s="674"/>
      <c r="DCQ51" s="674"/>
      <c r="DCR51" s="674"/>
      <c r="DCS51" s="674"/>
      <c r="DCT51" s="674"/>
      <c r="DCU51" s="674"/>
      <c r="DCV51" s="674"/>
      <c r="DCW51" s="674"/>
      <c r="DCX51" s="674"/>
      <c r="DCY51" s="674"/>
      <c r="DCZ51" s="674"/>
      <c r="DDA51" s="674"/>
      <c r="DDB51" s="674"/>
      <c r="DDC51" s="674"/>
      <c r="DDD51" s="674"/>
      <c r="DDE51" s="674"/>
      <c r="DDF51" s="674"/>
      <c r="DDG51" s="674"/>
      <c r="DDH51" s="674"/>
      <c r="DDI51" s="674"/>
      <c r="DDJ51" s="674"/>
      <c r="DDK51" s="674"/>
      <c r="DDL51" s="674"/>
      <c r="DDM51" s="674"/>
      <c r="DDN51" s="674"/>
      <c r="DDO51" s="674"/>
      <c r="DDP51" s="674"/>
      <c r="DDQ51" s="674"/>
      <c r="DDR51" s="674"/>
      <c r="DDS51" s="674"/>
      <c r="DDT51" s="674"/>
      <c r="DDU51" s="674"/>
      <c r="DDV51" s="674"/>
      <c r="DDW51" s="674"/>
      <c r="DDX51" s="674"/>
      <c r="DDY51" s="674"/>
      <c r="DDZ51" s="674"/>
      <c r="DEA51" s="674"/>
      <c r="DEB51" s="674"/>
      <c r="DEC51" s="674"/>
      <c r="DED51" s="674"/>
      <c r="DEE51" s="674"/>
      <c r="DEF51" s="674"/>
      <c r="DEG51" s="674"/>
      <c r="DEH51" s="674"/>
      <c r="DEI51" s="674"/>
      <c r="DEJ51" s="674"/>
      <c r="DEK51" s="674"/>
      <c r="DEL51" s="674"/>
      <c r="DEM51" s="674"/>
      <c r="DEN51" s="674"/>
      <c r="DEO51" s="674"/>
      <c r="DEP51" s="674"/>
      <c r="DEQ51" s="674"/>
      <c r="DER51" s="674"/>
      <c r="DES51" s="674"/>
      <c r="DET51" s="674"/>
      <c r="DEU51" s="674"/>
      <c r="DEV51" s="674"/>
      <c r="DEW51" s="674"/>
      <c r="DEX51" s="674"/>
      <c r="DEY51" s="674"/>
      <c r="DEZ51" s="674"/>
      <c r="DFA51" s="674"/>
      <c r="DFB51" s="674"/>
      <c r="DFC51" s="674"/>
      <c r="DFD51" s="674"/>
      <c r="DFE51" s="674"/>
      <c r="DFF51" s="674"/>
      <c r="DFG51" s="674"/>
      <c r="DFH51" s="674"/>
      <c r="DFI51" s="674"/>
      <c r="DFJ51" s="674"/>
      <c r="DFK51" s="674"/>
      <c r="DFL51" s="674"/>
      <c r="DFM51" s="674"/>
      <c r="DFN51" s="674"/>
      <c r="DFO51" s="674"/>
      <c r="DFP51" s="674"/>
      <c r="DFQ51" s="674"/>
      <c r="DFR51" s="674"/>
      <c r="DFS51" s="674"/>
      <c r="DFT51" s="674"/>
      <c r="DFU51" s="674"/>
      <c r="DFV51" s="674"/>
      <c r="DFW51" s="674"/>
      <c r="DFX51" s="674"/>
      <c r="DFY51" s="674"/>
      <c r="DFZ51" s="674"/>
      <c r="DGA51" s="674"/>
      <c r="DGB51" s="674"/>
      <c r="DGC51" s="674"/>
      <c r="DGD51" s="674"/>
      <c r="DGE51" s="674"/>
      <c r="DGF51" s="674"/>
      <c r="DGG51" s="674"/>
      <c r="DGH51" s="674"/>
      <c r="DGI51" s="674"/>
      <c r="DGJ51" s="674"/>
      <c r="DGK51" s="674"/>
      <c r="DGL51" s="674"/>
      <c r="DGM51" s="674"/>
      <c r="DGN51" s="674"/>
      <c r="DGO51" s="674"/>
      <c r="DGP51" s="674"/>
      <c r="DGQ51" s="674"/>
      <c r="DGR51" s="674"/>
      <c r="DGS51" s="674"/>
      <c r="DGT51" s="674"/>
      <c r="DGU51" s="674"/>
      <c r="DGV51" s="674"/>
      <c r="DGW51" s="674"/>
      <c r="DGX51" s="674"/>
      <c r="DGY51" s="674"/>
      <c r="DGZ51" s="674"/>
      <c r="DHA51" s="674"/>
      <c r="DHB51" s="674"/>
      <c r="DHC51" s="674"/>
      <c r="DHD51" s="674"/>
      <c r="DHE51" s="674"/>
      <c r="DHF51" s="674"/>
      <c r="DHG51" s="674"/>
      <c r="DHH51" s="674"/>
      <c r="DHI51" s="674"/>
      <c r="DHJ51" s="674"/>
      <c r="DHK51" s="674"/>
      <c r="DHL51" s="674"/>
      <c r="DHM51" s="674"/>
      <c r="DHN51" s="674"/>
      <c r="DHO51" s="674"/>
      <c r="DHP51" s="674"/>
      <c r="DHQ51" s="674"/>
      <c r="DHR51" s="674"/>
      <c r="DHS51" s="674"/>
      <c r="DHT51" s="674"/>
      <c r="DHU51" s="674"/>
      <c r="DHV51" s="674"/>
      <c r="DHW51" s="674"/>
      <c r="DHX51" s="674"/>
      <c r="DHY51" s="674"/>
      <c r="DHZ51" s="674"/>
      <c r="DIA51" s="674"/>
      <c r="DIB51" s="674"/>
      <c r="DIC51" s="674"/>
      <c r="DID51" s="674"/>
      <c r="DIE51" s="674"/>
      <c r="DIF51" s="674"/>
      <c r="DIG51" s="674"/>
      <c r="DIH51" s="674"/>
      <c r="DII51" s="674"/>
      <c r="DIJ51" s="674"/>
      <c r="DIK51" s="674"/>
      <c r="DIL51" s="674"/>
      <c r="DIM51" s="674"/>
      <c r="DIN51" s="674"/>
      <c r="DIO51" s="674"/>
      <c r="DIP51" s="674"/>
      <c r="DIQ51" s="674"/>
      <c r="DIR51" s="674"/>
      <c r="DIS51" s="674"/>
      <c r="DIT51" s="674"/>
      <c r="DIU51" s="674"/>
      <c r="DIV51" s="674"/>
      <c r="DIW51" s="674"/>
      <c r="DIX51" s="674"/>
      <c r="DIY51" s="674"/>
      <c r="DIZ51" s="674"/>
      <c r="DJA51" s="674"/>
      <c r="DJB51" s="674"/>
      <c r="DJC51" s="674"/>
      <c r="DJD51" s="674"/>
      <c r="DJE51" s="674"/>
      <c r="DJF51" s="674"/>
      <c r="DJG51" s="674"/>
      <c r="DJH51" s="674"/>
      <c r="DJI51" s="674"/>
      <c r="DJJ51" s="674"/>
      <c r="DJK51" s="674"/>
      <c r="DJL51" s="674"/>
      <c r="DJM51" s="674"/>
      <c r="DJN51" s="674"/>
      <c r="DJO51" s="674"/>
      <c r="DJP51" s="674"/>
      <c r="DJQ51" s="674"/>
      <c r="DJR51" s="674"/>
      <c r="DJS51" s="674"/>
      <c r="DJT51" s="674"/>
      <c r="DJU51" s="674"/>
      <c r="DJV51" s="674"/>
      <c r="DJW51" s="674"/>
      <c r="DJX51" s="674"/>
      <c r="DJY51" s="674"/>
      <c r="DJZ51" s="674"/>
      <c r="DKA51" s="674"/>
      <c r="DKB51" s="674"/>
      <c r="DKC51" s="674"/>
      <c r="DKD51" s="674"/>
      <c r="DKE51" s="674"/>
      <c r="DKF51" s="674"/>
      <c r="DKG51" s="674"/>
      <c r="DKH51" s="674"/>
      <c r="DKI51" s="674"/>
      <c r="DKJ51" s="674"/>
      <c r="DKK51" s="674"/>
      <c r="DKL51" s="674"/>
      <c r="DKM51" s="674"/>
      <c r="DKN51" s="674"/>
      <c r="DKO51" s="674"/>
      <c r="DKP51" s="674"/>
      <c r="DKQ51" s="674"/>
      <c r="DKR51" s="674"/>
      <c r="DKS51" s="674"/>
      <c r="DKT51" s="674"/>
      <c r="DKU51" s="674"/>
      <c r="DKV51" s="674"/>
      <c r="DKW51" s="674"/>
      <c r="DKX51" s="674"/>
      <c r="DKY51" s="674"/>
      <c r="DKZ51" s="674"/>
      <c r="DLA51" s="674"/>
      <c r="DLB51" s="674"/>
      <c r="DLC51" s="674"/>
      <c r="DLD51" s="674"/>
      <c r="DLE51" s="674"/>
      <c r="DLF51" s="674"/>
      <c r="DLG51" s="674"/>
      <c r="DLH51" s="674"/>
      <c r="DLI51" s="674"/>
      <c r="DLJ51" s="674"/>
      <c r="DLK51" s="674"/>
      <c r="DLL51" s="674"/>
      <c r="DLM51" s="674"/>
      <c r="DLN51" s="674"/>
      <c r="DLO51" s="674"/>
      <c r="DLP51" s="674"/>
      <c r="DLQ51" s="674"/>
      <c r="DLR51" s="674"/>
      <c r="DLS51" s="674"/>
      <c r="DLT51" s="674"/>
      <c r="DLU51" s="674"/>
      <c r="DLV51" s="674"/>
      <c r="DLW51" s="674"/>
      <c r="DLX51" s="674"/>
      <c r="DLY51" s="674"/>
      <c r="DLZ51" s="674"/>
      <c r="DMA51" s="674"/>
      <c r="DMB51" s="674"/>
      <c r="DMC51" s="674"/>
      <c r="DMD51" s="674"/>
      <c r="DME51" s="674"/>
      <c r="DMF51" s="674"/>
      <c r="DMG51" s="674"/>
      <c r="DMH51" s="674"/>
      <c r="DMI51" s="674"/>
      <c r="DMJ51" s="674"/>
      <c r="DMK51" s="674"/>
      <c r="DML51" s="674"/>
      <c r="DMM51" s="674"/>
      <c r="DMN51" s="674"/>
      <c r="DMO51" s="674"/>
      <c r="DMP51" s="674"/>
      <c r="DMQ51" s="674"/>
      <c r="DMR51" s="674"/>
      <c r="DMS51" s="674"/>
      <c r="DMT51" s="674"/>
      <c r="DMU51" s="674"/>
      <c r="DMV51" s="674"/>
      <c r="DMW51" s="674"/>
      <c r="DMX51" s="674"/>
      <c r="DMY51" s="674"/>
      <c r="DMZ51" s="674"/>
      <c r="DNA51" s="674"/>
      <c r="DNB51" s="674"/>
      <c r="DNC51" s="674"/>
      <c r="DND51" s="674"/>
      <c r="DNE51" s="674"/>
      <c r="DNF51" s="674"/>
      <c r="DNG51" s="674"/>
      <c r="DNH51" s="674"/>
      <c r="DNI51" s="674"/>
      <c r="DNJ51" s="674"/>
      <c r="DNK51" s="674"/>
      <c r="DNL51" s="674"/>
      <c r="DNM51" s="674"/>
      <c r="DNN51" s="674"/>
      <c r="DNO51" s="674"/>
      <c r="DNP51" s="674"/>
      <c r="DNQ51" s="674"/>
      <c r="DNR51" s="674"/>
      <c r="DNS51" s="674"/>
      <c r="DNT51" s="674"/>
      <c r="DNU51" s="674"/>
      <c r="DNV51" s="674"/>
      <c r="DNW51" s="674"/>
      <c r="DNX51" s="674"/>
      <c r="DNY51" s="674"/>
      <c r="DNZ51" s="674"/>
      <c r="DOA51" s="674"/>
      <c r="DOB51" s="674"/>
      <c r="DOC51" s="674"/>
      <c r="DOD51" s="674"/>
      <c r="DOE51" s="674"/>
      <c r="DOF51" s="674"/>
      <c r="DOG51" s="674"/>
      <c r="DOH51" s="674"/>
      <c r="DOI51" s="674"/>
      <c r="DOJ51" s="674"/>
      <c r="DOK51" s="674"/>
      <c r="DOL51" s="674"/>
      <c r="DOM51" s="674"/>
      <c r="DON51" s="674"/>
      <c r="DOO51" s="674"/>
      <c r="DOP51" s="674"/>
      <c r="DOQ51" s="674"/>
      <c r="DOR51" s="674"/>
      <c r="DOS51" s="674"/>
      <c r="DOT51" s="674"/>
      <c r="DOU51" s="674"/>
      <c r="DOV51" s="674"/>
      <c r="DOW51" s="674"/>
      <c r="DOX51" s="674"/>
      <c r="DOY51" s="674"/>
      <c r="DOZ51" s="674"/>
      <c r="DPA51" s="674"/>
      <c r="DPB51" s="674"/>
      <c r="DPC51" s="674"/>
      <c r="DPD51" s="674"/>
      <c r="DPE51" s="674"/>
      <c r="DPF51" s="674"/>
      <c r="DPG51" s="674"/>
      <c r="DPH51" s="674"/>
      <c r="DPI51" s="674"/>
      <c r="DPJ51" s="674"/>
      <c r="DPK51" s="674"/>
      <c r="DPL51" s="674"/>
      <c r="DPM51" s="674"/>
      <c r="DPN51" s="674"/>
      <c r="DPO51" s="674"/>
      <c r="DPP51" s="674"/>
      <c r="DPQ51" s="674"/>
      <c r="DPR51" s="674"/>
      <c r="DPS51" s="674"/>
      <c r="DPT51" s="674"/>
      <c r="DPU51" s="674"/>
      <c r="DPV51" s="674"/>
      <c r="DPW51" s="674"/>
      <c r="DPX51" s="674"/>
      <c r="DPY51" s="674"/>
      <c r="DPZ51" s="674"/>
      <c r="DQA51" s="674"/>
      <c r="DQB51" s="674"/>
      <c r="DQC51" s="674"/>
      <c r="DQD51" s="674"/>
      <c r="DQE51" s="674"/>
      <c r="DQF51" s="674"/>
      <c r="DQG51" s="674"/>
      <c r="DQH51" s="674"/>
      <c r="DQI51" s="674"/>
      <c r="DQJ51" s="674"/>
      <c r="DQK51" s="674"/>
      <c r="DQL51" s="674"/>
      <c r="DQM51" s="674"/>
      <c r="DQN51" s="674"/>
      <c r="DQO51" s="674"/>
      <c r="DQP51" s="674"/>
      <c r="DQQ51" s="674"/>
      <c r="DQR51" s="674"/>
      <c r="DQS51" s="674"/>
      <c r="DQT51" s="674"/>
      <c r="DQU51" s="674"/>
      <c r="DQV51" s="674"/>
      <c r="DQW51" s="674"/>
      <c r="DQX51" s="674"/>
      <c r="DQY51" s="674"/>
      <c r="DQZ51" s="674"/>
      <c r="DRA51" s="674"/>
      <c r="DRB51" s="674"/>
      <c r="DRC51" s="674"/>
      <c r="DRD51" s="674"/>
      <c r="DRE51" s="674"/>
      <c r="DRF51" s="674"/>
      <c r="DRG51" s="674"/>
      <c r="DRH51" s="674"/>
      <c r="DRI51" s="674"/>
      <c r="DRJ51" s="674"/>
      <c r="DRK51" s="674"/>
      <c r="DRL51" s="674"/>
      <c r="DRM51" s="674"/>
      <c r="DRN51" s="674"/>
      <c r="DRO51" s="674"/>
      <c r="DRP51" s="674"/>
      <c r="DRQ51" s="674"/>
      <c r="DRR51" s="674"/>
      <c r="DRS51" s="674"/>
      <c r="DRT51" s="674"/>
      <c r="DRU51" s="674"/>
      <c r="DRV51" s="674"/>
      <c r="DRW51" s="674"/>
      <c r="DRX51" s="674"/>
      <c r="DRY51" s="674"/>
      <c r="DRZ51" s="674"/>
      <c r="DSA51" s="674"/>
      <c r="DSB51" s="674"/>
      <c r="DSC51" s="674"/>
      <c r="DSD51" s="674"/>
      <c r="DSE51" s="674"/>
      <c r="DSF51" s="674"/>
      <c r="DSG51" s="674"/>
      <c r="DSH51" s="674"/>
      <c r="DSI51" s="674"/>
      <c r="DSJ51" s="674"/>
      <c r="DSK51" s="674"/>
      <c r="DSL51" s="674"/>
      <c r="DSM51" s="674"/>
      <c r="DSN51" s="674"/>
      <c r="DSO51" s="674"/>
      <c r="DSP51" s="674"/>
      <c r="DSQ51" s="674"/>
      <c r="DSR51" s="674"/>
      <c r="DSS51" s="674"/>
      <c r="DST51" s="674"/>
      <c r="DSU51" s="674"/>
      <c r="DSV51" s="674"/>
      <c r="DSW51" s="674"/>
      <c r="DSX51" s="674"/>
      <c r="DSY51" s="674"/>
      <c r="DSZ51" s="674"/>
      <c r="DTA51" s="674"/>
      <c r="DTB51" s="674"/>
      <c r="DTC51" s="674"/>
      <c r="DTD51" s="674"/>
      <c r="DTE51" s="674"/>
      <c r="DTF51" s="674"/>
      <c r="DTG51" s="674"/>
      <c r="DTH51" s="674"/>
      <c r="DTI51" s="674"/>
      <c r="DTJ51" s="674"/>
      <c r="DTK51" s="674"/>
      <c r="DTL51" s="674"/>
      <c r="DTM51" s="674"/>
      <c r="DTN51" s="674"/>
      <c r="DTO51" s="674"/>
      <c r="DTP51" s="674"/>
      <c r="DTQ51" s="674"/>
      <c r="DTR51" s="674"/>
      <c r="DTS51" s="674"/>
      <c r="DTT51" s="674"/>
      <c r="DTU51" s="674"/>
      <c r="DTV51" s="674"/>
      <c r="DTW51" s="674"/>
      <c r="DTX51" s="674"/>
      <c r="DTY51" s="674"/>
      <c r="DTZ51" s="674"/>
      <c r="DUA51" s="674"/>
      <c r="DUB51" s="674"/>
      <c r="DUC51" s="674"/>
      <c r="DUD51" s="674"/>
      <c r="DUE51" s="674"/>
      <c r="DUF51" s="674"/>
      <c r="DUG51" s="674"/>
      <c r="DUH51" s="674"/>
      <c r="DUI51" s="674"/>
      <c r="DUJ51" s="674"/>
      <c r="DUK51" s="674"/>
      <c r="DUL51" s="674"/>
      <c r="DUM51" s="674"/>
      <c r="DUN51" s="674"/>
      <c r="DUO51" s="674"/>
      <c r="DUP51" s="674"/>
      <c r="DUQ51" s="674"/>
      <c r="DUR51" s="674"/>
      <c r="DUS51" s="674"/>
      <c r="DUT51" s="674"/>
      <c r="DUU51" s="674"/>
      <c r="DUV51" s="674"/>
      <c r="DUW51" s="674"/>
      <c r="DUX51" s="674"/>
      <c r="DUY51" s="674"/>
      <c r="DUZ51" s="674"/>
      <c r="DVA51" s="674"/>
      <c r="DVB51" s="674"/>
      <c r="DVC51" s="674"/>
      <c r="DVD51" s="674"/>
      <c r="DVE51" s="674"/>
      <c r="DVF51" s="674"/>
      <c r="DVG51" s="674"/>
      <c r="DVH51" s="674"/>
      <c r="DVI51" s="674"/>
      <c r="DVJ51" s="674"/>
      <c r="DVK51" s="674"/>
      <c r="DVL51" s="674"/>
      <c r="DVM51" s="674"/>
      <c r="DVN51" s="674"/>
      <c r="DVO51" s="674"/>
      <c r="DVP51" s="674"/>
      <c r="DVQ51" s="674"/>
      <c r="DVR51" s="674"/>
      <c r="DVS51" s="674"/>
      <c r="DVT51" s="674"/>
      <c r="DVU51" s="674"/>
      <c r="DVV51" s="674"/>
      <c r="DVW51" s="674"/>
      <c r="DVX51" s="674"/>
      <c r="DVY51" s="674"/>
      <c r="DVZ51" s="674"/>
      <c r="DWA51" s="674"/>
      <c r="DWB51" s="674"/>
      <c r="DWC51" s="674"/>
      <c r="DWD51" s="674"/>
      <c r="DWE51" s="674"/>
      <c r="DWF51" s="674"/>
      <c r="DWG51" s="674"/>
      <c r="DWH51" s="674"/>
      <c r="DWI51" s="674"/>
      <c r="DWJ51" s="674"/>
      <c r="DWK51" s="674"/>
      <c r="DWL51" s="674"/>
      <c r="DWM51" s="674"/>
      <c r="DWN51" s="674"/>
      <c r="DWO51" s="674"/>
      <c r="DWP51" s="674"/>
      <c r="DWQ51" s="674"/>
      <c r="DWR51" s="674"/>
      <c r="DWS51" s="674"/>
      <c r="DWT51" s="674"/>
      <c r="DWU51" s="674"/>
      <c r="DWV51" s="674"/>
      <c r="DWW51" s="674"/>
      <c r="DWX51" s="674"/>
      <c r="DWY51" s="674"/>
      <c r="DWZ51" s="674"/>
      <c r="DXA51" s="674"/>
      <c r="DXB51" s="674"/>
      <c r="DXC51" s="674"/>
      <c r="DXD51" s="674"/>
      <c r="DXE51" s="674"/>
      <c r="DXF51" s="674"/>
      <c r="DXG51" s="674"/>
      <c r="DXH51" s="674"/>
      <c r="DXI51" s="674"/>
      <c r="DXJ51" s="674"/>
      <c r="DXK51" s="674"/>
      <c r="DXL51" s="674"/>
      <c r="DXM51" s="674"/>
      <c r="DXN51" s="674"/>
      <c r="DXO51" s="674"/>
      <c r="DXP51" s="674"/>
      <c r="DXQ51" s="674"/>
      <c r="DXR51" s="674"/>
      <c r="DXS51" s="674"/>
      <c r="DXT51" s="674"/>
      <c r="DXU51" s="674"/>
      <c r="DXV51" s="674"/>
      <c r="DXW51" s="674"/>
      <c r="DXX51" s="674"/>
      <c r="DXY51" s="674"/>
      <c r="DXZ51" s="674"/>
      <c r="DYA51" s="674"/>
      <c r="DYB51" s="674"/>
      <c r="DYC51" s="674"/>
      <c r="DYD51" s="674"/>
      <c r="DYE51" s="674"/>
      <c r="DYF51" s="674"/>
      <c r="DYG51" s="674"/>
      <c r="DYH51" s="674"/>
      <c r="DYI51" s="674"/>
      <c r="DYJ51" s="674"/>
      <c r="DYK51" s="674"/>
      <c r="DYL51" s="674"/>
      <c r="DYM51" s="674"/>
      <c r="DYN51" s="674"/>
      <c r="DYO51" s="674"/>
      <c r="DYP51" s="674"/>
      <c r="DYQ51" s="674"/>
      <c r="DYR51" s="674"/>
      <c r="DYS51" s="674"/>
      <c r="DYT51" s="674"/>
      <c r="DYU51" s="674"/>
      <c r="DYV51" s="674"/>
      <c r="DYW51" s="674"/>
      <c r="DYX51" s="674"/>
      <c r="DYY51" s="674"/>
      <c r="DYZ51" s="674"/>
      <c r="DZA51" s="674"/>
      <c r="DZB51" s="674"/>
      <c r="DZC51" s="674"/>
      <c r="DZD51" s="674"/>
      <c r="DZE51" s="674"/>
      <c r="DZF51" s="674"/>
      <c r="DZG51" s="674"/>
      <c r="DZH51" s="674"/>
      <c r="DZI51" s="674"/>
      <c r="DZJ51" s="674"/>
      <c r="DZK51" s="674"/>
      <c r="DZL51" s="674"/>
      <c r="DZM51" s="674"/>
      <c r="DZN51" s="674"/>
      <c r="DZO51" s="674"/>
      <c r="DZP51" s="674"/>
      <c r="DZQ51" s="674"/>
      <c r="DZR51" s="674"/>
      <c r="DZS51" s="674"/>
      <c r="DZT51" s="674"/>
      <c r="DZU51" s="674"/>
      <c r="DZV51" s="674"/>
      <c r="DZW51" s="674"/>
      <c r="DZX51" s="674"/>
      <c r="DZY51" s="674"/>
      <c r="DZZ51" s="674"/>
      <c r="EAA51" s="674"/>
      <c r="EAB51" s="674"/>
      <c r="EAC51" s="674"/>
      <c r="EAD51" s="674"/>
      <c r="EAE51" s="674"/>
      <c r="EAF51" s="674"/>
      <c r="EAG51" s="674"/>
      <c r="EAH51" s="674"/>
      <c r="EAI51" s="674"/>
      <c r="EAJ51" s="674"/>
      <c r="EAK51" s="674"/>
      <c r="EAL51" s="674"/>
      <c r="EAM51" s="674"/>
      <c r="EAN51" s="674"/>
      <c r="EAO51" s="674"/>
      <c r="EAP51" s="674"/>
      <c r="EAQ51" s="674"/>
      <c r="EAR51" s="674"/>
      <c r="EAS51" s="674"/>
      <c r="EAT51" s="674"/>
      <c r="EAU51" s="674"/>
      <c r="EAV51" s="674"/>
      <c r="EAW51" s="674"/>
      <c r="EAX51" s="674"/>
      <c r="EAY51" s="674"/>
      <c r="EAZ51" s="674"/>
      <c r="EBA51" s="674"/>
      <c r="EBB51" s="674"/>
      <c r="EBC51" s="674"/>
      <c r="EBD51" s="674"/>
      <c r="EBE51" s="674"/>
      <c r="EBF51" s="674"/>
      <c r="EBG51" s="674"/>
      <c r="EBH51" s="674"/>
      <c r="EBI51" s="674"/>
      <c r="EBJ51" s="674"/>
      <c r="EBK51" s="674"/>
      <c r="EBL51" s="674"/>
      <c r="EBM51" s="674"/>
      <c r="EBN51" s="674"/>
      <c r="EBO51" s="674"/>
      <c r="EBP51" s="674"/>
      <c r="EBQ51" s="674"/>
      <c r="EBR51" s="674"/>
      <c r="EBS51" s="674"/>
      <c r="EBT51" s="674"/>
      <c r="EBU51" s="674"/>
      <c r="EBV51" s="674"/>
      <c r="EBW51" s="674"/>
      <c r="EBX51" s="674"/>
      <c r="EBY51" s="674"/>
      <c r="EBZ51" s="674"/>
      <c r="ECA51" s="674"/>
      <c r="ECB51" s="674"/>
      <c r="ECC51" s="674"/>
      <c r="ECD51" s="674"/>
      <c r="ECE51" s="674"/>
      <c r="ECF51" s="674"/>
      <c r="ECG51" s="674"/>
      <c r="ECH51" s="674"/>
      <c r="ECI51" s="674"/>
      <c r="ECJ51" s="674"/>
      <c r="ECK51" s="674"/>
      <c r="ECL51" s="674"/>
      <c r="ECM51" s="674"/>
      <c r="ECN51" s="674"/>
      <c r="ECO51" s="674"/>
      <c r="ECP51" s="674"/>
      <c r="ECQ51" s="674"/>
      <c r="ECR51" s="674"/>
      <c r="ECS51" s="674"/>
      <c r="ECT51" s="674"/>
      <c r="ECU51" s="674"/>
      <c r="ECV51" s="674"/>
      <c r="ECW51" s="674"/>
      <c r="ECX51" s="674"/>
      <c r="ECY51" s="674"/>
      <c r="ECZ51" s="674"/>
      <c r="EDA51" s="674"/>
      <c r="EDB51" s="674"/>
      <c r="EDC51" s="674"/>
      <c r="EDD51" s="674"/>
      <c r="EDE51" s="674"/>
      <c r="EDF51" s="674"/>
      <c r="EDG51" s="674"/>
      <c r="EDH51" s="674"/>
      <c r="EDI51" s="674"/>
      <c r="EDJ51" s="674"/>
      <c r="EDK51" s="674"/>
      <c r="EDL51" s="674"/>
      <c r="EDM51" s="674"/>
      <c r="EDN51" s="674"/>
      <c r="EDO51" s="674"/>
      <c r="EDP51" s="674"/>
      <c r="EDQ51" s="674"/>
      <c r="EDR51" s="674"/>
      <c r="EDS51" s="674"/>
      <c r="EDT51" s="674"/>
      <c r="EDU51" s="674"/>
      <c r="EDV51" s="674"/>
      <c r="EDW51" s="674"/>
      <c r="EDX51" s="674"/>
      <c r="EDY51" s="674"/>
      <c r="EDZ51" s="674"/>
      <c r="EEA51" s="674"/>
      <c r="EEB51" s="674"/>
      <c r="EEC51" s="674"/>
      <c r="EED51" s="674"/>
      <c r="EEE51" s="674"/>
      <c r="EEF51" s="674"/>
      <c r="EEG51" s="674"/>
      <c r="EEH51" s="674"/>
      <c r="EEI51" s="674"/>
      <c r="EEJ51" s="674"/>
      <c r="EEK51" s="674"/>
      <c r="EEL51" s="674"/>
      <c r="EEM51" s="674"/>
      <c r="EEN51" s="674"/>
      <c r="EEO51" s="674"/>
      <c r="EEP51" s="674"/>
      <c r="EEQ51" s="674"/>
      <c r="EER51" s="674"/>
      <c r="EES51" s="674"/>
      <c r="EET51" s="674"/>
      <c r="EEU51" s="674"/>
      <c r="EEV51" s="674"/>
      <c r="EEW51" s="674"/>
      <c r="EEX51" s="674"/>
      <c r="EEY51" s="674"/>
      <c r="EEZ51" s="674"/>
      <c r="EFA51" s="674"/>
      <c r="EFB51" s="674"/>
      <c r="EFC51" s="674"/>
      <c r="EFD51" s="674"/>
      <c r="EFE51" s="674"/>
      <c r="EFF51" s="674"/>
      <c r="EFG51" s="674"/>
      <c r="EFH51" s="674"/>
      <c r="EFI51" s="674"/>
      <c r="EFJ51" s="674"/>
      <c r="EFK51" s="674"/>
      <c r="EFL51" s="674"/>
      <c r="EFM51" s="674"/>
      <c r="EFN51" s="674"/>
      <c r="EFO51" s="674"/>
      <c r="EFP51" s="674"/>
      <c r="EFQ51" s="674"/>
      <c r="EFR51" s="674"/>
      <c r="EFS51" s="674"/>
      <c r="EFT51" s="674"/>
      <c r="EFU51" s="674"/>
      <c r="EFV51" s="674"/>
      <c r="EFW51" s="674"/>
      <c r="EFX51" s="674"/>
      <c r="EFY51" s="674"/>
      <c r="EFZ51" s="674"/>
      <c r="EGA51" s="674"/>
      <c r="EGB51" s="674"/>
      <c r="EGC51" s="674"/>
      <c r="EGD51" s="674"/>
      <c r="EGE51" s="674"/>
      <c r="EGF51" s="674"/>
      <c r="EGG51" s="674"/>
      <c r="EGH51" s="674"/>
      <c r="EGI51" s="674"/>
      <c r="EGJ51" s="674"/>
      <c r="EGK51" s="674"/>
      <c r="EGL51" s="674"/>
      <c r="EGM51" s="674"/>
      <c r="EGN51" s="674"/>
      <c r="EGO51" s="674"/>
      <c r="EGP51" s="674"/>
      <c r="EGQ51" s="674"/>
      <c r="EGR51" s="674"/>
      <c r="EGS51" s="674"/>
      <c r="EGT51" s="674"/>
      <c r="EGU51" s="674"/>
      <c r="EGV51" s="674"/>
      <c r="EGW51" s="674"/>
      <c r="EGX51" s="674"/>
      <c r="EGY51" s="674"/>
      <c r="EGZ51" s="674"/>
      <c r="EHA51" s="674"/>
      <c r="EHB51" s="674"/>
      <c r="EHC51" s="674"/>
      <c r="EHD51" s="674"/>
      <c r="EHE51" s="674"/>
      <c r="EHF51" s="674"/>
      <c r="EHG51" s="674"/>
      <c r="EHH51" s="674"/>
      <c r="EHI51" s="674"/>
      <c r="EHJ51" s="674"/>
      <c r="EHK51" s="674"/>
      <c r="EHL51" s="674"/>
      <c r="EHM51" s="674"/>
      <c r="EHN51" s="674"/>
      <c r="EHO51" s="674"/>
      <c r="EHP51" s="674"/>
      <c r="EHQ51" s="674"/>
      <c r="EHR51" s="674"/>
      <c r="EHS51" s="674"/>
      <c r="EHT51" s="674"/>
      <c r="EHU51" s="674"/>
      <c r="EHV51" s="674"/>
      <c r="EHW51" s="674"/>
      <c r="EHX51" s="674"/>
      <c r="EHY51" s="674"/>
      <c r="EHZ51" s="674"/>
      <c r="EIA51" s="674"/>
      <c r="EIB51" s="674"/>
      <c r="EIC51" s="674"/>
      <c r="EID51" s="674"/>
      <c r="EIE51" s="674"/>
      <c r="EIF51" s="674"/>
      <c r="EIG51" s="674"/>
      <c r="EIH51" s="674"/>
      <c r="EII51" s="674"/>
      <c r="EIJ51" s="674"/>
      <c r="EIK51" s="674"/>
      <c r="EIL51" s="674"/>
      <c r="EIM51" s="674"/>
      <c r="EIN51" s="674"/>
      <c r="EIO51" s="674"/>
      <c r="EIP51" s="674"/>
      <c r="EIQ51" s="674"/>
      <c r="EIR51" s="674"/>
      <c r="EIS51" s="674"/>
      <c r="EIT51" s="674"/>
      <c r="EIU51" s="674"/>
      <c r="EIV51" s="674"/>
      <c r="EIW51" s="674"/>
      <c r="EIX51" s="674"/>
      <c r="EIY51" s="674"/>
      <c r="EIZ51" s="674"/>
      <c r="EJA51" s="674"/>
      <c r="EJB51" s="674"/>
      <c r="EJC51" s="674"/>
      <c r="EJD51" s="674"/>
      <c r="EJE51" s="674"/>
      <c r="EJF51" s="674"/>
      <c r="EJG51" s="674"/>
      <c r="EJH51" s="674"/>
      <c r="EJI51" s="674"/>
      <c r="EJJ51" s="674"/>
      <c r="EJK51" s="674"/>
      <c r="EJL51" s="674"/>
      <c r="EJM51" s="674"/>
      <c r="EJN51" s="674"/>
      <c r="EJO51" s="674"/>
      <c r="EJP51" s="674"/>
      <c r="EJQ51" s="674"/>
      <c r="EJR51" s="674"/>
      <c r="EJS51" s="674"/>
      <c r="EJT51" s="674"/>
      <c r="EJU51" s="674"/>
      <c r="EJV51" s="674"/>
      <c r="EJW51" s="674"/>
      <c r="EJX51" s="674"/>
      <c r="EJY51" s="674"/>
      <c r="EJZ51" s="674"/>
      <c r="EKA51" s="674"/>
      <c r="EKB51" s="674"/>
      <c r="EKC51" s="674"/>
      <c r="EKD51" s="674"/>
      <c r="EKE51" s="674"/>
      <c r="EKF51" s="674"/>
      <c r="EKG51" s="674"/>
      <c r="EKH51" s="674"/>
      <c r="EKI51" s="674"/>
      <c r="EKJ51" s="674"/>
      <c r="EKK51" s="674"/>
      <c r="EKL51" s="674"/>
      <c r="EKM51" s="674"/>
      <c r="EKN51" s="674"/>
      <c r="EKO51" s="674"/>
      <c r="EKP51" s="674"/>
      <c r="EKQ51" s="674"/>
      <c r="EKR51" s="674"/>
      <c r="EKS51" s="674"/>
      <c r="EKT51" s="674"/>
      <c r="EKU51" s="674"/>
      <c r="EKV51" s="674"/>
      <c r="EKW51" s="674"/>
      <c r="EKX51" s="674"/>
      <c r="EKY51" s="674"/>
      <c r="EKZ51" s="674"/>
      <c r="ELA51" s="674"/>
      <c r="ELB51" s="674"/>
      <c r="ELC51" s="674"/>
      <c r="ELD51" s="674"/>
      <c r="ELE51" s="674"/>
      <c r="ELF51" s="674"/>
      <c r="ELG51" s="674"/>
      <c r="ELH51" s="674"/>
      <c r="ELI51" s="674"/>
      <c r="ELJ51" s="674"/>
      <c r="ELK51" s="674"/>
      <c r="ELL51" s="674"/>
      <c r="ELM51" s="674"/>
      <c r="ELN51" s="674"/>
      <c r="ELO51" s="674"/>
      <c r="ELP51" s="674"/>
      <c r="ELQ51" s="674"/>
      <c r="ELR51" s="674"/>
      <c r="ELS51" s="674"/>
      <c r="ELT51" s="674"/>
      <c r="ELU51" s="674"/>
      <c r="ELV51" s="674"/>
      <c r="ELW51" s="674"/>
      <c r="ELX51" s="674"/>
      <c r="ELY51" s="674"/>
      <c r="ELZ51" s="674"/>
      <c r="EMA51" s="674"/>
      <c r="EMB51" s="674"/>
      <c r="EMC51" s="674"/>
      <c r="EMD51" s="674"/>
      <c r="EME51" s="674"/>
      <c r="EMF51" s="674"/>
      <c r="EMG51" s="674"/>
      <c r="EMH51" s="674"/>
      <c r="EMI51" s="674"/>
      <c r="EMJ51" s="674"/>
      <c r="EMK51" s="674"/>
      <c r="EML51" s="674"/>
      <c r="EMM51" s="674"/>
      <c r="EMN51" s="674"/>
      <c r="EMO51" s="674"/>
      <c r="EMP51" s="674"/>
      <c r="EMQ51" s="674"/>
      <c r="EMR51" s="674"/>
      <c r="EMS51" s="674"/>
      <c r="EMT51" s="674"/>
      <c r="EMU51" s="674"/>
      <c r="EMV51" s="674"/>
      <c r="EMW51" s="674"/>
      <c r="EMX51" s="674"/>
      <c r="EMY51" s="674"/>
      <c r="EMZ51" s="674"/>
      <c r="ENA51" s="674"/>
      <c r="ENB51" s="674"/>
      <c r="ENC51" s="674"/>
      <c r="END51" s="674"/>
      <c r="ENE51" s="674"/>
      <c r="ENF51" s="674"/>
      <c r="ENG51" s="674"/>
      <c r="ENH51" s="674"/>
      <c r="ENI51" s="674"/>
      <c r="ENJ51" s="674"/>
      <c r="ENK51" s="674"/>
      <c r="ENL51" s="674"/>
      <c r="ENM51" s="674"/>
      <c r="ENN51" s="674"/>
      <c r="ENO51" s="674"/>
      <c r="ENP51" s="674"/>
      <c r="ENQ51" s="674"/>
      <c r="ENR51" s="674"/>
      <c r="ENS51" s="674"/>
      <c r="ENT51" s="674"/>
      <c r="ENU51" s="674"/>
      <c r="ENV51" s="674"/>
      <c r="ENW51" s="674"/>
      <c r="ENX51" s="674"/>
      <c r="ENY51" s="674"/>
      <c r="ENZ51" s="674"/>
      <c r="EOA51" s="674"/>
      <c r="EOB51" s="674"/>
      <c r="EOC51" s="674"/>
      <c r="EOD51" s="674"/>
      <c r="EOE51" s="674"/>
      <c r="EOF51" s="674"/>
      <c r="EOG51" s="674"/>
      <c r="EOH51" s="674"/>
      <c r="EOI51" s="674"/>
      <c r="EOJ51" s="674"/>
      <c r="EOK51" s="674"/>
      <c r="EOL51" s="674"/>
      <c r="EOM51" s="674"/>
      <c r="EON51" s="674"/>
      <c r="EOO51" s="674"/>
      <c r="EOP51" s="674"/>
      <c r="EOQ51" s="674"/>
      <c r="EOR51" s="674"/>
      <c r="EOS51" s="674"/>
      <c r="EOT51" s="674"/>
      <c r="EOU51" s="674"/>
      <c r="EOV51" s="674"/>
      <c r="EOW51" s="674"/>
      <c r="EOX51" s="674"/>
      <c r="EOY51" s="674"/>
      <c r="EOZ51" s="674"/>
      <c r="EPA51" s="674"/>
      <c r="EPB51" s="674"/>
      <c r="EPC51" s="674"/>
      <c r="EPD51" s="674"/>
      <c r="EPE51" s="674"/>
      <c r="EPF51" s="674"/>
      <c r="EPG51" s="674"/>
      <c r="EPH51" s="674"/>
      <c r="EPI51" s="674"/>
      <c r="EPJ51" s="674"/>
      <c r="EPK51" s="674"/>
      <c r="EPL51" s="674"/>
      <c r="EPM51" s="674"/>
      <c r="EPN51" s="674"/>
      <c r="EPO51" s="674"/>
      <c r="EPP51" s="674"/>
      <c r="EPQ51" s="674"/>
      <c r="EPR51" s="674"/>
      <c r="EPS51" s="674"/>
      <c r="EPT51" s="674"/>
      <c r="EPU51" s="674"/>
      <c r="EPV51" s="674"/>
      <c r="EPW51" s="674"/>
      <c r="EPX51" s="674"/>
      <c r="EPY51" s="674"/>
      <c r="EPZ51" s="674"/>
      <c r="EQA51" s="674"/>
      <c r="EQB51" s="674"/>
      <c r="EQC51" s="674"/>
      <c r="EQD51" s="674"/>
      <c r="EQE51" s="674"/>
      <c r="EQF51" s="674"/>
      <c r="EQG51" s="674"/>
      <c r="EQH51" s="674"/>
      <c r="EQI51" s="674"/>
      <c r="EQJ51" s="674"/>
      <c r="EQK51" s="674"/>
      <c r="EQL51" s="674"/>
      <c r="EQM51" s="674"/>
      <c r="EQN51" s="674"/>
      <c r="EQO51" s="674"/>
      <c r="EQP51" s="674"/>
      <c r="EQQ51" s="674"/>
      <c r="EQR51" s="674"/>
      <c r="EQS51" s="674"/>
      <c r="EQT51" s="674"/>
      <c r="EQU51" s="674"/>
      <c r="EQV51" s="674"/>
      <c r="EQW51" s="674"/>
      <c r="EQX51" s="674"/>
      <c r="EQY51" s="674"/>
      <c r="EQZ51" s="674"/>
      <c r="ERA51" s="674"/>
      <c r="ERB51" s="674"/>
      <c r="ERC51" s="674"/>
      <c r="ERD51" s="674"/>
      <c r="ERE51" s="674"/>
      <c r="ERF51" s="674"/>
      <c r="ERG51" s="674"/>
      <c r="ERH51" s="674"/>
      <c r="ERI51" s="674"/>
      <c r="ERJ51" s="674"/>
      <c r="ERK51" s="674"/>
      <c r="ERL51" s="674"/>
      <c r="ERM51" s="674"/>
      <c r="ERN51" s="674"/>
      <c r="ERO51" s="674"/>
      <c r="ERP51" s="674"/>
      <c r="ERQ51" s="674"/>
      <c r="ERR51" s="674"/>
      <c r="ERS51" s="674"/>
      <c r="ERT51" s="674"/>
      <c r="ERU51" s="674"/>
      <c r="ERV51" s="674"/>
      <c r="ERW51" s="674"/>
      <c r="ERX51" s="674"/>
      <c r="ERY51" s="674"/>
      <c r="ERZ51" s="674"/>
      <c r="ESA51" s="674"/>
      <c r="ESB51" s="674"/>
      <c r="ESC51" s="674"/>
      <c r="ESD51" s="674"/>
      <c r="ESE51" s="674"/>
      <c r="ESF51" s="674"/>
      <c r="ESG51" s="674"/>
      <c r="ESH51" s="674"/>
      <c r="ESI51" s="674"/>
      <c r="ESJ51" s="674"/>
      <c r="ESK51" s="674"/>
      <c r="ESL51" s="674"/>
      <c r="ESM51" s="674"/>
      <c r="ESN51" s="674"/>
      <c r="ESO51" s="674"/>
      <c r="ESP51" s="674"/>
      <c r="ESQ51" s="674"/>
      <c r="ESR51" s="674"/>
      <c r="ESS51" s="674"/>
      <c r="EST51" s="674"/>
      <c r="ESU51" s="674"/>
      <c r="ESV51" s="674"/>
      <c r="ESW51" s="674"/>
      <c r="ESX51" s="674"/>
      <c r="ESY51" s="674"/>
      <c r="ESZ51" s="674"/>
      <c r="ETA51" s="674"/>
      <c r="ETB51" s="674"/>
      <c r="ETC51" s="674"/>
      <c r="ETD51" s="674"/>
      <c r="ETE51" s="674"/>
      <c r="ETF51" s="674"/>
      <c r="ETG51" s="674"/>
      <c r="ETH51" s="674"/>
      <c r="ETI51" s="674"/>
      <c r="ETJ51" s="674"/>
      <c r="ETK51" s="674"/>
      <c r="ETL51" s="674"/>
      <c r="ETM51" s="674"/>
      <c r="ETN51" s="674"/>
      <c r="ETO51" s="674"/>
      <c r="ETP51" s="674"/>
      <c r="ETQ51" s="674"/>
      <c r="ETR51" s="674"/>
      <c r="ETS51" s="674"/>
      <c r="ETT51" s="674"/>
      <c r="ETU51" s="674"/>
      <c r="ETV51" s="674"/>
      <c r="ETW51" s="674"/>
      <c r="ETX51" s="674"/>
      <c r="ETY51" s="674"/>
      <c r="ETZ51" s="674"/>
      <c r="EUA51" s="674"/>
      <c r="EUB51" s="674"/>
      <c r="EUC51" s="674"/>
      <c r="EUD51" s="674"/>
      <c r="EUE51" s="674"/>
      <c r="EUF51" s="674"/>
      <c r="EUG51" s="674"/>
      <c r="EUH51" s="674"/>
      <c r="EUI51" s="674"/>
      <c r="EUJ51" s="674"/>
      <c r="EUK51" s="674"/>
      <c r="EUL51" s="674"/>
      <c r="EUM51" s="674"/>
      <c r="EUN51" s="674"/>
      <c r="EUO51" s="674"/>
      <c r="EUP51" s="674"/>
      <c r="EUQ51" s="674"/>
      <c r="EUR51" s="674"/>
      <c r="EUS51" s="674"/>
      <c r="EUT51" s="674"/>
      <c r="EUU51" s="674"/>
      <c r="EUV51" s="674"/>
      <c r="EUW51" s="674"/>
      <c r="EUX51" s="674"/>
      <c r="EUY51" s="674"/>
      <c r="EUZ51" s="674"/>
      <c r="EVA51" s="674"/>
      <c r="EVB51" s="674"/>
      <c r="EVC51" s="674"/>
      <c r="EVD51" s="674"/>
      <c r="EVE51" s="674"/>
      <c r="EVF51" s="674"/>
      <c r="EVG51" s="674"/>
      <c r="EVH51" s="674"/>
      <c r="EVI51" s="674"/>
      <c r="EVJ51" s="674"/>
      <c r="EVK51" s="674"/>
      <c r="EVL51" s="674"/>
      <c r="EVM51" s="674"/>
      <c r="EVN51" s="674"/>
      <c r="EVO51" s="674"/>
      <c r="EVP51" s="674"/>
      <c r="EVQ51" s="674"/>
      <c r="EVR51" s="674"/>
      <c r="EVS51" s="674"/>
      <c r="EVT51" s="674"/>
      <c r="EVU51" s="674"/>
      <c r="EVV51" s="674"/>
      <c r="EVW51" s="674"/>
      <c r="EVX51" s="674"/>
      <c r="EVY51" s="674"/>
      <c r="EVZ51" s="674"/>
      <c r="EWA51" s="674"/>
      <c r="EWB51" s="674"/>
      <c r="EWC51" s="674"/>
      <c r="EWD51" s="674"/>
      <c r="EWE51" s="674"/>
      <c r="EWF51" s="674"/>
      <c r="EWG51" s="674"/>
      <c r="EWH51" s="674"/>
      <c r="EWI51" s="674"/>
      <c r="EWJ51" s="674"/>
      <c r="EWK51" s="674"/>
      <c r="EWL51" s="674"/>
      <c r="EWM51" s="674"/>
      <c r="EWN51" s="674"/>
      <c r="EWO51" s="674"/>
      <c r="EWP51" s="674"/>
      <c r="EWQ51" s="674"/>
      <c r="EWR51" s="674"/>
      <c r="EWS51" s="674"/>
      <c r="EWT51" s="674"/>
      <c r="EWU51" s="674"/>
      <c r="EWV51" s="674"/>
      <c r="EWW51" s="674"/>
      <c r="EWX51" s="674"/>
      <c r="EWY51" s="674"/>
      <c r="EWZ51" s="674"/>
      <c r="EXA51" s="674"/>
      <c r="EXB51" s="674"/>
      <c r="EXC51" s="674"/>
      <c r="EXD51" s="674"/>
      <c r="EXE51" s="674"/>
      <c r="EXF51" s="674"/>
      <c r="EXG51" s="674"/>
      <c r="EXH51" s="674"/>
      <c r="EXI51" s="674"/>
      <c r="EXJ51" s="674"/>
      <c r="EXK51" s="674"/>
      <c r="EXL51" s="674"/>
      <c r="EXM51" s="674"/>
      <c r="EXN51" s="674"/>
      <c r="EXO51" s="674"/>
      <c r="EXP51" s="674"/>
      <c r="EXQ51" s="674"/>
      <c r="EXR51" s="674"/>
      <c r="EXS51" s="674"/>
      <c r="EXT51" s="674"/>
      <c r="EXU51" s="674"/>
      <c r="EXV51" s="674"/>
      <c r="EXW51" s="674"/>
      <c r="EXX51" s="674"/>
      <c r="EXY51" s="674"/>
      <c r="EXZ51" s="674"/>
      <c r="EYA51" s="674"/>
      <c r="EYB51" s="674"/>
      <c r="EYC51" s="674"/>
      <c r="EYD51" s="674"/>
      <c r="EYE51" s="674"/>
      <c r="EYF51" s="674"/>
      <c r="EYG51" s="674"/>
      <c r="EYH51" s="674"/>
      <c r="EYI51" s="674"/>
      <c r="EYJ51" s="674"/>
      <c r="EYK51" s="674"/>
      <c r="EYL51" s="674"/>
      <c r="EYM51" s="674"/>
      <c r="EYN51" s="674"/>
      <c r="EYO51" s="674"/>
      <c r="EYP51" s="674"/>
      <c r="EYQ51" s="674"/>
      <c r="EYR51" s="674"/>
      <c r="EYS51" s="674"/>
      <c r="EYT51" s="674"/>
      <c r="EYU51" s="674"/>
      <c r="EYV51" s="674"/>
      <c r="EYW51" s="674"/>
      <c r="EYX51" s="674"/>
      <c r="EYY51" s="674"/>
      <c r="EYZ51" s="674"/>
      <c r="EZA51" s="674"/>
      <c r="EZB51" s="674"/>
      <c r="EZC51" s="674"/>
      <c r="EZD51" s="674"/>
      <c r="EZE51" s="674"/>
      <c r="EZF51" s="674"/>
      <c r="EZG51" s="674"/>
      <c r="EZH51" s="674"/>
      <c r="EZI51" s="674"/>
      <c r="EZJ51" s="674"/>
      <c r="EZK51" s="674"/>
      <c r="EZL51" s="674"/>
      <c r="EZM51" s="674"/>
      <c r="EZN51" s="674"/>
      <c r="EZO51" s="674"/>
      <c r="EZP51" s="674"/>
      <c r="EZQ51" s="674"/>
      <c r="EZR51" s="674"/>
      <c r="EZS51" s="674"/>
      <c r="EZT51" s="674"/>
      <c r="EZU51" s="674"/>
      <c r="EZV51" s="674"/>
      <c r="EZW51" s="674"/>
      <c r="EZX51" s="674"/>
      <c r="EZY51" s="674"/>
      <c r="EZZ51" s="674"/>
      <c r="FAA51" s="674"/>
      <c r="FAB51" s="674"/>
      <c r="FAC51" s="674"/>
      <c r="FAD51" s="674"/>
      <c r="FAE51" s="674"/>
      <c r="FAF51" s="674"/>
      <c r="FAG51" s="674"/>
      <c r="FAH51" s="674"/>
      <c r="FAI51" s="674"/>
      <c r="FAJ51" s="674"/>
      <c r="FAK51" s="674"/>
      <c r="FAL51" s="674"/>
      <c r="FAM51" s="674"/>
      <c r="FAN51" s="674"/>
      <c r="FAO51" s="674"/>
      <c r="FAP51" s="674"/>
      <c r="FAQ51" s="674"/>
      <c r="FAR51" s="674"/>
      <c r="FAS51" s="674"/>
      <c r="FAT51" s="674"/>
      <c r="FAU51" s="674"/>
      <c r="FAV51" s="674"/>
      <c r="FAW51" s="674"/>
      <c r="FAX51" s="674"/>
      <c r="FAY51" s="674"/>
      <c r="FAZ51" s="674"/>
      <c r="FBA51" s="674"/>
      <c r="FBB51" s="674"/>
      <c r="FBC51" s="674"/>
      <c r="FBD51" s="674"/>
      <c r="FBE51" s="674"/>
      <c r="FBF51" s="674"/>
      <c r="FBG51" s="674"/>
      <c r="FBH51" s="674"/>
      <c r="FBI51" s="674"/>
      <c r="FBJ51" s="674"/>
      <c r="FBK51" s="674"/>
      <c r="FBL51" s="674"/>
      <c r="FBM51" s="674"/>
      <c r="FBN51" s="674"/>
      <c r="FBO51" s="674"/>
      <c r="FBP51" s="674"/>
      <c r="FBQ51" s="674"/>
      <c r="FBR51" s="674"/>
      <c r="FBS51" s="674"/>
      <c r="FBT51" s="674"/>
      <c r="FBU51" s="674"/>
      <c r="FBV51" s="674"/>
      <c r="FBW51" s="674"/>
      <c r="FBX51" s="674"/>
      <c r="FBY51" s="674"/>
      <c r="FBZ51" s="674"/>
      <c r="FCA51" s="674"/>
      <c r="FCB51" s="674"/>
      <c r="FCC51" s="674"/>
      <c r="FCD51" s="674"/>
      <c r="FCE51" s="674"/>
      <c r="FCF51" s="674"/>
      <c r="FCG51" s="674"/>
      <c r="FCH51" s="674"/>
      <c r="FCI51" s="674"/>
      <c r="FCJ51" s="674"/>
      <c r="FCK51" s="674"/>
      <c r="FCL51" s="674"/>
      <c r="FCM51" s="674"/>
      <c r="FCN51" s="674"/>
      <c r="FCO51" s="674"/>
      <c r="FCP51" s="674"/>
      <c r="FCQ51" s="674"/>
      <c r="FCR51" s="674"/>
      <c r="FCS51" s="674"/>
      <c r="FCT51" s="674"/>
      <c r="FCU51" s="674"/>
      <c r="FCV51" s="674"/>
      <c r="FCW51" s="674"/>
      <c r="FCX51" s="674"/>
      <c r="FCY51" s="674"/>
      <c r="FCZ51" s="674"/>
      <c r="FDA51" s="674"/>
      <c r="FDB51" s="674"/>
      <c r="FDC51" s="674"/>
      <c r="FDD51" s="674"/>
      <c r="FDE51" s="674"/>
      <c r="FDF51" s="674"/>
      <c r="FDG51" s="674"/>
      <c r="FDH51" s="674"/>
      <c r="FDI51" s="674"/>
      <c r="FDJ51" s="674"/>
      <c r="FDK51" s="674"/>
      <c r="FDL51" s="674"/>
      <c r="FDM51" s="674"/>
      <c r="FDN51" s="674"/>
      <c r="FDO51" s="674"/>
      <c r="FDP51" s="674"/>
      <c r="FDQ51" s="674"/>
      <c r="FDR51" s="674"/>
      <c r="FDS51" s="674"/>
      <c r="FDT51" s="674"/>
      <c r="FDU51" s="674"/>
      <c r="FDV51" s="674"/>
      <c r="FDW51" s="674"/>
      <c r="FDX51" s="674"/>
      <c r="FDY51" s="674"/>
      <c r="FDZ51" s="674"/>
      <c r="FEA51" s="674"/>
      <c r="FEB51" s="674"/>
      <c r="FEC51" s="674"/>
      <c r="FED51" s="674"/>
      <c r="FEE51" s="674"/>
      <c r="FEF51" s="674"/>
      <c r="FEG51" s="674"/>
      <c r="FEH51" s="674"/>
      <c r="FEI51" s="674"/>
      <c r="FEJ51" s="674"/>
      <c r="FEK51" s="674"/>
      <c r="FEL51" s="674"/>
      <c r="FEM51" s="674"/>
      <c r="FEN51" s="674"/>
      <c r="FEO51" s="674"/>
      <c r="FEP51" s="674"/>
      <c r="FEQ51" s="674"/>
      <c r="FER51" s="674"/>
      <c r="FES51" s="674"/>
      <c r="FET51" s="674"/>
      <c r="FEU51" s="674"/>
      <c r="FEV51" s="674"/>
      <c r="FEW51" s="674"/>
      <c r="FEX51" s="674"/>
      <c r="FEY51" s="674"/>
      <c r="FEZ51" s="674"/>
      <c r="FFA51" s="674"/>
      <c r="FFB51" s="674"/>
      <c r="FFC51" s="674"/>
      <c r="FFD51" s="674"/>
      <c r="FFE51" s="674"/>
      <c r="FFF51" s="674"/>
      <c r="FFG51" s="674"/>
      <c r="FFH51" s="674"/>
      <c r="FFI51" s="674"/>
      <c r="FFJ51" s="674"/>
      <c r="FFK51" s="674"/>
      <c r="FFL51" s="674"/>
      <c r="FFM51" s="674"/>
      <c r="FFN51" s="674"/>
      <c r="FFO51" s="674"/>
      <c r="FFP51" s="674"/>
      <c r="FFQ51" s="674"/>
      <c r="FFR51" s="674"/>
      <c r="FFS51" s="674"/>
      <c r="FFT51" s="674"/>
      <c r="FFU51" s="674"/>
      <c r="FFV51" s="674"/>
      <c r="FFW51" s="674"/>
      <c r="FFX51" s="674"/>
      <c r="FFY51" s="674"/>
      <c r="FFZ51" s="674"/>
      <c r="FGA51" s="674"/>
      <c r="FGB51" s="674"/>
      <c r="FGC51" s="674"/>
      <c r="FGD51" s="674"/>
      <c r="FGE51" s="674"/>
      <c r="FGF51" s="674"/>
      <c r="FGG51" s="674"/>
      <c r="FGH51" s="674"/>
      <c r="FGI51" s="674"/>
      <c r="FGJ51" s="674"/>
      <c r="FGK51" s="674"/>
      <c r="FGL51" s="674"/>
      <c r="FGM51" s="674"/>
      <c r="FGN51" s="674"/>
      <c r="FGO51" s="674"/>
      <c r="FGP51" s="674"/>
      <c r="FGQ51" s="674"/>
      <c r="FGR51" s="674"/>
      <c r="FGS51" s="674"/>
      <c r="FGT51" s="674"/>
      <c r="FGU51" s="674"/>
      <c r="FGV51" s="674"/>
      <c r="FGW51" s="674"/>
      <c r="FGX51" s="674"/>
      <c r="FGY51" s="674"/>
      <c r="FGZ51" s="674"/>
      <c r="FHA51" s="674"/>
      <c r="FHB51" s="674"/>
      <c r="FHC51" s="674"/>
      <c r="FHD51" s="674"/>
      <c r="FHE51" s="674"/>
      <c r="FHF51" s="674"/>
      <c r="FHG51" s="674"/>
      <c r="FHH51" s="674"/>
      <c r="FHI51" s="674"/>
      <c r="FHJ51" s="674"/>
      <c r="FHK51" s="674"/>
      <c r="FHL51" s="674"/>
      <c r="FHM51" s="674"/>
      <c r="FHN51" s="674"/>
      <c r="FHO51" s="674"/>
      <c r="FHP51" s="674"/>
      <c r="FHQ51" s="674"/>
      <c r="FHR51" s="674"/>
      <c r="FHS51" s="674"/>
      <c r="FHT51" s="674"/>
      <c r="FHU51" s="674"/>
      <c r="FHV51" s="674"/>
      <c r="FHW51" s="674"/>
      <c r="FHX51" s="674"/>
      <c r="FHY51" s="674"/>
      <c r="FHZ51" s="674"/>
      <c r="FIA51" s="674"/>
      <c r="FIB51" s="674"/>
      <c r="FIC51" s="674"/>
      <c r="FID51" s="674"/>
      <c r="FIE51" s="674"/>
      <c r="FIF51" s="674"/>
      <c r="FIG51" s="674"/>
      <c r="FIH51" s="674"/>
      <c r="FII51" s="674"/>
      <c r="FIJ51" s="674"/>
      <c r="FIK51" s="674"/>
      <c r="FIL51" s="674"/>
      <c r="FIM51" s="674"/>
      <c r="FIN51" s="674"/>
      <c r="FIO51" s="674"/>
      <c r="FIP51" s="674"/>
      <c r="FIQ51" s="674"/>
      <c r="FIR51" s="674"/>
      <c r="FIS51" s="674"/>
      <c r="FIT51" s="674"/>
      <c r="FIU51" s="674"/>
      <c r="FIV51" s="674"/>
      <c r="FIW51" s="674"/>
      <c r="FIX51" s="674"/>
      <c r="FIY51" s="674"/>
      <c r="FIZ51" s="674"/>
      <c r="FJA51" s="674"/>
      <c r="FJB51" s="674"/>
      <c r="FJC51" s="674"/>
      <c r="FJD51" s="674"/>
      <c r="FJE51" s="674"/>
      <c r="FJF51" s="674"/>
      <c r="FJG51" s="674"/>
      <c r="FJH51" s="674"/>
      <c r="FJI51" s="674"/>
      <c r="FJJ51" s="674"/>
      <c r="FJK51" s="674"/>
      <c r="FJL51" s="674"/>
      <c r="FJM51" s="674"/>
      <c r="FJN51" s="674"/>
      <c r="FJO51" s="674"/>
      <c r="FJP51" s="674"/>
      <c r="FJQ51" s="674"/>
      <c r="FJR51" s="674"/>
      <c r="FJS51" s="674"/>
      <c r="FJT51" s="674"/>
      <c r="FJU51" s="674"/>
      <c r="FJV51" s="674"/>
      <c r="FJW51" s="674"/>
      <c r="FJX51" s="674"/>
      <c r="FJY51" s="674"/>
      <c r="FJZ51" s="674"/>
      <c r="FKA51" s="674"/>
      <c r="FKB51" s="674"/>
      <c r="FKC51" s="674"/>
      <c r="FKD51" s="674"/>
      <c r="FKE51" s="674"/>
      <c r="FKF51" s="674"/>
      <c r="FKG51" s="674"/>
      <c r="FKH51" s="674"/>
      <c r="FKI51" s="674"/>
      <c r="FKJ51" s="674"/>
      <c r="FKK51" s="674"/>
      <c r="FKL51" s="674"/>
      <c r="FKM51" s="674"/>
      <c r="FKN51" s="674"/>
      <c r="FKO51" s="674"/>
      <c r="FKP51" s="674"/>
      <c r="FKQ51" s="674"/>
      <c r="FKR51" s="674"/>
      <c r="FKS51" s="674"/>
      <c r="FKT51" s="674"/>
      <c r="FKU51" s="674"/>
      <c r="FKV51" s="674"/>
      <c r="FKW51" s="674"/>
      <c r="FKX51" s="674"/>
      <c r="FKY51" s="674"/>
      <c r="FKZ51" s="674"/>
      <c r="FLA51" s="674"/>
      <c r="FLB51" s="674"/>
      <c r="FLC51" s="674"/>
      <c r="FLD51" s="674"/>
      <c r="FLE51" s="674"/>
      <c r="FLF51" s="674"/>
      <c r="FLG51" s="674"/>
      <c r="FLH51" s="674"/>
      <c r="FLI51" s="674"/>
      <c r="FLJ51" s="674"/>
      <c r="FLK51" s="674"/>
      <c r="FLL51" s="674"/>
      <c r="FLM51" s="674"/>
      <c r="FLN51" s="674"/>
      <c r="FLO51" s="674"/>
      <c r="FLP51" s="674"/>
      <c r="FLQ51" s="674"/>
      <c r="FLR51" s="674"/>
      <c r="FLS51" s="674"/>
      <c r="FLT51" s="674"/>
      <c r="FLU51" s="674"/>
      <c r="FLV51" s="674"/>
      <c r="FLW51" s="674"/>
      <c r="FLX51" s="674"/>
      <c r="FLY51" s="674"/>
      <c r="FLZ51" s="674"/>
      <c r="FMA51" s="674"/>
      <c r="FMB51" s="674"/>
      <c r="FMC51" s="674"/>
      <c r="FMD51" s="674"/>
      <c r="FME51" s="674"/>
      <c r="FMF51" s="674"/>
      <c r="FMG51" s="674"/>
      <c r="FMH51" s="674"/>
      <c r="FMI51" s="674"/>
      <c r="FMJ51" s="674"/>
      <c r="FMK51" s="674"/>
      <c r="FML51" s="674"/>
      <c r="FMM51" s="674"/>
      <c r="FMN51" s="674"/>
      <c r="FMO51" s="674"/>
      <c r="FMP51" s="674"/>
      <c r="FMQ51" s="674"/>
      <c r="FMR51" s="674"/>
      <c r="FMS51" s="674"/>
      <c r="FMT51" s="674"/>
      <c r="FMU51" s="674"/>
      <c r="FMV51" s="674"/>
      <c r="FMW51" s="674"/>
      <c r="FMX51" s="674"/>
      <c r="FMY51" s="674"/>
      <c r="FMZ51" s="674"/>
      <c r="FNA51" s="674"/>
      <c r="FNB51" s="674"/>
      <c r="FNC51" s="674"/>
      <c r="FND51" s="674"/>
      <c r="FNE51" s="674"/>
      <c r="FNF51" s="674"/>
      <c r="FNG51" s="674"/>
      <c r="FNH51" s="674"/>
      <c r="FNI51" s="674"/>
      <c r="FNJ51" s="674"/>
      <c r="FNK51" s="674"/>
      <c r="FNL51" s="674"/>
      <c r="FNM51" s="674"/>
      <c r="FNN51" s="674"/>
      <c r="FNO51" s="674"/>
      <c r="FNP51" s="674"/>
      <c r="FNQ51" s="674"/>
      <c r="FNR51" s="674"/>
      <c r="FNS51" s="674"/>
      <c r="FNT51" s="674"/>
      <c r="FNU51" s="674"/>
      <c r="FNV51" s="674"/>
      <c r="FNW51" s="674"/>
      <c r="FNX51" s="674"/>
      <c r="FNY51" s="674"/>
      <c r="FNZ51" s="674"/>
      <c r="FOA51" s="674"/>
      <c r="FOB51" s="674"/>
      <c r="FOC51" s="674"/>
      <c r="FOD51" s="674"/>
      <c r="FOE51" s="674"/>
      <c r="FOF51" s="674"/>
      <c r="FOG51" s="674"/>
      <c r="FOH51" s="674"/>
      <c r="FOI51" s="674"/>
      <c r="FOJ51" s="674"/>
      <c r="FOK51" s="674"/>
      <c r="FOL51" s="674"/>
      <c r="FOM51" s="674"/>
      <c r="FON51" s="674"/>
      <c r="FOO51" s="674"/>
      <c r="FOP51" s="674"/>
      <c r="FOQ51" s="674"/>
      <c r="FOR51" s="674"/>
      <c r="FOS51" s="674"/>
      <c r="FOT51" s="674"/>
      <c r="FOU51" s="674"/>
      <c r="FOV51" s="674"/>
      <c r="FOW51" s="674"/>
      <c r="FOX51" s="674"/>
      <c r="FOY51" s="674"/>
      <c r="FOZ51" s="674"/>
      <c r="FPA51" s="674"/>
      <c r="FPB51" s="674"/>
      <c r="FPC51" s="674"/>
      <c r="FPD51" s="674"/>
      <c r="FPE51" s="674"/>
      <c r="FPF51" s="674"/>
      <c r="FPG51" s="674"/>
      <c r="FPH51" s="674"/>
      <c r="FPI51" s="674"/>
      <c r="FPJ51" s="674"/>
      <c r="FPK51" s="674"/>
      <c r="FPL51" s="674"/>
      <c r="FPM51" s="674"/>
      <c r="FPN51" s="674"/>
      <c r="FPO51" s="674"/>
      <c r="FPP51" s="674"/>
      <c r="FPQ51" s="674"/>
      <c r="FPR51" s="674"/>
      <c r="FPS51" s="674"/>
      <c r="FPT51" s="674"/>
      <c r="FPU51" s="674"/>
      <c r="FPV51" s="674"/>
      <c r="FPW51" s="674"/>
      <c r="FPX51" s="674"/>
      <c r="FPY51" s="674"/>
      <c r="FPZ51" s="674"/>
      <c r="FQA51" s="674"/>
      <c r="FQB51" s="674"/>
      <c r="FQC51" s="674"/>
      <c r="FQD51" s="674"/>
      <c r="FQE51" s="674"/>
      <c r="FQF51" s="674"/>
      <c r="FQG51" s="674"/>
      <c r="FQH51" s="674"/>
      <c r="FQI51" s="674"/>
      <c r="FQJ51" s="674"/>
      <c r="FQK51" s="674"/>
      <c r="FQL51" s="674"/>
      <c r="FQM51" s="674"/>
      <c r="FQN51" s="674"/>
      <c r="FQO51" s="674"/>
      <c r="FQP51" s="674"/>
      <c r="FQQ51" s="674"/>
      <c r="FQR51" s="674"/>
      <c r="FQS51" s="674"/>
      <c r="FQT51" s="674"/>
      <c r="FQU51" s="674"/>
      <c r="FQV51" s="674"/>
      <c r="FQW51" s="674"/>
      <c r="FQX51" s="674"/>
      <c r="FQY51" s="674"/>
      <c r="FQZ51" s="674"/>
      <c r="FRA51" s="674"/>
      <c r="FRB51" s="674"/>
      <c r="FRC51" s="674"/>
      <c r="FRD51" s="674"/>
      <c r="FRE51" s="674"/>
      <c r="FRF51" s="674"/>
      <c r="FRG51" s="674"/>
      <c r="FRH51" s="674"/>
      <c r="FRI51" s="674"/>
      <c r="FRJ51" s="674"/>
      <c r="FRK51" s="674"/>
      <c r="FRL51" s="674"/>
      <c r="FRM51" s="674"/>
      <c r="FRN51" s="674"/>
      <c r="FRO51" s="674"/>
      <c r="FRP51" s="674"/>
      <c r="FRQ51" s="674"/>
      <c r="FRR51" s="674"/>
      <c r="FRS51" s="674"/>
      <c r="FRT51" s="674"/>
      <c r="FRU51" s="674"/>
      <c r="FRV51" s="674"/>
      <c r="FRW51" s="674"/>
      <c r="FRX51" s="674"/>
      <c r="FRY51" s="674"/>
      <c r="FRZ51" s="674"/>
      <c r="FSA51" s="674"/>
      <c r="FSB51" s="674"/>
      <c r="FSC51" s="674"/>
      <c r="FSD51" s="674"/>
      <c r="FSE51" s="674"/>
      <c r="FSF51" s="674"/>
      <c r="FSG51" s="674"/>
      <c r="FSH51" s="674"/>
      <c r="FSI51" s="674"/>
      <c r="FSJ51" s="674"/>
      <c r="FSK51" s="674"/>
      <c r="FSL51" s="674"/>
      <c r="FSM51" s="674"/>
      <c r="FSN51" s="674"/>
      <c r="FSO51" s="674"/>
      <c r="FSP51" s="674"/>
      <c r="FSQ51" s="674"/>
      <c r="FSR51" s="674"/>
      <c r="FSS51" s="674"/>
      <c r="FST51" s="674"/>
      <c r="FSU51" s="674"/>
      <c r="FSV51" s="674"/>
      <c r="FSW51" s="674"/>
      <c r="FSX51" s="674"/>
      <c r="FSY51" s="674"/>
      <c r="FSZ51" s="674"/>
      <c r="FTA51" s="674"/>
      <c r="FTB51" s="674"/>
      <c r="FTC51" s="674"/>
      <c r="FTD51" s="674"/>
      <c r="FTE51" s="674"/>
      <c r="FTF51" s="674"/>
      <c r="FTG51" s="674"/>
      <c r="FTH51" s="674"/>
      <c r="FTI51" s="674"/>
      <c r="FTJ51" s="674"/>
      <c r="FTK51" s="674"/>
      <c r="FTL51" s="674"/>
      <c r="FTM51" s="674"/>
      <c r="FTN51" s="674"/>
      <c r="FTO51" s="674"/>
      <c r="FTP51" s="674"/>
      <c r="FTQ51" s="674"/>
      <c r="FTR51" s="674"/>
      <c r="FTS51" s="674"/>
      <c r="FTT51" s="674"/>
      <c r="FTU51" s="674"/>
      <c r="FTV51" s="674"/>
      <c r="FTW51" s="674"/>
      <c r="FTX51" s="674"/>
      <c r="FTY51" s="674"/>
      <c r="FTZ51" s="674"/>
      <c r="FUA51" s="674"/>
      <c r="FUB51" s="674"/>
      <c r="FUC51" s="674"/>
      <c r="FUD51" s="674"/>
      <c r="FUE51" s="674"/>
      <c r="FUF51" s="674"/>
      <c r="FUG51" s="674"/>
      <c r="FUH51" s="674"/>
      <c r="FUI51" s="674"/>
      <c r="FUJ51" s="674"/>
      <c r="FUK51" s="674"/>
      <c r="FUL51" s="674"/>
      <c r="FUM51" s="674"/>
      <c r="FUN51" s="674"/>
      <c r="FUO51" s="674"/>
      <c r="FUP51" s="674"/>
      <c r="FUQ51" s="674"/>
      <c r="FUR51" s="674"/>
      <c r="FUS51" s="674"/>
      <c r="FUT51" s="674"/>
      <c r="FUU51" s="674"/>
      <c r="FUV51" s="674"/>
      <c r="FUW51" s="674"/>
      <c r="FUX51" s="674"/>
      <c r="FUY51" s="674"/>
      <c r="FUZ51" s="674"/>
      <c r="FVA51" s="674"/>
      <c r="FVB51" s="674"/>
      <c r="FVC51" s="674"/>
      <c r="FVD51" s="674"/>
      <c r="FVE51" s="674"/>
      <c r="FVF51" s="674"/>
      <c r="FVG51" s="674"/>
      <c r="FVH51" s="674"/>
      <c r="FVI51" s="674"/>
      <c r="FVJ51" s="674"/>
      <c r="FVK51" s="674"/>
      <c r="FVL51" s="674"/>
      <c r="FVM51" s="674"/>
      <c r="FVN51" s="674"/>
      <c r="FVO51" s="674"/>
      <c r="FVP51" s="674"/>
      <c r="FVQ51" s="674"/>
      <c r="FVR51" s="674"/>
      <c r="FVS51" s="674"/>
      <c r="FVT51" s="674"/>
      <c r="FVU51" s="674"/>
      <c r="FVV51" s="674"/>
      <c r="FVW51" s="674"/>
      <c r="FVX51" s="674"/>
      <c r="FVY51" s="674"/>
      <c r="FVZ51" s="674"/>
      <c r="FWA51" s="674"/>
      <c r="FWB51" s="674"/>
      <c r="FWC51" s="674"/>
      <c r="FWD51" s="674"/>
      <c r="FWE51" s="674"/>
      <c r="FWF51" s="674"/>
      <c r="FWG51" s="674"/>
      <c r="FWH51" s="674"/>
      <c r="FWI51" s="674"/>
      <c r="FWJ51" s="674"/>
      <c r="FWK51" s="674"/>
      <c r="FWL51" s="674"/>
      <c r="FWM51" s="674"/>
      <c r="FWN51" s="674"/>
      <c r="FWO51" s="674"/>
      <c r="FWP51" s="674"/>
      <c r="FWQ51" s="674"/>
      <c r="FWR51" s="674"/>
      <c r="FWS51" s="674"/>
      <c r="FWT51" s="674"/>
      <c r="FWU51" s="674"/>
      <c r="FWV51" s="674"/>
      <c r="FWW51" s="674"/>
      <c r="FWX51" s="674"/>
      <c r="FWY51" s="674"/>
      <c r="FWZ51" s="674"/>
      <c r="FXA51" s="674"/>
      <c r="FXB51" s="674"/>
      <c r="FXC51" s="674"/>
      <c r="FXD51" s="674"/>
      <c r="FXE51" s="674"/>
      <c r="FXF51" s="674"/>
      <c r="FXG51" s="674"/>
      <c r="FXH51" s="674"/>
      <c r="FXI51" s="674"/>
      <c r="FXJ51" s="674"/>
      <c r="FXK51" s="674"/>
      <c r="FXL51" s="674"/>
      <c r="FXM51" s="674"/>
      <c r="FXN51" s="674"/>
      <c r="FXO51" s="674"/>
      <c r="FXP51" s="674"/>
      <c r="FXQ51" s="674"/>
      <c r="FXR51" s="674"/>
      <c r="FXS51" s="674"/>
      <c r="FXT51" s="674"/>
      <c r="FXU51" s="674"/>
      <c r="FXV51" s="674"/>
      <c r="FXW51" s="674"/>
      <c r="FXX51" s="674"/>
      <c r="FXY51" s="674"/>
      <c r="FXZ51" s="674"/>
      <c r="FYA51" s="674"/>
      <c r="FYB51" s="674"/>
      <c r="FYC51" s="674"/>
      <c r="FYD51" s="674"/>
      <c r="FYE51" s="674"/>
      <c r="FYF51" s="674"/>
      <c r="FYG51" s="674"/>
      <c r="FYH51" s="674"/>
      <c r="FYI51" s="674"/>
      <c r="FYJ51" s="674"/>
      <c r="FYK51" s="674"/>
      <c r="FYL51" s="674"/>
      <c r="FYM51" s="674"/>
      <c r="FYN51" s="674"/>
      <c r="FYO51" s="674"/>
      <c r="FYP51" s="674"/>
      <c r="FYQ51" s="674"/>
      <c r="FYR51" s="674"/>
      <c r="FYS51" s="674"/>
      <c r="FYT51" s="674"/>
      <c r="FYU51" s="674"/>
      <c r="FYV51" s="674"/>
      <c r="FYW51" s="674"/>
      <c r="FYX51" s="674"/>
      <c r="FYY51" s="674"/>
      <c r="FYZ51" s="674"/>
      <c r="FZA51" s="674"/>
      <c r="FZB51" s="674"/>
      <c r="FZC51" s="674"/>
      <c r="FZD51" s="674"/>
      <c r="FZE51" s="674"/>
      <c r="FZF51" s="674"/>
      <c r="FZG51" s="674"/>
      <c r="FZH51" s="674"/>
      <c r="FZI51" s="674"/>
      <c r="FZJ51" s="674"/>
      <c r="FZK51" s="674"/>
      <c r="FZL51" s="674"/>
      <c r="FZM51" s="674"/>
      <c r="FZN51" s="674"/>
      <c r="FZO51" s="674"/>
      <c r="FZP51" s="674"/>
      <c r="FZQ51" s="674"/>
      <c r="FZR51" s="674"/>
      <c r="FZS51" s="674"/>
      <c r="FZT51" s="674"/>
      <c r="FZU51" s="674"/>
      <c r="FZV51" s="674"/>
      <c r="FZW51" s="674"/>
      <c r="FZX51" s="674"/>
      <c r="FZY51" s="674"/>
      <c r="FZZ51" s="674"/>
      <c r="GAA51" s="674"/>
      <c r="GAB51" s="674"/>
      <c r="GAC51" s="674"/>
      <c r="GAD51" s="674"/>
      <c r="GAE51" s="674"/>
      <c r="GAF51" s="674"/>
      <c r="GAG51" s="674"/>
      <c r="GAH51" s="674"/>
      <c r="GAI51" s="674"/>
      <c r="GAJ51" s="674"/>
      <c r="GAK51" s="674"/>
      <c r="GAL51" s="674"/>
      <c r="GAM51" s="674"/>
      <c r="GAN51" s="674"/>
      <c r="GAO51" s="674"/>
      <c r="GAP51" s="674"/>
      <c r="GAQ51" s="674"/>
      <c r="GAR51" s="674"/>
      <c r="GAS51" s="674"/>
      <c r="GAT51" s="674"/>
      <c r="GAU51" s="674"/>
      <c r="GAV51" s="674"/>
      <c r="GAW51" s="674"/>
      <c r="GAX51" s="674"/>
      <c r="GAY51" s="674"/>
      <c r="GAZ51" s="674"/>
      <c r="GBA51" s="674"/>
      <c r="GBB51" s="674"/>
      <c r="GBC51" s="674"/>
      <c r="GBD51" s="674"/>
      <c r="GBE51" s="674"/>
      <c r="GBF51" s="674"/>
      <c r="GBG51" s="674"/>
      <c r="GBH51" s="674"/>
      <c r="GBI51" s="674"/>
      <c r="GBJ51" s="674"/>
      <c r="GBK51" s="674"/>
      <c r="GBL51" s="674"/>
      <c r="GBM51" s="674"/>
      <c r="GBN51" s="674"/>
      <c r="GBO51" s="674"/>
      <c r="GBP51" s="674"/>
      <c r="GBQ51" s="674"/>
      <c r="GBR51" s="674"/>
      <c r="GBS51" s="674"/>
      <c r="GBT51" s="674"/>
      <c r="GBU51" s="674"/>
      <c r="GBV51" s="674"/>
      <c r="GBW51" s="674"/>
      <c r="GBX51" s="674"/>
      <c r="GBY51" s="674"/>
      <c r="GBZ51" s="674"/>
      <c r="GCA51" s="674"/>
      <c r="GCB51" s="674"/>
      <c r="GCC51" s="674"/>
      <c r="GCD51" s="674"/>
      <c r="GCE51" s="674"/>
      <c r="GCF51" s="674"/>
      <c r="GCG51" s="674"/>
      <c r="GCH51" s="674"/>
      <c r="GCI51" s="674"/>
      <c r="GCJ51" s="674"/>
      <c r="GCK51" s="674"/>
      <c r="GCL51" s="674"/>
      <c r="GCM51" s="674"/>
      <c r="GCN51" s="674"/>
      <c r="GCO51" s="674"/>
      <c r="GCP51" s="674"/>
      <c r="GCQ51" s="674"/>
      <c r="GCR51" s="674"/>
      <c r="GCS51" s="674"/>
      <c r="GCT51" s="674"/>
      <c r="GCU51" s="674"/>
      <c r="GCV51" s="674"/>
      <c r="GCW51" s="674"/>
      <c r="GCX51" s="674"/>
      <c r="GCY51" s="674"/>
      <c r="GCZ51" s="674"/>
      <c r="GDA51" s="674"/>
      <c r="GDB51" s="674"/>
      <c r="GDC51" s="674"/>
      <c r="GDD51" s="674"/>
      <c r="GDE51" s="674"/>
      <c r="GDF51" s="674"/>
      <c r="GDG51" s="674"/>
      <c r="GDH51" s="674"/>
      <c r="GDI51" s="674"/>
      <c r="GDJ51" s="674"/>
      <c r="GDK51" s="674"/>
      <c r="GDL51" s="674"/>
      <c r="GDM51" s="674"/>
      <c r="GDN51" s="674"/>
      <c r="GDO51" s="674"/>
      <c r="GDP51" s="674"/>
      <c r="GDQ51" s="674"/>
      <c r="GDR51" s="674"/>
      <c r="GDS51" s="674"/>
      <c r="GDT51" s="674"/>
      <c r="GDU51" s="674"/>
      <c r="GDV51" s="674"/>
      <c r="GDW51" s="674"/>
      <c r="GDX51" s="674"/>
      <c r="GDY51" s="674"/>
      <c r="GDZ51" s="674"/>
      <c r="GEA51" s="674"/>
      <c r="GEB51" s="674"/>
      <c r="GEC51" s="674"/>
      <c r="GED51" s="674"/>
      <c r="GEE51" s="674"/>
      <c r="GEF51" s="674"/>
      <c r="GEG51" s="674"/>
      <c r="GEH51" s="674"/>
      <c r="GEI51" s="674"/>
      <c r="GEJ51" s="674"/>
      <c r="GEK51" s="674"/>
      <c r="GEL51" s="674"/>
      <c r="GEM51" s="674"/>
      <c r="GEN51" s="674"/>
      <c r="GEO51" s="674"/>
      <c r="GEP51" s="674"/>
      <c r="GEQ51" s="674"/>
      <c r="GER51" s="674"/>
      <c r="GES51" s="674"/>
      <c r="GET51" s="674"/>
      <c r="GEU51" s="674"/>
      <c r="GEV51" s="674"/>
      <c r="GEW51" s="674"/>
      <c r="GEX51" s="674"/>
      <c r="GEY51" s="674"/>
      <c r="GEZ51" s="674"/>
      <c r="GFA51" s="674"/>
      <c r="GFB51" s="674"/>
      <c r="GFC51" s="674"/>
      <c r="GFD51" s="674"/>
      <c r="GFE51" s="674"/>
      <c r="GFF51" s="674"/>
      <c r="GFG51" s="674"/>
      <c r="GFH51" s="674"/>
      <c r="GFI51" s="674"/>
      <c r="GFJ51" s="674"/>
      <c r="GFK51" s="674"/>
      <c r="GFL51" s="674"/>
      <c r="GFM51" s="674"/>
      <c r="GFN51" s="674"/>
      <c r="GFO51" s="674"/>
      <c r="GFP51" s="674"/>
      <c r="GFQ51" s="674"/>
      <c r="GFR51" s="674"/>
      <c r="GFS51" s="674"/>
      <c r="GFT51" s="674"/>
      <c r="GFU51" s="674"/>
      <c r="GFV51" s="674"/>
      <c r="GFW51" s="674"/>
      <c r="GFX51" s="674"/>
      <c r="GFY51" s="674"/>
      <c r="GFZ51" s="674"/>
      <c r="GGA51" s="674"/>
      <c r="GGB51" s="674"/>
      <c r="GGC51" s="674"/>
      <c r="GGD51" s="674"/>
      <c r="GGE51" s="674"/>
      <c r="GGF51" s="674"/>
      <c r="GGG51" s="674"/>
      <c r="GGH51" s="674"/>
      <c r="GGI51" s="674"/>
      <c r="GGJ51" s="674"/>
      <c r="GGK51" s="674"/>
      <c r="GGL51" s="674"/>
      <c r="GGM51" s="674"/>
      <c r="GGN51" s="674"/>
      <c r="GGO51" s="674"/>
      <c r="GGP51" s="674"/>
      <c r="GGQ51" s="674"/>
      <c r="GGR51" s="674"/>
      <c r="GGS51" s="674"/>
      <c r="GGT51" s="674"/>
      <c r="GGU51" s="674"/>
      <c r="GGV51" s="674"/>
      <c r="GGW51" s="674"/>
      <c r="GGX51" s="674"/>
      <c r="GGY51" s="674"/>
      <c r="GGZ51" s="674"/>
      <c r="GHA51" s="674"/>
      <c r="GHB51" s="674"/>
      <c r="GHC51" s="674"/>
      <c r="GHD51" s="674"/>
      <c r="GHE51" s="674"/>
      <c r="GHF51" s="674"/>
      <c r="GHG51" s="674"/>
      <c r="GHH51" s="674"/>
      <c r="GHI51" s="674"/>
      <c r="GHJ51" s="674"/>
      <c r="GHK51" s="674"/>
      <c r="GHL51" s="674"/>
      <c r="GHM51" s="674"/>
      <c r="GHN51" s="674"/>
      <c r="GHO51" s="674"/>
      <c r="GHP51" s="674"/>
      <c r="GHQ51" s="674"/>
      <c r="GHR51" s="674"/>
      <c r="GHS51" s="674"/>
      <c r="GHT51" s="674"/>
      <c r="GHU51" s="674"/>
      <c r="GHV51" s="674"/>
      <c r="GHW51" s="674"/>
      <c r="GHX51" s="674"/>
      <c r="GHY51" s="674"/>
      <c r="GHZ51" s="674"/>
      <c r="GIA51" s="674"/>
      <c r="GIB51" s="674"/>
      <c r="GIC51" s="674"/>
      <c r="GID51" s="674"/>
      <c r="GIE51" s="674"/>
      <c r="GIF51" s="674"/>
      <c r="GIG51" s="674"/>
      <c r="GIH51" s="674"/>
      <c r="GII51" s="674"/>
      <c r="GIJ51" s="674"/>
      <c r="GIK51" s="674"/>
      <c r="GIL51" s="674"/>
      <c r="GIM51" s="674"/>
      <c r="GIN51" s="674"/>
      <c r="GIO51" s="674"/>
      <c r="GIP51" s="674"/>
      <c r="GIQ51" s="674"/>
      <c r="GIR51" s="674"/>
      <c r="GIS51" s="674"/>
      <c r="GIT51" s="674"/>
      <c r="GIU51" s="674"/>
      <c r="GIV51" s="674"/>
      <c r="GIW51" s="674"/>
      <c r="GIX51" s="674"/>
      <c r="GIY51" s="674"/>
      <c r="GIZ51" s="674"/>
      <c r="GJA51" s="674"/>
      <c r="GJB51" s="674"/>
      <c r="GJC51" s="674"/>
      <c r="GJD51" s="674"/>
      <c r="GJE51" s="674"/>
      <c r="GJF51" s="674"/>
      <c r="GJG51" s="674"/>
      <c r="GJH51" s="674"/>
      <c r="GJI51" s="674"/>
      <c r="GJJ51" s="674"/>
      <c r="GJK51" s="674"/>
      <c r="GJL51" s="674"/>
      <c r="GJM51" s="674"/>
      <c r="GJN51" s="674"/>
      <c r="GJO51" s="674"/>
      <c r="GJP51" s="674"/>
      <c r="GJQ51" s="674"/>
      <c r="GJR51" s="674"/>
      <c r="GJS51" s="674"/>
      <c r="GJT51" s="674"/>
      <c r="GJU51" s="674"/>
      <c r="GJV51" s="674"/>
      <c r="GJW51" s="674"/>
      <c r="GJX51" s="674"/>
      <c r="GJY51" s="674"/>
      <c r="GJZ51" s="674"/>
      <c r="GKA51" s="674"/>
      <c r="GKB51" s="674"/>
      <c r="GKC51" s="674"/>
      <c r="GKD51" s="674"/>
      <c r="GKE51" s="674"/>
      <c r="GKF51" s="674"/>
      <c r="GKG51" s="674"/>
      <c r="GKH51" s="674"/>
      <c r="GKI51" s="674"/>
      <c r="GKJ51" s="674"/>
      <c r="GKK51" s="674"/>
      <c r="GKL51" s="674"/>
      <c r="GKM51" s="674"/>
      <c r="GKN51" s="674"/>
      <c r="GKO51" s="674"/>
      <c r="GKP51" s="674"/>
      <c r="GKQ51" s="674"/>
      <c r="GKR51" s="674"/>
      <c r="GKS51" s="674"/>
      <c r="GKT51" s="674"/>
      <c r="GKU51" s="674"/>
      <c r="GKV51" s="674"/>
      <c r="GKW51" s="674"/>
      <c r="GKX51" s="674"/>
      <c r="GKY51" s="674"/>
      <c r="GKZ51" s="674"/>
      <c r="GLA51" s="674"/>
      <c r="GLB51" s="674"/>
      <c r="GLC51" s="674"/>
      <c r="GLD51" s="674"/>
      <c r="GLE51" s="674"/>
      <c r="GLF51" s="674"/>
      <c r="GLG51" s="674"/>
      <c r="GLH51" s="674"/>
      <c r="GLI51" s="674"/>
      <c r="GLJ51" s="674"/>
      <c r="GLK51" s="674"/>
      <c r="GLL51" s="674"/>
      <c r="GLM51" s="674"/>
      <c r="GLN51" s="674"/>
      <c r="GLO51" s="674"/>
      <c r="GLP51" s="674"/>
      <c r="GLQ51" s="674"/>
      <c r="GLR51" s="674"/>
      <c r="GLS51" s="674"/>
      <c r="GLT51" s="674"/>
      <c r="GLU51" s="674"/>
      <c r="GLV51" s="674"/>
      <c r="GLW51" s="674"/>
      <c r="GLX51" s="674"/>
      <c r="GLY51" s="674"/>
      <c r="GLZ51" s="674"/>
      <c r="GMA51" s="674"/>
      <c r="GMB51" s="674"/>
      <c r="GMC51" s="674"/>
      <c r="GMD51" s="674"/>
      <c r="GME51" s="674"/>
      <c r="GMF51" s="674"/>
      <c r="GMG51" s="674"/>
      <c r="GMH51" s="674"/>
      <c r="GMI51" s="674"/>
      <c r="GMJ51" s="674"/>
      <c r="GMK51" s="674"/>
      <c r="GML51" s="674"/>
      <c r="GMM51" s="674"/>
      <c r="GMN51" s="674"/>
      <c r="GMO51" s="674"/>
      <c r="GMP51" s="674"/>
      <c r="GMQ51" s="674"/>
      <c r="GMR51" s="674"/>
      <c r="GMS51" s="674"/>
      <c r="GMT51" s="674"/>
      <c r="GMU51" s="674"/>
      <c r="GMV51" s="674"/>
      <c r="GMW51" s="674"/>
      <c r="GMX51" s="674"/>
      <c r="GMY51" s="674"/>
      <c r="GMZ51" s="674"/>
      <c r="GNA51" s="674"/>
      <c r="GNB51" s="674"/>
      <c r="GNC51" s="674"/>
      <c r="GND51" s="674"/>
      <c r="GNE51" s="674"/>
      <c r="GNF51" s="674"/>
      <c r="GNG51" s="674"/>
      <c r="GNH51" s="674"/>
      <c r="GNI51" s="674"/>
      <c r="GNJ51" s="674"/>
      <c r="GNK51" s="674"/>
      <c r="GNL51" s="674"/>
      <c r="GNM51" s="674"/>
      <c r="GNN51" s="674"/>
      <c r="GNO51" s="674"/>
      <c r="GNP51" s="674"/>
      <c r="GNQ51" s="674"/>
      <c r="GNR51" s="674"/>
      <c r="GNS51" s="674"/>
      <c r="GNT51" s="674"/>
      <c r="GNU51" s="674"/>
      <c r="GNV51" s="674"/>
      <c r="GNW51" s="674"/>
      <c r="GNX51" s="674"/>
      <c r="GNY51" s="674"/>
      <c r="GNZ51" s="674"/>
      <c r="GOA51" s="674"/>
      <c r="GOB51" s="674"/>
      <c r="GOC51" s="674"/>
      <c r="GOD51" s="674"/>
      <c r="GOE51" s="674"/>
      <c r="GOF51" s="674"/>
      <c r="GOG51" s="674"/>
      <c r="GOH51" s="674"/>
      <c r="GOI51" s="674"/>
      <c r="GOJ51" s="674"/>
      <c r="GOK51" s="674"/>
      <c r="GOL51" s="674"/>
      <c r="GOM51" s="674"/>
      <c r="GON51" s="674"/>
      <c r="GOO51" s="674"/>
      <c r="GOP51" s="674"/>
      <c r="GOQ51" s="674"/>
      <c r="GOR51" s="674"/>
      <c r="GOS51" s="674"/>
      <c r="GOT51" s="674"/>
      <c r="GOU51" s="674"/>
      <c r="GOV51" s="674"/>
      <c r="GOW51" s="674"/>
      <c r="GOX51" s="674"/>
      <c r="GOY51" s="674"/>
      <c r="GOZ51" s="674"/>
      <c r="GPA51" s="674"/>
      <c r="GPB51" s="674"/>
      <c r="GPC51" s="674"/>
      <c r="GPD51" s="674"/>
      <c r="GPE51" s="674"/>
      <c r="GPF51" s="674"/>
      <c r="GPG51" s="674"/>
      <c r="GPH51" s="674"/>
      <c r="GPI51" s="674"/>
      <c r="GPJ51" s="674"/>
      <c r="GPK51" s="674"/>
      <c r="GPL51" s="674"/>
      <c r="GPM51" s="674"/>
      <c r="GPN51" s="674"/>
      <c r="GPO51" s="674"/>
      <c r="GPP51" s="674"/>
      <c r="GPQ51" s="674"/>
      <c r="GPR51" s="674"/>
      <c r="GPS51" s="674"/>
      <c r="GPT51" s="674"/>
      <c r="GPU51" s="674"/>
      <c r="GPV51" s="674"/>
      <c r="GPW51" s="674"/>
      <c r="GPX51" s="674"/>
      <c r="GPY51" s="674"/>
      <c r="GPZ51" s="674"/>
      <c r="GQA51" s="674"/>
      <c r="GQB51" s="674"/>
      <c r="GQC51" s="674"/>
      <c r="GQD51" s="674"/>
      <c r="GQE51" s="674"/>
      <c r="GQF51" s="674"/>
      <c r="GQG51" s="674"/>
      <c r="GQH51" s="674"/>
      <c r="GQI51" s="674"/>
      <c r="GQJ51" s="674"/>
      <c r="GQK51" s="674"/>
      <c r="GQL51" s="674"/>
      <c r="GQM51" s="674"/>
      <c r="GQN51" s="674"/>
      <c r="GQO51" s="674"/>
      <c r="GQP51" s="674"/>
      <c r="GQQ51" s="674"/>
      <c r="GQR51" s="674"/>
      <c r="GQS51" s="674"/>
      <c r="GQT51" s="674"/>
      <c r="GQU51" s="674"/>
      <c r="GQV51" s="674"/>
      <c r="GQW51" s="674"/>
      <c r="GQX51" s="674"/>
      <c r="GQY51" s="674"/>
      <c r="GQZ51" s="674"/>
      <c r="GRA51" s="674"/>
      <c r="GRB51" s="674"/>
      <c r="GRC51" s="674"/>
      <c r="GRD51" s="674"/>
      <c r="GRE51" s="674"/>
      <c r="GRF51" s="674"/>
      <c r="GRG51" s="674"/>
      <c r="GRH51" s="674"/>
      <c r="GRI51" s="674"/>
      <c r="GRJ51" s="674"/>
      <c r="GRK51" s="674"/>
      <c r="GRL51" s="674"/>
      <c r="GRM51" s="674"/>
      <c r="GRN51" s="674"/>
      <c r="GRO51" s="674"/>
      <c r="GRP51" s="674"/>
      <c r="GRQ51" s="674"/>
      <c r="GRR51" s="674"/>
      <c r="GRS51" s="674"/>
      <c r="GRT51" s="674"/>
      <c r="GRU51" s="674"/>
      <c r="GRV51" s="674"/>
      <c r="GRW51" s="674"/>
      <c r="GRX51" s="674"/>
      <c r="GRY51" s="674"/>
      <c r="GRZ51" s="674"/>
      <c r="GSA51" s="674"/>
      <c r="GSB51" s="674"/>
      <c r="GSC51" s="674"/>
      <c r="GSD51" s="674"/>
      <c r="GSE51" s="674"/>
      <c r="GSF51" s="674"/>
      <c r="GSG51" s="674"/>
      <c r="GSH51" s="674"/>
      <c r="GSI51" s="674"/>
      <c r="GSJ51" s="674"/>
      <c r="GSK51" s="674"/>
      <c r="GSL51" s="674"/>
      <c r="GSM51" s="674"/>
      <c r="GSN51" s="674"/>
      <c r="GSO51" s="674"/>
      <c r="GSP51" s="674"/>
      <c r="GSQ51" s="674"/>
      <c r="GSR51" s="674"/>
      <c r="GSS51" s="674"/>
      <c r="GST51" s="674"/>
      <c r="GSU51" s="674"/>
      <c r="GSV51" s="674"/>
      <c r="GSW51" s="674"/>
      <c r="GSX51" s="674"/>
      <c r="GSY51" s="674"/>
      <c r="GSZ51" s="674"/>
      <c r="GTA51" s="674"/>
      <c r="GTB51" s="674"/>
      <c r="GTC51" s="674"/>
      <c r="GTD51" s="674"/>
      <c r="GTE51" s="674"/>
      <c r="GTF51" s="674"/>
      <c r="GTG51" s="674"/>
      <c r="GTH51" s="674"/>
      <c r="GTI51" s="674"/>
      <c r="GTJ51" s="674"/>
      <c r="GTK51" s="674"/>
      <c r="GTL51" s="674"/>
      <c r="GTM51" s="674"/>
      <c r="GTN51" s="674"/>
      <c r="GTO51" s="674"/>
      <c r="GTP51" s="674"/>
      <c r="GTQ51" s="674"/>
      <c r="GTR51" s="674"/>
      <c r="GTS51" s="674"/>
      <c r="GTT51" s="674"/>
      <c r="GTU51" s="674"/>
      <c r="GTV51" s="674"/>
      <c r="GTW51" s="674"/>
      <c r="GTX51" s="674"/>
      <c r="GTY51" s="674"/>
      <c r="GTZ51" s="674"/>
      <c r="GUA51" s="674"/>
      <c r="GUB51" s="674"/>
      <c r="GUC51" s="674"/>
      <c r="GUD51" s="674"/>
      <c r="GUE51" s="674"/>
      <c r="GUF51" s="674"/>
      <c r="GUG51" s="674"/>
      <c r="GUH51" s="674"/>
      <c r="GUI51" s="674"/>
      <c r="GUJ51" s="674"/>
      <c r="GUK51" s="674"/>
      <c r="GUL51" s="674"/>
      <c r="GUM51" s="674"/>
      <c r="GUN51" s="674"/>
      <c r="GUO51" s="674"/>
      <c r="GUP51" s="674"/>
      <c r="GUQ51" s="674"/>
      <c r="GUR51" s="674"/>
      <c r="GUS51" s="674"/>
      <c r="GUT51" s="674"/>
      <c r="GUU51" s="674"/>
      <c r="GUV51" s="674"/>
      <c r="GUW51" s="674"/>
      <c r="GUX51" s="674"/>
      <c r="GUY51" s="674"/>
      <c r="GUZ51" s="674"/>
      <c r="GVA51" s="674"/>
      <c r="GVB51" s="674"/>
      <c r="GVC51" s="674"/>
      <c r="GVD51" s="674"/>
      <c r="GVE51" s="674"/>
      <c r="GVF51" s="674"/>
      <c r="GVG51" s="674"/>
      <c r="GVH51" s="674"/>
      <c r="GVI51" s="674"/>
      <c r="GVJ51" s="674"/>
      <c r="GVK51" s="674"/>
      <c r="GVL51" s="674"/>
      <c r="GVM51" s="674"/>
      <c r="GVN51" s="674"/>
      <c r="GVO51" s="674"/>
      <c r="GVP51" s="674"/>
      <c r="GVQ51" s="674"/>
      <c r="GVR51" s="674"/>
      <c r="GVS51" s="674"/>
      <c r="GVT51" s="674"/>
      <c r="GVU51" s="674"/>
      <c r="GVV51" s="674"/>
      <c r="GVW51" s="674"/>
      <c r="GVX51" s="674"/>
      <c r="GVY51" s="674"/>
      <c r="GVZ51" s="674"/>
      <c r="GWA51" s="674"/>
      <c r="GWB51" s="674"/>
      <c r="GWC51" s="674"/>
      <c r="GWD51" s="674"/>
      <c r="GWE51" s="674"/>
      <c r="GWF51" s="674"/>
      <c r="GWG51" s="674"/>
      <c r="GWH51" s="674"/>
      <c r="GWI51" s="674"/>
      <c r="GWJ51" s="674"/>
      <c r="GWK51" s="674"/>
      <c r="GWL51" s="674"/>
      <c r="GWM51" s="674"/>
      <c r="GWN51" s="674"/>
      <c r="GWO51" s="674"/>
      <c r="GWP51" s="674"/>
      <c r="GWQ51" s="674"/>
      <c r="GWR51" s="674"/>
      <c r="GWS51" s="674"/>
      <c r="GWT51" s="674"/>
      <c r="GWU51" s="674"/>
      <c r="GWV51" s="674"/>
      <c r="GWW51" s="674"/>
      <c r="GWX51" s="674"/>
      <c r="GWY51" s="674"/>
      <c r="GWZ51" s="674"/>
      <c r="GXA51" s="674"/>
      <c r="GXB51" s="674"/>
      <c r="GXC51" s="674"/>
      <c r="GXD51" s="674"/>
      <c r="GXE51" s="674"/>
      <c r="GXF51" s="674"/>
      <c r="GXG51" s="674"/>
      <c r="GXH51" s="674"/>
      <c r="GXI51" s="674"/>
      <c r="GXJ51" s="674"/>
      <c r="GXK51" s="674"/>
      <c r="GXL51" s="674"/>
      <c r="GXM51" s="674"/>
      <c r="GXN51" s="674"/>
      <c r="GXO51" s="674"/>
      <c r="GXP51" s="674"/>
      <c r="GXQ51" s="674"/>
      <c r="GXR51" s="674"/>
      <c r="GXS51" s="674"/>
      <c r="GXT51" s="674"/>
      <c r="GXU51" s="674"/>
      <c r="GXV51" s="674"/>
      <c r="GXW51" s="674"/>
      <c r="GXX51" s="674"/>
      <c r="GXY51" s="674"/>
      <c r="GXZ51" s="674"/>
      <c r="GYA51" s="674"/>
      <c r="GYB51" s="674"/>
      <c r="GYC51" s="674"/>
      <c r="GYD51" s="674"/>
      <c r="GYE51" s="674"/>
      <c r="GYF51" s="674"/>
      <c r="GYG51" s="674"/>
      <c r="GYH51" s="674"/>
      <c r="GYI51" s="674"/>
      <c r="GYJ51" s="674"/>
      <c r="GYK51" s="674"/>
      <c r="GYL51" s="674"/>
      <c r="GYM51" s="674"/>
      <c r="GYN51" s="674"/>
      <c r="GYO51" s="674"/>
      <c r="GYP51" s="674"/>
      <c r="GYQ51" s="674"/>
      <c r="GYR51" s="674"/>
      <c r="GYS51" s="674"/>
      <c r="GYT51" s="674"/>
      <c r="GYU51" s="674"/>
      <c r="GYV51" s="674"/>
      <c r="GYW51" s="674"/>
      <c r="GYX51" s="674"/>
      <c r="GYY51" s="674"/>
      <c r="GYZ51" s="674"/>
      <c r="GZA51" s="674"/>
      <c r="GZB51" s="674"/>
      <c r="GZC51" s="674"/>
      <c r="GZD51" s="674"/>
      <c r="GZE51" s="674"/>
      <c r="GZF51" s="674"/>
      <c r="GZG51" s="674"/>
      <c r="GZH51" s="674"/>
      <c r="GZI51" s="674"/>
      <c r="GZJ51" s="674"/>
      <c r="GZK51" s="674"/>
      <c r="GZL51" s="674"/>
      <c r="GZM51" s="674"/>
      <c r="GZN51" s="674"/>
      <c r="GZO51" s="674"/>
      <c r="GZP51" s="674"/>
      <c r="GZQ51" s="674"/>
      <c r="GZR51" s="674"/>
      <c r="GZS51" s="674"/>
      <c r="GZT51" s="674"/>
      <c r="GZU51" s="674"/>
      <c r="GZV51" s="674"/>
      <c r="GZW51" s="674"/>
      <c r="GZX51" s="674"/>
      <c r="GZY51" s="674"/>
      <c r="GZZ51" s="674"/>
      <c r="HAA51" s="674"/>
      <c r="HAB51" s="674"/>
      <c r="HAC51" s="674"/>
      <c r="HAD51" s="674"/>
      <c r="HAE51" s="674"/>
      <c r="HAF51" s="674"/>
      <c r="HAG51" s="674"/>
      <c r="HAH51" s="674"/>
      <c r="HAI51" s="674"/>
      <c r="HAJ51" s="674"/>
      <c r="HAK51" s="674"/>
      <c r="HAL51" s="674"/>
      <c r="HAM51" s="674"/>
      <c r="HAN51" s="674"/>
      <c r="HAO51" s="674"/>
      <c r="HAP51" s="674"/>
      <c r="HAQ51" s="674"/>
      <c r="HAR51" s="674"/>
      <c r="HAS51" s="674"/>
      <c r="HAT51" s="674"/>
      <c r="HAU51" s="674"/>
      <c r="HAV51" s="674"/>
      <c r="HAW51" s="674"/>
      <c r="HAX51" s="674"/>
      <c r="HAY51" s="674"/>
      <c r="HAZ51" s="674"/>
      <c r="HBA51" s="674"/>
      <c r="HBB51" s="674"/>
      <c r="HBC51" s="674"/>
      <c r="HBD51" s="674"/>
      <c r="HBE51" s="674"/>
      <c r="HBF51" s="674"/>
      <c r="HBG51" s="674"/>
      <c r="HBH51" s="674"/>
      <c r="HBI51" s="674"/>
      <c r="HBJ51" s="674"/>
      <c r="HBK51" s="674"/>
      <c r="HBL51" s="674"/>
      <c r="HBM51" s="674"/>
      <c r="HBN51" s="674"/>
      <c r="HBO51" s="674"/>
      <c r="HBP51" s="674"/>
      <c r="HBQ51" s="674"/>
      <c r="HBR51" s="674"/>
      <c r="HBS51" s="674"/>
      <c r="HBT51" s="674"/>
      <c r="HBU51" s="674"/>
      <c r="HBV51" s="674"/>
      <c r="HBW51" s="674"/>
      <c r="HBX51" s="674"/>
      <c r="HBY51" s="674"/>
      <c r="HBZ51" s="674"/>
      <c r="HCA51" s="674"/>
      <c r="HCB51" s="674"/>
      <c r="HCC51" s="674"/>
      <c r="HCD51" s="674"/>
      <c r="HCE51" s="674"/>
      <c r="HCF51" s="674"/>
      <c r="HCG51" s="674"/>
      <c r="HCH51" s="674"/>
      <c r="HCI51" s="674"/>
      <c r="HCJ51" s="674"/>
      <c r="HCK51" s="674"/>
      <c r="HCL51" s="674"/>
      <c r="HCM51" s="674"/>
      <c r="HCN51" s="674"/>
      <c r="HCO51" s="674"/>
      <c r="HCP51" s="674"/>
      <c r="HCQ51" s="674"/>
      <c r="HCR51" s="674"/>
      <c r="HCS51" s="674"/>
      <c r="HCT51" s="674"/>
      <c r="HCU51" s="674"/>
      <c r="HCV51" s="674"/>
      <c r="HCW51" s="674"/>
      <c r="HCX51" s="674"/>
      <c r="HCY51" s="674"/>
      <c r="HCZ51" s="674"/>
      <c r="HDA51" s="674"/>
      <c r="HDB51" s="674"/>
      <c r="HDC51" s="674"/>
      <c r="HDD51" s="674"/>
      <c r="HDE51" s="674"/>
      <c r="HDF51" s="674"/>
      <c r="HDG51" s="674"/>
      <c r="HDH51" s="674"/>
      <c r="HDI51" s="674"/>
      <c r="HDJ51" s="674"/>
      <c r="HDK51" s="674"/>
      <c r="HDL51" s="674"/>
      <c r="HDM51" s="674"/>
      <c r="HDN51" s="674"/>
      <c r="HDO51" s="674"/>
      <c r="HDP51" s="674"/>
      <c r="HDQ51" s="674"/>
      <c r="HDR51" s="674"/>
      <c r="HDS51" s="674"/>
      <c r="HDT51" s="674"/>
      <c r="HDU51" s="674"/>
      <c r="HDV51" s="674"/>
      <c r="HDW51" s="674"/>
      <c r="HDX51" s="674"/>
      <c r="HDY51" s="674"/>
      <c r="HDZ51" s="674"/>
      <c r="HEA51" s="674"/>
      <c r="HEB51" s="674"/>
      <c r="HEC51" s="674"/>
      <c r="HED51" s="674"/>
      <c r="HEE51" s="674"/>
      <c r="HEF51" s="674"/>
      <c r="HEG51" s="674"/>
      <c r="HEH51" s="674"/>
      <c r="HEI51" s="674"/>
      <c r="HEJ51" s="674"/>
      <c r="HEK51" s="674"/>
      <c r="HEL51" s="674"/>
      <c r="HEM51" s="674"/>
      <c r="HEN51" s="674"/>
      <c r="HEO51" s="674"/>
      <c r="HEP51" s="674"/>
      <c r="HEQ51" s="674"/>
      <c r="HER51" s="674"/>
      <c r="HES51" s="674"/>
      <c r="HET51" s="674"/>
      <c r="HEU51" s="674"/>
      <c r="HEV51" s="674"/>
      <c r="HEW51" s="674"/>
      <c r="HEX51" s="674"/>
      <c r="HEY51" s="674"/>
      <c r="HEZ51" s="674"/>
      <c r="HFA51" s="674"/>
      <c r="HFB51" s="674"/>
      <c r="HFC51" s="674"/>
      <c r="HFD51" s="674"/>
      <c r="HFE51" s="674"/>
      <c r="HFF51" s="674"/>
      <c r="HFG51" s="674"/>
      <c r="HFH51" s="674"/>
      <c r="HFI51" s="674"/>
      <c r="HFJ51" s="674"/>
      <c r="HFK51" s="674"/>
      <c r="HFL51" s="674"/>
      <c r="HFM51" s="674"/>
      <c r="HFN51" s="674"/>
      <c r="HFO51" s="674"/>
      <c r="HFP51" s="674"/>
      <c r="HFQ51" s="674"/>
      <c r="HFR51" s="674"/>
      <c r="HFS51" s="674"/>
      <c r="HFT51" s="674"/>
      <c r="HFU51" s="674"/>
      <c r="HFV51" s="674"/>
      <c r="HFW51" s="674"/>
      <c r="HFX51" s="674"/>
      <c r="HFY51" s="674"/>
      <c r="HFZ51" s="674"/>
      <c r="HGA51" s="674"/>
      <c r="HGB51" s="674"/>
      <c r="HGC51" s="674"/>
      <c r="HGD51" s="674"/>
      <c r="HGE51" s="674"/>
      <c r="HGF51" s="674"/>
      <c r="HGG51" s="674"/>
      <c r="HGH51" s="674"/>
      <c r="HGI51" s="674"/>
      <c r="HGJ51" s="674"/>
      <c r="HGK51" s="674"/>
      <c r="HGL51" s="674"/>
      <c r="HGM51" s="674"/>
      <c r="HGN51" s="674"/>
      <c r="HGO51" s="674"/>
      <c r="HGP51" s="674"/>
      <c r="HGQ51" s="674"/>
      <c r="HGR51" s="674"/>
      <c r="HGS51" s="674"/>
      <c r="HGT51" s="674"/>
      <c r="HGU51" s="674"/>
      <c r="HGV51" s="674"/>
      <c r="HGW51" s="674"/>
      <c r="HGX51" s="674"/>
      <c r="HGY51" s="674"/>
      <c r="HGZ51" s="674"/>
      <c r="HHA51" s="674"/>
      <c r="HHB51" s="674"/>
      <c r="HHC51" s="674"/>
      <c r="HHD51" s="674"/>
      <c r="HHE51" s="674"/>
      <c r="HHF51" s="674"/>
      <c r="HHG51" s="674"/>
      <c r="HHH51" s="674"/>
      <c r="HHI51" s="674"/>
      <c r="HHJ51" s="674"/>
      <c r="HHK51" s="674"/>
      <c r="HHL51" s="674"/>
      <c r="HHM51" s="674"/>
      <c r="HHN51" s="674"/>
      <c r="HHO51" s="674"/>
      <c r="HHP51" s="674"/>
      <c r="HHQ51" s="674"/>
      <c r="HHR51" s="674"/>
      <c r="HHS51" s="674"/>
      <c r="HHT51" s="674"/>
      <c r="HHU51" s="674"/>
      <c r="HHV51" s="674"/>
      <c r="HHW51" s="674"/>
      <c r="HHX51" s="674"/>
      <c r="HHY51" s="674"/>
      <c r="HHZ51" s="674"/>
      <c r="HIA51" s="674"/>
      <c r="HIB51" s="674"/>
      <c r="HIC51" s="674"/>
      <c r="HID51" s="674"/>
      <c r="HIE51" s="674"/>
      <c r="HIF51" s="674"/>
      <c r="HIG51" s="674"/>
      <c r="HIH51" s="674"/>
      <c r="HII51" s="674"/>
      <c r="HIJ51" s="674"/>
      <c r="HIK51" s="674"/>
      <c r="HIL51" s="674"/>
      <c r="HIM51" s="674"/>
      <c r="HIN51" s="674"/>
      <c r="HIO51" s="674"/>
      <c r="HIP51" s="674"/>
      <c r="HIQ51" s="674"/>
      <c r="HIR51" s="674"/>
      <c r="HIS51" s="674"/>
      <c r="HIT51" s="674"/>
      <c r="HIU51" s="674"/>
      <c r="HIV51" s="674"/>
      <c r="HIW51" s="674"/>
      <c r="HIX51" s="674"/>
      <c r="HIY51" s="674"/>
      <c r="HIZ51" s="674"/>
      <c r="HJA51" s="674"/>
      <c r="HJB51" s="674"/>
      <c r="HJC51" s="674"/>
      <c r="HJD51" s="674"/>
      <c r="HJE51" s="674"/>
      <c r="HJF51" s="674"/>
      <c r="HJG51" s="674"/>
      <c r="HJH51" s="674"/>
      <c r="HJI51" s="674"/>
      <c r="HJJ51" s="674"/>
      <c r="HJK51" s="674"/>
      <c r="HJL51" s="674"/>
      <c r="HJM51" s="674"/>
      <c r="HJN51" s="674"/>
      <c r="HJO51" s="674"/>
      <c r="HJP51" s="674"/>
      <c r="HJQ51" s="674"/>
      <c r="HJR51" s="674"/>
      <c r="HJS51" s="674"/>
      <c r="HJT51" s="674"/>
      <c r="HJU51" s="674"/>
      <c r="HJV51" s="674"/>
      <c r="HJW51" s="674"/>
      <c r="HJX51" s="674"/>
      <c r="HJY51" s="674"/>
      <c r="HJZ51" s="674"/>
      <c r="HKA51" s="674"/>
      <c r="HKB51" s="674"/>
      <c r="HKC51" s="674"/>
      <c r="HKD51" s="674"/>
      <c r="HKE51" s="674"/>
      <c r="HKF51" s="674"/>
      <c r="HKG51" s="674"/>
      <c r="HKH51" s="674"/>
      <c r="HKI51" s="674"/>
      <c r="HKJ51" s="674"/>
      <c r="HKK51" s="674"/>
      <c r="HKL51" s="674"/>
      <c r="HKM51" s="674"/>
      <c r="HKN51" s="674"/>
      <c r="HKO51" s="674"/>
      <c r="HKP51" s="674"/>
      <c r="HKQ51" s="674"/>
      <c r="HKR51" s="674"/>
      <c r="HKS51" s="674"/>
      <c r="HKT51" s="674"/>
      <c r="HKU51" s="674"/>
      <c r="HKV51" s="674"/>
      <c r="HKW51" s="674"/>
      <c r="HKX51" s="674"/>
      <c r="HKY51" s="674"/>
      <c r="HKZ51" s="674"/>
      <c r="HLA51" s="674"/>
      <c r="HLB51" s="674"/>
      <c r="HLC51" s="674"/>
      <c r="HLD51" s="674"/>
      <c r="HLE51" s="674"/>
      <c r="HLF51" s="674"/>
      <c r="HLG51" s="674"/>
      <c r="HLH51" s="674"/>
      <c r="HLI51" s="674"/>
      <c r="HLJ51" s="674"/>
      <c r="HLK51" s="674"/>
      <c r="HLL51" s="674"/>
      <c r="HLM51" s="674"/>
      <c r="HLN51" s="674"/>
      <c r="HLO51" s="674"/>
      <c r="HLP51" s="674"/>
      <c r="HLQ51" s="674"/>
      <c r="HLR51" s="674"/>
      <c r="HLS51" s="674"/>
      <c r="HLT51" s="674"/>
      <c r="HLU51" s="674"/>
      <c r="HLV51" s="674"/>
      <c r="HLW51" s="674"/>
      <c r="HLX51" s="674"/>
      <c r="HLY51" s="674"/>
      <c r="HLZ51" s="674"/>
      <c r="HMA51" s="674"/>
      <c r="HMB51" s="674"/>
      <c r="HMC51" s="674"/>
      <c r="HMD51" s="674"/>
      <c r="HME51" s="674"/>
      <c r="HMF51" s="674"/>
      <c r="HMG51" s="674"/>
      <c r="HMH51" s="674"/>
      <c r="HMI51" s="674"/>
      <c r="HMJ51" s="674"/>
      <c r="HMK51" s="674"/>
      <c r="HML51" s="674"/>
      <c r="HMM51" s="674"/>
      <c r="HMN51" s="674"/>
      <c r="HMO51" s="674"/>
      <c r="HMP51" s="674"/>
      <c r="HMQ51" s="674"/>
      <c r="HMR51" s="674"/>
      <c r="HMS51" s="674"/>
      <c r="HMT51" s="674"/>
      <c r="HMU51" s="674"/>
      <c r="HMV51" s="674"/>
      <c r="HMW51" s="674"/>
      <c r="HMX51" s="674"/>
      <c r="HMY51" s="674"/>
      <c r="HMZ51" s="674"/>
      <c r="HNA51" s="674"/>
      <c r="HNB51" s="674"/>
      <c r="HNC51" s="674"/>
      <c r="HND51" s="674"/>
      <c r="HNE51" s="674"/>
      <c r="HNF51" s="674"/>
      <c r="HNG51" s="674"/>
      <c r="HNH51" s="674"/>
      <c r="HNI51" s="674"/>
      <c r="HNJ51" s="674"/>
      <c r="HNK51" s="674"/>
      <c r="HNL51" s="674"/>
      <c r="HNM51" s="674"/>
      <c r="HNN51" s="674"/>
      <c r="HNO51" s="674"/>
      <c r="HNP51" s="674"/>
      <c r="HNQ51" s="674"/>
      <c r="HNR51" s="674"/>
      <c r="HNS51" s="674"/>
      <c r="HNT51" s="674"/>
      <c r="HNU51" s="674"/>
      <c r="HNV51" s="674"/>
      <c r="HNW51" s="674"/>
      <c r="HNX51" s="674"/>
      <c r="HNY51" s="674"/>
      <c r="HNZ51" s="674"/>
      <c r="HOA51" s="674"/>
      <c r="HOB51" s="674"/>
      <c r="HOC51" s="674"/>
      <c r="HOD51" s="674"/>
      <c r="HOE51" s="674"/>
      <c r="HOF51" s="674"/>
      <c r="HOG51" s="674"/>
      <c r="HOH51" s="674"/>
      <c r="HOI51" s="674"/>
      <c r="HOJ51" s="674"/>
      <c r="HOK51" s="674"/>
      <c r="HOL51" s="674"/>
      <c r="HOM51" s="674"/>
      <c r="HON51" s="674"/>
      <c r="HOO51" s="674"/>
      <c r="HOP51" s="674"/>
      <c r="HOQ51" s="674"/>
      <c r="HOR51" s="674"/>
      <c r="HOS51" s="674"/>
      <c r="HOT51" s="674"/>
      <c r="HOU51" s="674"/>
      <c r="HOV51" s="674"/>
      <c r="HOW51" s="674"/>
      <c r="HOX51" s="674"/>
      <c r="HOY51" s="674"/>
      <c r="HOZ51" s="674"/>
      <c r="HPA51" s="674"/>
      <c r="HPB51" s="674"/>
      <c r="HPC51" s="674"/>
      <c r="HPD51" s="674"/>
      <c r="HPE51" s="674"/>
      <c r="HPF51" s="674"/>
      <c r="HPG51" s="674"/>
      <c r="HPH51" s="674"/>
      <c r="HPI51" s="674"/>
      <c r="HPJ51" s="674"/>
      <c r="HPK51" s="674"/>
      <c r="HPL51" s="674"/>
      <c r="HPM51" s="674"/>
      <c r="HPN51" s="674"/>
      <c r="HPO51" s="674"/>
      <c r="HPP51" s="674"/>
      <c r="HPQ51" s="674"/>
      <c r="HPR51" s="674"/>
      <c r="HPS51" s="674"/>
      <c r="HPT51" s="674"/>
      <c r="HPU51" s="674"/>
      <c r="HPV51" s="674"/>
      <c r="HPW51" s="674"/>
      <c r="HPX51" s="674"/>
      <c r="HPY51" s="674"/>
      <c r="HPZ51" s="674"/>
      <c r="HQA51" s="674"/>
      <c r="HQB51" s="674"/>
      <c r="HQC51" s="674"/>
      <c r="HQD51" s="674"/>
      <c r="HQE51" s="674"/>
      <c r="HQF51" s="674"/>
      <c r="HQG51" s="674"/>
      <c r="HQH51" s="674"/>
      <c r="HQI51" s="674"/>
      <c r="HQJ51" s="674"/>
      <c r="HQK51" s="674"/>
      <c r="HQL51" s="674"/>
      <c r="HQM51" s="674"/>
      <c r="HQN51" s="674"/>
      <c r="HQO51" s="674"/>
      <c r="HQP51" s="674"/>
      <c r="HQQ51" s="674"/>
      <c r="HQR51" s="674"/>
      <c r="HQS51" s="674"/>
      <c r="HQT51" s="674"/>
      <c r="HQU51" s="674"/>
      <c r="HQV51" s="674"/>
      <c r="HQW51" s="674"/>
      <c r="HQX51" s="674"/>
      <c r="HQY51" s="674"/>
      <c r="HQZ51" s="674"/>
      <c r="HRA51" s="674"/>
      <c r="HRB51" s="674"/>
      <c r="HRC51" s="674"/>
      <c r="HRD51" s="674"/>
      <c r="HRE51" s="674"/>
      <c r="HRF51" s="674"/>
      <c r="HRG51" s="674"/>
      <c r="HRH51" s="674"/>
      <c r="HRI51" s="674"/>
      <c r="HRJ51" s="674"/>
      <c r="HRK51" s="674"/>
      <c r="HRL51" s="674"/>
      <c r="HRM51" s="674"/>
      <c r="HRN51" s="674"/>
      <c r="HRO51" s="674"/>
      <c r="HRP51" s="674"/>
      <c r="HRQ51" s="674"/>
      <c r="HRR51" s="674"/>
      <c r="HRS51" s="674"/>
      <c r="HRT51" s="674"/>
      <c r="HRU51" s="674"/>
      <c r="HRV51" s="674"/>
      <c r="HRW51" s="674"/>
      <c r="HRX51" s="674"/>
      <c r="HRY51" s="674"/>
      <c r="HRZ51" s="674"/>
      <c r="HSA51" s="674"/>
      <c r="HSB51" s="674"/>
      <c r="HSC51" s="674"/>
      <c r="HSD51" s="674"/>
      <c r="HSE51" s="674"/>
      <c r="HSF51" s="674"/>
      <c r="HSG51" s="674"/>
      <c r="HSH51" s="674"/>
      <c r="HSI51" s="674"/>
      <c r="HSJ51" s="674"/>
      <c r="HSK51" s="674"/>
      <c r="HSL51" s="674"/>
      <c r="HSM51" s="674"/>
      <c r="HSN51" s="674"/>
      <c r="HSO51" s="674"/>
      <c r="HSP51" s="674"/>
      <c r="HSQ51" s="674"/>
      <c r="HSR51" s="674"/>
      <c r="HSS51" s="674"/>
      <c r="HST51" s="674"/>
      <c r="HSU51" s="674"/>
      <c r="HSV51" s="674"/>
      <c r="HSW51" s="674"/>
      <c r="HSX51" s="674"/>
      <c r="HSY51" s="674"/>
      <c r="HSZ51" s="674"/>
      <c r="HTA51" s="674"/>
      <c r="HTB51" s="674"/>
      <c r="HTC51" s="674"/>
      <c r="HTD51" s="674"/>
      <c r="HTE51" s="674"/>
      <c r="HTF51" s="674"/>
      <c r="HTG51" s="674"/>
      <c r="HTH51" s="674"/>
      <c r="HTI51" s="674"/>
      <c r="HTJ51" s="674"/>
      <c r="HTK51" s="674"/>
      <c r="HTL51" s="674"/>
      <c r="HTM51" s="674"/>
      <c r="HTN51" s="674"/>
      <c r="HTO51" s="674"/>
      <c r="HTP51" s="674"/>
      <c r="HTQ51" s="674"/>
      <c r="HTR51" s="674"/>
      <c r="HTS51" s="674"/>
      <c r="HTT51" s="674"/>
      <c r="HTU51" s="674"/>
      <c r="HTV51" s="674"/>
      <c r="HTW51" s="674"/>
      <c r="HTX51" s="674"/>
      <c r="HTY51" s="674"/>
      <c r="HTZ51" s="674"/>
      <c r="HUA51" s="674"/>
      <c r="HUB51" s="674"/>
      <c r="HUC51" s="674"/>
      <c r="HUD51" s="674"/>
      <c r="HUE51" s="674"/>
      <c r="HUF51" s="674"/>
      <c r="HUG51" s="674"/>
      <c r="HUH51" s="674"/>
      <c r="HUI51" s="674"/>
      <c r="HUJ51" s="674"/>
      <c r="HUK51" s="674"/>
      <c r="HUL51" s="674"/>
      <c r="HUM51" s="674"/>
      <c r="HUN51" s="674"/>
      <c r="HUO51" s="674"/>
      <c r="HUP51" s="674"/>
      <c r="HUQ51" s="674"/>
      <c r="HUR51" s="674"/>
      <c r="HUS51" s="674"/>
      <c r="HUT51" s="674"/>
      <c r="HUU51" s="674"/>
      <c r="HUV51" s="674"/>
      <c r="HUW51" s="674"/>
      <c r="HUX51" s="674"/>
      <c r="HUY51" s="674"/>
      <c r="HUZ51" s="674"/>
      <c r="HVA51" s="674"/>
      <c r="HVB51" s="674"/>
      <c r="HVC51" s="674"/>
      <c r="HVD51" s="674"/>
      <c r="HVE51" s="674"/>
      <c r="HVF51" s="674"/>
      <c r="HVG51" s="674"/>
      <c r="HVH51" s="674"/>
      <c r="HVI51" s="674"/>
      <c r="HVJ51" s="674"/>
      <c r="HVK51" s="674"/>
      <c r="HVL51" s="674"/>
      <c r="HVM51" s="674"/>
      <c r="HVN51" s="674"/>
      <c r="HVO51" s="674"/>
      <c r="HVP51" s="674"/>
      <c r="HVQ51" s="674"/>
      <c r="HVR51" s="674"/>
      <c r="HVS51" s="674"/>
      <c r="HVT51" s="674"/>
      <c r="HVU51" s="674"/>
      <c r="HVV51" s="674"/>
      <c r="HVW51" s="674"/>
      <c r="HVX51" s="674"/>
      <c r="HVY51" s="674"/>
      <c r="HVZ51" s="674"/>
      <c r="HWA51" s="674"/>
      <c r="HWB51" s="674"/>
      <c r="HWC51" s="674"/>
      <c r="HWD51" s="674"/>
      <c r="HWE51" s="674"/>
      <c r="HWF51" s="674"/>
      <c r="HWG51" s="674"/>
      <c r="HWH51" s="674"/>
      <c r="HWI51" s="674"/>
      <c r="HWJ51" s="674"/>
      <c r="HWK51" s="674"/>
      <c r="HWL51" s="674"/>
      <c r="HWM51" s="674"/>
      <c r="HWN51" s="674"/>
      <c r="HWO51" s="674"/>
      <c r="HWP51" s="674"/>
      <c r="HWQ51" s="674"/>
      <c r="HWR51" s="674"/>
      <c r="HWS51" s="674"/>
      <c r="HWT51" s="674"/>
      <c r="HWU51" s="674"/>
      <c r="HWV51" s="674"/>
      <c r="HWW51" s="674"/>
      <c r="HWX51" s="674"/>
      <c r="HWY51" s="674"/>
      <c r="HWZ51" s="674"/>
      <c r="HXA51" s="674"/>
      <c r="HXB51" s="674"/>
      <c r="HXC51" s="674"/>
      <c r="HXD51" s="674"/>
      <c r="HXE51" s="674"/>
      <c r="HXF51" s="674"/>
      <c r="HXG51" s="674"/>
      <c r="HXH51" s="674"/>
      <c r="HXI51" s="674"/>
      <c r="HXJ51" s="674"/>
      <c r="HXK51" s="674"/>
      <c r="HXL51" s="674"/>
      <c r="HXM51" s="674"/>
      <c r="HXN51" s="674"/>
      <c r="HXO51" s="674"/>
      <c r="HXP51" s="674"/>
      <c r="HXQ51" s="674"/>
      <c r="HXR51" s="674"/>
      <c r="HXS51" s="674"/>
      <c r="HXT51" s="674"/>
      <c r="HXU51" s="674"/>
      <c r="HXV51" s="674"/>
      <c r="HXW51" s="674"/>
      <c r="HXX51" s="674"/>
      <c r="HXY51" s="674"/>
      <c r="HXZ51" s="674"/>
      <c r="HYA51" s="674"/>
      <c r="HYB51" s="674"/>
      <c r="HYC51" s="674"/>
      <c r="HYD51" s="674"/>
      <c r="HYE51" s="674"/>
      <c r="HYF51" s="674"/>
      <c r="HYG51" s="674"/>
      <c r="HYH51" s="674"/>
      <c r="HYI51" s="674"/>
      <c r="HYJ51" s="674"/>
      <c r="HYK51" s="674"/>
      <c r="HYL51" s="674"/>
      <c r="HYM51" s="674"/>
      <c r="HYN51" s="674"/>
      <c r="HYO51" s="674"/>
      <c r="HYP51" s="674"/>
      <c r="HYQ51" s="674"/>
      <c r="HYR51" s="674"/>
      <c r="HYS51" s="674"/>
      <c r="HYT51" s="674"/>
      <c r="HYU51" s="674"/>
      <c r="HYV51" s="674"/>
      <c r="HYW51" s="674"/>
      <c r="HYX51" s="674"/>
      <c r="HYY51" s="674"/>
      <c r="HYZ51" s="674"/>
      <c r="HZA51" s="674"/>
      <c r="HZB51" s="674"/>
      <c r="HZC51" s="674"/>
      <c r="HZD51" s="674"/>
      <c r="HZE51" s="674"/>
      <c r="HZF51" s="674"/>
      <c r="HZG51" s="674"/>
      <c r="HZH51" s="674"/>
      <c r="HZI51" s="674"/>
      <c r="HZJ51" s="674"/>
      <c r="HZK51" s="674"/>
      <c r="HZL51" s="674"/>
      <c r="HZM51" s="674"/>
      <c r="HZN51" s="674"/>
      <c r="HZO51" s="674"/>
      <c r="HZP51" s="674"/>
      <c r="HZQ51" s="674"/>
      <c r="HZR51" s="674"/>
      <c r="HZS51" s="674"/>
      <c r="HZT51" s="674"/>
      <c r="HZU51" s="674"/>
      <c r="HZV51" s="674"/>
      <c r="HZW51" s="674"/>
      <c r="HZX51" s="674"/>
      <c r="HZY51" s="674"/>
      <c r="HZZ51" s="674"/>
      <c r="IAA51" s="674"/>
      <c r="IAB51" s="674"/>
      <c r="IAC51" s="674"/>
      <c r="IAD51" s="674"/>
      <c r="IAE51" s="674"/>
      <c r="IAF51" s="674"/>
      <c r="IAG51" s="674"/>
      <c r="IAH51" s="674"/>
      <c r="IAI51" s="674"/>
      <c r="IAJ51" s="674"/>
      <c r="IAK51" s="674"/>
      <c r="IAL51" s="674"/>
      <c r="IAM51" s="674"/>
      <c r="IAN51" s="674"/>
      <c r="IAO51" s="674"/>
      <c r="IAP51" s="674"/>
      <c r="IAQ51" s="674"/>
      <c r="IAR51" s="674"/>
      <c r="IAS51" s="674"/>
      <c r="IAT51" s="674"/>
      <c r="IAU51" s="674"/>
      <c r="IAV51" s="674"/>
      <c r="IAW51" s="674"/>
      <c r="IAX51" s="674"/>
      <c r="IAY51" s="674"/>
      <c r="IAZ51" s="674"/>
      <c r="IBA51" s="674"/>
      <c r="IBB51" s="674"/>
      <c r="IBC51" s="674"/>
      <c r="IBD51" s="674"/>
      <c r="IBE51" s="674"/>
      <c r="IBF51" s="674"/>
      <c r="IBG51" s="674"/>
      <c r="IBH51" s="674"/>
      <c r="IBI51" s="674"/>
      <c r="IBJ51" s="674"/>
      <c r="IBK51" s="674"/>
      <c r="IBL51" s="674"/>
      <c r="IBM51" s="674"/>
      <c r="IBN51" s="674"/>
      <c r="IBO51" s="674"/>
      <c r="IBP51" s="674"/>
      <c r="IBQ51" s="674"/>
      <c r="IBR51" s="674"/>
      <c r="IBS51" s="674"/>
      <c r="IBT51" s="674"/>
      <c r="IBU51" s="674"/>
      <c r="IBV51" s="674"/>
      <c r="IBW51" s="674"/>
      <c r="IBX51" s="674"/>
      <c r="IBY51" s="674"/>
      <c r="IBZ51" s="674"/>
      <c r="ICA51" s="674"/>
      <c r="ICB51" s="674"/>
      <c r="ICC51" s="674"/>
      <c r="ICD51" s="674"/>
      <c r="ICE51" s="674"/>
      <c r="ICF51" s="674"/>
      <c r="ICG51" s="674"/>
      <c r="ICH51" s="674"/>
      <c r="ICI51" s="674"/>
      <c r="ICJ51" s="674"/>
      <c r="ICK51" s="674"/>
      <c r="ICL51" s="674"/>
      <c r="ICM51" s="674"/>
      <c r="ICN51" s="674"/>
      <c r="ICO51" s="674"/>
      <c r="ICP51" s="674"/>
      <c r="ICQ51" s="674"/>
      <c r="ICR51" s="674"/>
      <c r="ICS51" s="674"/>
      <c r="ICT51" s="674"/>
      <c r="ICU51" s="674"/>
      <c r="ICV51" s="674"/>
      <c r="ICW51" s="674"/>
      <c r="ICX51" s="674"/>
      <c r="ICY51" s="674"/>
      <c r="ICZ51" s="674"/>
      <c r="IDA51" s="674"/>
      <c r="IDB51" s="674"/>
      <c r="IDC51" s="674"/>
      <c r="IDD51" s="674"/>
      <c r="IDE51" s="674"/>
      <c r="IDF51" s="674"/>
      <c r="IDG51" s="674"/>
      <c r="IDH51" s="674"/>
      <c r="IDI51" s="674"/>
      <c r="IDJ51" s="674"/>
      <c r="IDK51" s="674"/>
      <c r="IDL51" s="674"/>
      <c r="IDM51" s="674"/>
      <c r="IDN51" s="674"/>
      <c r="IDO51" s="674"/>
      <c r="IDP51" s="674"/>
      <c r="IDQ51" s="674"/>
      <c r="IDR51" s="674"/>
      <c r="IDS51" s="674"/>
      <c r="IDT51" s="674"/>
      <c r="IDU51" s="674"/>
      <c r="IDV51" s="674"/>
      <c r="IDW51" s="674"/>
      <c r="IDX51" s="674"/>
      <c r="IDY51" s="674"/>
      <c r="IDZ51" s="674"/>
      <c r="IEA51" s="674"/>
      <c r="IEB51" s="674"/>
      <c r="IEC51" s="674"/>
      <c r="IED51" s="674"/>
      <c r="IEE51" s="674"/>
      <c r="IEF51" s="674"/>
      <c r="IEG51" s="674"/>
      <c r="IEH51" s="674"/>
      <c r="IEI51" s="674"/>
      <c r="IEJ51" s="674"/>
      <c r="IEK51" s="674"/>
      <c r="IEL51" s="674"/>
      <c r="IEM51" s="674"/>
      <c r="IEN51" s="674"/>
      <c r="IEO51" s="674"/>
      <c r="IEP51" s="674"/>
      <c r="IEQ51" s="674"/>
      <c r="IER51" s="674"/>
      <c r="IES51" s="674"/>
      <c r="IET51" s="674"/>
      <c r="IEU51" s="674"/>
      <c r="IEV51" s="674"/>
      <c r="IEW51" s="674"/>
      <c r="IEX51" s="674"/>
      <c r="IEY51" s="674"/>
      <c r="IEZ51" s="674"/>
      <c r="IFA51" s="674"/>
      <c r="IFB51" s="674"/>
      <c r="IFC51" s="674"/>
      <c r="IFD51" s="674"/>
      <c r="IFE51" s="674"/>
      <c r="IFF51" s="674"/>
      <c r="IFG51" s="674"/>
      <c r="IFH51" s="674"/>
      <c r="IFI51" s="674"/>
      <c r="IFJ51" s="674"/>
      <c r="IFK51" s="674"/>
      <c r="IFL51" s="674"/>
      <c r="IFM51" s="674"/>
      <c r="IFN51" s="674"/>
      <c r="IFO51" s="674"/>
      <c r="IFP51" s="674"/>
      <c r="IFQ51" s="674"/>
      <c r="IFR51" s="674"/>
      <c r="IFS51" s="674"/>
      <c r="IFT51" s="674"/>
      <c r="IFU51" s="674"/>
      <c r="IFV51" s="674"/>
      <c r="IFW51" s="674"/>
      <c r="IFX51" s="674"/>
      <c r="IFY51" s="674"/>
      <c r="IFZ51" s="674"/>
      <c r="IGA51" s="674"/>
      <c r="IGB51" s="674"/>
      <c r="IGC51" s="674"/>
      <c r="IGD51" s="674"/>
      <c r="IGE51" s="674"/>
      <c r="IGF51" s="674"/>
      <c r="IGG51" s="674"/>
      <c r="IGH51" s="674"/>
      <c r="IGI51" s="674"/>
      <c r="IGJ51" s="674"/>
      <c r="IGK51" s="674"/>
      <c r="IGL51" s="674"/>
      <c r="IGM51" s="674"/>
      <c r="IGN51" s="674"/>
      <c r="IGO51" s="674"/>
      <c r="IGP51" s="674"/>
      <c r="IGQ51" s="674"/>
      <c r="IGR51" s="674"/>
      <c r="IGS51" s="674"/>
      <c r="IGT51" s="674"/>
      <c r="IGU51" s="674"/>
      <c r="IGV51" s="674"/>
      <c r="IGW51" s="674"/>
      <c r="IGX51" s="674"/>
      <c r="IGY51" s="674"/>
      <c r="IGZ51" s="674"/>
      <c r="IHA51" s="674"/>
      <c r="IHB51" s="674"/>
      <c r="IHC51" s="674"/>
      <c r="IHD51" s="674"/>
      <c r="IHE51" s="674"/>
      <c r="IHF51" s="674"/>
      <c r="IHG51" s="674"/>
      <c r="IHH51" s="674"/>
      <c r="IHI51" s="674"/>
      <c r="IHJ51" s="674"/>
      <c r="IHK51" s="674"/>
      <c r="IHL51" s="674"/>
      <c r="IHM51" s="674"/>
      <c r="IHN51" s="674"/>
      <c r="IHO51" s="674"/>
      <c r="IHP51" s="674"/>
      <c r="IHQ51" s="674"/>
      <c r="IHR51" s="674"/>
      <c r="IHS51" s="674"/>
      <c r="IHT51" s="674"/>
      <c r="IHU51" s="674"/>
      <c r="IHV51" s="674"/>
      <c r="IHW51" s="674"/>
      <c r="IHX51" s="674"/>
      <c r="IHY51" s="674"/>
      <c r="IHZ51" s="674"/>
      <c r="IIA51" s="674"/>
      <c r="IIB51" s="674"/>
      <c r="IIC51" s="674"/>
      <c r="IID51" s="674"/>
      <c r="IIE51" s="674"/>
      <c r="IIF51" s="674"/>
      <c r="IIG51" s="674"/>
      <c r="IIH51" s="674"/>
      <c r="III51" s="674"/>
      <c r="IIJ51" s="674"/>
      <c r="IIK51" s="674"/>
      <c r="IIL51" s="674"/>
      <c r="IIM51" s="674"/>
      <c r="IIN51" s="674"/>
      <c r="IIO51" s="674"/>
      <c r="IIP51" s="674"/>
      <c r="IIQ51" s="674"/>
      <c r="IIR51" s="674"/>
      <c r="IIS51" s="674"/>
      <c r="IIT51" s="674"/>
      <c r="IIU51" s="674"/>
      <c r="IIV51" s="674"/>
      <c r="IIW51" s="674"/>
      <c r="IIX51" s="674"/>
      <c r="IIY51" s="674"/>
      <c r="IIZ51" s="674"/>
      <c r="IJA51" s="674"/>
      <c r="IJB51" s="674"/>
      <c r="IJC51" s="674"/>
      <c r="IJD51" s="674"/>
      <c r="IJE51" s="674"/>
      <c r="IJF51" s="674"/>
      <c r="IJG51" s="674"/>
      <c r="IJH51" s="674"/>
      <c r="IJI51" s="674"/>
      <c r="IJJ51" s="674"/>
      <c r="IJK51" s="674"/>
      <c r="IJL51" s="674"/>
      <c r="IJM51" s="674"/>
      <c r="IJN51" s="674"/>
      <c r="IJO51" s="674"/>
      <c r="IJP51" s="674"/>
      <c r="IJQ51" s="674"/>
      <c r="IJR51" s="674"/>
      <c r="IJS51" s="674"/>
      <c r="IJT51" s="674"/>
      <c r="IJU51" s="674"/>
      <c r="IJV51" s="674"/>
      <c r="IJW51" s="674"/>
      <c r="IJX51" s="674"/>
      <c r="IJY51" s="674"/>
      <c r="IJZ51" s="674"/>
      <c r="IKA51" s="674"/>
      <c r="IKB51" s="674"/>
      <c r="IKC51" s="674"/>
      <c r="IKD51" s="674"/>
      <c r="IKE51" s="674"/>
      <c r="IKF51" s="674"/>
      <c r="IKG51" s="674"/>
      <c r="IKH51" s="674"/>
      <c r="IKI51" s="674"/>
      <c r="IKJ51" s="674"/>
      <c r="IKK51" s="674"/>
      <c r="IKL51" s="674"/>
      <c r="IKM51" s="674"/>
      <c r="IKN51" s="674"/>
      <c r="IKO51" s="674"/>
      <c r="IKP51" s="674"/>
      <c r="IKQ51" s="674"/>
      <c r="IKR51" s="674"/>
      <c r="IKS51" s="674"/>
      <c r="IKT51" s="674"/>
      <c r="IKU51" s="674"/>
      <c r="IKV51" s="674"/>
      <c r="IKW51" s="674"/>
      <c r="IKX51" s="674"/>
      <c r="IKY51" s="674"/>
      <c r="IKZ51" s="674"/>
      <c r="ILA51" s="674"/>
      <c r="ILB51" s="674"/>
      <c r="ILC51" s="674"/>
      <c r="ILD51" s="674"/>
      <c r="ILE51" s="674"/>
      <c r="ILF51" s="674"/>
      <c r="ILG51" s="674"/>
      <c r="ILH51" s="674"/>
      <c r="ILI51" s="674"/>
      <c r="ILJ51" s="674"/>
      <c r="ILK51" s="674"/>
      <c r="ILL51" s="674"/>
      <c r="ILM51" s="674"/>
      <c r="ILN51" s="674"/>
      <c r="ILO51" s="674"/>
      <c r="ILP51" s="674"/>
      <c r="ILQ51" s="674"/>
      <c r="ILR51" s="674"/>
      <c r="ILS51" s="674"/>
      <c r="ILT51" s="674"/>
      <c r="ILU51" s="674"/>
      <c r="ILV51" s="674"/>
      <c r="ILW51" s="674"/>
      <c r="ILX51" s="674"/>
      <c r="ILY51" s="674"/>
      <c r="ILZ51" s="674"/>
      <c r="IMA51" s="674"/>
      <c r="IMB51" s="674"/>
      <c r="IMC51" s="674"/>
      <c r="IMD51" s="674"/>
      <c r="IME51" s="674"/>
      <c r="IMF51" s="674"/>
      <c r="IMG51" s="674"/>
      <c r="IMH51" s="674"/>
      <c r="IMI51" s="674"/>
      <c r="IMJ51" s="674"/>
      <c r="IMK51" s="674"/>
      <c r="IML51" s="674"/>
      <c r="IMM51" s="674"/>
      <c r="IMN51" s="674"/>
      <c r="IMO51" s="674"/>
      <c r="IMP51" s="674"/>
      <c r="IMQ51" s="674"/>
      <c r="IMR51" s="674"/>
      <c r="IMS51" s="674"/>
      <c r="IMT51" s="674"/>
      <c r="IMU51" s="674"/>
      <c r="IMV51" s="674"/>
      <c r="IMW51" s="674"/>
      <c r="IMX51" s="674"/>
      <c r="IMY51" s="674"/>
      <c r="IMZ51" s="674"/>
      <c r="INA51" s="674"/>
      <c r="INB51" s="674"/>
      <c r="INC51" s="674"/>
      <c r="IND51" s="674"/>
      <c r="INE51" s="674"/>
      <c r="INF51" s="674"/>
      <c r="ING51" s="674"/>
      <c r="INH51" s="674"/>
      <c r="INI51" s="674"/>
      <c r="INJ51" s="674"/>
      <c r="INK51" s="674"/>
      <c r="INL51" s="674"/>
      <c r="INM51" s="674"/>
      <c r="INN51" s="674"/>
      <c r="INO51" s="674"/>
      <c r="INP51" s="674"/>
      <c r="INQ51" s="674"/>
      <c r="INR51" s="674"/>
      <c r="INS51" s="674"/>
      <c r="INT51" s="674"/>
      <c r="INU51" s="674"/>
      <c r="INV51" s="674"/>
      <c r="INW51" s="674"/>
      <c r="INX51" s="674"/>
      <c r="INY51" s="674"/>
      <c r="INZ51" s="674"/>
      <c r="IOA51" s="674"/>
      <c r="IOB51" s="674"/>
      <c r="IOC51" s="674"/>
      <c r="IOD51" s="674"/>
      <c r="IOE51" s="674"/>
      <c r="IOF51" s="674"/>
      <c r="IOG51" s="674"/>
      <c r="IOH51" s="674"/>
      <c r="IOI51" s="674"/>
      <c r="IOJ51" s="674"/>
      <c r="IOK51" s="674"/>
      <c r="IOL51" s="674"/>
      <c r="IOM51" s="674"/>
      <c r="ION51" s="674"/>
      <c r="IOO51" s="674"/>
      <c r="IOP51" s="674"/>
      <c r="IOQ51" s="674"/>
      <c r="IOR51" s="674"/>
      <c r="IOS51" s="674"/>
      <c r="IOT51" s="674"/>
      <c r="IOU51" s="674"/>
      <c r="IOV51" s="674"/>
      <c r="IOW51" s="674"/>
      <c r="IOX51" s="674"/>
      <c r="IOY51" s="674"/>
      <c r="IOZ51" s="674"/>
      <c r="IPA51" s="674"/>
      <c r="IPB51" s="674"/>
      <c r="IPC51" s="674"/>
      <c r="IPD51" s="674"/>
      <c r="IPE51" s="674"/>
      <c r="IPF51" s="674"/>
      <c r="IPG51" s="674"/>
      <c r="IPH51" s="674"/>
      <c r="IPI51" s="674"/>
      <c r="IPJ51" s="674"/>
      <c r="IPK51" s="674"/>
      <c r="IPL51" s="674"/>
      <c r="IPM51" s="674"/>
      <c r="IPN51" s="674"/>
      <c r="IPO51" s="674"/>
      <c r="IPP51" s="674"/>
      <c r="IPQ51" s="674"/>
      <c r="IPR51" s="674"/>
      <c r="IPS51" s="674"/>
      <c r="IPT51" s="674"/>
      <c r="IPU51" s="674"/>
      <c r="IPV51" s="674"/>
      <c r="IPW51" s="674"/>
      <c r="IPX51" s="674"/>
      <c r="IPY51" s="674"/>
      <c r="IPZ51" s="674"/>
      <c r="IQA51" s="674"/>
      <c r="IQB51" s="674"/>
      <c r="IQC51" s="674"/>
      <c r="IQD51" s="674"/>
      <c r="IQE51" s="674"/>
      <c r="IQF51" s="674"/>
      <c r="IQG51" s="674"/>
      <c r="IQH51" s="674"/>
      <c r="IQI51" s="674"/>
      <c r="IQJ51" s="674"/>
      <c r="IQK51" s="674"/>
      <c r="IQL51" s="674"/>
      <c r="IQM51" s="674"/>
      <c r="IQN51" s="674"/>
      <c r="IQO51" s="674"/>
      <c r="IQP51" s="674"/>
      <c r="IQQ51" s="674"/>
      <c r="IQR51" s="674"/>
      <c r="IQS51" s="674"/>
      <c r="IQT51" s="674"/>
      <c r="IQU51" s="674"/>
      <c r="IQV51" s="674"/>
      <c r="IQW51" s="674"/>
      <c r="IQX51" s="674"/>
      <c r="IQY51" s="674"/>
      <c r="IQZ51" s="674"/>
      <c r="IRA51" s="674"/>
      <c r="IRB51" s="674"/>
      <c r="IRC51" s="674"/>
      <c r="IRD51" s="674"/>
      <c r="IRE51" s="674"/>
      <c r="IRF51" s="674"/>
      <c r="IRG51" s="674"/>
      <c r="IRH51" s="674"/>
      <c r="IRI51" s="674"/>
      <c r="IRJ51" s="674"/>
      <c r="IRK51" s="674"/>
      <c r="IRL51" s="674"/>
      <c r="IRM51" s="674"/>
      <c r="IRN51" s="674"/>
      <c r="IRO51" s="674"/>
      <c r="IRP51" s="674"/>
      <c r="IRQ51" s="674"/>
      <c r="IRR51" s="674"/>
      <c r="IRS51" s="674"/>
      <c r="IRT51" s="674"/>
      <c r="IRU51" s="674"/>
      <c r="IRV51" s="674"/>
      <c r="IRW51" s="674"/>
      <c r="IRX51" s="674"/>
      <c r="IRY51" s="674"/>
      <c r="IRZ51" s="674"/>
      <c r="ISA51" s="674"/>
      <c r="ISB51" s="674"/>
      <c r="ISC51" s="674"/>
      <c r="ISD51" s="674"/>
      <c r="ISE51" s="674"/>
      <c r="ISF51" s="674"/>
      <c r="ISG51" s="674"/>
      <c r="ISH51" s="674"/>
      <c r="ISI51" s="674"/>
      <c r="ISJ51" s="674"/>
      <c r="ISK51" s="674"/>
      <c r="ISL51" s="674"/>
      <c r="ISM51" s="674"/>
      <c r="ISN51" s="674"/>
      <c r="ISO51" s="674"/>
      <c r="ISP51" s="674"/>
      <c r="ISQ51" s="674"/>
      <c r="ISR51" s="674"/>
      <c r="ISS51" s="674"/>
      <c r="IST51" s="674"/>
      <c r="ISU51" s="674"/>
      <c r="ISV51" s="674"/>
      <c r="ISW51" s="674"/>
      <c r="ISX51" s="674"/>
      <c r="ISY51" s="674"/>
      <c r="ISZ51" s="674"/>
      <c r="ITA51" s="674"/>
      <c r="ITB51" s="674"/>
      <c r="ITC51" s="674"/>
      <c r="ITD51" s="674"/>
      <c r="ITE51" s="674"/>
      <c r="ITF51" s="674"/>
      <c r="ITG51" s="674"/>
      <c r="ITH51" s="674"/>
      <c r="ITI51" s="674"/>
      <c r="ITJ51" s="674"/>
      <c r="ITK51" s="674"/>
      <c r="ITL51" s="674"/>
      <c r="ITM51" s="674"/>
      <c r="ITN51" s="674"/>
      <c r="ITO51" s="674"/>
      <c r="ITP51" s="674"/>
      <c r="ITQ51" s="674"/>
      <c r="ITR51" s="674"/>
      <c r="ITS51" s="674"/>
      <c r="ITT51" s="674"/>
      <c r="ITU51" s="674"/>
      <c r="ITV51" s="674"/>
      <c r="ITW51" s="674"/>
      <c r="ITX51" s="674"/>
      <c r="ITY51" s="674"/>
      <c r="ITZ51" s="674"/>
      <c r="IUA51" s="674"/>
      <c r="IUB51" s="674"/>
      <c r="IUC51" s="674"/>
      <c r="IUD51" s="674"/>
      <c r="IUE51" s="674"/>
      <c r="IUF51" s="674"/>
      <c r="IUG51" s="674"/>
      <c r="IUH51" s="674"/>
      <c r="IUI51" s="674"/>
      <c r="IUJ51" s="674"/>
      <c r="IUK51" s="674"/>
      <c r="IUL51" s="674"/>
      <c r="IUM51" s="674"/>
      <c r="IUN51" s="674"/>
      <c r="IUO51" s="674"/>
      <c r="IUP51" s="674"/>
      <c r="IUQ51" s="674"/>
      <c r="IUR51" s="674"/>
      <c r="IUS51" s="674"/>
      <c r="IUT51" s="674"/>
      <c r="IUU51" s="674"/>
      <c r="IUV51" s="674"/>
      <c r="IUW51" s="674"/>
      <c r="IUX51" s="674"/>
      <c r="IUY51" s="674"/>
      <c r="IUZ51" s="674"/>
      <c r="IVA51" s="674"/>
      <c r="IVB51" s="674"/>
      <c r="IVC51" s="674"/>
      <c r="IVD51" s="674"/>
      <c r="IVE51" s="674"/>
      <c r="IVF51" s="674"/>
      <c r="IVG51" s="674"/>
      <c r="IVH51" s="674"/>
      <c r="IVI51" s="674"/>
      <c r="IVJ51" s="674"/>
      <c r="IVK51" s="674"/>
      <c r="IVL51" s="674"/>
      <c r="IVM51" s="674"/>
      <c r="IVN51" s="674"/>
      <c r="IVO51" s="674"/>
      <c r="IVP51" s="674"/>
      <c r="IVQ51" s="674"/>
      <c r="IVR51" s="674"/>
      <c r="IVS51" s="674"/>
      <c r="IVT51" s="674"/>
      <c r="IVU51" s="674"/>
      <c r="IVV51" s="674"/>
      <c r="IVW51" s="674"/>
      <c r="IVX51" s="674"/>
      <c r="IVY51" s="674"/>
      <c r="IVZ51" s="674"/>
      <c r="IWA51" s="674"/>
      <c r="IWB51" s="674"/>
      <c r="IWC51" s="674"/>
      <c r="IWD51" s="674"/>
      <c r="IWE51" s="674"/>
      <c r="IWF51" s="674"/>
      <c r="IWG51" s="674"/>
      <c r="IWH51" s="674"/>
      <c r="IWI51" s="674"/>
      <c r="IWJ51" s="674"/>
      <c r="IWK51" s="674"/>
      <c r="IWL51" s="674"/>
      <c r="IWM51" s="674"/>
      <c r="IWN51" s="674"/>
      <c r="IWO51" s="674"/>
      <c r="IWP51" s="674"/>
      <c r="IWQ51" s="674"/>
      <c r="IWR51" s="674"/>
      <c r="IWS51" s="674"/>
      <c r="IWT51" s="674"/>
      <c r="IWU51" s="674"/>
      <c r="IWV51" s="674"/>
      <c r="IWW51" s="674"/>
      <c r="IWX51" s="674"/>
      <c r="IWY51" s="674"/>
      <c r="IWZ51" s="674"/>
      <c r="IXA51" s="674"/>
      <c r="IXB51" s="674"/>
      <c r="IXC51" s="674"/>
      <c r="IXD51" s="674"/>
      <c r="IXE51" s="674"/>
      <c r="IXF51" s="674"/>
      <c r="IXG51" s="674"/>
      <c r="IXH51" s="674"/>
      <c r="IXI51" s="674"/>
      <c r="IXJ51" s="674"/>
      <c r="IXK51" s="674"/>
      <c r="IXL51" s="674"/>
      <c r="IXM51" s="674"/>
      <c r="IXN51" s="674"/>
      <c r="IXO51" s="674"/>
      <c r="IXP51" s="674"/>
      <c r="IXQ51" s="674"/>
      <c r="IXR51" s="674"/>
      <c r="IXS51" s="674"/>
      <c r="IXT51" s="674"/>
      <c r="IXU51" s="674"/>
      <c r="IXV51" s="674"/>
      <c r="IXW51" s="674"/>
      <c r="IXX51" s="674"/>
      <c r="IXY51" s="674"/>
      <c r="IXZ51" s="674"/>
      <c r="IYA51" s="674"/>
      <c r="IYB51" s="674"/>
      <c r="IYC51" s="674"/>
      <c r="IYD51" s="674"/>
      <c r="IYE51" s="674"/>
      <c r="IYF51" s="674"/>
      <c r="IYG51" s="674"/>
      <c r="IYH51" s="674"/>
      <c r="IYI51" s="674"/>
      <c r="IYJ51" s="674"/>
      <c r="IYK51" s="674"/>
      <c r="IYL51" s="674"/>
      <c r="IYM51" s="674"/>
      <c r="IYN51" s="674"/>
      <c r="IYO51" s="674"/>
      <c r="IYP51" s="674"/>
      <c r="IYQ51" s="674"/>
      <c r="IYR51" s="674"/>
      <c r="IYS51" s="674"/>
      <c r="IYT51" s="674"/>
      <c r="IYU51" s="674"/>
      <c r="IYV51" s="674"/>
      <c r="IYW51" s="674"/>
      <c r="IYX51" s="674"/>
      <c r="IYY51" s="674"/>
      <c r="IYZ51" s="674"/>
      <c r="IZA51" s="674"/>
      <c r="IZB51" s="674"/>
      <c r="IZC51" s="674"/>
      <c r="IZD51" s="674"/>
      <c r="IZE51" s="674"/>
      <c r="IZF51" s="674"/>
      <c r="IZG51" s="674"/>
      <c r="IZH51" s="674"/>
      <c r="IZI51" s="674"/>
      <c r="IZJ51" s="674"/>
      <c r="IZK51" s="674"/>
      <c r="IZL51" s="674"/>
      <c r="IZM51" s="674"/>
      <c r="IZN51" s="674"/>
      <c r="IZO51" s="674"/>
      <c r="IZP51" s="674"/>
      <c r="IZQ51" s="674"/>
      <c r="IZR51" s="674"/>
      <c r="IZS51" s="674"/>
      <c r="IZT51" s="674"/>
      <c r="IZU51" s="674"/>
      <c r="IZV51" s="674"/>
      <c r="IZW51" s="674"/>
      <c r="IZX51" s="674"/>
      <c r="IZY51" s="674"/>
      <c r="IZZ51" s="674"/>
      <c r="JAA51" s="674"/>
      <c r="JAB51" s="674"/>
      <c r="JAC51" s="674"/>
      <c r="JAD51" s="674"/>
      <c r="JAE51" s="674"/>
      <c r="JAF51" s="674"/>
      <c r="JAG51" s="674"/>
      <c r="JAH51" s="674"/>
      <c r="JAI51" s="674"/>
      <c r="JAJ51" s="674"/>
      <c r="JAK51" s="674"/>
      <c r="JAL51" s="674"/>
      <c r="JAM51" s="674"/>
      <c r="JAN51" s="674"/>
      <c r="JAO51" s="674"/>
      <c r="JAP51" s="674"/>
      <c r="JAQ51" s="674"/>
      <c r="JAR51" s="674"/>
      <c r="JAS51" s="674"/>
      <c r="JAT51" s="674"/>
      <c r="JAU51" s="674"/>
      <c r="JAV51" s="674"/>
      <c r="JAW51" s="674"/>
      <c r="JAX51" s="674"/>
      <c r="JAY51" s="674"/>
      <c r="JAZ51" s="674"/>
      <c r="JBA51" s="674"/>
      <c r="JBB51" s="674"/>
      <c r="JBC51" s="674"/>
      <c r="JBD51" s="674"/>
      <c r="JBE51" s="674"/>
      <c r="JBF51" s="674"/>
      <c r="JBG51" s="674"/>
      <c r="JBH51" s="674"/>
      <c r="JBI51" s="674"/>
      <c r="JBJ51" s="674"/>
      <c r="JBK51" s="674"/>
      <c r="JBL51" s="674"/>
      <c r="JBM51" s="674"/>
      <c r="JBN51" s="674"/>
      <c r="JBO51" s="674"/>
      <c r="JBP51" s="674"/>
      <c r="JBQ51" s="674"/>
      <c r="JBR51" s="674"/>
      <c r="JBS51" s="674"/>
      <c r="JBT51" s="674"/>
      <c r="JBU51" s="674"/>
      <c r="JBV51" s="674"/>
      <c r="JBW51" s="674"/>
      <c r="JBX51" s="674"/>
      <c r="JBY51" s="674"/>
      <c r="JBZ51" s="674"/>
      <c r="JCA51" s="674"/>
      <c r="JCB51" s="674"/>
      <c r="JCC51" s="674"/>
      <c r="JCD51" s="674"/>
      <c r="JCE51" s="674"/>
      <c r="JCF51" s="674"/>
      <c r="JCG51" s="674"/>
      <c r="JCH51" s="674"/>
      <c r="JCI51" s="674"/>
      <c r="JCJ51" s="674"/>
      <c r="JCK51" s="674"/>
      <c r="JCL51" s="674"/>
      <c r="JCM51" s="674"/>
      <c r="JCN51" s="674"/>
      <c r="JCO51" s="674"/>
      <c r="JCP51" s="674"/>
      <c r="JCQ51" s="674"/>
      <c r="JCR51" s="674"/>
      <c r="JCS51" s="674"/>
      <c r="JCT51" s="674"/>
      <c r="JCU51" s="674"/>
      <c r="JCV51" s="674"/>
      <c r="JCW51" s="674"/>
      <c r="JCX51" s="674"/>
      <c r="JCY51" s="674"/>
      <c r="JCZ51" s="674"/>
      <c r="JDA51" s="674"/>
      <c r="JDB51" s="674"/>
      <c r="JDC51" s="674"/>
      <c r="JDD51" s="674"/>
      <c r="JDE51" s="674"/>
      <c r="JDF51" s="674"/>
      <c r="JDG51" s="674"/>
      <c r="JDH51" s="674"/>
      <c r="JDI51" s="674"/>
      <c r="JDJ51" s="674"/>
      <c r="JDK51" s="674"/>
      <c r="JDL51" s="674"/>
      <c r="JDM51" s="674"/>
      <c r="JDN51" s="674"/>
      <c r="JDO51" s="674"/>
      <c r="JDP51" s="674"/>
      <c r="JDQ51" s="674"/>
      <c r="JDR51" s="674"/>
      <c r="JDS51" s="674"/>
      <c r="JDT51" s="674"/>
      <c r="JDU51" s="674"/>
      <c r="JDV51" s="674"/>
      <c r="JDW51" s="674"/>
      <c r="JDX51" s="674"/>
      <c r="JDY51" s="674"/>
      <c r="JDZ51" s="674"/>
      <c r="JEA51" s="674"/>
      <c r="JEB51" s="674"/>
      <c r="JEC51" s="674"/>
      <c r="JED51" s="674"/>
      <c r="JEE51" s="674"/>
      <c r="JEF51" s="674"/>
      <c r="JEG51" s="674"/>
      <c r="JEH51" s="674"/>
      <c r="JEI51" s="674"/>
      <c r="JEJ51" s="674"/>
      <c r="JEK51" s="674"/>
      <c r="JEL51" s="674"/>
      <c r="JEM51" s="674"/>
      <c r="JEN51" s="674"/>
      <c r="JEO51" s="674"/>
      <c r="JEP51" s="674"/>
      <c r="JEQ51" s="674"/>
      <c r="JER51" s="674"/>
      <c r="JES51" s="674"/>
      <c r="JET51" s="674"/>
      <c r="JEU51" s="674"/>
      <c r="JEV51" s="674"/>
      <c r="JEW51" s="674"/>
      <c r="JEX51" s="674"/>
      <c r="JEY51" s="674"/>
      <c r="JEZ51" s="674"/>
      <c r="JFA51" s="674"/>
      <c r="JFB51" s="674"/>
      <c r="JFC51" s="674"/>
      <c r="JFD51" s="674"/>
      <c r="JFE51" s="674"/>
      <c r="JFF51" s="674"/>
      <c r="JFG51" s="674"/>
      <c r="JFH51" s="674"/>
      <c r="JFI51" s="674"/>
      <c r="JFJ51" s="674"/>
      <c r="JFK51" s="674"/>
      <c r="JFL51" s="674"/>
      <c r="JFM51" s="674"/>
      <c r="JFN51" s="674"/>
      <c r="JFO51" s="674"/>
      <c r="JFP51" s="674"/>
      <c r="JFQ51" s="674"/>
      <c r="JFR51" s="674"/>
      <c r="JFS51" s="674"/>
      <c r="JFT51" s="674"/>
      <c r="JFU51" s="674"/>
      <c r="JFV51" s="674"/>
      <c r="JFW51" s="674"/>
      <c r="JFX51" s="674"/>
      <c r="JFY51" s="674"/>
      <c r="JFZ51" s="674"/>
      <c r="JGA51" s="674"/>
      <c r="JGB51" s="674"/>
      <c r="JGC51" s="674"/>
      <c r="JGD51" s="674"/>
      <c r="JGE51" s="674"/>
      <c r="JGF51" s="674"/>
      <c r="JGG51" s="674"/>
      <c r="JGH51" s="674"/>
      <c r="JGI51" s="674"/>
      <c r="JGJ51" s="674"/>
      <c r="JGK51" s="674"/>
      <c r="JGL51" s="674"/>
      <c r="JGM51" s="674"/>
      <c r="JGN51" s="674"/>
      <c r="JGO51" s="674"/>
      <c r="JGP51" s="674"/>
      <c r="JGQ51" s="674"/>
      <c r="JGR51" s="674"/>
      <c r="JGS51" s="674"/>
      <c r="JGT51" s="674"/>
      <c r="JGU51" s="674"/>
      <c r="JGV51" s="674"/>
      <c r="JGW51" s="674"/>
      <c r="JGX51" s="674"/>
      <c r="JGY51" s="674"/>
      <c r="JGZ51" s="674"/>
      <c r="JHA51" s="674"/>
      <c r="JHB51" s="674"/>
      <c r="JHC51" s="674"/>
      <c r="JHD51" s="674"/>
      <c r="JHE51" s="674"/>
      <c r="JHF51" s="674"/>
      <c r="JHG51" s="674"/>
      <c r="JHH51" s="674"/>
      <c r="JHI51" s="674"/>
      <c r="JHJ51" s="674"/>
      <c r="JHK51" s="674"/>
      <c r="JHL51" s="674"/>
      <c r="JHM51" s="674"/>
      <c r="JHN51" s="674"/>
      <c r="JHO51" s="674"/>
      <c r="JHP51" s="674"/>
      <c r="JHQ51" s="674"/>
      <c r="JHR51" s="674"/>
      <c r="JHS51" s="674"/>
      <c r="JHT51" s="674"/>
      <c r="JHU51" s="674"/>
      <c r="JHV51" s="674"/>
      <c r="JHW51" s="674"/>
      <c r="JHX51" s="674"/>
      <c r="JHY51" s="674"/>
      <c r="JHZ51" s="674"/>
      <c r="JIA51" s="674"/>
      <c r="JIB51" s="674"/>
      <c r="JIC51" s="674"/>
      <c r="JID51" s="674"/>
      <c r="JIE51" s="674"/>
      <c r="JIF51" s="674"/>
      <c r="JIG51" s="674"/>
      <c r="JIH51" s="674"/>
      <c r="JII51" s="674"/>
      <c r="JIJ51" s="674"/>
      <c r="JIK51" s="674"/>
      <c r="JIL51" s="674"/>
      <c r="JIM51" s="674"/>
      <c r="JIN51" s="674"/>
      <c r="JIO51" s="674"/>
      <c r="JIP51" s="674"/>
      <c r="JIQ51" s="674"/>
      <c r="JIR51" s="674"/>
      <c r="JIS51" s="674"/>
      <c r="JIT51" s="674"/>
      <c r="JIU51" s="674"/>
      <c r="JIV51" s="674"/>
      <c r="JIW51" s="674"/>
      <c r="JIX51" s="674"/>
      <c r="JIY51" s="674"/>
      <c r="JIZ51" s="674"/>
      <c r="JJA51" s="674"/>
      <c r="JJB51" s="674"/>
      <c r="JJC51" s="674"/>
      <c r="JJD51" s="674"/>
      <c r="JJE51" s="674"/>
      <c r="JJF51" s="674"/>
      <c r="JJG51" s="674"/>
      <c r="JJH51" s="674"/>
      <c r="JJI51" s="674"/>
      <c r="JJJ51" s="674"/>
      <c r="JJK51" s="674"/>
      <c r="JJL51" s="674"/>
      <c r="JJM51" s="674"/>
      <c r="JJN51" s="674"/>
      <c r="JJO51" s="674"/>
      <c r="JJP51" s="674"/>
      <c r="JJQ51" s="674"/>
      <c r="JJR51" s="674"/>
      <c r="JJS51" s="674"/>
      <c r="JJT51" s="674"/>
      <c r="JJU51" s="674"/>
      <c r="JJV51" s="674"/>
      <c r="JJW51" s="674"/>
      <c r="JJX51" s="674"/>
      <c r="JJY51" s="674"/>
      <c r="JJZ51" s="674"/>
      <c r="JKA51" s="674"/>
      <c r="JKB51" s="674"/>
      <c r="JKC51" s="674"/>
      <c r="JKD51" s="674"/>
      <c r="JKE51" s="674"/>
      <c r="JKF51" s="674"/>
      <c r="JKG51" s="674"/>
      <c r="JKH51" s="674"/>
      <c r="JKI51" s="674"/>
      <c r="JKJ51" s="674"/>
      <c r="JKK51" s="674"/>
      <c r="JKL51" s="674"/>
      <c r="JKM51" s="674"/>
      <c r="JKN51" s="674"/>
      <c r="JKO51" s="674"/>
      <c r="JKP51" s="674"/>
      <c r="JKQ51" s="674"/>
      <c r="JKR51" s="674"/>
      <c r="JKS51" s="674"/>
      <c r="JKT51" s="674"/>
      <c r="JKU51" s="674"/>
      <c r="JKV51" s="674"/>
      <c r="JKW51" s="674"/>
      <c r="JKX51" s="674"/>
      <c r="JKY51" s="674"/>
      <c r="JKZ51" s="674"/>
      <c r="JLA51" s="674"/>
      <c r="JLB51" s="674"/>
      <c r="JLC51" s="674"/>
      <c r="JLD51" s="674"/>
      <c r="JLE51" s="674"/>
      <c r="JLF51" s="674"/>
      <c r="JLG51" s="674"/>
      <c r="JLH51" s="674"/>
      <c r="JLI51" s="674"/>
      <c r="JLJ51" s="674"/>
      <c r="JLK51" s="674"/>
      <c r="JLL51" s="674"/>
      <c r="JLM51" s="674"/>
      <c r="JLN51" s="674"/>
      <c r="JLO51" s="674"/>
      <c r="JLP51" s="674"/>
      <c r="JLQ51" s="674"/>
      <c r="JLR51" s="674"/>
      <c r="JLS51" s="674"/>
      <c r="JLT51" s="674"/>
      <c r="JLU51" s="674"/>
      <c r="JLV51" s="674"/>
      <c r="JLW51" s="674"/>
      <c r="JLX51" s="674"/>
      <c r="JLY51" s="674"/>
      <c r="JLZ51" s="674"/>
      <c r="JMA51" s="674"/>
      <c r="JMB51" s="674"/>
      <c r="JMC51" s="674"/>
      <c r="JMD51" s="674"/>
      <c r="JME51" s="674"/>
      <c r="JMF51" s="674"/>
      <c r="JMG51" s="674"/>
      <c r="JMH51" s="674"/>
      <c r="JMI51" s="674"/>
      <c r="JMJ51" s="674"/>
      <c r="JMK51" s="674"/>
      <c r="JML51" s="674"/>
      <c r="JMM51" s="674"/>
      <c r="JMN51" s="674"/>
      <c r="JMO51" s="674"/>
      <c r="JMP51" s="674"/>
      <c r="JMQ51" s="674"/>
      <c r="JMR51" s="674"/>
      <c r="JMS51" s="674"/>
      <c r="JMT51" s="674"/>
      <c r="JMU51" s="674"/>
      <c r="JMV51" s="674"/>
      <c r="JMW51" s="674"/>
      <c r="JMX51" s="674"/>
      <c r="JMY51" s="674"/>
      <c r="JMZ51" s="674"/>
      <c r="JNA51" s="674"/>
      <c r="JNB51" s="674"/>
      <c r="JNC51" s="674"/>
      <c r="JND51" s="674"/>
      <c r="JNE51" s="674"/>
      <c r="JNF51" s="674"/>
      <c r="JNG51" s="674"/>
      <c r="JNH51" s="674"/>
      <c r="JNI51" s="674"/>
      <c r="JNJ51" s="674"/>
      <c r="JNK51" s="674"/>
      <c r="JNL51" s="674"/>
      <c r="JNM51" s="674"/>
      <c r="JNN51" s="674"/>
      <c r="JNO51" s="674"/>
      <c r="JNP51" s="674"/>
      <c r="JNQ51" s="674"/>
      <c r="JNR51" s="674"/>
      <c r="JNS51" s="674"/>
      <c r="JNT51" s="674"/>
      <c r="JNU51" s="674"/>
      <c r="JNV51" s="674"/>
      <c r="JNW51" s="674"/>
      <c r="JNX51" s="674"/>
      <c r="JNY51" s="674"/>
      <c r="JNZ51" s="674"/>
      <c r="JOA51" s="674"/>
      <c r="JOB51" s="674"/>
      <c r="JOC51" s="674"/>
      <c r="JOD51" s="674"/>
      <c r="JOE51" s="674"/>
      <c r="JOF51" s="674"/>
      <c r="JOG51" s="674"/>
      <c r="JOH51" s="674"/>
      <c r="JOI51" s="674"/>
      <c r="JOJ51" s="674"/>
      <c r="JOK51" s="674"/>
      <c r="JOL51" s="674"/>
      <c r="JOM51" s="674"/>
      <c r="JON51" s="674"/>
      <c r="JOO51" s="674"/>
      <c r="JOP51" s="674"/>
      <c r="JOQ51" s="674"/>
      <c r="JOR51" s="674"/>
      <c r="JOS51" s="674"/>
      <c r="JOT51" s="674"/>
      <c r="JOU51" s="674"/>
      <c r="JOV51" s="674"/>
      <c r="JOW51" s="674"/>
      <c r="JOX51" s="674"/>
      <c r="JOY51" s="674"/>
      <c r="JOZ51" s="674"/>
      <c r="JPA51" s="674"/>
      <c r="JPB51" s="674"/>
      <c r="JPC51" s="674"/>
      <c r="JPD51" s="674"/>
      <c r="JPE51" s="674"/>
      <c r="JPF51" s="674"/>
      <c r="JPG51" s="674"/>
      <c r="JPH51" s="674"/>
      <c r="JPI51" s="674"/>
      <c r="JPJ51" s="674"/>
      <c r="JPK51" s="674"/>
      <c r="JPL51" s="674"/>
      <c r="JPM51" s="674"/>
      <c r="JPN51" s="674"/>
      <c r="JPO51" s="674"/>
      <c r="JPP51" s="674"/>
      <c r="JPQ51" s="674"/>
      <c r="JPR51" s="674"/>
      <c r="JPS51" s="674"/>
      <c r="JPT51" s="674"/>
      <c r="JPU51" s="674"/>
      <c r="JPV51" s="674"/>
      <c r="JPW51" s="674"/>
      <c r="JPX51" s="674"/>
      <c r="JPY51" s="674"/>
      <c r="JPZ51" s="674"/>
      <c r="JQA51" s="674"/>
      <c r="JQB51" s="674"/>
      <c r="JQC51" s="674"/>
      <c r="JQD51" s="674"/>
      <c r="JQE51" s="674"/>
      <c r="JQF51" s="674"/>
      <c r="JQG51" s="674"/>
      <c r="JQH51" s="674"/>
      <c r="JQI51" s="674"/>
      <c r="JQJ51" s="674"/>
      <c r="JQK51" s="674"/>
      <c r="JQL51" s="674"/>
      <c r="JQM51" s="674"/>
      <c r="JQN51" s="674"/>
      <c r="JQO51" s="674"/>
      <c r="JQP51" s="674"/>
      <c r="JQQ51" s="674"/>
      <c r="JQR51" s="674"/>
      <c r="JQS51" s="674"/>
      <c r="JQT51" s="674"/>
      <c r="JQU51" s="674"/>
      <c r="JQV51" s="674"/>
      <c r="JQW51" s="674"/>
      <c r="JQX51" s="674"/>
      <c r="JQY51" s="674"/>
      <c r="JQZ51" s="674"/>
      <c r="JRA51" s="674"/>
      <c r="JRB51" s="674"/>
      <c r="JRC51" s="674"/>
      <c r="JRD51" s="674"/>
      <c r="JRE51" s="674"/>
      <c r="JRF51" s="674"/>
      <c r="JRG51" s="674"/>
      <c r="JRH51" s="674"/>
      <c r="JRI51" s="674"/>
      <c r="JRJ51" s="674"/>
      <c r="JRK51" s="674"/>
      <c r="JRL51" s="674"/>
      <c r="JRM51" s="674"/>
      <c r="JRN51" s="674"/>
      <c r="JRO51" s="674"/>
      <c r="JRP51" s="674"/>
      <c r="JRQ51" s="674"/>
      <c r="JRR51" s="674"/>
      <c r="JRS51" s="674"/>
      <c r="JRT51" s="674"/>
      <c r="JRU51" s="674"/>
      <c r="JRV51" s="674"/>
      <c r="JRW51" s="674"/>
      <c r="JRX51" s="674"/>
      <c r="JRY51" s="674"/>
      <c r="JRZ51" s="674"/>
      <c r="JSA51" s="674"/>
      <c r="JSB51" s="674"/>
      <c r="JSC51" s="674"/>
      <c r="JSD51" s="674"/>
      <c r="JSE51" s="674"/>
      <c r="JSF51" s="674"/>
      <c r="JSG51" s="674"/>
      <c r="JSH51" s="674"/>
      <c r="JSI51" s="674"/>
      <c r="JSJ51" s="674"/>
      <c r="JSK51" s="674"/>
      <c r="JSL51" s="674"/>
      <c r="JSM51" s="674"/>
      <c r="JSN51" s="674"/>
      <c r="JSO51" s="674"/>
      <c r="JSP51" s="674"/>
      <c r="JSQ51" s="674"/>
      <c r="JSR51" s="674"/>
      <c r="JSS51" s="674"/>
      <c r="JST51" s="674"/>
      <c r="JSU51" s="674"/>
      <c r="JSV51" s="674"/>
      <c r="JSW51" s="674"/>
      <c r="JSX51" s="674"/>
      <c r="JSY51" s="674"/>
      <c r="JSZ51" s="674"/>
      <c r="JTA51" s="674"/>
      <c r="JTB51" s="674"/>
      <c r="JTC51" s="674"/>
      <c r="JTD51" s="674"/>
      <c r="JTE51" s="674"/>
      <c r="JTF51" s="674"/>
      <c r="JTG51" s="674"/>
      <c r="JTH51" s="674"/>
      <c r="JTI51" s="674"/>
      <c r="JTJ51" s="674"/>
      <c r="JTK51" s="674"/>
      <c r="JTL51" s="674"/>
      <c r="JTM51" s="674"/>
      <c r="JTN51" s="674"/>
      <c r="JTO51" s="674"/>
      <c r="JTP51" s="674"/>
      <c r="JTQ51" s="674"/>
      <c r="JTR51" s="674"/>
      <c r="JTS51" s="674"/>
      <c r="JTT51" s="674"/>
      <c r="JTU51" s="674"/>
      <c r="JTV51" s="674"/>
      <c r="JTW51" s="674"/>
      <c r="JTX51" s="674"/>
      <c r="JTY51" s="674"/>
      <c r="JTZ51" s="674"/>
      <c r="JUA51" s="674"/>
      <c r="JUB51" s="674"/>
      <c r="JUC51" s="674"/>
      <c r="JUD51" s="674"/>
      <c r="JUE51" s="674"/>
      <c r="JUF51" s="674"/>
      <c r="JUG51" s="674"/>
      <c r="JUH51" s="674"/>
      <c r="JUI51" s="674"/>
      <c r="JUJ51" s="674"/>
      <c r="JUK51" s="674"/>
      <c r="JUL51" s="674"/>
      <c r="JUM51" s="674"/>
      <c r="JUN51" s="674"/>
      <c r="JUO51" s="674"/>
      <c r="JUP51" s="674"/>
      <c r="JUQ51" s="674"/>
      <c r="JUR51" s="674"/>
      <c r="JUS51" s="674"/>
      <c r="JUT51" s="674"/>
      <c r="JUU51" s="674"/>
      <c r="JUV51" s="674"/>
      <c r="JUW51" s="674"/>
      <c r="JUX51" s="674"/>
      <c r="JUY51" s="674"/>
      <c r="JUZ51" s="674"/>
      <c r="JVA51" s="674"/>
      <c r="JVB51" s="674"/>
      <c r="JVC51" s="674"/>
      <c r="JVD51" s="674"/>
      <c r="JVE51" s="674"/>
      <c r="JVF51" s="674"/>
      <c r="JVG51" s="674"/>
      <c r="JVH51" s="674"/>
      <c r="JVI51" s="674"/>
      <c r="JVJ51" s="674"/>
      <c r="JVK51" s="674"/>
      <c r="JVL51" s="674"/>
      <c r="JVM51" s="674"/>
      <c r="JVN51" s="674"/>
      <c r="JVO51" s="674"/>
      <c r="JVP51" s="674"/>
      <c r="JVQ51" s="674"/>
      <c r="JVR51" s="674"/>
      <c r="JVS51" s="674"/>
      <c r="JVT51" s="674"/>
      <c r="JVU51" s="674"/>
      <c r="JVV51" s="674"/>
      <c r="JVW51" s="674"/>
      <c r="JVX51" s="674"/>
      <c r="JVY51" s="674"/>
      <c r="JVZ51" s="674"/>
      <c r="JWA51" s="674"/>
      <c r="JWB51" s="674"/>
      <c r="JWC51" s="674"/>
      <c r="JWD51" s="674"/>
      <c r="JWE51" s="674"/>
      <c r="JWF51" s="674"/>
      <c r="JWG51" s="674"/>
      <c r="JWH51" s="674"/>
      <c r="JWI51" s="674"/>
      <c r="JWJ51" s="674"/>
      <c r="JWK51" s="674"/>
      <c r="JWL51" s="674"/>
      <c r="JWM51" s="674"/>
      <c r="JWN51" s="674"/>
      <c r="JWO51" s="674"/>
      <c r="JWP51" s="674"/>
      <c r="JWQ51" s="674"/>
      <c r="JWR51" s="674"/>
      <c r="JWS51" s="674"/>
      <c r="JWT51" s="674"/>
      <c r="JWU51" s="674"/>
      <c r="JWV51" s="674"/>
      <c r="JWW51" s="674"/>
      <c r="JWX51" s="674"/>
      <c r="JWY51" s="674"/>
      <c r="JWZ51" s="674"/>
      <c r="JXA51" s="674"/>
      <c r="JXB51" s="674"/>
      <c r="JXC51" s="674"/>
      <c r="JXD51" s="674"/>
      <c r="JXE51" s="674"/>
      <c r="JXF51" s="674"/>
      <c r="JXG51" s="674"/>
      <c r="JXH51" s="674"/>
      <c r="JXI51" s="674"/>
      <c r="JXJ51" s="674"/>
      <c r="JXK51" s="674"/>
      <c r="JXL51" s="674"/>
      <c r="JXM51" s="674"/>
      <c r="JXN51" s="674"/>
      <c r="JXO51" s="674"/>
      <c r="JXP51" s="674"/>
      <c r="JXQ51" s="674"/>
      <c r="JXR51" s="674"/>
      <c r="JXS51" s="674"/>
      <c r="JXT51" s="674"/>
      <c r="JXU51" s="674"/>
      <c r="JXV51" s="674"/>
      <c r="JXW51" s="674"/>
      <c r="JXX51" s="674"/>
      <c r="JXY51" s="674"/>
      <c r="JXZ51" s="674"/>
      <c r="JYA51" s="674"/>
      <c r="JYB51" s="674"/>
      <c r="JYC51" s="674"/>
      <c r="JYD51" s="674"/>
      <c r="JYE51" s="674"/>
      <c r="JYF51" s="674"/>
      <c r="JYG51" s="674"/>
      <c r="JYH51" s="674"/>
      <c r="JYI51" s="674"/>
      <c r="JYJ51" s="674"/>
      <c r="JYK51" s="674"/>
      <c r="JYL51" s="674"/>
      <c r="JYM51" s="674"/>
      <c r="JYN51" s="674"/>
      <c r="JYO51" s="674"/>
      <c r="JYP51" s="674"/>
      <c r="JYQ51" s="674"/>
      <c r="JYR51" s="674"/>
      <c r="JYS51" s="674"/>
      <c r="JYT51" s="674"/>
      <c r="JYU51" s="674"/>
      <c r="JYV51" s="674"/>
      <c r="JYW51" s="674"/>
      <c r="JYX51" s="674"/>
      <c r="JYY51" s="674"/>
      <c r="JYZ51" s="674"/>
      <c r="JZA51" s="674"/>
      <c r="JZB51" s="674"/>
      <c r="JZC51" s="674"/>
      <c r="JZD51" s="674"/>
      <c r="JZE51" s="674"/>
      <c r="JZF51" s="674"/>
      <c r="JZG51" s="674"/>
      <c r="JZH51" s="674"/>
      <c r="JZI51" s="674"/>
      <c r="JZJ51" s="674"/>
      <c r="JZK51" s="674"/>
      <c r="JZL51" s="674"/>
      <c r="JZM51" s="674"/>
      <c r="JZN51" s="674"/>
      <c r="JZO51" s="674"/>
      <c r="JZP51" s="674"/>
      <c r="JZQ51" s="674"/>
      <c r="JZR51" s="674"/>
      <c r="JZS51" s="674"/>
      <c r="JZT51" s="674"/>
      <c r="JZU51" s="674"/>
      <c r="JZV51" s="674"/>
      <c r="JZW51" s="674"/>
      <c r="JZX51" s="674"/>
      <c r="JZY51" s="674"/>
      <c r="JZZ51" s="674"/>
      <c r="KAA51" s="674"/>
      <c r="KAB51" s="674"/>
      <c r="KAC51" s="674"/>
      <c r="KAD51" s="674"/>
      <c r="KAE51" s="674"/>
      <c r="KAF51" s="674"/>
      <c r="KAG51" s="674"/>
      <c r="KAH51" s="674"/>
      <c r="KAI51" s="674"/>
      <c r="KAJ51" s="674"/>
      <c r="KAK51" s="674"/>
      <c r="KAL51" s="674"/>
      <c r="KAM51" s="674"/>
      <c r="KAN51" s="674"/>
      <c r="KAO51" s="674"/>
      <c r="KAP51" s="674"/>
      <c r="KAQ51" s="674"/>
      <c r="KAR51" s="674"/>
      <c r="KAS51" s="674"/>
      <c r="KAT51" s="674"/>
      <c r="KAU51" s="674"/>
      <c r="KAV51" s="674"/>
      <c r="KAW51" s="674"/>
      <c r="KAX51" s="674"/>
      <c r="KAY51" s="674"/>
      <c r="KAZ51" s="674"/>
      <c r="KBA51" s="674"/>
      <c r="KBB51" s="674"/>
      <c r="KBC51" s="674"/>
      <c r="KBD51" s="674"/>
      <c r="KBE51" s="674"/>
      <c r="KBF51" s="674"/>
      <c r="KBG51" s="674"/>
      <c r="KBH51" s="674"/>
      <c r="KBI51" s="674"/>
      <c r="KBJ51" s="674"/>
      <c r="KBK51" s="674"/>
      <c r="KBL51" s="674"/>
      <c r="KBM51" s="674"/>
      <c r="KBN51" s="674"/>
      <c r="KBO51" s="674"/>
      <c r="KBP51" s="674"/>
      <c r="KBQ51" s="674"/>
      <c r="KBR51" s="674"/>
      <c r="KBS51" s="674"/>
      <c r="KBT51" s="674"/>
      <c r="KBU51" s="674"/>
      <c r="KBV51" s="674"/>
      <c r="KBW51" s="674"/>
      <c r="KBX51" s="674"/>
      <c r="KBY51" s="674"/>
      <c r="KBZ51" s="674"/>
      <c r="KCA51" s="674"/>
      <c r="KCB51" s="674"/>
      <c r="KCC51" s="674"/>
      <c r="KCD51" s="674"/>
      <c r="KCE51" s="674"/>
      <c r="KCF51" s="674"/>
      <c r="KCG51" s="674"/>
      <c r="KCH51" s="674"/>
      <c r="KCI51" s="674"/>
      <c r="KCJ51" s="674"/>
      <c r="KCK51" s="674"/>
      <c r="KCL51" s="674"/>
      <c r="KCM51" s="674"/>
      <c r="KCN51" s="674"/>
      <c r="KCO51" s="674"/>
      <c r="KCP51" s="674"/>
      <c r="KCQ51" s="674"/>
      <c r="KCR51" s="674"/>
      <c r="KCS51" s="674"/>
      <c r="KCT51" s="674"/>
      <c r="KCU51" s="674"/>
      <c r="KCV51" s="674"/>
      <c r="KCW51" s="674"/>
      <c r="KCX51" s="674"/>
      <c r="KCY51" s="674"/>
      <c r="KCZ51" s="674"/>
      <c r="KDA51" s="674"/>
      <c r="KDB51" s="674"/>
      <c r="KDC51" s="674"/>
      <c r="KDD51" s="674"/>
      <c r="KDE51" s="674"/>
      <c r="KDF51" s="674"/>
      <c r="KDG51" s="674"/>
      <c r="KDH51" s="674"/>
      <c r="KDI51" s="674"/>
      <c r="KDJ51" s="674"/>
      <c r="KDK51" s="674"/>
      <c r="KDL51" s="674"/>
      <c r="KDM51" s="674"/>
      <c r="KDN51" s="674"/>
      <c r="KDO51" s="674"/>
      <c r="KDP51" s="674"/>
      <c r="KDQ51" s="674"/>
      <c r="KDR51" s="674"/>
      <c r="KDS51" s="674"/>
      <c r="KDT51" s="674"/>
      <c r="KDU51" s="674"/>
      <c r="KDV51" s="674"/>
      <c r="KDW51" s="674"/>
      <c r="KDX51" s="674"/>
      <c r="KDY51" s="674"/>
      <c r="KDZ51" s="674"/>
      <c r="KEA51" s="674"/>
      <c r="KEB51" s="674"/>
      <c r="KEC51" s="674"/>
      <c r="KED51" s="674"/>
      <c r="KEE51" s="674"/>
      <c r="KEF51" s="674"/>
      <c r="KEG51" s="674"/>
      <c r="KEH51" s="674"/>
      <c r="KEI51" s="674"/>
      <c r="KEJ51" s="674"/>
      <c r="KEK51" s="674"/>
      <c r="KEL51" s="674"/>
      <c r="KEM51" s="674"/>
      <c r="KEN51" s="674"/>
      <c r="KEO51" s="674"/>
      <c r="KEP51" s="674"/>
      <c r="KEQ51" s="674"/>
      <c r="KER51" s="674"/>
      <c r="KES51" s="674"/>
      <c r="KET51" s="674"/>
      <c r="KEU51" s="674"/>
      <c r="KEV51" s="674"/>
      <c r="KEW51" s="674"/>
      <c r="KEX51" s="674"/>
      <c r="KEY51" s="674"/>
      <c r="KEZ51" s="674"/>
      <c r="KFA51" s="674"/>
      <c r="KFB51" s="674"/>
      <c r="KFC51" s="674"/>
      <c r="KFD51" s="674"/>
      <c r="KFE51" s="674"/>
      <c r="KFF51" s="674"/>
      <c r="KFG51" s="674"/>
      <c r="KFH51" s="674"/>
      <c r="KFI51" s="674"/>
      <c r="KFJ51" s="674"/>
      <c r="KFK51" s="674"/>
      <c r="KFL51" s="674"/>
      <c r="KFM51" s="674"/>
      <c r="KFN51" s="674"/>
      <c r="KFO51" s="674"/>
      <c r="KFP51" s="674"/>
      <c r="KFQ51" s="674"/>
      <c r="KFR51" s="674"/>
      <c r="KFS51" s="674"/>
      <c r="KFT51" s="674"/>
      <c r="KFU51" s="674"/>
      <c r="KFV51" s="674"/>
      <c r="KFW51" s="674"/>
      <c r="KFX51" s="674"/>
      <c r="KFY51" s="674"/>
      <c r="KFZ51" s="674"/>
      <c r="KGA51" s="674"/>
      <c r="KGB51" s="674"/>
      <c r="KGC51" s="674"/>
      <c r="KGD51" s="674"/>
      <c r="KGE51" s="674"/>
      <c r="KGF51" s="674"/>
      <c r="KGG51" s="674"/>
      <c r="KGH51" s="674"/>
      <c r="KGI51" s="674"/>
      <c r="KGJ51" s="674"/>
      <c r="KGK51" s="674"/>
      <c r="KGL51" s="674"/>
      <c r="KGM51" s="674"/>
      <c r="KGN51" s="674"/>
      <c r="KGO51" s="674"/>
      <c r="KGP51" s="674"/>
      <c r="KGQ51" s="674"/>
      <c r="KGR51" s="674"/>
      <c r="KGS51" s="674"/>
      <c r="KGT51" s="674"/>
      <c r="KGU51" s="674"/>
      <c r="KGV51" s="674"/>
      <c r="KGW51" s="674"/>
      <c r="KGX51" s="674"/>
      <c r="KGY51" s="674"/>
      <c r="KGZ51" s="674"/>
      <c r="KHA51" s="674"/>
      <c r="KHB51" s="674"/>
      <c r="KHC51" s="674"/>
      <c r="KHD51" s="674"/>
      <c r="KHE51" s="674"/>
      <c r="KHF51" s="674"/>
      <c r="KHG51" s="674"/>
      <c r="KHH51" s="674"/>
      <c r="KHI51" s="674"/>
      <c r="KHJ51" s="674"/>
      <c r="KHK51" s="674"/>
      <c r="KHL51" s="674"/>
      <c r="KHM51" s="674"/>
      <c r="KHN51" s="674"/>
      <c r="KHO51" s="674"/>
      <c r="KHP51" s="674"/>
      <c r="KHQ51" s="674"/>
      <c r="KHR51" s="674"/>
      <c r="KHS51" s="674"/>
      <c r="KHT51" s="674"/>
      <c r="KHU51" s="674"/>
      <c r="KHV51" s="674"/>
      <c r="KHW51" s="674"/>
      <c r="KHX51" s="674"/>
      <c r="KHY51" s="674"/>
      <c r="KHZ51" s="674"/>
      <c r="KIA51" s="674"/>
      <c r="KIB51" s="674"/>
      <c r="KIC51" s="674"/>
      <c r="KID51" s="674"/>
      <c r="KIE51" s="674"/>
      <c r="KIF51" s="674"/>
      <c r="KIG51" s="674"/>
      <c r="KIH51" s="674"/>
      <c r="KII51" s="674"/>
      <c r="KIJ51" s="674"/>
      <c r="KIK51" s="674"/>
      <c r="KIL51" s="674"/>
      <c r="KIM51" s="674"/>
      <c r="KIN51" s="674"/>
      <c r="KIO51" s="674"/>
      <c r="KIP51" s="674"/>
      <c r="KIQ51" s="674"/>
      <c r="KIR51" s="674"/>
      <c r="KIS51" s="674"/>
      <c r="KIT51" s="674"/>
      <c r="KIU51" s="674"/>
      <c r="KIV51" s="674"/>
      <c r="KIW51" s="674"/>
      <c r="KIX51" s="674"/>
      <c r="KIY51" s="674"/>
      <c r="KIZ51" s="674"/>
      <c r="KJA51" s="674"/>
      <c r="KJB51" s="674"/>
      <c r="KJC51" s="674"/>
      <c r="KJD51" s="674"/>
      <c r="KJE51" s="674"/>
      <c r="KJF51" s="674"/>
      <c r="KJG51" s="674"/>
      <c r="KJH51" s="674"/>
      <c r="KJI51" s="674"/>
      <c r="KJJ51" s="674"/>
      <c r="KJK51" s="674"/>
      <c r="KJL51" s="674"/>
      <c r="KJM51" s="674"/>
      <c r="KJN51" s="674"/>
      <c r="KJO51" s="674"/>
      <c r="KJP51" s="674"/>
      <c r="KJQ51" s="674"/>
      <c r="KJR51" s="674"/>
      <c r="KJS51" s="674"/>
      <c r="KJT51" s="674"/>
      <c r="KJU51" s="674"/>
      <c r="KJV51" s="674"/>
      <c r="KJW51" s="674"/>
      <c r="KJX51" s="674"/>
      <c r="KJY51" s="674"/>
      <c r="KJZ51" s="674"/>
      <c r="KKA51" s="674"/>
      <c r="KKB51" s="674"/>
      <c r="KKC51" s="674"/>
      <c r="KKD51" s="674"/>
      <c r="KKE51" s="674"/>
      <c r="KKF51" s="674"/>
      <c r="KKG51" s="674"/>
      <c r="KKH51" s="674"/>
      <c r="KKI51" s="674"/>
      <c r="KKJ51" s="674"/>
      <c r="KKK51" s="674"/>
      <c r="KKL51" s="674"/>
      <c r="KKM51" s="674"/>
      <c r="KKN51" s="674"/>
      <c r="KKO51" s="674"/>
      <c r="KKP51" s="674"/>
      <c r="KKQ51" s="674"/>
      <c r="KKR51" s="674"/>
      <c r="KKS51" s="674"/>
      <c r="KKT51" s="674"/>
      <c r="KKU51" s="674"/>
      <c r="KKV51" s="674"/>
      <c r="KKW51" s="674"/>
      <c r="KKX51" s="674"/>
      <c r="KKY51" s="674"/>
      <c r="KKZ51" s="674"/>
      <c r="KLA51" s="674"/>
      <c r="KLB51" s="674"/>
      <c r="KLC51" s="674"/>
      <c r="KLD51" s="674"/>
      <c r="KLE51" s="674"/>
      <c r="KLF51" s="674"/>
      <c r="KLG51" s="674"/>
      <c r="KLH51" s="674"/>
      <c r="KLI51" s="674"/>
      <c r="KLJ51" s="674"/>
      <c r="KLK51" s="674"/>
      <c r="KLL51" s="674"/>
      <c r="KLM51" s="674"/>
      <c r="KLN51" s="674"/>
      <c r="KLO51" s="674"/>
      <c r="KLP51" s="674"/>
      <c r="KLQ51" s="674"/>
      <c r="KLR51" s="674"/>
      <c r="KLS51" s="674"/>
      <c r="KLT51" s="674"/>
      <c r="KLU51" s="674"/>
      <c r="KLV51" s="674"/>
      <c r="KLW51" s="674"/>
      <c r="KLX51" s="674"/>
      <c r="KLY51" s="674"/>
      <c r="KLZ51" s="674"/>
      <c r="KMA51" s="674"/>
      <c r="KMB51" s="674"/>
      <c r="KMC51" s="674"/>
      <c r="KMD51" s="674"/>
      <c r="KME51" s="674"/>
      <c r="KMF51" s="674"/>
      <c r="KMG51" s="674"/>
      <c r="KMH51" s="674"/>
      <c r="KMI51" s="674"/>
      <c r="KMJ51" s="674"/>
      <c r="KMK51" s="674"/>
      <c r="KML51" s="674"/>
      <c r="KMM51" s="674"/>
      <c r="KMN51" s="674"/>
      <c r="KMO51" s="674"/>
      <c r="KMP51" s="674"/>
      <c r="KMQ51" s="674"/>
      <c r="KMR51" s="674"/>
      <c r="KMS51" s="674"/>
      <c r="KMT51" s="674"/>
      <c r="KMU51" s="674"/>
      <c r="KMV51" s="674"/>
      <c r="KMW51" s="674"/>
      <c r="KMX51" s="674"/>
      <c r="KMY51" s="674"/>
      <c r="KMZ51" s="674"/>
      <c r="KNA51" s="674"/>
      <c r="KNB51" s="674"/>
      <c r="KNC51" s="674"/>
      <c r="KND51" s="674"/>
      <c r="KNE51" s="674"/>
      <c r="KNF51" s="674"/>
      <c r="KNG51" s="674"/>
      <c r="KNH51" s="674"/>
      <c r="KNI51" s="674"/>
      <c r="KNJ51" s="674"/>
      <c r="KNK51" s="674"/>
      <c r="KNL51" s="674"/>
      <c r="KNM51" s="674"/>
      <c r="KNN51" s="674"/>
      <c r="KNO51" s="674"/>
      <c r="KNP51" s="674"/>
      <c r="KNQ51" s="674"/>
      <c r="KNR51" s="674"/>
      <c r="KNS51" s="674"/>
      <c r="KNT51" s="674"/>
      <c r="KNU51" s="674"/>
      <c r="KNV51" s="674"/>
      <c r="KNW51" s="674"/>
      <c r="KNX51" s="674"/>
      <c r="KNY51" s="674"/>
      <c r="KNZ51" s="674"/>
      <c r="KOA51" s="674"/>
      <c r="KOB51" s="674"/>
      <c r="KOC51" s="674"/>
      <c r="KOD51" s="674"/>
      <c r="KOE51" s="674"/>
      <c r="KOF51" s="674"/>
      <c r="KOG51" s="674"/>
      <c r="KOH51" s="674"/>
      <c r="KOI51" s="674"/>
      <c r="KOJ51" s="674"/>
      <c r="KOK51" s="674"/>
      <c r="KOL51" s="674"/>
      <c r="KOM51" s="674"/>
      <c r="KON51" s="674"/>
      <c r="KOO51" s="674"/>
      <c r="KOP51" s="674"/>
      <c r="KOQ51" s="674"/>
      <c r="KOR51" s="674"/>
      <c r="KOS51" s="674"/>
      <c r="KOT51" s="674"/>
      <c r="KOU51" s="674"/>
      <c r="KOV51" s="674"/>
      <c r="KOW51" s="674"/>
      <c r="KOX51" s="674"/>
      <c r="KOY51" s="674"/>
      <c r="KOZ51" s="674"/>
      <c r="KPA51" s="674"/>
      <c r="KPB51" s="674"/>
      <c r="KPC51" s="674"/>
      <c r="KPD51" s="674"/>
      <c r="KPE51" s="674"/>
      <c r="KPF51" s="674"/>
      <c r="KPG51" s="674"/>
      <c r="KPH51" s="674"/>
      <c r="KPI51" s="674"/>
      <c r="KPJ51" s="674"/>
      <c r="KPK51" s="674"/>
      <c r="KPL51" s="674"/>
      <c r="KPM51" s="674"/>
      <c r="KPN51" s="674"/>
      <c r="KPO51" s="674"/>
      <c r="KPP51" s="674"/>
      <c r="KPQ51" s="674"/>
      <c r="KPR51" s="674"/>
      <c r="KPS51" s="674"/>
      <c r="KPT51" s="674"/>
      <c r="KPU51" s="674"/>
      <c r="KPV51" s="674"/>
      <c r="KPW51" s="674"/>
      <c r="KPX51" s="674"/>
      <c r="KPY51" s="674"/>
      <c r="KPZ51" s="674"/>
      <c r="KQA51" s="674"/>
      <c r="KQB51" s="674"/>
      <c r="KQC51" s="674"/>
      <c r="KQD51" s="674"/>
      <c r="KQE51" s="674"/>
      <c r="KQF51" s="674"/>
      <c r="KQG51" s="674"/>
      <c r="KQH51" s="674"/>
      <c r="KQI51" s="674"/>
      <c r="KQJ51" s="674"/>
      <c r="KQK51" s="674"/>
      <c r="KQL51" s="674"/>
      <c r="KQM51" s="674"/>
      <c r="KQN51" s="674"/>
      <c r="KQO51" s="674"/>
      <c r="KQP51" s="674"/>
      <c r="KQQ51" s="674"/>
      <c r="KQR51" s="674"/>
      <c r="KQS51" s="674"/>
      <c r="KQT51" s="674"/>
      <c r="KQU51" s="674"/>
      <c r="KQV51" s="674"/>
      <c r="KQW51" s="674"/>
      <c r="KQX51" s="674"/>
      <c r="KQY51" s="674"/>
      <c r="KQZ51" s="674"/>
      <c r="KRA51" s="674"/>
      <c r="KRB51" s="674"/>
      <c r="KRC51" s="674"/>
      <c r="KRD51" s="674"/>
      <c r="KRE51" s="674"/>
      <c r="KRF51" s="674"/>
      <c r="KRG51" s="674"/>
      <c r="KRH51" s="674"/>
      <c r="KRI51" s="674"/>
      <c r="KRJ51" s="674"/>
      <c r="KRK51" s="674"/>
      <c r="KRL51" s="674"/>
      <c r="KRM51" s="674"/>
      <c r="KRN51" s="674"/>
      <c r="KRO51" s="674"/>
      <c r="KRP51" s="674"/>
      <c r="KRQ51" s="674"/>
      <c r="KRR51" s="674"/>
      <c r="KRS51" s="674"/>
      <c r="KRT51" s="674"/>
      <c r="KRU51" s="674"/>
      <c r="KRV51" s="674"/>
      <c r="KRW51" s="674"/>
      <c r="KRX51" s="674"/>
      <c r="KRY51" s="674"/>
      <c r="KRZ51" s="674"/>
      <c r="KSA51" s="674"/>
      <c r="KSB51" s="674"/>
      <c r="KSC51" s="674"/>
      <c r="KSD51" s="674"/>
      <c r="KSE51" s="674"/>
      <c r="KSF51" s="674"/>
      <c r="KSG51" s="674"/>
      <c r="KSH51" s="674"/>
      <c r="KSI51" s="674"/>
      <c r="KSJ51" s="674"/>
      <c r="KSK51" s="674"/>
      <c r="KSL51" s="674"/>
      <c r="KSM51" s="674"/>
      <c r="KSN51" s="674"/>
      <c r="KSO51" s="674"/>
      <c r="KSP51" s="674"/>
      <c r="KSQ51" s="674"/>
      <c r="KSR51" s="674"/>
      <c r="KSS51" s="674"/>
      <c r="KST51" s="674"/>
      <c r="KSU51" s="674"/>
      <c r="KSV51" s="674"/>
      <c r="KSW51" s="674"/>
      <c r="KSX51" s="674"/>
      <c r="KSY51" s="674"/>
      <c r="KSZ51" s="674"/>
      <c r="KTA51" s="674"/>
      <c r="KTB51" s="674"/>
      <c r="KTC51" s="674"/>
      <c r="KTD51" s="674"/>
      <c r="KTE51" s="674"/>
      <c r="KTF51" s="674"/>
      <c r="KTG51" s="674"/>
      <c r="KTH51" s="674"/>
      <c r="KTI51" s="674"/>
      <c r="KTJ51" s="674"/>
      <c r="KTK51" s="674"/>
      <c r="KTL51" s="674"/>
      <c r="KTM51" s="674"/>
      <c r="KTN51" s="674"/>
      <c r="KTO51" s="674"/>
      <c r="KTP51" s="674"/>
      <c r="KTQ51" s="674"/>
      <c r="KTR51" s="674"/>
      <c r="KTS51" s="674"/>
      <c r="KTT51" s="674"/>
      <c r="KTU51" s="674"/>
      <c r="KTV51" s="674"/>
      <c r="KTW51" s="674"/>
      <c r="KTX51" s="674"/>
      <c r="KTY51" s="674"/>
      <c r="KTZ51" s="674"/>
      <c r="KUA51" s="674"/>
      <c r="KUB51" s="674"/>
      <c r="KUC51" s="674"/>
      <c r="KUD51" s="674"/>
      <c r="KUE51" s="674"/>
      <c r="KUF51" s="674"/>
      <c r="KUG51" s="674"/>
      <c r="KUH51" s="674"/>
      <c r="KUI51" s="674"/>
      <c r="KUJ51" s="674"/>
      <c r="KUK51" s="674"/>
      <c r="KUL51" s="674"/>
      <c r="KUM51" s="674"/>
      <c r="KUN51" s="674"/>
      <c r="KUO51" s="674"/>
      <c r="KUP51" s="674"/>
      <c r="KUQ51" s="674"/>
      <c r="KUR51" s="674"/>
      <c r="KUS51" s="674"/>
      <c r="KUT51" s="674"/>
      <c r="KUU51" s="674"/>
      <c r="KUV51" s="674"/>
      <c r="KUW51" s="674"/>
      <c r="KUX51" s="674"/>
      <c r="KUY51" s="674"/>
      <c r="KUZ51" s="674"/>
      <c r="KVA51" s="674"/>
      <c r="KVB51" s="674"/>
      <c r="KVC51" s="674"/>
      <c r="KVD51" s="674"/>
      <c r="KVE51" s="674"/>
      <c r="KVF51" s="674"/>
      <c r="KVG51" s="674"/>
      <c r="KVH51" s="674"/>
      <c r="KVI51" s="674"/>
      <c r="KVJ51" s="674"/>
      <c r="KVK51" s="674"/>
      <c r="KVL51" s="674"/>
      <c r="KVM51" s="674"/>
      <c r="KVN51" s="674"/>
      <c r="KVO51" s="674"/>
      <c r="KVP51" s="674"/>
      <c r="KVQ51" s="674"/>
      <c r="KVR51" s="674"/>
      <c r="KVS51" s="674"/>
      <c r="KVT51" s="674"/>
      <c r="KVU51" s="674"/>
      <c r="KVV51" s="674"/>
      <c r="KVW51" s="674"/>
      <c r="KVX51" s="674"/>
      <c r="KVY51" s="674"/>
      <c r="KVZ51" s="674"/>
      <c r="KWA51" s="674"/>
      <c r="KWB51" s="674"/>
      <c r="KWC51" s="674"/>
      <c r="KWD51" s="674"/>
      <c r="KWE51" s="674"/>
      <c r="KWF51" s="674"/>
      <c r="KWG51" s="674"/>
      <c r="KWH51" s="674"/>
      <c r="KWI51" s="674"/>
      <c r="KWJ51" s="674"/>
      <c r="KWK51" s="674"/>
      <c r="KWL51" s="674"/>
      <c r="KWM51" s="674"/>
      <c r="KWN51" s="674"/>
      <c r="KWO51" s="674"/>
      <c r="KWP51" s="674"/>
      <c r="KWQ51" s="674"/>
      <c r="KWR51" s="674"/>
      <c r="KWS51" s="674"/>
      <c r="KWT51" s="674"/>
      <c r="KWU51" s="674"/>
      <c r="KWV51" s="674"/>
      <c r="KWW51" s="674"/>
      <c r="KWX51" s="674"/>
      <c r="KWY51" s="674"/>
      <c r="KWZ51" s="674"/>
      <c r="KXA51" s="674"/>
      <c r="KXB51" s="674"/>
      <c r="KXC51" s="674"/>
      <c r="KXD51" s="674"/>
      <c r="KXE51" s="674"/>
      <c r="KXF51" s="674"/>
      <c r="KXG51" s="674"/>
      <c r="KXH51" s="674"/>
      <c r="KXI51" s="674"/>
      <c r="KXJ51" s="674"/>
      <c r="KXK51" s="674"/>
      <c r="KXL51" s="674"/>
      <c r="KXM51" s="674"/>
      <c r="KXN51" s="674"/>
      <c r="KXO51" s="674"/>
      <c r="KXP51" s="674"/>
      <c r="KXQ51" s="674"/>
      <c r="KXR51" s="674"/>
      <c r="KXS51" s="674"/>
      <c r="KXT51" s="674"/>
      <c r="KXU51" s="674"/>
      <c r="KXV51" s="674"/>
      <c r="KXW51" s="674"/>
      <c r="KXX51" s="674"/>
      <c r="KXY51" s="674"/>
      <c r="KXZ51" s="674"/>
      <c r="KYA51" s="674"/>
      <c r="KYB51" s="674"/>
      <c r="KYC51" s="674"/>
      <c r="KYD51" s="674"/>
      <c r="KYE51" s="674"/>
      <c r="KYF51" s="674"/>
      <c r="KYG51" s="674"/>
      <c r="KYH51" s="674"/>
      <c r="KYI51" s="674"/>
      <c r="KYJ51" s="674"/>
      <c r="KYK51" s="674"/>
      <c r="KYL51" s="674"/>
      <c r="KYM51" s="674"/>
      <c r="KYN51" s="674"/>
      <c r="KYO51" s="674"/>
      <c r="KYP51" s="674"/>
      <c r="KYQ51" s="674"/>
      <c r="KYR51" s="674"/>
      <c r="KYS51" s="674"/>
      <c r="KYT51" s="674"/>
      <c r="KYU51" s="674"/>
      <c r="KYV51" s="674"/>
      <c r="KYW51" s="674"/>
      <c r="KYX51" s="674"/>
      <c r="KYY51" s="674"/>
      <c r="KYZ51" s="674"/>
      <c r="KZA51" s="674"/>
      <c r="KZB51" s="674"/>
      <c r="KZC51" s="674"/>
      <c r="KZD51" s="674"/>
      <c r="KZE51" s="674"/>
      <c r="KZF51" s="674"/>
      <c r="KZG51" s="674"/>
      <c r="KZH51" s="674"/>
      <c r="KZI51" s="674"/>
      <c r="KZJ51" s="674"/>
      <c r="KZK51" s="674"/>
      <c r="KZL51" s="674"/>
      <c r="KZM51" s="674"/>
      <c r="KZN51" s="674"/>
      <c r="KZO51" s="674"/>
      <c r="KZP51" s="674"/>
      <c r="KZQ51" s="674"/>
      <c r="KZR51" s="674"/>
      <c r="KZS51" s="674"/>
      <c r="KZT51" s="674"/>
      <c r="KZU51" s="674"/>
      <c r="KZV51" s="674"/>
      <c r="KZW51" s="674"/>
      <c r="KZX51" s="674"/>
      <c r="KZY51" s="674"/>
      <c r="KZZ51" s="674"/>
      <c r="LAA51" s="674"/>
      <c r="LAB51" s="674"/>
      <c r="LAC51" s="674"/>
      <c r="LAD51" s="674"/>
      <c r="LAE51" s="674"/>
      <c r="LAF51" s="674"/>
      <c r="LAG51" s="674"/>
      <c r="LAH51" s="674"/>
      <c r="LAI51" s="674"/>
      <c r="LAJ51" s="674"/>
      <c r="LAK51" s="674"/>
      <c r="LAL51" s="674"/>
      <c r="LAM51" s="674"/>
      <c r="LAN51" s="674"/>
      <c r="LAO51" s="674"/>
      <c r="LAP51" s="674"/>
      <c r="LAQ51" s="674"/>
      <c r="LAR51" s="674"/>
      <c r="LAS51" s="674"/>
      <c r="LAT51" s="674"/>
      <c r="LAU51" s="674"/>
      <c r="LAV51" s="674"/>
      <c r="LAW51" s="674"/>
      <c r="LAX51" s="674"/>
      <c r="LAY51" s="674"/>
      <c r="LAZ51" s="674"/>
      <c r="LBA51" s="674"/>
      <c r="LBB51" s="674"/>
      <c r="LBC51" s="674"/>
      <c r="LBD51" s="674"/>
      <c r="LBE51" s="674"/>
      <c r="LBF51" s="674"/>
      <c r="LBG51" s="674"/>
      <c r="LBH51" s="674"/>
      <c r="LBI51" s="674"/>
      <c r="LBJ51" s="674"/>
      <c r="LBK51" s="674"/>
      <c r="LBL51" s="674"/>
      <c r="LBM51" s="674"/>
      <c r="LBN51" s="674"/>
      <c r="LBO51" s="674"/>
      <c r="LBP51" s="674"/>
      <c r="LBQ51" s="674"/>
      <c r="LBR51" s="674"/>
      <c r="LBS51" s="674"/>
      <c r="LBT51" s="674"/>
      <c r="LBU51" s="674"/>
      <c r="LBV51" s="674"/>
      <c r="LBW51" s="674"/>
      <c r="LBX51" s="674"/>
      <c r="LBY51" s="674"/>
      <c r="LBZ51" s="674"/>
      <c r="LCA51" s="674"/>
      <c r="LCB51" s="674"/>
      <c r="LCC51" s="674"/>
      <c r="LCD51" s="674"/>
      <c r="LCE51" s="674"/>
      <c r="LCF51" s="674"/>
      <c r="LCG51" s="674"/>
      <c r="LCH51" s="674"/>
      <c r="LCI51" s="674"/>
      <c r="LCJ51" s="674"/>
      <c r="LCK51" s="674"/>
      <c r="LCL51" s="674"/>
      <c r="LCM51" s="674"/>
      <c r="LCN51" s="674"/>
      <c r="LCO51" s="674"/>
      <c r="LCP51" s="674"/>
      <c r="LCQ51" s="674"/>
      <c r="LCR51" s="674"/>
      <c r="LCS51" s="674"/>
      <c r="LCT51" s="674"/>
      <c r="LCU51" s="674"/>
      <c r="LCV51" s="674"/>
      <c r="LCW51" s="674"/>
      <c r="LCX51" s="674"/>
      <c r="LCY51" s="674"/>
      <c r="LCZ51" s="674"/>
      <c r="LDA51" s="674"/>
      <c r="LDB51" s="674"/>
      <c r="LDC51" s="674"/>
      <c r="LDD51" s="674"/>
      <c r="LDE51" s="674"/>
      <c r="LDF51" s="674"/>
      <c r="LDG51" s="674"/>
      <c r="LDH51" s="674"/>
      <c r="LDI51" s="674"/>
      <c r="LDJ51" s="674"/>
      <c r="LDK51" s="674"/>
      <c r="LDL51" s="674"/>
      <c r="LDM51" s="674"/>
      <c r="LDN51" s="674"/>
      <c r="LDO51" s="674"/>
      <c r="LDP51" s="674"/>
      <c r="LDQ51" s="674"/>
      <c r="LDR51" s="674"/>
      <c r="LDS51" s="674"/>
      <c r="LDT51" s="674"/>
      <c r="LDU51" s="674"/>
      <c r="LDV51" s="674"/>
      <c r="LDW51" s="674"/>
      <c r="LDX51" s="674"/>
      <c r="LDY51" s="674"/>
      <c r="LDZ51" s="674"/>
      <c r="LEA51" s="674"/>
      <c r="LEB51" s="674"/>
      <c r="LEC51" s="674"/>
      <c r="LED51" s="674"/>
      <c r="LEE51" s="674"/>
      <c r="LEF51" s="674"/>
      <c r="LEG51" s="674"/>
      <c r="LEH51" s="674"/>
      <c r="LEI51" s="674"/>
      <c r="LEJ51" s="674"/>
      <c r="LEK51" s="674"/>
      <c r="LEL51" s="674"/>
      <c r="LEM51" s="674"/>
      <c r="LEN51" s="674"/>
      <c r="LEO51" s="674"/>
      <c r="LEP51" s="674"/>
      <c r="LEQ51" s="674"/>
      <c r="LER51" s="674"/>
      <c r="LES51" s="674"/>
      <c r="LET51" s="674"/>
      <c r="LEU51" s="674"/>
      <c r="LEV51" s="674"/>
      <c r="LEW51" s="674"/>
      <c r="LEX51" s="674"/>
      <c r="LEY51" s="674"/>
      <c r="LEZ51" s="674"/>
      <c r="LFA51" s="674"/>
      <c r="LFB51" s="674"/>
      <c r="LFC51" s="674"/>
      <c r="LFD51" s="674"/>
      <c r="LFE51" s="674"/>
      <c r="LFF51" s="674"/>
      <c r="LFG51" s="674"/>
      <c r="LFH51" s="674"/>
      <c r="LFI51" s="674"/>
      <c r="LFJ51" s="674"/>
      <c r="LFK51" s="674"/>
      <c r="LFL51" s="674"/>
      <c r="LFM51" s="674"/>
      <c r="LFN51" s="674"/>
      <c r="LFO51" s="674"/>
      <c r="LFP51" s="674"/>
      <c r="LFQ51" s="674"/>
      <c r="LFR51" s="674"/>
      <c r="LFS51" s="674"/>
      <c r="LFT51" s="674"/>
      <c r="LFU51" s="674"/>
      <c r="LFV51" s="674"/>
      <c r="LFW51" s="674"/>
      <c r="LFX51" s="674"/>
      <c r="LFY51" s="674"/>
      <c r="LFZ51" s="674"/>
      <c r="LGA51" s="674"/>
      <c r="LGB51" s="674"/>
      <c r="LGC51" s="674"/>
      <c r="LGD51" s="674"/>
      <c r="LGE51" s="674"/>
      <c r="LGF51" s="674"/>
      <c r="LGG51" s="674"/>
      <c r="LGH51" s="674"/>
      <c r="LGI51" s="674"/>
      <c r="LGJ51" s="674"/>
      <c r="LGK51" s="674"/>
      <c r="LGL51" s="674"/>
      <c r="LGM51" s="674"/>
      <c r="LGN51" s="674"/>
      <c r="LGO51" s="674"/>
      <c r="LGP51" s="674"/>
      <c r="LGQ51" s="674"/>
      <c r="LGR51" s="674"/>
      <c r="LGS51" s="674"/>
      <c r="LGT51" s="674"/>
      <c r="LGU51" s="674"/>
      <c r="LGV51" s="674"/>
      <c r="LGW51" s="674"/>
      <c r="LGX51" s="674"/>
      <c r="LGY51" s="674"/>
      <c r="LGZ51" s="674"/>
      <c r="LHA51" s="674"/>
      <c r="LHB51" s="674"/>
      <c r="LHC51" s="674"/>
      <c r="LHD51" s="674"/>
      <c r="LHE51" s="674"/>
      <c r="LHF51" s="674"/>
      <c r="LHG51" s="674"/>
      <c r="LHH51" s="674"/>
      <c r="LHI51" s="674"/>
      <c r="LHJ51" s="674"/>
      <c r="LHK51" s="674"/>
      <c r="LHL51" s="674"/>
      <c r="LHM51" s="674"/>
      <c r="LHN51" s="674"/>
      <c r="LHO51" s="674"/>
      <c r="LHP51" s="674"/>
      <c r="LHQ51" s="674"/>
      <c r="LHR51" s="674"/>
      <c r="LHS51" s="674"/>
      <c r="LHT51" s="674"/>
      <c r="LHU51" s="674"/>
      <c r="LHV51" s="674"/>
      <c r="LHW51" s="674"/>
      <c r="LHX51" s="674"/>
      <c r="LHY51" s="674"/>
      <c r="LHZ51" s="674"/>
      <c r="LIA51" s="674"/>
      <c r="LIB51" s="674"/>
      <c r="LIC51" s="674"/>
      <c r="LID51" s="674"/>
      <c r="LIE51" s="674"/>
      <c r="LIF51" s="674"/>
      <c r="LIG51" s="674"/>
      <c r="LIH51" s="674"/>
      <c r="LII51" s="674"/>
      <c r="LIJ51" s="674"/>
      <c r="LIK51" s="674"/>
      <c r="LIL51" s="674"/>
      <c r="LIM51" s="674"/>
      <c r="LIN51" s="674"/>
      <c r="LIO51" s="674"/>
      <c r="LIP51" s="674"/>
      <c r="LIQ51" s="674"/>
      <c r="LIR51" s="674"/>
      <c r="LIS51" s="674"/>
      <c r="LIT51" s="674"/>
      <c r="LIU51" s="674"/>
      <c r="LIV51" s="674"/>
      <c r="LIW51" s="674"/>
      <c r="LIX51" s="674"/>
      <c r="LIY51" s="674"/>
      <c r="LIZ51" s="674"/>
      <c r="LJA51" s="674"/>
      <c r="LJB51" s="674"/>
      <c r="LJC51" s="674"/>
      <c r="LJD51" s="674"/>
      <c r="LJE51" s="674"/>
      <c r="LJF51" s="674"/>
      <c r="LJG51" s="674"/>
      <c r="LJH51" s="674"/>
      <c r="LJI51" s="674"/>
      <c r="LJJ51" s="674"/>
      <c r="LJK51" s="674"/>
      <c r="LJL51" s="674"/>
      <c r="LJM51" s="674"/>
      <c r="LJN51" s="674"/>
      <c r="LJO51" s="674"/>
      <c r="LJP51" s="674"/>
      <c r="LJQ51" s="674"/>
      <c r="LJR51" s="674"/>
      <c r="LJS51" s="674"/>
      <c r="LJT51" s="674"/>
      <c r="LJU51" s="674"/>
      <c r="LJV51" s="674"/>
      <c r="LJW51" s="674"/>
      <c r="LJX51" s="674"/>
      <c r="LJY51" s="674"/>
      <c r="LJZ51" s="674"/>
      <c r="LKA51" s="674"/>
      <c r="LKB51" s="674"/>
      <c r="LKC51" s="674"/>
      <c r="LKD51" s="674"/>
      <c r="LKE51" s="674"/>
      <c r="LKF51" s="674"/>
      <c r="LKG51" s="674"/>
      <c r="LKH51" s="674"/>
      <c r="LKI51" s="674"/>
      <c r="LKJ51" s="674"/>
      <c r="LKK51" s="674"/>
      <c r="LKL51" s="674"/>
      <c r="LKM51" s="674"/>
      <c r="LKN51" s="674"/>
      <c r="LKO51" s="674"/>
      <c r="LKP51" s="674"/>
      <c r="LKQ51" s="674"/>
      <c r="LKR51" s="674"/>
      <c r="LKS51" s="674"/>
      <c r="LKT51" s="674"/>
      <c r="LKU51" s="674"/>
      <c r="LKV51" s="674"/>
      <c r="LKW51" s="674"/>
      <c r="LKX51" s="674"/>
      <c r="LKY51" s="674"/>
      <c r="LKZ51" s="674"/>
      <c r="LLA51" s="674"/>
      <c r="LLB51" s="674"/>
      <c r="LLC51" s="674"/>
      <c r="LLD51" s="674"/>
      <c r="LLE51" s="674"/>
      <c r="LLF51" s="674"/>
      <c r="LLG51" s="674"/>
      <c r="LLH51" s="674"/>
      <c r="LLI51" s="674"/>
      <c r="LLJ51" s="674"/>
      <c r="LLK51" s="674"/>
      <c r="LLL51" s="674"/>
      <c r="LLM51" s="674"/>
      <c r="LLN51" s="674"/>
      <c r="LLO51" s="674"/>
      <c r="LLP51" s="674"/>
      <c r="LLQ51" s="674"/>
      <c r="LLR51" s="674"/>
      <c r="LLS51" s="674"/>
      <c r="LLT51" s="674"/>
      <c r="LLU51" s="674"/>
      <c r="LLV51" s="674"/>
      <c r="LLW51" s="674"/>
      <c r="LLX51" s="674"/>
      <c r="LLY51" s="674"/>
      <c r="LLZ51" s="674"/>
      <c r="LMA51" s="674"/>
      <c r="LMB51" s="674"/>
      <c r="LMC51" s="674"/>
      <c r="LMD51" s="674"/>
      <c r="LME51" s="674"/>
      <c r="LMF51" s="674"/>
      <c r="LMG51" s="674"/>
      <c r="LMH51" s="674"/>
      <c r="LMI51" s="674"/>
      <c r="LMJ51" s="674"/>
      <c r="LMK51" s="674"/>
      <c r="LML51" s="674"/>
      <c r="LMM51" s="674"/>
      <c r="LMN51" s="674"/>
      <c r="LMO51" s="674"/>
      <c r="LMP51" s="674"/>
      <c r="LMQ51" s="674"/>
      <c r="LMR51" s="674"/>
      <c r="LMS51" s="674"/>
      <c r="LMT51" s="674"/>
      <c r="LMU51" s="674"/>
      <c r="LMV51" s="674"/>
      <c r="LMW51" s="674"/>
      <c r="LMX51" s="674"/>
      <c r="LMY51" s="674"/>
      <c r="LMZ51" s="674"/>
      <c r="LNA51" s="674"/>
      <c r="LNB51" s="674"/>
      <c r="LNC51" s="674"/>
      <c r="LND51" s="674"/>
      <c r="LNE51" s="674"/>
      <c r="LNF51" s="674"/>
      <c r="LNG51" s="674"/>
      <c r="LNH51" s="674"/>
      <c r="LNI51" s="674"/>
      <c r="LNJ51" s="674"/>
      <c r="LNK51" s="674"/>
      <c r="LNL51" s="674"/>
      <c r="LNM51" s="674"/>
      <c r="LNN51" s="674"/>
      <c r="LNO51" s="674"/>
      <c r="LNP51" s="674"/>
      <c r="LNQ51" s="674"/>
      <c r="LNR51" s="674"/>
      <c r="LNS51" s="674"/>
      <c r="LNT51" s="674"/>
      <c r="LNU51" s="674"/>
      <c r="LNV51" s="674"/>
      <c r="LNW51" s="674"/>
      <c r="LNX51" s="674"/>
      <c r="LNY51" s="674"/>
      <c r="LNZ51" s="674"/>
      <c r="LOA51" s="674"/>
      <c r="LOB51" s="674"/>
      <c r="LOC51" s="674"/>
      <c r="LOD51" s="674"/>
      <c r="LOE51" s="674"/>
      <c r="LOF51" s="674"/>
      <c r="LOG51" s="674"/>
      <c r="LOH51" s="674"/>
      <c r="LOI51" s="674"/>
      <c r="LOJ51" s="674"/>
      <c r="LOK51" s="674"/>
      <c r="LOL51" s="674"/>
      <c r="LOM51" s="674"/>
      <c r="LON51" s="674"/>
      <c r="LOO51" s="674"/>
      <c r="LOP51" s="674"/>
      <c r="LOQ51" s="674"/>
      <c r="LOR51" s="674"/>
      <c r="LOS51" s="674"/>
      <c r="LOT51" s="674"/>
      <c r="LOU51" s="674"/>
      <c r="LOV51" s="674"/>
      <c r="LOW51" s="674"/>
      <c r="LOX51" s="674"/>
      <c r="LOY51" s="674"/>
      <c r="LOZ51" s="674"/>
      <c r="LPA51" s="674"/>
      <c r="LPB51" s="674"/>
      <c r="LPC51" s="674"/>
      <c r="LPD51" s="674"/>
      <c r="LPE51" s="674"/>
      <c r="LPF51" s="674"/>
      <c r="LPG51" s="674"/>
      <c r="LPH51" s="674"/>
      <c r="LPI51" s="674"/>
      <c r="LPJ51" s="674"/>
      <c r="LPK51" s="674"/>
      <c r="LPL51" s="674"/>
      <c r="LPM51" s="674"/>
      <c r="LPN51" s="674"/>
      <c r="LPO51" s="674"/>
      <c r="LPP51" s="674"/>
      <c r="LPQ51" s="674"/>
      <c r="LPR51" s="674"/>
      <c r="LPS51" s="674"/>
      <c r="LPT51" s="674"/>
      <c r="LPU51" s="674"/>
      <c r="LPV51" s="674"/>
      <c r="LPW51" s="674"/>
      <c r="LPX51" s="674"/>
      <c r="LPY51" s="674"/>
      <c r="LPZ51" s="674"/>
      <c r="LQA51" s="674"/>
      <c r="LQB51" s="674"/>
      <c r="LQC51" s="674"/>
      <c r="LQD51" s="674"/>
      <c r="LQE51" s="674"/>
      <c r="LQF51" s="674"/>
      <c r="LQG51" s="674"/>
      <c r="LQH51" s="674"/>
      <c r="LQI51" s="674"/>
      <c r="LQJ51" s="674"/>
      <c r="LQK51" s="674"/>
      <c r="LQL51" s="674"/>
      <c r="LQM51" s="674"/>
      <c r="LQN51" s="674"/>
      <c r="LQO51" s="674"/>
      <c r="LQP51" s="674"/>
      <c r="LQQ51" s="674"/>
      <c r="LQR51" s="674"/>
      <c r="LQS51" s="674"/>
      <c r="LQT51" s="674"/>
      <c r="LQU51" s="674"/>
      <c r="LQV51" s="674"/>
      <c r="LQW51" s="674"/>
      <c r="LQX51" s="674"/>
      <c r="LQY51" s="674"/>
      <c r="LQZ51" s="674"/>
      <c r="LRA51" s="674"/>
      <c r="LRB51" s="674"/>
      <c r="LRC51" s="674"/>
      <c r="LRD51" s="674"/>
      <c r="LRE51" s="674"/>
      <c r="LRF51" s="674"/>
      <c r="LRG51" s="674"/>
      <c r="LRH51" s="674"/>
      <c r="LRI51" s="674"/>
      <c r="LRJ51" s="674"/>
      <c r="LRK51" s="674"/>
      <c r="LRL51" s="674"/>
      <c r="LRM51" s="674"/>
      <c r="LRN51" s="674"/>
      <c r="LRO51" s="674"/>
      <c r="LRP51" s="674"/>
      <c r="LRQ51" s="674"/>
      <c r="LRR51" s="674"/>
      <c r="LRS51" s="674"/>
      <c r="LRT51" s="674"/>
      <c r="LRU51" s="674"/>
      <c r="LRV51" s="674"/>
      <c r="LRW51" s="674"/>
      <c r="LRX51" s="674"/>
      <c r="LRY51" s="674"/>
      <c r="LRZ51" s="674"/>
      <c r="LSA51" s="674"/>
      <c r="LSB51" s="674"/>
      <c r="LSC51" s="674"/>
      <c r="LSD51" s="674"/>
      <c r="LSE51" s="674"/>
      <c r="LSF51" s="674"/>
      <c r="LSG51" s="674"/>
      <c r="LSH51" s="674"/>
      <c r="LSI51" s="674"/>
      <c r="LSJ51" s="674"/>
      <c r="LSK51" s="674"/>
      <c r="LSL51" s="674"/>
      <c r="LSM51" s="674"/>
      <c r="LSN51" s="674"/>
      <c r="LSO51" s="674"/>
      <c r="LSP51" s="674"/>
      <c r="LSQ51" s="674"/>
      <c r="LSR51" s="674"/>
      <c r="LSS51" s="674"/>
      <c r="LST51" s="674"/>
      <c r="LSU51" s="674"/>
      <c r="LSV51" s="674"/>
      <c r="LSW51" s="674"/>
      <c r="LSX51" s="674"/>
      <c r="LSY51" s="674"/>
      <c r="LSZ51" s="674"/>
      <c r="LTA51" s="674"/>
      <c r="LTB51" s="674"/>
      <c r="LTC51" s="674"/>
      <c r="LTD51" s="674"/>
      <c r="LTE51" s="674"/>
      <c r="LTF51" s="674"/>
      <c r="LTG51" s="674"/>
      <c r="LTH51" s="674"/>
      <c r="LTI51" s="674"/>
      <c r="LTJ51" s="674"/>
      <c r="LTK51" s="674"/>
      <c r="LTL51" s="674"/>
      <c r="LTM51" s="674"/>
      <c r="LTN51" s="674"/>
      <c r="LTO51" s="674"/>
      <c r="LTP51" s="674"/>
      <c r="LTQ51" s="674"/>
      <c r="LTR51" s="674"/>
      <c r="LTS51" s="674"/>
      <c r="LTT51" s="674"/>
      <c r="LTU51" s="674"/>
      <c r="LTV51" s="674"/>
      <c r="LTW51" s="674"/>
      <c r="LTX51" s="674"/>
      <c r="LTY51" s="674"/>
      <c r="LTZ51" s="674"/>
      <c r="LUA51" s="674"/>
      <c r="LUB51" s="674"/>
      <c r="LUC51" s="674"/>
      <c r="LUD51" s="674"/>
      <c r="LUE51" s="674"/>
      <c r="LUF51" s="674"/>
      <c r="LUG51" s="674"/>
      <c r="LUH51" s="674"/>
      <c r="LUI51" s="674"/>
      <c r="LUJ51" s="674"/>
      <c r="LUK51" s="674"/>
      <c r="LUL51" s="674"/>
      <c r="LUM51" s="674"/>
      <c r="LUN51" s="674"/>
      <c r="LUO51" s="674"/>
      <c r="LUP51" s="674"/>
      <c r="LUQ51" s="674"/>
      <c r="LUR51" s="674"/>
      <c r="LUS51" s="674"/>
      <c r="LUT51" s="674"/>
      <c r="LUU51" s="674"/>
      <c r="LUV51" s="674"/>
      <c r="LUW51" s="674"/>
      <c r="LUX51" s="674"/>
      <c r="LUY51" s="674"/>
      <c r="LUZ51" s="674"/>
      <c r="LVA51" s="674"/>
      <c r="LVB51" s="674"/>
      <c r="LVC51" s="674"/>
      <c r="LVD51" s="674"/>
      <c r="LVE51" s="674"/>
      <c r="LVF51" s="674"/>
      <c r="LVG51" s="674"/>
      <c r="LVH51" s="674"/>
      <c r="LVI51" s="674"/>
      <c r="LVJ51" s="674"/>
      <c r="LVK51" s="674"/>
      <c r="LVL51" s="674"/>
      <c r="LVM51" s="674"/>
      <c r="LVN51" s="674"/>
      <c r="LVO51" s="674"/>
      <c r="LVP51" s="674"/>
      <c r="LVQ51" s="674"/>
      <c r="LVR51" s="674"/>
      <c r="LVS51" s="674"/>
      <c r="LVT51" s="674"/>
      <c r="LVU51" s="674"/>
      <c r="LVV51" s="674"/>
      <c r="LVW51" s="674"/>
      <c r="LVX51" s="674"/>
      <c r="LVY51" s="674"/>
      <c r="LVZ51" s="674"/>
      <c r="LWA51" s="674"/>
      <c r="LWB51" s="674"/>
      <c r="LWC51" s="674"/>
      <c r="LWD51" s="674"/>
      <c r="LWE51" s="674"/>
      <c r="LWF51" s="674"/>
      <c r="LWG51" s="674"/>
      <c r="LWH51" s="674"/>
      <c r="LWI51" s="674"/>
      <c r="LWJ51" s="674"/>
      <c r="LWK51" s="674"/>
      <c r="LWL51" s="674"/>
      <c r="LWM51" s="674"/>
      <c r="LWN51" s="674"/>
      <c r="LWO51" s="674"/>
      <c r="LWP51" s="674"/>
      <c r="LWQ51" s="674"/>
      <c r="LWR51" s="674"/>
      <c r="LWS51" s="674"/>
      <c r="LWT51" s="674"/>
      <c r="LWU51" s="674"/>
      <c r="LWV51" s="674"/>
      <c r="LWW51" s="674"/>
      <c r="LWX51" s="674"/>
      <c r="LWY51" s="674"/>
      <c r="LWZ51" s="674"/>
      <c r="LXA51" s="674"/>
      <c r="LXB51" s="674"/>
      <c r="LXC51" s="674"/>
      <c r="LXD51" s="674"/>
      <c r="LXE51" s="674"/>
      <c r="LXF51" s="674"/>
      <c r="LXG51" s="674"/>
      <c r="LXH51" s="674"/>
      <c r="LXI51" s="674"/>
      <c r="LXJ51" s="674"/>
      <c r="LXK51" s="674"/>
      <c r="LXL51" s="674"/>
      <c r="LXM51" s="674"/>
      <c r="LXN51" s="674"/>
      <c r="LXO51" s="674"/>
      <c r="LXP51" s="674"/>
      <c r="LXQ51" s="674"/>
      <c r="LXR51" s="674"/>
      <c r="LXS51" s="674"/>
      <c r="LXT51" s="674"/>
      <c r="LXU51" s="674"/>
      <c r="LXV51" s="674"/>
      <c r="LXW51" s="674"/>
      <c r="LXX51" s="674"/>
      <c r="LXY51" s="674"/>
      <c r="LXZ51" s="674"/>
      <c r="LYA51" s="674"/>
      <c r="LYB51" s="674"/>
      <c r="LYC51" s="674"/>
      <c r="LYD51" s="674"/>
      <c r="LYE51" s="674"/>
      <c r="LYF51" s="674"/>
      <c r="LYG51" s="674"/>
      <c r="LYH51" s="674"/>
      <c r="LYI51" s="674"/>
      <c r="LYJ51" s="674"/>
      <c r="LYK51" s="674"/>
      <c r="LYL51" s="674"/>
      <c r="LYM51" s="674"/>
      <c r="LYN51" s="674"/>
      <c r="LYO51" s="674"/>
      <c r="LYP51" s="674"/>
      <c r="LYQ51" s="674"/>
      <c r="LYR51" s="674"/>
      <c r="LYS51" s="674"/>
      <c r="LYT51" s="674"/>
      <c r="LYU51" s="674"/>
      <c r="LYV51" s="674"/>
      <c r="LYW51" s="674"/>
      <c r="LYX51" s="674"/>
      <c r="LYY51" s="674"/>
      <c r="LYZ51" s="674"/>
      <c r="LZA51" s="674"/>
      <c r="LZB51" s="674"/>
      <c r="LZC51" s="674"/>
      <c r="LZD51" s="674"/>
      <c r="LZE51" s="674"/>
      <c r="LZF51" s="674"/>
      <c r="LZG51" s="674"/>
      <c r="LZH51" s="674"/>
      <c r="LZI51" s="674"/>
      <c r="LZJ51" s="674"/>
      <c r="LZK51" s="674"/>
      <c r="LZL51" s="674"/>
      <c r="LZM51" s="674"/>
      <c r="LZN51" s="674"/>
      <c r="LZO51" s="674"/>
      <c r="LZP51" s="674"/>
      <c r="LZQ51" s="674"/>
      <c r="LZR51" s="674"/>
      <c r="LZS51" s="674"/>
      <c r="LZT51" s="674"/>
      <c r="LZU51" s="674"/>
      <c r="LZV51" s="674"/>
      <c r="LZW51" s="674"/>
      <c r="LZX51" s="674"/>
      <c r="LZY51" s="674"/>
      <c r="LZZ51" s="674"/>
      <c r="MAA51" s="674"/>
      <c r="MAB51" s="674"/>
      <c r="MAC51" s="674"/>
      <c r="MAD51" s="674"/>
      <c r="MAE51" s="674"/>
      <c r="MAF51" s="674"/>
      <c r="MAG51" s="674"/>
      <c r="MAH51" s="674"/>
      <c r="MAI51" s="674"/>
      <c r="MAJ51" s="674"/>
      <c r="MAK51" s="674"/>
      <c r="MAL51" s="674"/>
      <c r="MAM51" s="674"/>
      <c r="MAN51" s="674"/>
      <c r="MAO51" s="674"/>
      <c r="MAP51" s="674"/>
      <c r="MAQ51" s="674"/>
      <c r="MAR51" s="674"/>
      <c r="MAS51" s="674"/>
      <c r="MAT51" s="674"/>
      <c r="MAU51" s="674"/>
      <c r="MAV51" s="674"/>
      <c r="MAW51" s="674"/>
      <c r="MAX51" s="674"/>
      <c r="MAY51" s="674"/>
      <c r="MAZ51" s="674"/>
      <c r="MBA51" s="674"/>
      <c r="MBB51" s="674"/>
      <c r="MBC51" s="674"/>
      <c r="MBD51" s="674"/>
      <c r="MBE51" s="674"/>
      <c r="MBF51" s="674"/>
      <c r="MBG51" s="674"/>
      <c r="MBH51" s="674"/>
      <c r="MBI51" s="674"/>
      <c r="MBJ51" s="674"/>
      <c r="MBK51" s="674"/>
      <c r="MBL51" s="674"/>
      <c r="MBM51" s="674"/>
      <c r="MBN51" s="674"/>
      <c r="MBO51" s="674"/>
      <c r="MBP51" s="674"/>
      <c r="MBQ51" s="674"/>
      <c r="MBR51" s="674"/>
      <c r="MBS51" s="674"/>
      <c r="MBT51" s="674"/>
      <c r="MBU51" s="674"/>
      <c r="MBV51" s="674"/>
      <c r="MBW51" s="674"/>
      <c r="MBX51" s="674"/>
      <c r="MBY51" s="674"/>
      <c r="MBZ51" s="674"/>
      <c r="MCA51" s="674"/>
      <c r="MCB51" s="674"/>
      <c r="MCC51" s="674"/>
      <c r="MCD51" s="674"/>
      <c r="MCE51" s="674"/>
      <c r="MCF51" s="674"/>
      <c r="MCG51" s="674"/>
      <c r="MCH51" s="674"/>
      <c r="MCI51" s="674"/>
      <c r="MCJ51" s="674"/>
      <c r="MCK51" s="674"/>
      <c r="MCL51" s="674"/>
      <c r="MCM51" s="674"/>
      <c r="MCN51" s="674"/>
      <c r="MCO51" s="674"/>
      <c r="MCP51" s="674"/>
      <c r="MCQ51" s="674"/>
      <c r="MCR51" s="674"/>
      <c r="MCS51" s="674"/>
      <c r="MCT51" s="674"/>
      <c r="MCU51" s="674"/>
      <c r="MCV51" s="674"/>
      <c r="MCW51" s="674"/>
      <c r="MCX51" s="674"/>
      <c r="MCY51" s="674"/>
      <c r="MCZ51" s="674"/>
      <c r="MDA51" s="674"/>
      <c r="MDB51" s="674"/>
      <c r="MDC51" s="674"/>
      <c r="MDD51" s="674"/>
      <c r="MDE51" s="674"/>
      <c r="MDF51" s="674"/>
      <c r="MDG51" s="674"/>
      <c r="MDH51" s="674"/>
      <c r="MDI51" s="674"/>
      <c r="MDJ51" s="674"/>
      <c r="MDK51" s="674"/>
      <c r="MDL51" s="674"/>
      <c r="MDM51" s="674"/>
      <c r="MDN51" s="674"/>
      <c r="MDO51" s="674"/>
      <c r="MDP51" s="674"/>
      <c r="MDQ51" s="674"/>
      <c r="MDR51" s="674"/>
      <c r="MDS51" s="674"/>
      <c r="MDT51" s="674"/>
      <c r="MDU51" s="674"/>
      <c r="MDV51" s="674"/>
      <c r="MDW51" s="674"/>
      <c r="MDX51" s="674"/>
      <c r="MDY51" s="674"/>
      <c r="MDZ51" s="674"/>
      <c r="MEA51" s="674"/>
      <c r="MEB51" s="674"/>
      <c r="MEC51" s="674"/>
      <c r="MED51" s="674"/>
      <c r="MEE51" s="674"/>
      <c r="MEF51" s="674"/>
      <c r="MEG51" s="674"/>
      <c r="MEH51" s="674"/>
      <c r="MEI51" s="674"/>
      <c r="MEJ51" s="674"/>
      <c r="MEK51" s="674"/>
      <c r="MEL51" s="674"/>
      <c r="MEM51" s="674"/>
      <c r="MEN51" s="674"/>
      <c r="MEO51" s="674"/>
      <c r="MEP51" s="674"/>
      <c r="MEQ51" s="674"/>
      <c r="MER51" s="674"/>
      <c r="MES51" s="674"/>
      <c r="MET51" s="674"/>
      <c r="MEU51" s="674"/>
      <c r="MEV51" s="674"/>
      <c r="MEW51" s="674"/>
      <c r="MEX51" s="674"/>
      <c r="MEY51" s="674"/>
      <c r="MEZ51" s="674"/>
      <c r="MFA51" s="674"/>
      <c r="MFB51" s="674"/>
      <c r="MFC51" s="674"/>
      <c r="MFD51" s="674"/>
      <c r="MFE51" s="674"/>
      <c r="MFF51" s="674"/>
      <c r="MFG51" s="674"/>
      <c r="MFH51" s="674"/>
      <c r="MFI51" s="674"/>
      <c r="MFJ51" s="674"/>
      <c r="MFK51" s="674"/>
      <c r="MFL51" s="674"/>
      <c r="MFM51" s="674"/>
      <c r="MFN51" s="674"/>
      <c r="MFO51" s="674"/>
      <c r="MFP51" s="674"/>
      <c r="MFQ51" s="674"/>
      <c r="MFR51" s="674"/>
      <c r="MFS51" s="674"/>
      <c r="MFT51" s="674"/>
      <c r="MFU51" s="674"/>
      <c r="MFV51" s="674"/>
      <c r="MFW51" s="674"/>
      <c r="MFX51" s="674"/>
      <c r="MFY51" s="674"/>
      <c r="MFZ51" s="674"/>
      <c r="MGA51" s="674"/>
      <c r="MGB51" s="674"/>
      <c r="MGC51" s="674"/>
      <c r="MGD51" s="674"/>
      <c r="MGE51" s="674"/>
      <c r="MGF51" s="674"/>
      <c r="MGG51" s="674"/>
      <c r="MGH51" s="674"/>
      <c r="MGI51" s="674"/>
      <c r="MGJ51" s="674"/>
      <c r="MGK51" s="674"/>
      <c r="MGL51" s="674"/>
      <c r="MGM51" s="674"/>
      <c r="MGN51" s="674"/>
      <c r="MGO51" s="674"/>
      <c r="MGP51" s="674"/>
      <c r="MGQ51" s="674"/>
      <c r="MGR51" s="674"/>
      <c r="MGS51" s="674"/>
      <c r="MGT51" s="674"/>
      <c r="MGU51" s="674"/>
      <c r="MGV51" s="674"/>
      <c r="MGW51" s="674"/>
      <c r="MGX51" s="674"/>
      <c r="MGY51" s="674"/>
      <c r="MGZ51" s="674"/>
      <c r="MHA51" s="674"/>
      <c r="MHB51" s="674"/>
      <c r="MHC51" s="674"/>
      <c r="MHD51" s="674"/>
      <c r="MHE51" s="674"/>
      <c r="MHF51" s="674"/>
      <c r="MHG51" s="674"/>
      <c r="MHH51" s="674"/>
      <c r="MHI51" s="674"/>
      <c r="MHJ51" s="674"/>
      <c r="MHK51" s="674"/>
      <c r="MHL51" s="674"/>
      <c r="MHM51" s="674"/>
      <c r="MHN51" s="674"/>
      <c r="MHO51" s="674"/>
      <c r="MHP51" s="674"/>
      <c r="MHQ51" s="674"/>
      <c r="MHR51" s="674"/>
      <c r="MHS51" s="674"/>
      <c r="MHT51" s="674"/>
      <c r="MHU51" s="674"/>
      <c r="MHV51" s="674"/>
      <c r="MHW51" s="674"/>
      <c r="MHX51" s="674"/>
      <c r="MHY51" s="674"/>
      <c r="MHZ51" s="674"/>
      <c r="MIA51" s="674"/>
      <c r="MIB51" s="674"/>
      <c r="MIC51" s="674"/>
      <c r="MID51" s="674"/>
      <c r="MIE51" s="674"/>
      <c r="MIF51" s="674"/>
      <c r="MIG51" s="674"/>
      <c r="MIH51" s="674"/>
      <c r="MII51" s="674"/>
      <c r="MIJ51" s="674"/>
      <c r="MIK51" s="674"/>
      <c r="MIL51" s="674"/>
      <c r="MIM51" s="674"/>
      <c r="MIN51" s="674"/>
      <c r="MIO51" s="674"/>
      <c r="MIP51" s="674"/>
      <c r="MIQ51" s="674"/>
      <c r="MIR51" s="674"/>
      <c r="MIS51" s="674"/>
      <c r="MIT51" s="674"/>
      <c r="MIU51" s="674"/>
      <c r="MIV51" s="674"/>
      <c r="MIW51" s="674"/>
      <c r="MIX51" s="674"/>
      <c r="MIY51" s="674"/>
      <c r="MIZ51" s="674"/>
      <c r="MJA51" s="674"/>
      <c r="MJB51" s="674"/>
      <c r="MJC51" s="674"/>
      <c r="MJD51" s="674"/>
      <c r="MJE51" s="674"/>
      <c r="MJF51" s="674"/>
      <c r="MJG51" s="674"/>
      <c r="MJH51" s="674"/>
      <c r="MJI51" s="674"/>
      <c r="MJJ51" s="674"/>
      <c r="MJK51" s="674"/>
      <c r="MJL51" s="674"/>
      <c r="MJM51" s="674"/>
      <c r="MJN51" s="674"/>
      <c r="MJO51" s="674"/>
      <c r="MJP51" s="674"/>
      <c r="MJQ51" s="674"/>
      <c r="MJR51" s="674"/>
      <c r="MJS51" s="674"/>
      <c r="MJT51" s="674"/>
      <c r="MJU51" s="674"/>
      <c r="MJV51" s="674"/>
      <c r="MJW51" s="674"/>
      <c r="MJX51" s="674"/>
      <c r="MJY51" s="674"/>
      <c r="MJZ51" s="674"/>
      <c r="MKA51" s="674"/>
      <c r="MKB51" s="674"/>
      <c r="MKC51" s="674"/>
      <c r="MKD51" s="674"/>
      <c r="MKE51" s="674"/>
      <c r="MKF51" s="674"/>
      <c r="MKG51" s="674"/>
      <c r="MKH51" s="674"/>
      <c r="MKI51" s="674"/>
      <c r="MKJ51" s="674"/>
      <c r="MKK51" s="674"/>
      <c r="MKL51" s="674"/>
      <c r="MKM51" s="674"/>
      <c r="MKN51" s="674"/>
      <c r="MKO51" s="674"/>
      <c r="MKP51" s="674"/>
      <c r="MKQ51" s="674"/>
      <c r="MKR51" s="674"/>
      <c r="MKS51" s="674"/>
      <c r="MKT51" s="674"/>
      <c r="MKU51" s="674"/>
      <c r="MKV51" s="674"/>
      <c r="MKW51" s="674"/>
      <c r="MKX51" s="674"/>
      <c r="MKY51" s="674"/>
      <c r="MKZ51" s="674"/>
      <c r="MLA51" s="674"/>
      <c r="MLB51" s="674"/>
      <c r="MLC51" s="674"/>
      <c r="MLD51" s="674"/>
      <c r="MLE51" s="674"/>
      <c r="MLF51" s="674"/>
      <c r="MLG51" s="674"/>
      <c r="MLH51" s="674"/>
      <c r="MLI51" s="674"/>
      <c r="MLJ51" s="674"/>
      <c r="MLK51" s="674"/>
      <c r="MLL51" s="674"/>
      <c r="MLM51" s="674"/>
      <c r="MLN51" s="674"/>
      <c r="MLO51" s="674"/>
      <c r="MLP51" s="674"/>
      <c r="MLQ51" s="674"/>
      <c r="MLR51" s="674"/>
      <c r="MLS51" s="674"/>
      <c r="MLT51" s="674"/>
      <c r="MLU51" s="674"/>
      <c r="MLV51" s="674"/>
      <c r="MLW51" s="674"/>
      <c r="MLX51" s="674"/>
      <c r="MLY51" s="674"/>
      <c r="MLZ51" s="674"/>
      <c r="MMA51" s="674"/>
      <c r="MMB51" s="674"/>
      <c r="MMC51" s="674"/>
      <c r="MMD51" s="674"/>
      <c r="MME51" s="674"/>
      <c r="MMF51" s="674"/>
      <c r="MMG51" s="674"/>
      <c r="MMH51" s="674"/>
      <c r="MMI51" s="674"/>
      <c r="MMJ51" s="674"/>
      <c r="MMK51" s="674"/>
      <c r="MML51" s="674"/>
      <c r="MMM51" s="674"/>
      <c r="MMN51" s="674"/>
      <c r="MMO51" s="674"/>
      <c r="MMP51" s="674"/>
      <c r="MMQ51" s="674"/>
      <c r="MMR51" s="674"/>
      <c r="MMS51" s="674"/>
      <c r="MMT51" s="674"/>
      <c r="MMU51" s="674"/>
      <c r="MMV51" s="674"/>
      <c r="MMW51" s="674"/>
      <c r="MMX51" s="674"/>
      <c r="MMY51" s="674"/>
      <c r="MMZ51" s="674"/>
      <c r="MNA51" s="674"/>
      <c r="MNB51" s="674"/>
      <c r="MNC51" s="674"/>
      <c r="MND51" s="674"/>
      <c r="MNE51" s="674"/>
      <c r="MNF51" s="674"/>
      <c r="MNG51" s="674"/>
      <c r="MNH51" s="674"/>
      <c r="MNI51" s="674"/>
      <c r="MNJ51" s="674"/>
      <c r="MNK51" s="674"/>
      <c r="MNL51" s="674"/>
      <c r="MNM51" s="674"/>
      <c r="MNN51" s="674"/>
      <c r="MNO51" s="674"/>
      <c r="MNP51" s="674"/>
      <c r="MNQ51" s="674"/>
      <c r="MNR51" s="674"/>
      <c r="MNS51" s="674"/>
      <c r="MNT51" s="674"/>
      <c r="MNU51" s="674"/>
      <c r="MNV51" s="674"/>
      <c r="MNW51" s="674"/>
      <c r="MNX51" s="674"/>
      <c r="MNY51" s="674"/>
      <c r="MNZ51" s="674"/>
      <c r="MOA51" s="674"/>
      <c r="MOB51" s="674"/>
      <c r="MOC51" s="674"/>
      <c r="MOD51" s="674"/>
      <c r="MOE51" s="674"/>
      <c r="MOF51" s="674"/>
      <c r="MOG51" s="674"/>
      <c r="MOH51" s="674"/>
      <c r="MOI51" s="674"/>
      <c r="MOJ51" s="674"/>
      <c r="MOK51" s="674"/>
      <c r="MOL51" s="674"/>
      <c r="MOM51" s="674"/>
      <c r="MON51" s="674"/>
      <c r="MOO51" s="674"/>
      <c r="MOP51" s="674"/>
      <c r="MOQ51" s="674"/>
      <c r="MOR51" s="674"/>
      <c r="MOS51" s="674"/>
      <c r="MOT51" s="674"/>
      <c r="MOU51" s="674"/>
      <c r="MOV51" s="674"/>
      <c r="MOW51" s="674"/>
      <c r="MOX51" s="674"/>
      <c r="MOY51" s="674"/>
      <c r="MOZ51" s="674"/>
      <c r="MPA51" s="674"/>
      <c r="MPB51" s="674"/>
      <c r="MPC51" s="674"/>
      <c r="MPD51" s="674"/>
      <c r="MPE51" s="674"/>
      <c r="MPF51" s="674"/>
      <c r="MPG51" s="674"/>
      <c r="MPH51" s="674"/>
      <c r="MPI51" s="674"/>
      <c r="MPJ51" s="674"/>
      <c r="MPK51" s="674"/>
      <c r="MPL51" s="674"/>
      <c r="MPM51" s="674"/>
      <c r="MPN51" s="674"/>
      <c r="MPO51" s="674"/>
      <c r="MPP51" s="674"/>
      <c r="MPQ51" s="674"/>
      <c r="MPR51" s="674"/>
      <c r="MPS51" s="674"/>
      <c r="MPT51" s="674"/>
      <c r="MPU51" s="674"/>
      <c r="MPV51" s="674"/>
      <c r="MPW51" s="674"/>
      <c r="MPX51" s="674"/>
      <c r="MPY51" s="674"/>
      <c r="MPZ51" s="674"/>
      <c r="MQA51" s="674"/>
      <c r="MQB51" s="674"/>
      <c r="MQC51" s="674"/>
      <c r="MQD51" s="674"/>
      <c r="MQE51" s="674"/>
      <c r="MQF51" s="674"/>
      <c r="MQG51" s="674"/>
      <c r="MQH51" s="674"/>
      <c r="MQI51" s="674"/>
      <c r="MQJ51" s="674"/>
      <c r="MQK51" s="674"/>
      <c r="MQL51" s="674"/>
      <c r="MQM51" s="674"/>
      <c r="MQN51" s="674"/>
      <c r="MQO51" s="674"/>
      <c r="MQP51" s="674"/>
      <c r="MQQ51" s="674"/>
      <c r="MQR51" s="674"/>
      <c r="MQS51" s="674"/>
      <c r="MQT51" s="674"/>
      <c r="MQU51" s="674"/>
      <c r="MQV51" s="674"/>
      <c r="MQW51" s="674"/>
      <c r="MQX51" s="674"/>
      <c r="MQY51" s="674"/>
      <c r="MQZ51" s="674"/>
      <c r="MRA51" s="674"/>
      <c r="MRB51" s="674"/>
      <c r="MRC51" s="674"/>
      <c r="MRD51" s="674"/>
      <c r="MRE51" s="674"/>
      <c r="MRF51" s="674"/>
      <c r="MRG51" s="674"/>
      <c r="MRH51" s="674"/>
      <c r="MRI51" s="674"/>
      <c r="MRJ51" s="674"/>
      <c r="MRK51" s="674"/>
      <c r="MRL51" s="674"/>
      <c r="MRM51" s="674"/>
      <c r="MRN51" s="674"/>
      <c r="MRO51" s="674"/>
      <c r="MRP51" s="674"/>
      <c r="MRQ51" s="674"/>
      <c r="MRR51" s="674"/>
      <c r="MRS51" s="674"/>
      <c r="MRT51" s="674"/>
      <c r="MRU51" s="674"/>
      <c r="MRV51" s="674"/>
      <c r="MRW51" s="674"/>
      <c r="MRX51" s="674"/>
      <c r="MRY51" s="674"/>
      <c r="MRZ51" s="674"/>
      <c r="MSA51" s="674"/>
      <c r="MSB51" s="674"/>
      <c r="MSC51" s="674"/>
      <c r="MSD51" s="674"/>
      <c r="MSE51" s="674"/>
      <c r="MSF51" s="674"/>
      <c r="MSG51" s="674"/>
      <c r="MSH51" s="674"/>
      <c r="MSI51" s="674"/>
      <c r="MSJ51" s="674"/>
      <c r="MSK51" s="674"/>
      <c r="MSL51" s="674"/>
      <c r="MSM51" s="674"/>
      <c r="MSN51" s="674"/>
      <c r="MSO51" s="674"/>
      <c r="MSP51" s="674"/>
      <c r="MSQ51" s="674"/>
      <c r="MSR51" s="674"/>
      <c r="MSS51" s="674"/>
      <c r="MST51" s="674"/>
      <c r="MSU51" s="674"/>
      <c r="MSV51" s="674"/>
      <c r="MSW51" s="674"/>
      <c r="MSX51" s="674"/>
      <c r="MSY51" s="674"/>
      <c r="MSZ51" s="674"/>
      <c r="MTA51" s="674"/>
      <c r="MTB51" s="674"/>
      <c r="MTC51" s="674"/>
      <c r="MTD51" s="674"/>
      <c r="MTE51" s="674"/>
      <c r="MTF51" s="674"/>
      <c r="MTG51" s="674"/>
      <c r="MTH51" s="674"/>
      <c r="MTI51" s="674"/>
      <c r="MTJ51" s="674"/>
      <c r="MTK51" s="674"/>
      <c r="MTL51" s="674"/>
      <c r="MTM51" s="674"/>
      <c r="MTN51" s="674"/>
      <c r="MTO51" s="674"/>
      <c r="MTP51" s="674"/>
      <c r="MTQ51" s="674"/>
      <c r="MTR51" s="674"/>
      <c r="MTS51" s="674"/>
      <c r="MTT51" s="674"/>
      <c r="MTU51" s="674"/>
      <c r="MTV51" s="674"/>
      <c r="MTW51" s="674"/>
      <c r="MTX51" s="674"/>
      <c r="MTY51" s="674"/>
      <c r="MTZ51" s="674"/>
      <c r="MUA51" s="674"/>
      <c r="MUB51" s="674"/>
      <c r="MUC51" s="674"/>
      <c r="MUD51" s="674"/>
      <c r="MUE51" s="674"/>
      <c r="MUF51" s="674"/>
      <c r="MUG51" s="674"/>
      <c r="MUH51" s="674"/>
      <c r="MUI51" s="674"/>
      <c r="MUJ51" s="674"/>
      <c r="MUK51" s="674"/>
      <c r="MUL51" s="674"/>
      <c r="MUM51" s="674"/>
      <c r="MUN51" s="674"/>
      <c r="MUO51" s="674"/>
      <c r="MUP51" s="674"/>
      <c r="MUQ51" s="674"/>
      <c r="MUR51" s="674"/>
      <c r="MUS51" s="674"/>
      <c r="MUT51" s="674"/>
      <c r="MUU51" s="674"/>
      <c r="MUV51" s="674"/>
      <c r="MUW51" s="674"/>
      <c r="MUX51" s="674"/>
      <c r="MUY51" s="674"/>
      <c r="MUZ51" s="674"/>
      <c r="MVA51" s="674"/>
      <c r="MVB51" s="674"/>
      <c r="MVC51" s="674"/>
      <c r="MVD51" s="674"/>
      <c r="MVE51" s="674"/>
      <c r="MVF51" s="674"/>
      <c r="MVG51" s="674"/>
      <c r="MVH51" s="674"/>
      <c r="MVI51" s="674"/>
      <c r="MVJ51" s="674"/>
      <c r="MVK51" s="674"/>
      <c r="MVL51" s="674"/>
      <c r="MVM51" s="674"/>
      <c r="MVN51" s="674"/>
      <c r="MVO51" s="674"/>
      <c r="MVP51" s="674"/>
      <c r="MVQ51" s="674"/>
      <c r="MVR51" s="674"/>
      <c r="MVS51" s="674"/>
      <c r="MVT51" s="674"/>
      <c r="MVU51" s="674"/>
      <c r="MVV51" s="674"/>
      <c r="MVW51" s="674"/>
      <c r="MVX51" s="674"/>
      <c r="MVY51" s="674"/>
      <c r="MVZ51" s="674"/>
      <c r="MWA51" s="674"/>
      <c r="MWB51" s="674"/>
      <c r="MWC51" s="674"/>
      <c r="MWD51" s="674"/>
      <c r="MWE51" s="674"/>
      <c r="MWF51" s="674"/>
      <c r="MWG51" s="674"/>
      <c r="MWH51" s="674"/>
      <c r="MWI51" s="674"/>
      <c r="MWJ51" s="674"/>
      <c r="MWK51" s="674"/>
      <c r="MWL51" s="674"/>
      <c r="MWM51" s="674"/>
      <c r="MWN51" s="674"/>
      <c r="MWO51" s="674"/>
      <c r="MWP51" s="674"/>
      <c r="MWQ51" s="674"/>
      <c r="MWR51" s="674"/>
      <c r="MWS51" s="674"/>
      <c r="MWT51" s="674"/>
      <c r="MWU51" s="674"/>
      <c r="MWV51" s="674"/>
      <c r="MWW51" s="674"/>
      <c r="MWX51" s="674"/>
      <c r="MWY51" s="674"/>
      <c r="MWZ51" s="674"/>
      <c r="MXA51" s="674"/>
      <c r="MXB51" s="674"/>
      <c r="MXC51" s="674"/>
      <c r="MXD51" s="674"/>
      <c r="MXE51" s="674"/>
      <c r="MXF51" s="674"/>
      <c r="MXG51" s="674"/>
      <c r="MXH51" s="674"/>
      <c r="MXI51" s="674"/>
      <c r="MXJ51" s="674"/>
      <c r="MXK51" s="674"/>
      <c r="MXL51" s="674"/>
      <c r="MXM51" s="674"/>
      <c r="MXN51" s="674"/>
      <c r="MXO51" s="674"/>
      <c r="MXP51" s="674"/>
      <c r="MXQ51" s="674"/>
      <c r="MXR51" s="674"/>
      <c r="MXS51" s="674"/>
      <c r="MXT51" s="674"/>
      <c r="MXU51" s="674"/>
      <c r="MXV51" s="674"/>
      <c r="MXW51" s="674"/>
      <c r="MXX51" s="674"/>
      <c r="MXY51" s="674"/>
      <c r="MXZ51" s="674"/>
      <c r="MYA51" s="674"/>
      <c r="MYB51" s="674"/>
      <c r="MYC51" s="674"/>
      <c r="MYD51" s="674"/>
      <c r="MYE51" s="674"/>
      <c r="MYF51" s="674"/>
      <c r="MYG51" s="674"/>
      <c r="MYH51" s="674"/>
      <c r="MYI51" s="674"/>
      <c r="MYJ51" s="674"/>
      <c r="MYK51" s="674"/>
      <c r="MYL51" s="674"/>
      <c r="MYM51" s="674"/>
      <c r="MYN51" s="674"/>
      <c r="MYO51" s="674"/>
      <c r="MYP51" s="674"/>
      <c r="MYQ51" s="674"/>
      <c r="MYR51" s="674"/>
      <c r="MYS51" s="674"/>
      <c r="MYT51" s="674"/>
      <c r="MYU51" s="674"/>
      <c r="MYV51" s="674"/>
      <c r="MYW51" s="674"/>
      <c r="MYX51" s="674"/>
      <c r="MYY51" s="674"/>
      <c r="MYZ51" s="674"/>
      <c r="MZA51" s="674"/>
      <c r="MZB51" s="674"/>
      <c r="MZC51" s="674"/>
      <c r="MZD51" s="674"/>
      <c r="MZE51" s="674"/>
      <c r="MZF51" s="674"/>
      <c r="MZG51" s="674"/>
      <c r="MZH51" s="674"/>
      <c r="MZI51" s="674"/>
      <c r="MZJ51" s="674"/>
      <c r="MZK51" s="674"/>
      <c r="MZL51" s="674"/>
      <c r="MZM51" s="674"/>
      <c r="MZN51" s="674"/>
      <c r="MZO51" s="674"/>
      <c r="MZP51" s="674"/>
      <c r="MZQ51" s="674"/>
      <c r="MZR51" s="674"/>
      <c r="MZS51" s="674"/>
      <c r="MZT51" s="674"/>
      <c r="MZU51" s="674"/>
      <c r="MZV51" s="674"/>
      <c r="MZW51" s="674"/>
      <c r="MZX51" s="674"/>
      <c r="MZY51" s="674"/>
      <c r="MZZ51" s="674"/>
      <c r="NAA51" s="674"/>
      <c r="NAB51" s="674"/>
      <c r="NAC51" s="674"/>
      <c r="NAD51" s="674"/>
      <c r="NAE51" s="674"/>
      <c r="NAF51" s="674"/>
      <c r="NAG51" s="674"/>
      <c r="NAH51" s="674"/>
      <c r="NAI51" s="674"/>
      <c r="NAJ51" s="674"/>
      <c r="NAK51" s="674"/>
      <c r="NAL51" s="674"/>
      <c r="NAM51" s="674"/>
      <c r="NAN51" s="674"/>
      <c r="NAO51" s="674"/>
      <c r="NAP51" s="674"/>
      <c r="NAQ51" s="674"/>
      <c r="NAR51" s="674"/>
      <c r="NAS51" s="674"/>
      <c r="NAT51" s="674"/>
      <c r="NAU51" s="674"/>
      <c r="NAV51" s="674"/>
      <c r="NAW51" s="674"/>
      <c r="NAX51" s="674"/>
      <c r="NAY51" s="674"/>
      <c r="NAZ51" s="674"/>
      <c r="NBA51" s="674"/>
      <c r="NBB51" s="674"/>
      <c r="NBC51" s="674"/>
      <c r="NBD51" s="674"/>
      <c r="NBE51" s="674"/>
      <c r="NBF51" s="674"/>
      <c r="NBG51" s="674"/>
      <c r="NBH51" s="674"/>
      <c r="NBI51" s="674"/>
      <c r="NBJ51" s="674"/>
      <c r="NBK51" s="674"/>
      <c r="NBL51" s="674"/>
      <c r="NBM51" s="674"/>
      <c r="NBN51" s="674"/>
      <c r="NBO51" s="674"/>
      <c r="NBP51" s="674"/>
      <c r="NBQ51" s="674"/>
      <c r="NBR51" s="674"/>
      <c r="NBS51" s="674"/>
      <c r="NBT51" s="674"/>
      <c r="NBU51" s="674"/>
      <c r="NBV51" s="674"/>
      <c r="NBW51" s="674"/>
      <c r="NBX51" s="674"/>
      <c r="NBY51" s="674"/>
      <c r="NBZ51" s="674"/>
      <c r="NCA51" s="674"/>
      <c r="NCB51" s="674"/>
      <c r="NCC51" s="674"/>
      <c r="NCD51" s="674"/>
      <c r="NCE51" s="674"/>
      <c r="NCF51" s="674"/>
      <c r="NCG51" s="674"/>
      <c r="NCH51" s="674"/>
      <c r="NCI51" s="674"/>
      <c r="NCJ51" s="674"/>
      <c r="NCK51" s="674"/>
      <c r="NCL51" s="674"/>
      <c r="NCM51" s="674"/>
      <c r="NCN51" s="674"/>
      <c r="NCO51" s="674"/>
      <c r="NCP51" s="674"/>
      <c r="NCQ51" s="674"/>
      <c r="NCR51" s="674"/>
      <c r="NCS51" s="674"/>
      <c r="NCT51" s="674"/>
      <c r="NCU51" s="674"/>
      <c r="NCV51" s="674"/>
      <c r="NCW51" s="674"/>
      <c r="NCX51" s="674"/>
      <c r="NCY51" s="674"/>
      <c r="NCZ51" s="674"/>
      <c r="NDA51" s="674"/>
      <c r="NDB51" s="674"/>
      <c r="NDC51" s="674"/>
      <c r="NDD51" s="674"/>
      <c r="NDE51" s="674"/>
      <c r="NDF51" s="674"/>
      <c r="NDG51" s="674"/>
      <c r="NDH51" s="674"/>
      <c r="NDI51" s="674"/>
      <c r="NDJ51" s="674"/>
      <c r="NDK51" s="674"/>
      <c r="NDL51" s="674"/>
      <c r="NDM51" s="674"/>
      <c r="NDN51" s="674"/>
      <c r="NDO51" s="674"/>
      <c r="NDP51" s="674"/>
      <c r="NDQ51" s="674"/>
      <c r="NDR51" s="674"/>
      <c r="NDS51" s="674"/>
      <c r="NDT51" s="674"/>
      <c r="NDU51" s="674"/>
      <c r="NDV51" s="674"/>
      <c r="NDW51" s="674"/>
      <c r="NDX51" s="674"/>
      <c r="NDY51" s="674"/>
      <c r="NDZ51" s="674"/>
      <c r="NEA51" s="674"/>
      <c r="NEB51" s="674"/>
      <c r="NEC51" s="674"/>
      <c r="NED51" s="674"/>
      <c r="NEE51" s="674"/>
      <c r="NEF51" s="674"/>
      <c r="NEG51" s="674"/>
      <c r="NEH51" s="674"/>
      <c r="NEI51" s="674"/>
      <c r="NEJ51" s="674"/>
      <c r="NEK51" s="674"/>
      <c r="NEL51" s="674"/>
      <c r="NEM51" s="674"/>
      <c r="NEN51" s="674"/>
      <c r="NEO51" s="674"/>
      <c r="NEP51" s="674"/>
      <c r="NEQ51" s="674"/>
      <c r="NER51" s="674"/>
      <c r="NES51" s="674"/>
      <c r="NET51" s="674"/>
      <c r="NEU51" s="674"/>
      <c r="NEV51" s="674"/>
      <c r="NEW51" s="674"/>
      <c r="NEX51" s="674"/>
      <c r="NEY51" s="674"/>
      <c r="NEZ51" s="674"/>
      <c r="NFA51" s="674"/>
      <c r="NFB51" s="674"/>
      <c r="NFC51" s="674"/>
      <c r="NFD51" s="674"/>
      <c r="NFE51" s="674"/>
      <c r="NFF51" s="674"/>
      <c r="NFG51" s="674"/>
      <c r="NFH51" s="674"/>
      <c r="NFI51" s="674"/>
      <c r="NFJ51" s="674"/>
      <c r="NFK51" s="674"/>
      <c r="NFL51" s="674"/>
      <c r="NFM51" s="674"/>
      <c r="NFN51" s="674"/>
      <c r="NFO51" s="674"/>
      <c r="NFP51" s="674"/>
      <c r="NFQ51" s="674"/>
      <c r="NFR51" s="674"/>
      <c r="NFS51" s="674"/>
      <c r="NFT51" s="674"/>
      <c r="NFU51" s="674"/>
      <c r="NFV51" s="674"/>
      <c r="NFW51" s="674"/>
      <c r="NFX51" s="674"/>
      <c r="NFY51" s="674"/>
      <c r="NFZ51" s="674"/>
      <c r="NGA51" s="674"/>
      <c r="NGB51" s="674"/>
      <c r="NGC51" s="674"/>
      <c r="NGD51" s="674"/>
      <c r="NGE51" s="674"/>
      <c r="NGF51" s="674"/>
      <c r="NGG51" s="674"/>
      <c r="NGH51" s="674"/>
      <c r="NGI51" s="674"/>
      <c r="NGJ51" s="674"/>
      <c r="NGK51" s="674"/>
      <c r="NGL51" s="674"/>
      <c r="NGM51" s="674"/>
      <c r="NGN51" s="674"/>
      <c r="NGO51" s="674"/>
      <c r="NGP51" s="674"/>
      <c r="NGQ51" s="674"/>
      <c r="NGR51" s="674"/>
      <c r="NGS51" s="674"/>
      <c r="NGT51" s="674"/>
      <c r="NGU51" s="674"/>
      <c r="NGV51" s="674"/>
      <c r="NGW51" s="674"/>
      <c r="NGX51" s="674"/>
      <c r="NGY51" s="674"/>
      <c r="NGZ51" s="674"/>
      <c r="NHA51" s="674"/>
      <c r="NHB51" s="674"/>
      <c r="NHC51" s="674"/>
      <c r="NHD51" s="674"/>
      <c r="NHE51" s="674"/>
      <c r="NHF51" s="674"/>
      <c r="NHG51" s="674"/>
      <c r="NHH51" s="674"/>
      <c r="NHI51" s="674"/>
      <c r="NHJ51" s="674"/>
      <c r="NHK51" s="674"/>
      <c r="NHL51" s="674"/>
      <c r="NHM51" s="674"/>
      <c r="NHN51" s="674"/>
      <c r="NHO51" s="674"/>
      <c r="NHP51" s="674"/>
      <c r="NHQ51" s="674"/>
      <c r="NHR51" s="674"/>
      <c r="NHS51" s="674"/>
      <c r="NHT51" s="674"/>
      <c r="NHU51" s="674"/>
      <c r="NHV51" s="674"/>
      <c r="NHW51" s="674"/>
      <c r="NHX51" s="674"/>
      <c r="NHY51" s="674"/>
      <c r="NHZ51" s="674"/>
      <c r="NIA51" s="674"/>
      <c r="NIB51" s="674"/>
      <c r="NIC51" s="674"/>
      <c r="NID51" s="674"/>
      <c r="NIE51" s="674"/>
      <c r="NIF51" s="674"/>
      <c r="NIG51" s="674"/>
      <c r="NIH51" s="674"/>
      <c r="NII51" s="674"/>
      <c r="NIJ51" s="674"/>
      <c r="NIK51" s="674"/>
      <c r="NIL51" s="674"/>
      <c r="NIM51" s="674"/>
      <c r="NIN51" s="674"/>
      <c r="NIO51" s="674"/>
      <c r="NIP51" s="674"/>
      <c r="NIQ51" s="674"/>
      <c r="NIR51" s="674"/>
      <c r="NIS51" s="674"/>
      <c r="NIT51" s="674"/>
      <c r="NIU51" s="674"/>
      <c r="NIV51" s="674"/>
      <c r="NIW51" s="674"/>
      <c r="NIX51" s="674"/>
      <c r="NIY51" s="674"/>
      <c r="NIZ51" s="674"/>
      <c r="NJA51" s="674"/>
      <c r="NJB51" s="674"/>
      <c r="NJC51" s="674"/>
      <c r="NJD51" s="674"/>
      <c r="NJE51" s="674"/>
      <c r="NJF51" s="674"/>
      <c r="NJG51" s="674"/>
      <c r="NJH51" s="674"/>
      <c r="NJI51" s="674"/>
      <c r="NJJ51" s="674"/>
      <c r="NJK51" s="674"/>
      <c r="NJL51" s="674"/>
      <c r="NJM51" s="674"/>
      <c r="NJN51" s="674"/>
      <c r="NJO51" s="674"/>
      <c r="NJP51" s="674"/>
      <c r="NJQ51" s="674"/>
      <c r="NJR51" s="674"/>
      <c r="NJS51" s="674"/>
      <c r="NJT51" s="674"/>
      <c r="NJU51" s="674"/>
      <c r="NJV51" s="674"/>
      <c r="NJW51" s="674"/>
      <c r="NJX51" s="674"/>
      <c r="NJY51" s="674"/>
      <c r="NJZ51" s="674"/>
      <c r="NKA51" s="674"/>
      <c r="NKB51" s="674"/>
      <c r="NKC51" s="674"/>
      <c r="NKD51" s="674"/>
      <c r="NKE51" s="674"/>
      <c r="NKF51" s="674"/>
      <c r="NKG51" s="674"/>
      <c r="NKH51" s="674"/>
      <c r="NKI51" s="674"/>
      <c r="NKJ51" s="674"/>
      <c r="NKK51" s="674"/>
      <c r="NKL51" s="674"/>
      <c r="NKM51" s="674"/>
      <c r="NKN51" s="674"/>
      <c r="NKO51" s="674"/>
      <c r="NKP51" s="674"/>
      <c r="NKQ51" s="674"/>
      <c r="NKR51" s="674"/>
      <c r="NKS51" s="674"/>
      <c r="NKT51" s="674"/>
      <c r="NKU51" s="674"/>
      <c r="NKV51" s="674"/>
      <c r="NKW51" s="674"/>
      <c r="NKX51" s="674"/>
      <c r="NKY51" s="674"/>
      <c r="NKZ51" s="674"/>
      <c r="NLA51" s="674"/>
      <c r="NLB51" s="674"/>
      <c r="NLC51" s="674"/>
      <c r="NLD51" s="674"/>
      <c r="NLE51" s="674"/>
      <c r="NLF51" s="674"/>
      <c r="NLG51" s="674"/>
      <c r="NLH51" s="674"/>
      <c r="NLI51" s="674"/>
      <c r="NLJ51" s="674"/>
      <c r="NLK51" s="674"/>
      <c r="NLL51" s="674"/>
      <c r="NLM51" s="674"/>
      <c r="NLN51" s="674"/>
      <c r="NLO51" s="674"/>
      <c r="NLP51" s="674"/>
      <c r="NLQ51" s="674"/>
      <c r="NLR51" s="674"/>
      <c r="NLS51" s="674"/>
      <c r="NLT51" s="674"/>
      <c r="NLU51" s="674"/>
      <c r="NLV51" s="674"/>
      <c r="NLW51" s="674"/>
      <c r="NLX51" s="674"/>
      <c r="NLY51" s="674"/>
      <c r="NLZ51" s="674"/>
      <c r="NMA51" s="674"/>
      <c r="NMB51" s="674"/>
      <c r="NMC51" s="674"/>
      <c r="NMD51" s="674"/>
      <c r="NME51" s="674"/>
      <c r="NMF51" s="674"/>
      <c r="NMG51" s="674"/>
      <c r="NMH51" s="674"/>
      <c r="NMI51" s="674"/>
      <c r="NMJ51" s="674"/>
      <c r="NMK51" s="674"/>
      <c r="NML51" s="674"/>
      <c r="NMM51" s="674"/>
      <c r="NMN51" s="674"/>
      <c r="NMO51" s="674"/>
      <c r="NMP51" s="674"/>
      <c r="NMQ51" s="674"/>
      <c r="NMR51" s="674"/>
      <c r="NMS51" s="674"/>
      <c r="NMT51" s="674"/>
      <c r="NMU51" s="674"/>
      <c r="NMV51" s="674"/>
      <c r="NMW51" s="674"/>
      <c r="NMX51" s="674"/>
      <c r="NMY51" s="674"/>
      <c r="NMZ51" s="674"/>
      <c r="NNA51" s="674"/>
      <c r="NNB51" s="674"/>
      <c r="NNC51" s="674"/>
      <c r="NND51" s="674"/>
      <c r="NNE51" s="674"/>
      <c r="NNF51" s="674"/>
      <c r="NNG51" s="674"/>
      <c r="NNH51" s="674"/>
      <c r="NNI51" s="674"/>
      <c r="NNJ51" s="674"/>
      <c r="NNK51" s="674"/>
      <c r="NNL51" s="674"/>
      <c r="NNM51" s="674"/>
      <c r="NNN51" s="674"/>
      <c r="NNO51" s="674"/>
      <c r="NNP51" s="674"/>
      <c r="NNQ51" s="674"/>
      <c r="NNR51" s="674"/>
      <c r="NNS51" s="674"/>
      <c r="NNT51" s="674"/>
      <c r="NNU51" s="674"/>
      <c r="NNV51" s="674"/>
      <c r="NNW51" s="674"/>
      <c r="NNX51" s="674"/>
      <c r="NNY51" s="674"/>
      <c r="NNZ51" s="674"/>
      <c r="NOA51" s="674"/>
      <c r="NOB51" s="674"/>
      <c r="NOC51" s="674"/>
      <c r="NOD51" s="674"/>
      <c r="NOE51" s="674"/>
      <c r="NOF51" s="674"/>
      <c r="NOG51" s="674"/>
      <c r="NOH51" s="674"/>
      <c r="NOI51" s="674"/>
      <c r="NOJ51" s="674"/>
      <c r="NOK51" s="674"/>
      <c r="NOL51" s="674"/>
      <c r="NOM51" s="674"/>
      <c r="NON51" s="674"/>
      <c r="NOO51" s="674"/>
      <c r="NOP51" s="674"/>
      <c r="NOQ51" s="674"/>
      <c r="NOR51" s="674"/>
      <c r="NOS51" s="674"/>
      <c r="NOT51" s="674"/>
      <c r="NOU51" s="674"/>
      <c r="NOV51" s="674"/>
      <c r="NOW51" s="674"/>
      <c r="NOX51" s="674"/>
      <c r="NOY51" s="674"/>
      <c r="NOZ51" s="674"/>
      <c r="NPA51" s="674"/>
      <c r="NPB51" s="674"/>
      <c r="NPC51" s="674"/>
      <c r="NPD51" s="674"/>
      <c r="NPE51" s="674"/>
      <c r="NPF51" s="674"/>
      <c r="NPG51" s="674"/>
      <c r="NPH51" s="674"/>
      <c r="NPI51" s="674"/>
      <c r="NPJ51" s="674"/>
      <c r="NPK51" s="674"/>
      <c r="NPL51" s="674"/>
      <c r="NPM51" s="674"/>
      <c r="NPN51" s="674"/>
      <c r="NPO51" s="674"/>
      <c r="NPP51" s="674"/>
      <c r="NPQ51" s="674"/>
      <c r="NPR51" s="674"/>
      <c r="NPS51" s="674"/>
      <c r="NPT51" s="674"/>
      <c r="NPU51" s="674"/>
      <c r="NPV51" s="674"/>
      <c r="NPW51" s="674"/>
      <c r="NPX51" s="674"/>
      <c r="NPY51" s="674"/>
      <c r="NPZ51" s="674"/>
      <c r="NQA51" s="674"/>
      <c r="NQB51" s="674"/>
      <c r="NQC51" s="674"/>
      <c r="NQD51" s="674"/>
      <c r="NQE51" s="674"/>
      <c r="NQF51" s="674"/>
      <c r="NQG51" s="674"/>
      <c r="NQH51" s="674"/>
      <c r="NQI51" s="674"/>
      <c r="NQJ51" s="674"/>
      <c r="NQK51" s="674"/>
      <c r="NQL51" s="674"/>
      <c r="NQM51" s="674"/>
      <c r="NQN51" s="674"/>
      <c r="NQO51" s="674"/>
      <c r="NQP51" s="674"/>
      <c r="NQQ51" s="674"/>
      <c r="NQR51" s="674"/>
      <c r="NQS51" s="674"/>
      <c r="NQT51" s="674"/>
      <c r="NQU51" s="674"/>
      <c r="NQV51" s="674"/>
      <c r="NQW51" s="674"/>
      <c r="NQX51" s="674"/>
      <c r="NQY51" s="674"/>
      <c r="NQZ51" s="674"/>
      <c r="NRA51" s="674"/>
      <c r="NRB51" s="674"/>
      <c r="NRC51" s="674"/>
      <c r="NRD51" s="674"/>
      <c r="NRE51" s="674"/>
      <c r="NRF51" s="674"/>
      <c r="NRG51" s="674"/>
      <c r="NRH51" s="674"/>
      <c r="NRI51" s="674"/>
      <c r="NRJ51" s="674"/>
      <c r="NRK51" s="674"/>
      <c r="NRL51" s="674"/>
      <c r="NRM51" s="674"/>
      <c r="NRN51" s="674"/>
      <c r="NRO51" s="674"/>
      <c r="NRP51" s="674"/>
      <c r="NRQ51" s="674"/>
      <c r="NRR51" s="674"/>
      <c r="NRS51" s="674"/>
      <c r="NRT51" s="674"/>
      <c r="NRU51" s="674"/>
      <c r="NRV51" s="674"/>
      <c r="NRW51" s="674"/>
      <c r="NRX51" s="674"/>
      <c r="NRY51" s="674"/>
      <c r="NRZ51" s="674"/>
      <c r="NSA51" s="674"/>
      <c r="NSB51" s="674"/>
      <c r="NSC51" s="674"/>
      <c r="NSD51" s="674"/>
      <c r="NSE51" s="674"/>
      <c r="NSF51" s="674"/>
      <c r="NSG51" s="674"/>
      <c r="NSH51" s="674"/>
      <c r="NSI51" s="674"/>
      <c r="NSJ51" s="674"/>
      <c r="NSK51" s="674"/>
      <c r="NSL51" s="674"/>
      <c r="NSM51" s="674"/>
      <c r="NSN51" s="674"/>
      <c r="NSO51" s="674"/>
      <c r="NSP51" s="674"/>
      <c r="NSQ51" s="674"/>
      <c r="NSR51" s="674"/>
      <c r="NSS51" s="674"/>
      <c r="NST51" s="674"/>
      <c r="NSU51" s="674"/>
      <c r="NSV51" s="674"/>
      <c r="NSW51" s="674"/>
      <c r="NSX51" s="674"/>
      <c r="NSY51" s="674"/>
      <c r="NSZ51" s="674"/>
      <c r="NTA51" s="674"/>
      <c r="NTB51" s="674"/>
      <c r="NTC51" s="674"/>
      <c r="NTD51" s="674"/>
      <c r="NTE51" s="674"/>
      <c r="NTF51" s="674"/>
      <c r="NTG51" s="674"/>
      <c r="NTH51" s="674"/>
      <c r="NTI51" s="674"/>
      <c r="NTJ51" s="674"/>
      <c r="NTK51" s="674"/>
      <c r="NTL51" s="674"/>
      <c r="NTM51" s="674"/>
      <c r="NTN51" s="674"/>
      <c r="NTO51" s="674"/>
      <c r="NTP51" s="674"/>
      <c r="NTQ51" s="674"/>
      <c r="NTR51" s="674"/>
      <c r="NTS51" s="674"/>
      <c r="NTT51" s="674"/>
      <c r="NTU51" s="674"/>
      <c r="NTV51" s="674"/>
      <c r="NTW51" s="674"/>
      <c r="NTX51" s="674"/>
      <c r="NTY51" s="674"/>
      <c r="NTZ51" s="674"/>
      <c r="NUA51" s="674"/>
      <c r="NUB51" s="674"/>
      <c r="NUC51" s="674"/>
      <c r="NUD51" s="674"/>
      <c r="NUE51" s="674"/>
      <c r="NUF51" s="674"/>
      <c r="NUG51" s="674"/>
      <c r="NUH51" s="674"/>
      <c r="NUI51" s="674"/>
      <c r="NUJ51" s="674"/>
      <c r="NUK51" s="674"/>
      <c r="NUL51" s="674"/>
      <c r="NUM51" s="674"/>
      <c r="NUN51" s="674"/>
      <c r="NUO51" s="674"/>
      <c r="NUP51" s="674"/>
      <c r="NUQ51" s="674"/>
      <c r="NUR51" s="674"/>
      <c r="NUS51" s="674"/>
      <c r="NUT51" s="674"/>
      <c r="NUU51" s="674"/>
      <c r="NUV51" s="674"/>
      <c r="NUW51" s="674"/>
      <c r="NUX51" s="674"/>
      <c r="NUY51" s="674"/>
      <c r="NUZ51" s="674"/>
      <c r="NVA51" s="674"/>
      <c r="NVB51" s="674"/>
      <c r="NVC51" s="674"/>
      <c r="NVD51" s="674"/>
      <c r="NVE51" s="674"/>
      <c r="NVF51" s="674"/>
      <c r="NVG51" s="674"/>
      <c r="NVH51" s="674"/>
      <c r="NVI51" s="674"/>
      <c r="NVJ51" s="674"/>
      <c r="NVK51" s="674"/>
      <c r="NVL51" s="674"/>
      <c r="NVM51" s="674"/>
      <c r="NVN51" s="674"/>
      <c r="NVO51" s="674"/>
      <c r="NVP51" s="674"/>
      <c r="NVQ51" s="674"/>
      <c r="NVR51" s="674"/>
      <c r="NVS51" s="674"/>
      <c r="NVT51" s="674"/>
      <c r="NVU51" s="674"/>
      <c r="NVV51" s="674"/>
      <c r="NVW51" s="674"/>
      <c r="NVX51" s="674"/>
      <c r="NVY51" s="674"/>
      <c r="NVZ51" s="674"/>
      <c r="NWA51" s="674"/>
      <c r="NWB51" s="674"/>
      <c r="NWC51" s="674"/>
      <c r="NWD51" s="674"/>
      <c r="NWE51" s="674"/>
      <c r="NWF51" s="674"/>
      <c r="NWG51" s="674"/>
      <c r="NWH51" s="674"/>
      <c r="NWI51" s="674"/>
      <c r="NWJ51" s="674"/>
      <c r="NWK51" s="674"/>
      <c r="NWL51" s="674"/>
      <c r="NWM51" s="674"/>
      <c r="NWN51" s="674"/>
      <c r="NWO51" s="674"/>
      <c r="NWP51" s="674"/>
      <c r="NWQ51" s="674"/>
      <c r="NWR51" s="674"/>
      <c r="NWS51" s="674"/>
      <c r="NWT51" s="674"/>
      <c r="NWU51" s="674"/>
      <c r="NWV51" s="674"/>
      <c r="NWW51" s="674"/>
      <c r="NWX51" s="674"/>
      <c r="NWY51" s="674"/>
      <c r="NWZ51" s="674"/>
      <c r="NXA51" s="674"/>
      <c r="NXB51" s="674"/>
      <c r="NXC51" s="674"/>
      <c r="NXD51" s="674"/>
      <c r="NXE51" s="674"/>
      <c r="NXF51" s="674"/>
      <c r="NXG51" s="674"/>
      <c r="NXH51" s="674"/>
      <c r="NXI51" s="674"/>
      <c r="NXJ51" s="674"/>
      <c r="NXK51" s="674"/>
      <c r="NXL51" s="674"/>
      <c r="NXM51" s="674"/>
      <c r="NXN51" s="674"/>
      <c r="NXO51" s="674"/>
      <c r="NXP51" s="674"/>
      <c r="NXQ51" s="674"/>
      <c r="NXR51" s="674"/>
      <c r="NXS51" s="674"/>
      <c r="NXT51" s="674"/>
      <c r="NXU51" s="674"/>
      <c r="NXV51" s="674"/>
      <c r="NXW51" s="674"/>
      <c r="NXX51" s="674"/>
      <c r="NXY51" s="674"/>
      <c r="NXZ51" s="674"/>
      <c r="NYA51" s="674"/>
      <c r="NYB51" s="674"/>
      <c r="NYC51" s="674"/>
      <c r="NYD51" s="674"/>
      <c r="NYE51" s="674"/>
      <c r="NYF51" s="674"/>
      <c r="NYG51" s="674"/>
      <c r="NYH51" s="674"/>
      <c r="NYI51" s="674"/>
      <c r="NYJ51" s="674"/>
      <c r="NYK51" s="674"/>
      <c r="NYL51" s="674"/>
      <c r="NYM51" s="674"/>
      <c r="NYN51" s="674"/>
      <c r="NYO51" s="674"/>
      <c r="NYP51" s="674"/>
      <c r="NYQ51" s="674"/>
      <c r="NYR51" s="674"/>
      <c r="NYS51" s="674"/>
      <c r="NYT51" s="674"/>
      <c r="NYU51" s="674"/>
      <c r="NYV51" s="674"/>
      <c r="NYW51" s="674"/>
      <c r="NYX51" s="674"/>
      <c r="NYY51" s="674"/>
      <c r="NYZ51" s="674"/>
      <c r="NZA51" s="674"/>
      <c r="NZB51" s="674"/>
      <c r="NZC51" s="674"/>
      <c r="NZD51" s="674"/>
      <c r="NZE51" s="674"/>
      <c r="NZF51" s="674"/>
      <c r="NZG51" s="674"/>
      <c r="NZH51" s="674"/>
      <c r="NZI51" s="674"/>
      <c r="NZJ51" s="674"/>
      <c r="NZK51" s="674"/>
      <c r="NZL51" s="674"/>
      <c r="NZM51" s="674"/>
      <c r="NZN51" s="674"/>
      <c r="NZO51" s="674"/>
      <c r="NZP51" s="674"/>
      <c r="NZQ51" s="674"/>
      <c r="NZR51" s="674"/>
      <c r="NZS51" s="674"/>
      <c r="NZT51" s="674"/>
      <c r="NZU51" s="674"/>
      <c r="NZV51" s="674"/>
      <c r="NZW51" s="674"/>
      <c r="NZX51" s="674"/>
      <c r="NZY51" s="674"/>
      <c r="NZZ51" s="674"/>
      <c r="OAA51" s="674"/>
      <c r="OAB51" s="674"/>
      <c r="OAC51" s="674"/>
      <c r="OAD51" s="674"/>
      <c r="OAE51" s="674"/>
      <c r="OAF51" s="674"/>
      <c r="OAG51" s="674"/>
      <c r="OAH51" s="674"/>
      <c r="OAI51" s="674"/>
      <c r="OAJ51" s="674"/>
      <c r="OAK51" s="674"/>
      <c r="OAL51" s="674"/>
      <c r="OAM51" s="674"/>
      <c r="OAN51" s="674"/>
      <c r="OAO51" s="674"/>
      <c r="OAP51" s="674"/>
      <c r="OAQ51" s="674"/>
      <c r="OAR51" s="674"/>
      <c r="OAS51" s="674"/>
      <c r="OAT51" s="674"/>
      <c r="OAU51" s="674"/>
      <c r="OAV51" s="674"/>
      <c r="OAW51" s="674"/>
      <c r="OAX51" s="674"/>
      <c r="OAY51" s="674"/>
      <c r="OAZ51" s="674"/>
      <c r="OBA51" s="674"/>
      <c r="OBB51" s="674"/>
      <c r="OBC51" s="674"/>
      <c r="OBD51" s="674"/>
      <c r="OBE51" s="674"/>
      <c r="OBF51" s="674"/>
      <c r="OBG51" s="674"/>
      <c r="OBH51" s="674"/>
      <c r="OBI51" s="674"/>
      <c r="OBJ51" s="674"/>
      <c r="OBK51" s="674"/>
      <c r="OBL51" s="674"/>
      <c r="OBM51" s="674"/>
      <c r="OBN51" s="674"/>
      <c r="OBO51" s="674"/>
      <c r="OBP51" s="674"/>
      <c r="OBQ51" s="674"/>
      <c r="OBR51" s="674"/>
      <c r="OBS51" s="674"/>
      <c r="OBT51" s="674"/>
      <c r="OBU51" s="674"/>
      <c r="OBV51" s="674"/>
      <c r="OBW51" s="674"/>
      <c r="OBX51" s="674"/>
      <c r="OBY51" s="674"/>
      <c r="OBZ51" s="674"/>
      <c r="OCA51" s="674"/>
      <c r="OCB51" s="674"/>
      <c r="OCC51" s="674"/>
      <c r="OCD51" s="674"/>
      <c r="OCE51" s="674"/>
      <c r="OCF51" s="674"/>
      <c r="OCG51" s="674"/>
      <c r="OCH51" s="674"/>
      <c r="OCI51" s="674"/>
      <c r="OCJ51" s="674"/>
      <c r="OCK51" s="674"/>
      <c r="OCL51" s="674"/>
      <c r="OCM51" s="674"/>
      <c r="OCN51" s="674"/>
      <c r="OCO51" s="674"/>
      <c r="OCP51" s="674"/>
      <c r="OCQ51" s="674"/>
      <c r="OCR51" s="674"/>
      <c r="OCS51" s="674"/>
      <c r="OCT51" s="674"/>
      <c r="OCU51" s="674"/>
      <c r="OCV51" s="674"/>
      <c r="OCW51" s="674"/>
      <c r="OCX51" s="674"/>
      <c r="OCY51" s="674"/>
      <c r="OCZ51" s="674"/>
      <c r="ODA51" s="674"/>
      <c r="ODB51" s="674"/>
      <c r="ODC51" s="674"/>
      <c r="ODD51" s="674"/>
      <c r="ODE51" s="674"/>
      <c r="ODF51" s="674"/>
      <c r="ODG51" s="674"/>
      <c r="ODH51" s="674"/>
      <c r="ODI51" s="674"/>
      <c r="ODJ51" s="674"/>
      <c r="ODK51" s="674"/>
      <c r="ODL51" s="674"/>
      <c r="ODM51" s="674"/>
      <c r="ODN51" s="674"/>
      <c r="ODO51" s="674"/>
      <c r="ODP51" s="674"/>
      <c r="ODQ51" s="674"/>
      <c r="ODR51" s="674"/>
      <c r="ODS51" s="674"/>
      <c r="ODT51" s="674"/>
      <c r="ODU51" s="674"/>
      <c r="ODV51" s="674"/>
      <c r="ODW51" s="674"/>
      <c r="ODX51" s="674"/>
      <c r="ODY51" s="674"/>
      <c r="ODZ51" s="674"/>
      <c r="OEA51" s="674"/>
      <c r="OEB51" s="674"/>
      <c r="OEC51" s="674"/>
      <c r="OED51" s="674"/>
      <c r="OEE51" s="674"/>
      <c r="OEF51" s="674"/>
      <c r="OEG51" s="674"/>
      <c r="OEH51" s="674"/>
      <c r="OEI51" s="674"/>
      <c r="OEJ51" s="674"/>
      <c r="OEK51" s="674"/>
      <c r="OEL51" s="674"/>
      <c r="OEM51" s="674"/>
      <c r="OEN51" s="674"/>
      <c r="OEO51" s="674"/>
      <c r="OEP51" s="674"/>
      <c r="OEQ51" s="674"/>
      <c r="OER51" s="674"/>
      <c r="OES51" s="674"/>
      <c r="OET51" s="674"/>
      <c r="OEU51" s="674"/>
      <c r="OEV51" s="674"/>
      <c r="OEW51" s="674"/>
      <c r="OEX51" s="674"/>
      <c r="OEY51" s="674"/>
      <c r="OEZ51" s="674"/>
      <c r="OFA51" s="674"/>
      <c r="OFB51" s="674"/>
      <c r="OFC51" s="674"/>
      <c r="OFD51" s="674"/>
      <c r="OFE51" s="674"/>
      <c r="OFF51" s="674"/>
      <c r="OFG51" s="674"/>
      <c r="OFH51" s="674"/>
      <c r="OFI51" s="674"/>
      <c r="OFJ51" s="674"/>
      <c r="OFK51" s="674"/>
      <c r="OFL51" s="674"/>
      <c r="OFM51" s="674"/>
      <c r="OFN51" s="674"/>
      <c r="OFO51" s="674"/>
      <c r="OFP51" s="674"/>
      <c r="OFQ51" s="674"/>
      <c r="OFR51" s="674"/>
      <c r="OFS51" s="674"/>
      <c r="OFT51" s="674"/>
      <c r="OFU51" s="674"/>
      <c r="OFV51" s="674"/>
      <c r="OFW51" s="674"/>
      <c r="OFX51" s="674"/>
      <c r="OFY51" s="674"/>
      <c r="OFZ51" s="674"/>
      <c r="OGA51" s="674"/>
      <c r="OGB51" s="674"/>
      <c r="OGC51" s="674"/>
      <c r="OGD51" s="674"/>
      <c r="OGE51" s="674"/>
      <c r="OGF51" s="674"/>
      <c r="OGG51" s="674"/>
      <c r="OGH51" s="674"/>
      <c r="OGI51" s="674"/>
      <c r="OGJ51" s="674"/>
      <c r="OGK51" s="674"/>
      <c r="OGL51" s="674"/>
      <c r="OGM51" s="674"/>
      <c r="OGN51" s="674"/>
      <c r="OGO51" s="674"/>
      <c r="OGP51" s="674"/>
      <c r="OGQ51" s="674"/>
      <c r="OGR51" s="674"/>
      <c r="OGS51" s="674"/>
      <c r="OGT51" s="674"/>
      <c r="OGU51" s="674"/>
      <c r="OGV51" s="674"/>
      <c r="OGW51" s="674"/>
      <c r="OGX51" s="674"/>
      <c r="OGY51" s="674"/>
      <c r="OGZ51" s="674"/>
      <c r="OHA51" s="674"/>
      <c r="OHB51" s="674"/>
      <c r="OHC51" s="674"/>
      <c r="OHD51" s="674"/>
      <c r="OHE51" s="674"/>
      <c r="OHF51" s="674"/>
      <c r="OHG51" s="674"/>
      <c r="OHH51" s="674"/>
      <c r="OHI51" s="674"/>
      <c r="OHJ51" s="674"/>
      <c r="OHK51" s="674"/>
      <c r="OHL51" s="674"/>
      <c r="OHM51" s="674"/>
      <c r="OHN51" s="674"/>
      <c r="OHO51" s="674"/>
      <c r="OHP51" s="674"/>
      <c r="OHQ51" s="674"/>
      <c r="OHR51" s="674"/>
      <c r="OHS51" s="674"/>
      <c r="OHT51" s="674"/>
      <c r="OHU51" s="674"/>
      <c r="OHV51" s="674"/>
      <c r="OHW51" s="674"/>
      <c r="OHX51" s="674"/>
      <c r="OHY51" s="674"/>
      <c r="OHZ51" s="674"/>
      <c r="OIA51" s="674"/>
      <c r="OIB51" s="674"/>
      <c r="OIC51" s="674"/>
      <c r="OID51" s="674"/>
      <c r="OIE51" s="674"/>
      <c r="OIF51" s="674"/>
      <c r="OIG51" s="674"/>
      <c r="OIH51" s="674"/>
      <c r="OII51" s="674"/>
      <c r="OIJ51" s="674"/>
      <c r="OIK51" s="674"/>
      <c r="OIL51" s="674"/>
      <c r="OIM51" s="674"/>
      <c r="OIN51" s="674"/>
      <c r="OIO51" s="674"/>
      <c r="OIP51" s="674"/>
      <c r="OIQ51" s="674"/>
      <c r="OIR51" s="674"/>
      <c r="OIS51" s="674"/>
      <c r="OIT51" s="674"/>
      <c r="OIU51" s="674"/>
      <c r="OIV51" s="674"/>
      <c r="OIW51" s="674"/>
      <c r="OIX51" s="674"/>
      <c r="OIY51" s="674"/>
      <c r="OIZ51" s="674"/>
      <c r="OJA51" s="674"/>
      <c r="OJB51" s="674"/>
      <c r="OJC51" s="674"/>
      <c r="OJD51" s="674"/>
      <c r="OJE51" s="674"/>
      <c r="OJF51" s="674"/>
      <c r="OJG51" s="674"/>
      <c r="OJH51" s="674"/>
      <c r="OJI51" s="674"/>
      <c r="OJJ51" s="674"/>
      <c r="OJK51" s="674"/>
      <c r="OJL51" s="674"/>
      <c r="OJM51" s="674"/>
      <c r="OJN51" s="674"/>
      <c r="OJO51" s="674"/>
      <c r="OJP51" s="674"/>
      <c r="OJQ51" s="674"/>
      <c r="OJR51" s="674"/>
      <c r="OJS51" s="674"/>
      <c r="OJT51" s="674"/>
      <c r="OJU51" s="674"/>
      <c r="OJV51" s="674"/>
      <c r="OJW51" s="674"/>
      <c r="OJX51" s="674"/>
      <c r="OJY51" s="674"/>
      <c r="OJZ51" s="674"/>
      <c r="OKA51" s="674"/>
      <c r="OKB51" s="674"/>
      <c r="OKC51" s="674"/>
      <c r="OKD51" s="674"/>
      <c r="OKE51" s="674"/>
      <c r="OKF51" s="674"/>
      <c r="OKG51" s="674"/>
      <c r="OKH51" s="674"/>
      <c r="OKI51" s="674"/>
      <c r="OKJ51" s="674"/>
      <c r="OKK51" s="674"/>
      <c r="OKL51" s="674"/>
      <c r="OKM51" s="674"/>
      <c r="OKN51" s="674"/>
      <c r="OKO51" s="674"/>
      <c r="OKP51" s="674"/>
      <c r="OKQ51" s="674"/>
      <c r="OKR51" s="674"/>
      <c r="OKS51" s="674"/>
      <c r="OKT51" s="674"/>
      <c r="OKU51" s="674"/>
      <c r="OKV51" s="674"/>
      <c r="OKW51" s="674"/>
      <c r="OKX51" s="674"/>
      <c r="OKY51" s="674"/>
      <c r="OKZ51" s="674"/>
      <c r="OLA51" s="674"/>
      <c r="OLB51" s="674"/>
      <c r="OLC51" s="674"/>
      <c r="OLD51" s="674"/>
      <c r="OLE51" s="674"/>
      <c r="OLF51" s="674"/>
      <c r="OLG51" s="674"/>
      <c r="OLH51" s="674"/>
      <c r="OLI51" s="674"/>
      <c r="OLJ51" s="674"/>
      <c r="OLK51" s="674"/>
      <c r="OLL51" s="674"/>
      <c r="OLM51" s="674"/>
      <c r="OLN51" s="674"/>
      <c r="OLO51" s="674"/>
      <c r="OLP51" s="674"/>
      <c r="OLQ51" s="674"/>
      <c r="OLR51" s="674"/>
      <c r="OLS51" s="674"/>
      <c r="OLT51" s="674"/>
      <c r="OLU51" s="674"/>
      <c r="OLV51" s="674"/>
      <c r="OLW51" s="674"/>
      <c r="OLX51" s="674"/>
      <c r="OLY51" s="674"/>
      <c r="OLZ51" s="674"/>
      <c r="OMA51" s="674"/>
      <c r="OMB51" s="674"/>
      <c r="OMC51" s="674"/>
      <c r="OMD51" s="674"/>
      <c r="OME51" s="674"/>
      <c r="OMF51" s="674"/>
      <c r="OMG51" s="674"/>
      <c r="OMH51" s="674"/>
      <c r="OMI51" s="674"/>
      <c r="OMJ51" s="674"/>
      <c r="OMK51" s="674"/>
      <c r="OML51" s="674"/>
      <c r="OMM51" s="674"/>
      <c r="OMN51" s="674"/>
      <c r="OMO51" s="674"/>
      <c r="OMP51" s="674"/>
      <c r="OMQ51" s="674"/>
      <c r="OMR51" s="674"/>
      <c r="OMS51" s="674"/>
      <c r="OMT51" s="674"/>
      <c r="OMU51" s="674"/>
      <c r="OMV51" s="674"/>
      <c r="OMW51" s="674"/>
      <c r="OMX51" s="674"/>
      <c r="OMY51" s="674"/>
      <c r="OMZ51" s="674"/>
      <c r="ONA51" s="674"/>
      <c r="ONB51" s="674"/>
      <c r="ONC51" s="674"/>
      <c r="OND51" s="674"/>
      <c r="ONE51" s="674"/>
      <c r="ONF51" s="674"/>
      <c r="ONG51" s="674"/>
      <c r="ONH51" s="674"/>
      <c r="ONI51" s="674"/>
      <c r="ONJ51" s="674"/>
      <c r="ONK51" s="674"/>
      <c r="ONL51" s="674"/>
      <c r="ONM51" s="674"/>
      <c r="ONN51" s="674"/>
      <c r="ONO51" s="674"/>
      <c r="ONP51" s="674"/>
      <c r="ONQ51" s="674"/>
      <c r="ONR51" s="674"/>
      <c r="ONS51" s="674"/>
      <c r="ONT51" s="674"/>
      <c r="ONU51" s="674"/>
      <c r="ONV51" s="674"/>
      <c r="ONW51" s="674"/>
      <c r="ONX51" s="674"/>
      <c r="ONY51" s="674"/>
      <c r="ONZ51" s="674"/>
      <c r="OOA51" s="674"/>
      <c r="OOB51" s="674"/>
      <c r="OOC51" s="674"/>
      <c r="OOD51" s="674"/>
      <c r="OOE51" s="674"/>
      <c r="OOF51" s="674"/>
      <c r="OOG51" s="674"/>
      <c r="OOH51" s="674"/>
      <c r="OOI51" s="674"/>
      <c r="OOJ51" s="674"/>
      <c r="OOK51" s="674"/>
      <c r="OOL51" s="674"/>
      <c r="OOM51" s="674"/>
      <c r="OON51" s="674"/>
      <c r="OOO51" s="674"/>
      <c r="OOP51" s="674"/>
      <c r="OOQ51" s="674"/>
      <c r="OOR51" s="674"/>
      <c r="OOS51" s="674"/>
      <c r="OOT51" s="674"/>
      <c r="OOU51" s="674"/>
      <c r="OOV51" s="674"/>
      <c r="OOW51" s="674"/>
      <c r="OOX51" s="674"/>
      <c r="OOY51" s="674"/>
      <c r="OOZ51" s="674"/>
      <c r="OPA51" s="674"/>
      <c r="OPB51" s="674"/>
      <c r="OPC51" s="674"/>
      <c r="OPD51" s="674"/>
      <c r="OPE51" s="674"/>
      <c r="OPF51" s="674"/>
      <c r="OPG51" s="674"/>
      <c r="OPH51" s="674"/>
      <c r="OPI51" s="674"/>
      <c r="OPJ51" s="674"/>
      <c r="OPK51" s="674"/>
      <c r="OPL51" s="674"/>
      <c r="OPM51" s="674"/>
      <c r="OPN51" s="674"/>
      <c r="OPO51" s="674"/>
      <c r="OPP51" s="674"/>
      <c r="OPQ51" s="674"/>
      <c r="OPR51" s="674"/>
      <c r="OPS51" s="674"/>
      <c r="OPT51" s="674"/>
      <c r="OPU51" s="674"/>
      <c r="OPV51" s="674"/>
      <c r="OPW51" s="674"/>
      <c r="OPX51" s="674"/>
      <c r="OPY51" s="674"/>
      <c r="OPZ51" s="674"/>
      <c r="OQA51" s="674"/>
      <c r="OQB51" s="674"/>
      <c r="OQC51" s="674"/>
      <c r="OQD51" s="674"/>
      <c r="OQE51" s="674"/>
      <c r="OQF51" s="674"/>
      <c r="OQG51" s="674"/>
      <c r="OQH51" s="674"/>
      <c r="OQI51" s="674"/>
      <c r="OQJ51" s="674"/>
      <c r="OQK51" s="674"/>
      <c r="OQL51" s="674"/>
      <c r="OQM51" s="674"/>
      <c r="OQN51" s="674"/>
      <c r="OQO51" s="674"/>
      <c r="OQP51" s="674"/>
      <c r="OQQ51" s="674"/>
      <c r="OQR51" s="674"/>
      <c r="OQS51" s="674"/>
      <c r="OQT51" s="674"/>
      <c r="OQU51" s="674"/>
      <c r="OQV51" s="674"/>
      <c r="OQW51" s="674"/>
      <c r="OQX51" s="674"/>
      <c r="OQY51" s="674"/>
      <c r="OQZ51" s="674"/>
      <c r="ORA51" s="674"/>
      <c r="ORB51" s="674"/>
      <c r="ORC51" s="674"/>
      <c r="ORD51" s="674"/>
      <c r="ORE51" s="674"/>
      <c r="ORF51" s="674"/>
      <c r="ORG51" s="674"/>
      <c r="ORH51" s="674"/>
      <c r="ORI51" s="674"/>
      <c r="ORJ51" s="674"/>
      <c r="ORK51" s="674"/>
      <c r="ORL51" s="674"/>
      <c r="ORM51" s="674"/>
      <c r="ORN51" s="674"/>
      <c r="ORO51" s="674"/>
      <c r="ORP51" s="674"/>
      <c r="ORQ51" s="674"/>
      <c r="ORR51" s="674"/>
      <c r="ORS51" s="674"/>
      <c r="ORT51" s="674"/>
      <c r="ORU51" s="674"/>
      <c r="ORV51" s="674"/>
      <c r="ORW51" s="674"/>
      <c r="ORX51" s="674"/>
      <c r="ORY51" s="674"/>
      <c r="ORZ51" s="674"/>
      <c r="OSA51" s="674"/>
      <c r="OSB51" s="674"/>
      <c r="OSC51" s="674"/>
      <c r="OSD51" s="674"/>
      <c r="OSE51" s="674"/>
      <c r="OSF51" s="674"/>
      <c r="OSG51" s="674"/>
      <c r="OSH51" s="674"/>
      <c r="OSI51" s="674"/>
      <c r="OSJ51" s="674"/>
      <c r="OSK51" s="674"/>
      <c r="OSL51" s="674"/>
      <c r="OSM51" s="674"/>
      <c r="OSN51" s="674"/>
      <c r="OSO51" s="674"/>
      <c r="OSP51" s="674"/>
      <c r="OSQ51" s="674"/>
      <c r="OSR51" s="674"/>
      <c r="OSS51" s="674"/>
      <c r="OST51" s="674"/>
      <c r="OSU51" s="674"/>
      <c r="OSV51" s="674"/>
      <c r="OSW51" s="674"/>
      <c r="OSX51" s="674"/>
      <c r="OSY51" s="674"/>
      <c r="OSZ51" s="674"/>
      <c r="OTA51" s="674"/>
      <c r="OTB51" s="674"/>
      <c r="OTC51" s="674"/>
      <c r="OTD51" s="674"/>
      <c r="OTE51" s="674"/>
      <c r="OTF51" s="674"/>
      <c r="OTG51" s="674"/>
      <c r="OTH51" s="674"/>
      <c r="OTI51" s="674"/>
      <c r="OTJ51" s="674"/>
      <c r="OTK51" s="674"/>
      <c r="OTL51" s="674"/>
      <c r="OTM51" s="674"/>
      <c r="OTN51" s="674"/>
      <c r="OTO51" s="674"/>
      <c r="OTP51" s="674"/>
      <c r="OTQ51" s="674"/>
      <c r="OTR51" s="674"/>
      <c r="OTS51" s="674"/>
      <c r="OTT51" s="674"/>
      <c r="OTU51" s="674"/>
      <c r="OTV51" s="674"/>
      <c r="OTW51" s="674"/>
      <c r="OTX51" s="674"/>
      <c r="OTY51" s="674"/>
      <c r="OTZ51" s="674"/>
      <c r="OUA51" s="674"/>
      <c r="OUB51" s="674"/>
      <c r="OUC51" s="674"/>
      <c r="OUD51" s="674"/>
      <c r="OUE51" s="674"/>
      <c r="OUF51" s="674"/>
      <c r="OUG51" s="674"/>
      <c r="OUH51" s="674"/>
      <c r="OUI51" s="674"/>
      <c r="OUJ51" s="674"/>
      <c r="OUK51" s="674"/>
      <c r="OUL51" s="674"/>
      <c r="OUM51" s="674"/>
      <c r="OUN51" s="674"/>
      <c r="OUO51" s="674"/>
      <c r="OUP51" s="674"/>
      <c r="OUQ51" s="674"/>
      <c r="OUR51" s="674"/>
      <c r="OUS51" s="674"/>
      <c r="OUT51" s="674"/>
      <c r="OUU51" s="674"/>
      <c r="OUV51" s="674"/>
      <c r="OUW51" s="674"/>
      <c r="OUX51" s="674"/>
      <c r="OUY51" s="674"/>
      <c r="OUZ51" s="674"/>
      <c r="OVA51" s="674"/>
      <c r="OVB51" s="674"/>
      <c r="OVC51" s="674"/>
      <c r="OVD51" s="674"/>
      <c r="OVE51" s="674"/>
      <c r="OVF51" s="674"/>
      <c r="OVG51" s="674"/>
      <c r="OVH51" s="674"/>
      <c r="OVI51" s="674"/>
      <c r="OVJ51" s="674"/>
      <c r="OVK51" s="674"/>
      <c r="OVL51" s="674"/>
      <c r="OVM51" s="674"/>
      <c r="OVN51" s="674"/>
      <c r="OVO51" s="674"/>
      <c r="OVP51" s="674"/>
      <c r="OVQ51" s="674"/>
      <c r="OVR51" s="674"/>
      <c r="OVS51" s="674"/>
      <c r="OVT51" s="674"/>
      <c r="OVU51" s="674"/>
      <c r="OVV51" s="674"/>
      <c r="OVW51" s="674"/>
      <c r="OVX51" s="674"/>
      <c r="OVY51" s="674"/>
      <c r="OVZ51" s="674"/>
      <c r="OWA51" s="674"/>
      <c r="OWB51" s="674"/>
      <c r="OWC51" s="674"/>
      <c r="OWD51" s="674"/>
      <c r="OWE51" s="674"/>
      <c r="OWF51" s="674"/>
      <c r="OWG51" s="674"/>
      <c r="OWH51" s="674"/>
      <c r="OWI51" s="674"/>
      <c r="OWJ51" s="674"/>
      <c r="OWK51" s="674"/>
      <c r="OWL51" s="674"/>
      <c r="OWM51" s="674"/>
      <c r="OWN51" s="674"/>
      <c r="OWO51" s="674"/>
      <c r="OWP51" s="674"/>
      <c r="OWQ51" s="674"/>
      <c r="OWR51" s="674"/>
      <c r="OWS51" s="674"/>
      <c r="OWT51" s="674"/>
      <c r="OWU51" s="674"/>
      <c r="OWV51" s="674"/>
      <c r="OWW51" s="674"/>
      <c r="OWX51" s="674"/>
      <c r="OWY51" s="674"/>
      <c r="OWZ51" s="674"/>
      <c r="OXA51" s="674"/>
      <c r="OXB51" s="674"/>
      <c r="OXC51" s="674"/>
      <c r="OXD51" s="674"/>
      <c r="OXE51" s="674"/>
      <c r="OXF51" s="674"/>
      <c r="OXG51" s="674"/>
      <c r="OXH51" s="674"/>
      <c r="OXI51" s="674"/>
      <c r="OXJ51" s="674"/>
      <c r="OXK51" s="674"/>
      <c r="OXL51" s="674"/>
      <c r="OXM51" s="674"/>
      <c r="OXN51" s="674"/>
      <c r="OXO51" s="674"/>
      <c r="OXP51" s="674"/>
      <c r="OXQ51" s="674"/>
      <c r="OXR51" s="674"/>
      <c r="OXS51" s="674"/>
      <c r="OXT51" s="674"/>
      <c r="OXU51" s="674"/>
      <c r="OXV51" s="674"/>
      <c r="OXW51" s="674"/>
      <c r="OXX51" s="674"/>
      <c r="OXY51" s="674"/>
      <c r="OXZ51" s="674"/>
      <c r="OYA51" s="674"/>
      <c r="OYB51" s="674"/>
      <c r="OYC51" s="674"/>
      <c r="OYD51" s="674"/>
      <c r="OYE51" s="674"/>
      <c r="OYF51" s="674"/>
      <c r="OYG51" s="674"/>
      <c r="OYH51" s="674"/>
      <c r="OYI51" s="674"/>
      <c r="OYJ51" s="674"/>
      <c r="OYK51" s="674"/>
      <c r="OYL51" s="674"/>
      <c r="OYM51" s="674"/>
      <c r="OYN51" s="674"/>
      <c r="OYO51" s="674"/>
      <c r="OYP51" s="674"/>
      <c r="OYQ51" s="674"/>
      <c r="OYR51" s="674"/>
      <c r="OYS51" s="674"/>
      <c r="OYT51" s="674"/>
      <c r="OYU51" s="674"/>
      <c r="OYV51" s="674"/>
      <c r="OYW51" s="674"/>
      <c r="OYX51" s="674"/>
      <c r="OYY51" s="674"/>
      <c r="OYZ51" s="674"/>
      <c r="OZA51" s="674"/>
      <c r="OZB51" s="674"/>
      <c r="OZC51" s="674"/>
      <c r="OZD51" s="674"/>
      <c r="OZE51" s="674"/>
      <c r="OZF51" s="674"/>
      <c r="OZG51" s="674"/>
      <c r="OZH51" s="674"/>
      <c r="OZI51" s="674"/>
      <c r="OZJ51" s="674"/>
      <c r="OZK51" s="674"/>
      <c r="OZL51" s="674"/>
      <c r="OZM51" s="674"/>
      <c r="OZN51" s="674"/>
      <c r="OZO51" s="674"/>
      <c r="OZP51" s="674"/>
      <c r="OZQ51" s="674"/>
      <c r="OZR51" s="674"/>
      <c r="OZS51" s="674"/>
      <c r="OZT51" s="674"/>
      <c r="OZU51" s="674"/>
      <c r="OZV51" s="674"/>
      <c r="OZW51" s="674"/>
      <c r="OZX51" s="674"/>
      <c r="OZY51" s="674"/>
      <c r="OZZ51" s="674"/>
      <c r="PAA51" s="674"/>
      <c r="PAB51" s="674"/>
      <c r="PAC51" s="674"/>
      <c r="PAD51" s="674"/>
      <c r="PAE51" s="674"/>
      <c r="PAF51" s="674"/>
      <c r="PAG51" s="674"/>
      <c r="PAH51" s="674"/>
      <c r="PAI51" s="674"/>
      <c r="PAJ51" s="674"/>
      <c r="PAK51" s="674"/>
      <c r="PAL51" s="674"/>
      <c r="PAM51" s="674"/>
      <c r="PAN51" s="674"/>
      <c r="PAO51" s="674"/>
      <c r="PAP51" s="674"/>
      <c r="PAQ51" s="674"/>
      <c r="PAR51" s="674"/>
      <c r="PAS51" s="674"/>
      <c r="PAT51" s="674"/>
      <c r="PAU51" s="674"/>
      <c r="PAV51" s="674"/>
      <c r="PAW51" s="674"/>
      <c r="PAX51" s="674"/>
      <c r="PAY51" s="674"/>
      <c r="PAZ51" s="674"/>
      <c r="PBA51" s="674"/>
      <c r="PBB51" s="674"/>
      <c r="PBC51" s="674"/>
      <c r="PBD51" s="674"/>
      <c r="PBE51" s="674"/>
      <c r="PBF51" s="674"/>
      <c r="PBG51" s="674"/>
      <c r="PBH51" s="674"/>
      <c r="PBI51" s="674"/>
      <c r="PBJ51" s="674"/>
      <c r="PBK51" s="674"/>
      <c r="PBL51" s="674"/>
      <c r="PBM51" s="674"/>
      <c r="PBN51" s="674"/>
      <c r="PBO51" s="674"/>
      <c r="PBP51" s="674"/>
      <c r="PBQ51" s="674"/>
      <c r="PBR51" s="674"/>
      <c r="PBS51" s="674"/>
      <c r="PBT51" s="674"/>
      <c r="PBU51" s="674"/>
      <c r="PBV51" s="674"/>
      <c r="PBW51" s="674"/>
      <c r="PBX51" s="674"/>
      <c r="PBY51" s="674"/>
      <c r="PBZ51" s="674"/>
      <c r="PCA51" s="674"/>
      <c r="PCB51" s="674"/>
      <c r="PCC51" s="674"/>
      <c r="PCD51" s="674"/>
      <c r="PCE51" s="674"/>
      <c r="PCF51" s="674"/>
      <c r="PCG51" s="674"/>
      <c r="PCH51" s="674"/>
      <c r="PCI51" s="674"/>
      <c r="PCJ51" s="674"/>
      <c r="PCK51" s="674"/>
      <c r="PCL51" s="674"/>
      <c r="PCM51" s="674"/>
      <c r="PCN51" s="674"/>
      <c r="PCO51" s="674"/>
      <c r="PCP51" s="674"/>
      <c r="PCQ51" s="674"/>
      <c r="PCR51" s="674"/>
      <c r="PCS51" s="674"/>
      <c r="PCT51" s="674"/>
      <c r="PCU51" s="674"/>
      <c r="PCV51" s="674"/>
      <c r="PCW51" s="674"/>
      <c r="PCX51" s="674"/>
      <c r="PCY51" s="674"/>
      <c r="PCZ51" s="674"/>
      <c r="PDA51" s="674"/>
      <c r="PDB51" s="674"/>
      <c r="PDC51" s="674"/>
      <c r="PDD51" s="674"/>
      <c r="PDE51" s="674"/>
      <c r="PDF51" s="674"/>
      <c r="PDG51" s="674"/>
      <c r="PDH51" s="674"/>
      <c r="PDI51" s="674"/>
      <c r="PDJ51" s="674"/>
      <c r="PDK51" s="674"/>
      <c r="PDL51" s="674"/>
      <c r="PDM51" s="674"/>
      <c r="PDN51" s="674"/>
      <c r="PDO51" s="674"/>
      <c r="PDP51" s="674"/>
      <c r="PDQ51" s="674"/>
      <c r="PDR51" s="674"/>
      <c r="PDS51" s="674"/>
      <c r="PDT51" s="674"/>
      <c r="PDU51" s="674"/>
      <c r="PDV51" s="674"/>
      <c r="PDW51" s="674"/>
      <c r="PDX51" s="674"/>
      <c r="PDY51" s="674"/>
      <c r="PDZ51" s="674"/>
      <c r="PEA51" s="674"/>
      <c r="PEB51" s="674"/>
      <c r="PEC51" s="674"/>
      <c r="PED51" s="674"/>
      <c r="PEE51" s="674"/>
      <c r="PEF51" s="674"/>
      <c r="PEG51" s="674"/>
      <c r="PEH51" s="674"/>
      <c r="PEI51" s="674"/>
      <c r="PEJ51" s="674"/>
      <c r="PEK51" s="674"/>
      <c r="PEL51" s="674"/>
      <c r="PEM51" s="674"/>
      <c r="PEN51" s="674"/>
      <c r="PEO51" s="674"/>
      <c r="PEP51" s="674"/>
      <c r="PEQ51" s="674"/>
      <c r="PER51" s="674"/>
      <c r="PES51" s="674"/>
      <c r="PET51" s="674"/>
      <c r="PEU51" s="674"/>
      <c r="PEV51" s="674"/>
      <c r="PEW51" s="674"/>
      <c r="PEX51" s="674"/>
      <c r="PEY51" s="674"/>
      <c r="PEZ51" s="674"/>
      <c r="PFA51" s="674"/>
      <c r="PFB51" s="674"/>
      <c r="PFC51" s="674"/>
      <c r="PFD51" s="674"/>
      <c r="PFE51" s="674"/>
      <c r="PFF51" s="674"/>
      <c r="PFG51" s="674"/>
      <c r="PFH51" s="674"/>
      <c r="PFI51" s="674"/>
      <c r="PFJ51" s="674"/>
      <c r="PFK51" s="674"/>
      <c r="PFL51" s="674"/>
      <c r="PFM51" s="674"/>
      <c r="PFN51" s="674"/>
      <c r="PFO51" s="674"/>
      <c r="PFP51" s="674"/>
      <c r="PFQ51" s="674"/>
      <c r="PFR51" s="674"/>
      <c r="PFS51" s="674"/>
      <c r="PFT51" s="674"/>
      <c r="PFU51" s="674"/>
      <c r="PFV51" s="674"/>
      <c r="PFW51" s="674"/>
      <c r="PFX51" s="674"/>
      <c r="PFY51" s="674"/>
      <c r="PFZ51" s="674"/>
      <c r="PGA51" s="674"/>
      <c r="PGB51" s="674"/>
      <c r="PGC51" s="674"/>
      <c r="PGD51" s="674"/>
      <c r="PGE51" s="674"/>
      <c r="PGF51" s="674"/>
      <c r="PGG51" s="674"/>
      <c r="PGH51" s="674"/>
      <c r="PGI51" s="674"/>
      <c r="PGJ51" s="674"/>
      <c r="PGK51" s="674"/>
      <c r="PGL51" s="674"/>
      <c r="PGM51" s="674"/>
      <c r="PGN51" s="674"/>
      <c r="PGO51" s="674"/>
      <c r="PGP51" s="674"/>
      <c r="PGQ51" s="674"/>
      <c r="PGR51" s="674"/>
      <c r="PGS51" s="674"/>
      <c r="PGT51" s="674"/>
      <c r="PGU51" s="674"/>
      <c r="PGV51" s="674"/>
      <c r="PGW51" s="674"/>
      <c r="PGX51" s="674"/>
      <c r="PGY51" s="674"/>
      <c r="PGZ51" s="674"/>
      <c r="PHA51" s="674"/>
      <c r="PHB51" s="674"/>
      <c r="PHC51" s="674"/>
      <c r="PHD51" s="674"/>
      <c r="PHE51" s="674"/>
      <c r="PHF51" s="674"/>
      <c r="PHG51" s="674"/>
      <c r="PHH51" s="674"/>
      <c r="PHI51" s="674"/>
      <c r="PHJ51" s="674"/>
      <c r="PHK51" s="674"/>
      <c r="PHL51" s="674"/>
      <c r="PHM51" s="674"/>
      <c r="PHN51" s="674"/>
      <c r="PHO51" s="674"/>
      <c r="PHP51" s="674"/>
      <c r="PHQ51" s="674"/>
      <c r="PHR51" s="674"/>
      <c r="PHS51" s="674"/>
      <c r="PHT51" s="674"/>
      <c r="PHU51" s="674"/>
      <c r="PHV51" s="674"/>
      <c r="PHW51" s="674"/>
      <c r="PHX51" s="674"/>
      <c r="PHY51" s="674"/>
      <c r="PHZ51" s="674"/>
      <c r="PIA51" s="674"/>
      <c r="PIB51" s="674"/>
      <c r="PIC51" s="674"/>
      <c r="PID51" s="674"/>
      <c r="PIE51" s="674"/>
      <c r="PIF51" s="674"/>
      <c r="PIG51" s="674"/>
      <c r="PIH51" s="674"/>
      <c r="PII51" s="674"/>
      <c r="PIJ51" s="674"/>
      <c r="PIK51" s="674"/>
      <c r="PIL51" s="674"/>
      <c r="PIM51" s="674"/>
      <c r="PIN51" s="674"/>
      <c r="PIO51" s="674"/>
      <c r="PIP51" s="674"/>
      <c r="PIQ51" s="674"/>
      <c r="PIR51" s="674"/>
      <c r="PIS51" s="674"/>
      <c r="PIT51" s="674"/>
      <c r="PIU51" s="674"/>
      <c r="PIV51" s="674"/>
      <c r="PIW51" s="674"/>
      <c r="PIX51" s="674"/>
      <c r="PIY51" s="674"/>
      <c r="PIZ51" s="674"/>
      <c r="PJA51" s="674"/>
      <c r="PJB51" s="674"/>
      <c r="PJC51" s="674"/>
      <c r="PJD51" s="674"/>
      <c r="PJE51" s="674"/>
      <c r="PJF51" s="674"/>
      <c r="PJG51" s="674"/>
      <c r="PJH51" s="674"/>
      <c r="PJI51" s="674"/>
      <c r="PJJ51" s="674"/>
      <c r="PJK51" s="674"/>
      <c r="PJL51" s="674"/>
      <c r="PJM51" s="674"/>
      <c r="PJN51" s="674"/>
      <c r="PJO51" s="674"/>
      <c r="PJP51" s="674"/>
      <c r="PJQ51" s="674"/>
      <c r="PJR51" s="674"/>
      <c r="PJS51" s="674"/>
      <c r="PJT51" s="674"/>
      <c r="PJU51" s="674"/>
      <c r="PJV51" s="674"/>
      <c r="PJW51" s="674"/>
      <c r="PJX51" s="674"/>
      <c r="PJY51" s="674"/>
      <c r="PJZ51" s="674"/>
      <c r="PKA51" s="674"/>
      <c r="PKB51" s="674"/>
      <c r="PKC51" s="674"/>
      <c r="PKD51" s="674"/>
      <c r="PKE51" s="674"/>
      <c r="PKF51" s="674"/>
      <c r="PKG51" s="674"/>
      <c r="PKH51" s="674"/>
      <c r="PKI51" s="674"/>
      <c r="PKJ51" s="674"/>
      <c r="PKK51" s="674"/>
      <c r="PKL51" s="674"/>
      <c r="PKM51" s="674"/>
      <c r="PKN51" s="674"/>
      <c r="PKO51" s="674"/>
      <c r="PKP51" s="674"/>
      <c r="PKQ51" s="674"/>
      <c r="PKR51" s="674"/>
      <c r="PKS51" s="674"/>
      <c r="PKT51" s="674"/>
      <c r="PKU51" s="674"/>
      <c r="PKV51" s="674"/>
      <c r="PKW51" s="674"/>
      <c r="PKX51" s="674"/>
      <c r="PKY51" s="674"/>
      <c r="PKZ51" s="674"/>
      <c r="PLA51" s="674"/>
      <c r="PLB51" s="674"/>
      <c r="PLC51" s="674"/>
      <c r="PLD51" s="674"/>
      <c r="PLE51" s="674"/>
      <c r="PLF51" s="674"/>
      <c r="PLG51" s="674"/>
      <c r="PLH51" s="674"/>
      <c r="PLI51" s="674"/>
      <c r="PLJ51" s="674"/>
      <c r="PLK51" s="674"/>
      <c r="PLL51" s="674"/>
      <c r="PLM51" s="674"/>
      <c r="PLN51" s="674"/>
      <c r="PLO51" s="674"/>
      <c r="PLP51" s="674"/>
      <c r="PLQ51" s="674"/>
      <c r="PLR51" s="674"/>
      <c r="PLS51" s="674"/>
      <c r="PLT51" s="674"/>
      <c r="PLU51" s="674"/>
      <c r="PLV51" s="674"/>
      <c r="PLW51" s="674"/>
      <c r="PLX51" s="674"/>
      <c r="PLY51" s="674"/>
      <c r="PLZ51" s="674"/>
      <c r="PMA51" s="674"/>
      <c r="PMB51" s="674"/>
      <c r="PMC51" s="674"/>
      <c r="PMD51" s="674"/>
      <c r="PME51" s="674"/>
      <c r="PMF51" s="674"/>
      <c r="PMG51" s="674"/>
      <c r="PMH51" s="674"/>
      <c r="PMI51" s="674"/>
      <c r="PMJ51" s="674"/>
      <c r="PMK51" s="674"/>
      <c r="PML51" s="674"/>
      <c r="PMM51" s="674"/>
      <c r="PMN51" s="674"/>
      <c r="PMO51" s="674"/>
      <c r="PMP51" s="674"/>
      <c r="PMQ51" s="674"/>
      <c r="PMR51" s="674"/>
      <c r="PMS51" s="674"/>
      <c r="PMT51" s="674"/>
      <c r="PMU51" s="674"/>
      <c r="PMV51" s="674"/>
      <c r="PMW51" s="674"/>
      <c r="PMX51" s="674"/>
      <c r="PMY51" s="674"/>
      <c r="PMZ51" s="674"/>
      <c r="PNA51" s="674"/>
      <c r="PNB51" s="674"/>
      <c r="PNC51" s="674"/>
      <c r="PND51" s="674"/>
      <c r="PNE51" s="674"/>
      <c r="PNF51" s="674"/>
      <c r="PNG51" s="674"/>
      <c r="PNH51" s="674"/>
      <c r="PNI51" s="674"/>
      <c r="PNJ51" s="674"/>
      <c r="PNK51" s="674"/>
      <c r="PNL51" s="674"/>
      <c r="PNM51" s="674"/>
      <c r="PNN51" s="674"/>
      <c r="PNO51" s="674"/>
      <c r="PNP51" s="674"/>
      <c r="PNQ51" s="674"/>
      <c r="PNR51" s="674"/>
      <c r="PNS51" s="674"/>
      <c r="PNT51" s="674"/>
      <c r="PNU51" s="674"/>
      <c r="PNV51" s="674"/>
      <c r="PNW51" s="674"/>
      <c r="PNX51" s="674"/>
      <c r="PNY51" s="674"/>
      <c r="PNZ51" s="674"/>
      <c r="POA51" s="674"/>
      <c r="POB51" s="674"/>
      <c r="POC51" s="674"/>
      <c r="POD51" s="674"/>
      <c r="POE51" s="674"/>
      <c r="POF51" s="674"/>
      <c r="POG51" s="674"/>
      <c r="POH51" s="674"/>
      <c r="POI51" s="674"/>
      <c r="POJ51" s="674"/>
      <c r="POK51" s="674"/>
      <c r="POL51" s="674"/>
      <c r="POM51" s="674"/>
      <c r="PON51" s="674"/>
      <c r="POO51" s="674"/>
      <c r="POP51" s="674"/>
      <c r="POQ51" s="674"/>
      <c r="POR51" s="674"/>
      <c r="POS51" s="674"/>
      <c r="POT51" s="674"/>
      <c r="POU51" s="674"/>
      <c r="POV51" s="674"/>
      <c r="POW51" s="674"/>
      <c r="POX51" s="674"/>
      <c r="POY51" s="674"/>
      <c r="POZ51" s="674"/>
      <c r="PPA51" s="674"/>
      <c r="PPB51" s="674"/>
      <c r="PPC51" s="674"/>
      <c r="PPD51" s="674"/>
      <c r="PPE51" s="674"/>
      <c r="PPF51" s="674"/>
      <c r="PPG51" s="674"/>
      <c r="PPH51" s="674"/>
      <c r="PPI51" s="674"/>
      <c r="PPJ51" s="674"/>
      <c r="PPK51" s="674"/>
      <c r="PPL51" s="674"/>
      <c r="PPM51" s="674"/>
      <c r="PPN51" s="674"/>
      <c r="PPO51" s="674"/>
      <c r="PPP51" s="674"/>
      <c r="PPQ51" s="674"/>
      <c r="PPR51" s="674"/>
      <c r="PPS51" s="674"/>
      <c r="PPT51" s="674"/>
      <c r="PPU51" s="674"/>
      <c r="PPV51" s="674"/>
      <c r="PPW51" s="674"/>
      <c r="PPX51" s="674"/>
      <c r="PPY51" s="674"/>
      <c r="PPZ51" s="674"/>
      <c r="PQA51" s="674"/>
      <c r="PQB51" s="674"/>
      <c r="PQC51" s="674"/>
      <c r="PQD51" s="674"/>
      <c r="PQE51" s="674"/>
      <c r="PQF51" s="674"/>
      <c r="PQG51" s="674"/>
      <c r="PQH51" s="674"/>
      <c r="PQI51" s="674"/>
      <c r="PQJ51" s="674"/>
      <c r="PQK51" s="674"/>
      <c r="PQL51" s="674"/>
      <c r="PQM51" s="674"/>
      <c r="PQN51" s="674"/>
      <c r="PQO51" s="674"/>
      <c r="PQP51" s="674"/>
      <c r="PQQ51" s="674"/>
      <c r="PQR51" s="674"/>
      <c r="PQS51" s="674"/>
      <c r="PQT51" s="674"/>
      <c r="PQU51" s="674"/>
      <c r="PQV51" s="674"/>
      <c r="PQW51" s="674"/>
      <c r="PQX51" s="674"/>
      <c r="PQY51" s="674"/>
      <c r="PQZ51" s="674"/>
      <c r="PRA51" s="674"/>
      <c r="PRB51" s="674"/>
      <c r="PRC51" s="674"/>
      <c r="PRD51" s="674"/>
      <c r="PRE51" s="674"/>
      <c r="PRF51" s="674"/>
      <c r="PRG51" s="674"/>
      <c r="PRH51" s="674"/>
      <c r="PRI51" s="674"/>
      <c r="PRJ51" s="674"/>
      <c r="PRK51" s="674"/>
      <c r="PRL51" s="674"/>
      <c r="PRM51" s="674"/>
      <c r="PRN51" s="674"/>
      <c r="PRO51" s="674"/>
      <c r="PRP51" s="674"/>
      <c r="PRQ51" s="674"/>
      <c r="PRR51" s="674"/>
      <c r="PRS51" s="674"/>
      <c r="PRT51" s="674"/>
      <c r="PRU51" s="674"/>
      <c r="PRV51" s="674"/>
      <c r="PRW51" s="674"/>
      <c r="PRX51" s="674"/>
      <c r="PRY51" s="674"/>
      <c r="PRZ51" s="674"/>
      <c r="PSA51" s="674"/>
      <c r="PSB51" s="674"/>
      <c r="PSC51" s="674"/>
      <c r="PSD51" s="674"/>
      <c r="PSE51" s="674"/>
      <c r="PSF51" s="674"/>
      <c r="PSG51" s="674"/>
      <c r="PSH51" s="674"/>
      <c r="PSI51" s="674"/>
      <c r="PSJ51" s="674"/>
      <c r="PSK51" s="674"/>
      <c r="PSL51" s="674"/>
      <c r="PSM51" s="674"/>
      <c r="PSN51" s="674"/>
      <c r="PSO51" s="674"/>
      <c r="PSP51" s="674"/>
      <c r="PSQ51" s="674"/>
      <c r="PSR51" s="674"/>
      <c r="PSS51" s="674"/>
      <c r="PST51" s="674"/>
      <c r="PSU51" s="674"/>
      <c r="PSV51" s="674"/>
      <c r="PSW51" s="674"/>
      <c r="PSX51" s="674"/>
      <c r="PSY51" s="674"/>
      <c r="PSZ51" s="674"/>
      <c r="PTA51" s="674"/>
      <c r="PTB51" s="674"/>
      <c r="PTC51" s="674"/>
      <c r="PTD51" s="674"/>
      <c r="PTE51" s="674"/>
      <c r="PTF51" s="674"/>
      <c r="PTG51" s="674"/>
      <c r="PTH51" s="674"/>
      <c r="PTI51" s="674"/>
      <c r="PTJ51" s="674"/>
      <c r="PTK51" s="674"/>
      <c r="PTL51" s="674"/>
      <c r="PTM51" s="674"/>
      <c r="PTN51" s="674"/>
      <c r="PTO51" s="674"/>
      <c r="PTP51" s="674"/>
      <c r="PTQ51" s="674"/>
      <c r="PTR51" s="674"/>
      <c r="PTS51" s="674"/>
      <c r="PTT51" s="674"/>
      <c r="PTU51" s="674"/>
      <c r="PTV51" s="674"/>
      <c r="PTW51" s="674"/>
      <c r="PTX51" s="674"/>
      <c r="PTY51" s="674"/>
      <c r="PTZ51" s="674"/>
      <c r="PUA51" s="674"/>
      <c r="PUB51" s="674"/>
      <c r="PUC51" s="674"/>
      <c r="PUD51" s="674"/>
      <c r="PUE51" s="674"/>
      <c r="PUF51" s="674"/>
      <c r="PUG51" s="674"/>
      <c r="PUH51" s="674"/>
      <c r="PUI51" s="674"/>
      <c r="PUJ51" s="674"/>
      <c r="PUK51" s="674"/>
      <c r="PUL51" s="674"/>
      <c r="PUM51" s="674"/>
      <c r="PUN51" s="674"/>
      <c r="PUO51" s="674"/>
      <c r="PUP51" s="674"/>
      <c r="PUQ51" s="674"/>
      <c r="PUR51" s="674"/>
      <c r="PUS51" s="674"/>
      <c r="PUT51" s="674"/>
      <c r="PUU51" s="674"/>
      <c r="PUV51" s="674"/>
      <c r="PUW51" s="674"/>
      <c r="PUX51" s="674"/>
      <c r="PUY51" s="674"/>
      <c r="PUZ51" s="674"/>
      <c r="PVA51" s="674"/>
      <c r="PVB51" s="674"/>
      <c r="PVC51" s="674"/>
      <c r="PVD51" s="674"/>
      <c r="PVE51" s="674"/>
      <c r="PVF51" s="674"/>
      <c r="PVG51" s="674"/>
      <c r="PVH51" s="674"/>
      <c r="PVI51" s="674"/>
      <c r="PVJ51" s="674"/>
      <c r="PVK51" s="674"/>
      <c r="PVL51" s="674"/>
      <c r="PVM51" s="674"/>
      <c r="PVN51" s="674"/>
      <c r="PVO51" s="674"/>
      <c r="PVP51" s="674"/>
      <c r="PVQ51" s="674"/>
      <c r="PVR51" s="674"/>
      <c r="PVS51" s="674"/>
      <c r="PVT51" s="674"/>
      <c r="PVU51" s="674"/>
      <c r="PVV51" s="674"/>
      <c r="PVW51" s="674"/>
      <c r="PVX51" s="674"/>
      <c r="PVY51" s="674"/>
      <c r="PVZ51" s="674"/>
      <c r="PWA51" s="674"/>
      <c r="PWB51" s="674"/>
      <c r="PWC51" s="674"/>
      <c r="PWD51" s="674"/>
      <c r="PWE51" s="674"/>
      <c r="PWF51" s="674"/>
      <c r="PWG51" s="674"/>
      <c r="PWH51" s="674"/>
      <c r="PWI51" s="674"/>
      <c r="PWJ51" s="674"/>
      <c r="PWK51" s="674"/>
      <c r="PWL51" s="674"/>
      <c r="PWM51" s="674"/>
      <c r="PWN51" s="674"/>
      <c r="PWO51" s="674"/>
      <c r="PWP51" s="674"/>
      <c r="PWQ51" s="674"/>
      <c r="PWR51" s="674"/>
      <c r="PWS51" s="674"/>
      <c r="PWT51" s="674"/>
      <c r="PWU51" s="674"/>
      <c r="PWV51" s="674"/>
      <c r="PWW51" s="674"/>
      <c r="PWX51" s="674"/>
      <c r="PWY51" s="674"/>
      <c r="PWZ51" s="674"/>
      <c r="PXA51" s="674"/>
      <c r="PXB51" s="674"/>
      <c r="PXC51" s="674"/>
      <c r="PXD51" s="674"/>
      <c r="PXE51" s="674"/>
      <c r="PXF51" s="674"/>
      <c r="PXG51" s="674"/>
      <c r="PXH51" s="674"/>
      <c r="PXI51" s="674"/>
      <c r="PXJ51" s="674"/>
      <c r="PXK51" s="674"/>
      <c r="PXL51" s="674"/>
      <c r="PXM51" s="674"/>
      <c r="PXN51" s="674"/>
      <c r="PXO51" s="674"/>
      <c r="PXP51" s="674"/>
      <c r="PXQ51" s="674"/>
      <c r="PXR51" s="674"/>
      <c r="PXS51" s="674"/>
      <c r="PXT51" s="674"/>
      <c r="PXU51" s="674"/>
      <c r="PXV51" s="674"/>
      <c r="PXW51" s="674"/>
      <c r="PXX51" s="674"/>
      <c r="PXY51" s="674"/>
      <c r="PXZ51" s="674"/>
      <c r="PYA51" s="674"/>
      <c r="PYB51" s="674"/>
      <c r="PYC51" s="674"/>
      <c r="PYD51" s="674"/>
      <c r="PYE51" s="674"/>
      <c r="PYF51" s="674"/>
      <c r="PYG51" s="674"/>
      <c r="PYH51" s="674"/>
      <c r="PYI51" s="674"/>
      <c r="PYJ51" s="674"/>
      <c r="PYK51" s="674"/>
      <c r="PYL51" s="674"/>
      <c r="PYM51" s="674"/>
      <c r="PYN51" s="674"/>
      <c r="PYO51" s="674"/>
      <c r="PYP51" s="674"/>
      <c r="PYQ51" s="674"/>
      <c r="PYR51" s="674"/>
      <c r="PYS51" s="674"/>
      <c r="PYT51" s="674"/>
      <c r="PYU51" s="674"/>
      <c r="PYV51" s="674"/>
      <c r="PYW51" s="674"/>
      <c r="PYX51" s="674"/>
      <c r="PYY51" s="674"/>
      <c r="PYZ51" s="674"/>
      <c r="PZA51" s="674"/>
      <c r="PZB51" s="674"/>
      <c r="PZC51" s="674"/>
      <c r="PZD51" s="674"/>
      <c r="PZE51" s="674"/>
      <c r="PZF51" s="674"/>
      <c r="PZG51" s="674"/>
      <c r="PZH51" s="674"/>
      <c r="PZI51" s="674"/>
      <c r="PZJ51" s="674"/>
      <c r="PZK51" s="674"/>
      <c r="PZL51" s="674"/>
      <c r="PZM51" s="674"/>
      <c r="PZN51" s="674"/>
      <c r="PZO51" s="674"/>
      <c r="PZP51" s="674"/>
      <c r="PZQ51" s="674"/>
      <c r="PZR51" s="674"/>
      <c r="PZS51" s="674"/>
      <c r="PZT51" s="674"/>
      <c r="PZU51" s="674"/>
      <c r="PZV51" s="674"/>
      <c r="PZW51" s="674"/>
      <c r="PZX51" s="674"/>
      <c r="PZY51" s="674"/>
      <c r="PZZ51" s="674"/>
      <c r="QAA51" s="674"/>
      <c r="QAB51" s="674"/>
      <c r="QAC51" s="674"/>
      <c r="QAD51" s="674"/>
      <c r="QAE51" s="674"/>
      <c r="QAF51" s="674"/>
      <c r="QAG51" s="674"/>
      <c r="QAH51" s="674"/>
      <c r="QAI51" s="674"/>
      <c r="QAJ51" s="674"/>
      <c r="QAK51" s="674"/>
      <c r="QAL51" s="674"/>
      <c r="QAM51" s="674"/>
      <c r="QAN51" s="674"/>
      <c r="QAO51" s="674"/>
      <c r="QAP51" s="674"/>
      <c r="QAQ51" s="674"/>
      <c r="QAR51" s="674"/>
      <c r="QAS51" s="674"/>
      <c r="QAT51" s="674"/>
      <c r="QAU51" s="674"/>
      <c r="QAV51" s="674"/>
      <c r="QAW51" s="674"/>
      <c r="QAX51" s="674"/>
      <c r="QAY51" s="674"/>
      <c r="QAZ51" s="674"/>
      <c r="QBA51" s="674"/>
      <c r="QBB51" s="674"/>
      <c r="QBC51" s="674"/>
      <c r="QBD51" s="674"/>
      <c r="QBE51" s="674"/>
      <c r="QBF51" s="674"/>
      <c r="QBG51" s="674"/>
      <c r="QBH51" s="674"/>
      <c r="QBI51" s="674"/>
      <c r="QBJ51" s="674"/>
      <c r="QBK51" s="674"/>
      <c r="QBL51" s="674"/>
      <c r="QBM51" s="674"/>
      <c r="QBN51" s="674"/>
      <c r="QBO51" s="674"/>
      <c r="QBP51" s="674"/>
      <c r="QBQ51" s="674"/>
      <c r="QBR51" s="674"/>
      <c r="QBS51" s="674"/>
      <c r="QBT51" s="674"/>
      <c r="QBU51" s="674"/>
      <c r="QBV51" s="674"/>
      <c r="QBW51" s="674"/>
      <c r="QBX51" s="674"/>
      <c r="QBY51" s="674"/>
      <c r="QBZ51" s="674"/>
      <c r="QCA51" s="674"/>
      <c r="QCB51" s="674"/>
      <c r="QCC51" s="674"/>
      <c r="QCD51" s="674"/>
      <c r="QCE51" s="674"/>
      <c r="QCF51" s="674"/>
      <c r="QCG51" s="674"/>
      <c r="QCH51" s="674"/>
      <c r="QCI51" s="674"/>
      <c r="QCJ51" s="674"/>
      <c r="QCK51" s="674"/>
      <c r="QCL51" s="674"/>
      <c r="QCM51" s="674"/>
      <c r="QCN51" s="674"/>
      <c r="QCO51" s="674"/>
      <c r="QCP51" s="674"/>
      <c r="QCQ51" s="674"/>
      <c r="QCR51" s="674"/>
      <c r="QCS51" s="674"/>
      <c r="QCT51" s="674"/>
      <c r="QCU51" s="674"/>
      <c r="QCV51" s="674"/>
      <c r="QCW51" s="674"/>
      <c r="QCX51" s="674"/>
      <c r="QCY51" s="674"/>
      <c r="QCZ51" s="674"/>
      <c r="QDA51" s="674"/>
      <c r="QDB51" s="674"/>
      <c r="QDC51" s="674"/>
      <c r="QDD51" s="674"/>
      <c r="QDE51" s="674"/>
      <c r="QDF51" s="674"/>
      <c r="QDG51" s="674"/>
      <c r="QDH51" s="674"/>
      <c r="QDI51" s="674"/>
      <c r="QDJ51" s="674"/>
      <c r="QDK51" s="674"/>
      <c r="QDL51" s="674"/>
      <c r="QDM51" s="674"/>
      <c r="QDN51" s="674"/>
      <c r="QDO51" s="674"/>
      <c r="QDP51" s="674"/>
      <c r="QDQ51" s="674"/>
      <c r="QDR51" s="674"/>
      <c r="QDS51" s="674"/>
      <c r="QDT51" s="674"/>
      <c r="QDU51" s="674"/>
      <c r="QDV51" s="674"/>
      <c r="QDW51" s="674"/>
      <c r="QDX51" s="674"/>
      <c r="QDY51" s="674"/>
      <c r="QDZ51" s="674"/>
      <c r="QEA51" s="674"/>
      <c r="QEB51" s="674"/>
      <c r="QEC51" s="674"/>
      <c r="QED51" s="674"/>
      <c r="QEE51" s="674"/>
      <c r="QEF51" s="674"/>
      <c r="QEG51" s="674"/>
      <c r="QEH51" s="674"/>
      <c r="QEI51" s="674"/>
      <c r="QEJ51" s="674"/>
      <c r="QEK51" s="674"/>
      <c r="QEL51" s="674"/>
      <c r="QEM51" s="674"/>
      <c r="QEN51" s="674"/>
      <c r="QEO51" s="674"/>
      <c r="QEP51" s="674"/>
      <c r="QEQ51" s="674"/>
      <c r="QER51" s="674"/>
      <c r="QES51" s="674"/>
      <c r="QET51" s="674"/>
      <c r="QEU51" s="674"/>
      <c r="QEV51" s="674"/>
      <c r="QEW51" s="674"/>
      <c r="QEX51" s="674"/>
      <c r="QEY51" s="674"/>
      <c r="QEZ51" s="674"/>
      <c r="QFA51" s="674"/>
      <c r="QFB51" s="674"/>
      <c r="QFC51" s="674"/>
      <c r="QFD51" s="674"/>
      <c r="QFE51" s="674"/>
      <c r="QFF51" s="674"/>
      <c r="QFG51" s="674"/>
      <c r="QFH51" s="674"/>
      <c r="QFI51" s="674"/>
      <c r="QFJ51" s="674"/>
      <c r="QFK51" s="674"/>
      <c r="QFL51" s="674"/>
      <c r="QFM51" s="674"/>
      <c r="QFN51" s="674"/>
      <c r="QFO51" s="674"/>
      <c r="QFP51" s="674"/>
      <c r="QFQ51" s="674"/>
      <c r="QFR51" s="674"/>
      <c r="QFS51" s="674"/>
      <c r="QFT51" s="674"/>
      <c r="QFU51" s="674"/>
      <c r="QFV51" s="674"/>
      <c r="QFW51" s="674"/>
      <c r="QFX51" s="674"/>
      <c r="QFY51" s="674"/>
      <c r="QFZ51" s="674"/>
      <c r="QGA51" s="674"/>
      <c r="QGB51" s="674"/>
      <c r="QGC51" s="674"/>
      <c r="QGD51" s="674"/>
      <c r="QGE51" s="674"/>
      <c r="QGF51" s="674"/>
      <c r="QGG51" s="674"/>
      <c r="QGH51" s="674"/>
      <c r="QGI51" s="674"/>
      <c r="QGJ51" s="674"/>
      <c r="QGK51" s="674"/>
      <c r="QGL51" s="674"/>
      <c r="QGM51" s="674"/>
      <c r="QGN51" s="674"/>
      <c r="QGO51" s="674"/>
      <c r="QGP51" s="674"/>
      <c r="QGQ51" s="674"/>
      <c r="QGR51" s="674"/>
      <c r="QGS51" s="674"/>
      <c r="QGT51" s="674"/>
      <c r="QGU51" s="674"/>
      <c r="QGV51" s="674"/>
      <c r="QGW51" s="674"/>
      <c r="QGX51" s="674"/>
      <c r="QGY51" s="674"/>
      <c r="QGZ51" s="674"/>
      <c r="QHA51" s="674"/>
      <c r="QHB51" s="674"/>
      <c r="QHC51" s="674"/>
      <c r="QHD51" s="674"/>
      <c r="QHE51" s="674"/>
      <c r="QHF51" s="674"/>
      <c r="QHG51" s="674"/>
      <c r="QHH51" s="674"/>
      <c r="QHI51" s="674"/>
      <c r="QHJ51" s="674"/>
      <c r="QHK51" s="674"/>
      <c r="QHL51" s="674"/>
      <c r="QHM51" s="674"/>
      <c r="QHN51" s="674"/>
      <c r="QHO51" s="674"/>
      <c r="QHP51" s="674"/>
      <c r="QHQ51" s="674"/>
      <c r="QHR51" s="674"/>
      <c r="QHS51" s="674"/>
      <c r="QHT51" s="674"/>
      <c r="QHU51" s="674"/>
      <c r="QHV51" s="674"/>
      <c r="QHW51" s="674"/>
      <c r="QHX51" s="674"/>
      <c r="QHY51" s="674"/>
      <c r="QHZ51" s="674"/>
      <c r="QIA51" s="674"/>
      <c r="QIB51" s="674"/>
      <c r="QIC51" s="674"/>
      <c r="QID51" s="674"/>
      <c r="QIE51" s="674"/>
      <c r="QIF51" s="674"/>
      <c r="QIG51" s="674"/>
      <c r="QIH51" s="674"/>
      <c r="QII51" s="674"/>
      <c r="QIJ51" s="674"/>
      <c r="QIK51" s="674"/>
      <c r="QIL51" s="674"/>
      <c r="QIM51" s="674"/>
      <c r="QIN51" s="674"/>
      <c r="QIO51" s="674"/>
      <c r="QIP51" s="674"/>
      <c r="QIQ51" s="674"/>
      <c r="QIR51" s="674"/>
      <c r="QIS51" s="674"/>
      <c r="QIT51" s="674"/>
      <c r="QIU51" s="674"/>
      <c r="QIV51" s="674"/>
      <c r="QIW51" s="674"/>
      <c r="QIX51" s="674"/>
      <c r="QIY51" s="674"/>
      <c r="QIZ51" s="674"/>
      <c r="QJA51" s="674"/>
      <c r="QJB51" s="674"/>
      <c r="QJC51" s="674"/>
      <c r="QJD51" s="674"/>
      <c r="QJE51" s="674"/>
      <c r="QJF51" s="674"/>
      <c r="QJG51" s="674"/>
      <c r="QJH51" s="674"/>
      <c r="QJI51" s="674"/>
      <c r="QJJ51" s="674"/>
      <c r="QJK51" s="674"/>
      <c r="QJL51" s="674"/>
      <c r="QJM51" s="674"/>
      <c r="QJN51" s="674"/>
      <c r="QJO51" s="674"/>
      <c r="QJP51" s="674"/>
      <c r="QJQ51" s="674"/>
      <c r="QJR51" s="674"/>
      <c r="QJS51" s="674"/>
      <c r="QJT51" s="674"/>
      <c r="QJU51" s="674"/>
      <c r="QJV51" s="674"/>
      <c r="QJW51" s="674"/>
      <c r="QJX51" s="674"/>
      <c r="QJY51" s="674"/>
      <c r="QJZ51" s="674"/>
      <c r="QKA51" s="674"/>
      <c r="QKB51" s="674"/>
      <c r="QKC51" s="674"/>
      <c r="QKD51" s="674"/>
      <c r="QKE51" s="674"/>
      <c r="QKF51" s="674"/>
      <c r="QKG51" s="674"/>
      <c r="QKH51" s="674"/>
      <c r="QKI51" s="674"/>
      <c r="QKJ51" s="674"/>
      <c r="QKK51" s="674"/>
      <c r="QKL51" s="674"/>
      <c r="QKM51" s="674"/>
      <c r="QKN51" s="674"/>
      <c r="QKO51" s="674"/>
      <c r="QKP51" s="674"/>
      <c r="QKQ51" s="674"/>
      <c r="QKR51" s="674"/>
      <c r="QKS51" s="674"/>
      <c r="QKT51" s="674"/>
      <c r="QKU51" s="674"/>
      <c r="QKV51" s="674"/>
      <c r="QKW51" s="674"/>
      <c r="QKX51" s="674"/>
      <c r="QKY51" s="674"/>
      <c r="QKZ51" s="674"/>
      <c r="QLA51" s="674"/>
      <c r="QLB51" s="674"/>
      <c r="QLC51" s="674"/>
      <c r="QLD51" s="674"/>
      <c r="QLE51" s="674"/>
      <c r="QLF51" s="674"/>
      <c r="QLG51" s="674"/>
      <c r="QLH51" s="674"/>
      <c r="QLI51" s="674"/>
      <c r="QLJ51" s="674"/>
      <c r="QLK51" s="674"/>
      <c r="QLL51" s="674"/>
      <c r="QLM51" s="674"/>
      <c r="QLN51" s="674"/>
      <c r="QLO51" s="674"/>
      <c r="QLP51" s="674"/>
      <c r="QLQ51" s="674"/>
      <c r="QLR51" s="674"/>
      <c r="QLS51" s="674"/>
      <c r="QLT51" s="674"/>
      <c r="QLU51" s="674"/>
      <c r="QLV51" s="674"/>
      <c r="QLW51" s="674"/>
      <c r="QLX51" s="674"/>
      <c r="QLY51" s="674"/>
      <c r="QLZ51" s="674"/>
      <c r="QMA51" s="674"/>
      <c r="QMB51" s="674"/>
      <c r="QMC51" s="674"/>
      <c r="QMD51" s="674"/>
      <c r="QME51" s="674"/>
      <c r="QMF51" s="674"/>
      <c r="QMG51" s="674"/>
      <c r="QMH51" s="674"/>
      <c r="QMI51" s="674"/>
      <c r="QMJ51" s="674"/>
      <c r="QMK51" s="674"/>
      <c r="QML51" s="674"/>
      <c r="QMM51" s="674"/>
      <c r="QMN51" s="674"/>
      <c r="QMO51" s="674"/>
      <c r="QMP51" s="674"/>
      <c r="QMQ51" s="674"/>
      <c r="QMR51" s="674"/>
      <c r="QMS51" s="674"/>
      <c r="QMT51" s="674"/>
      <c r="QMU51" s="674"/>
      <c r="QMV51" s="674"/>
      <c r="QMW51" s="674"/>
      <c r="QMX51" s="674"/>
      <c r="QMY51" s="674"/>
      <c r="QMZ51" s="674"/>
      <c r="QNA51" s="674"/>
      <c r="QNB51" s="674"/>
      <c r="QNC51" s="674"/>
      <c r="QND51" s="674"/>
      <c r="QNE51" s="674"/>
      <c r="QNF51" s="674"/>
      <c r="QNG51" s="674"/>
      <c r="QNH51" s="674"/>
      <c r="QNI51" s="674"/>
      <c r="QNJ51" s="674"/>
      <c r="QNK51" s="674"/>
      <c r="QNL51" s="674"/>
      <c r="QNM51" s="674"/>
      <c r="QNN51" s="674"/>
      <c r="QNO51" s="674"/>
      <c r="QNP51" s="674"/>
      <c r="QNQ51" s="674"/>
      <c r="QNR51" s="674"/>
      <c r="QNS51" s="674"/>
      <c r="QNT51" s="674"/>
      <c r="QNU51" s="674"/>
      <c r="QNV51" s="674"/>
      <c r="QNW51" s="674"/>
      <c r="QNX51" s="674"/>
      <c r="QNY51" s="674"/>
      <c r="QNZ51" s="674"/>
      <c r="QOA51" s="674"/>
      <c r="QOB51" s="674"/>
      <c r="QOC51" s="674"/>
      <c r="QOD51" s="674"/>
      <c r="QOE51" s="674"/>
      <c r="QOF51" s="674"/>
      <c r="QOG51" s="674"/>
      <c r="QOH51" s="674"/>
      <c r="QOI51" s="674"/>
      <c r="QOJ51" s="674"/>
      <c r="QOK51" s="674"/>
      <c r="QOL51" s="674"/>
      <c r="QOM51" s="674"/>
      <c r="QON51" s="674"/>
      <c r="QOO51" s="674"/>
      <c r="QOP51" s="674"/>
      <c r="QOQ51" s="674"/>
      <c r="QOR51" s="674"/>
      <c r="QOS51" s="674"/>
      <c r="QOT51" s="674"/>
      <c r="QOU51" s="674"/>
      <c r="QOV51" s="674"/>
      <c r="QOW51" s="674"/>
      <c r="QOX51" s="674"/>
      <c r="QOY51" s="674"/>
      <c r="QOZ51" s="674"/>
      <c r="QPA51" s="674"/>
      <c r="QPB51" s="674"/>
      <c r="QPC51" s="674"/>
      <c r="QPD51" s="674"/>
      <c r="QPE51" s="674"/>
      <c r="QPF51" s="674"/>
      <c r="QPG51" s="674"/>
      <c r="QPH51" s="674"/>
      <c r="QPI51" s="674"/>
      <c r="QPJ51" s="674"/>
      <c r="QPK51" s="674"/>
      <c r="QPL51" s="674"/>
      <c r="QPM51" s="674"/>
      <c r="QPN51" s="674"/>
      <c r="QPO51" s="674"/>
      <c r="QPP51" s="674"/>
      <c r="QPQ51" s="674"/>
      <c r="QPR51" s="674"/>
      <c r="QPS51" s="674"/>
      <c r="QPT51" s="674"/>
      <c r="QPU51" s="674"/>
      <c r="QPV51" s="674"/>
      <c r="QPW51" s="674"/>
      <c r="QPX51" s="674"/>
      <c r="QPY51" s="674"/>
      <c r="QPZ51" s="674"/>
      <c r="QQA51" s="674"/>
      <c r="QQB51" s="674"/>
      <c r="QQC51" s="674"/>
      <c r="QQD51" s="674"/>
      <c r="QQE51" s="674"/>
      <c r="QQF51" s="674"/>
      <c r="QQG51" s="674"/>
      <c r="QQH51" s="674"/>
      <c r="QQI51" s="674"/>
      <c r="QQJ51" s="674"/>
      <c r="QQK51" s="674"/>
      <c r="QQL51" s="674"/>
      <c r="QQM51" s="674"/>
      <c r="QQN51" s="674"/>
      <c r="QQO51" s="674"/>
      <c r="QQP51" s="674"/>
      <c r="QQQ51" s="674"/>
      <c r="QQR51" s="674"/>
      <c r="QQS51" s="674"/>
      <c r="QQT51" s="674"/>
      <c r="QQU51" s="674"/>
      <c r="QQV51" s="674"/>
      <c r="QQW51" s="674"/>
      <c r="QQX51" s="674"/>
      <c r="QQY51" s="674"/>
      <c r="QQZ51" s="674"/>
      <c r="QRA51" s="674"/>
      <c r="QRB51" s="674"/>
      <c r="QRC51" s="674"/>
      <c r="QRD51" s="674"/>
      <c r="QRE51" s="674"/>
      <c r="QRF51" s="674"/>
      <c r="QRG51" s="674"/>
      <c r="QRH51" s="674"/>
      <c r="QRI51" s="674"/>
      <c r="QRJ51" s="674"/>
      <c r="QRK51" s="674"/>
      <c r="QRL51" s="674"/>
      <c r="QRM51" s="674"/>
      <c r="QRN51" s="674"/>
      <c r="QRO51" s="674"/>
      <c r="QRP51" s="674"/>
      <c r="QRQ51" s="674"/>
      <c r="QRR51" s="674"/>
      <c r="QRS51" s="674"/>
      <c r="QRT51" s="674"/>
      <c r="QRU51" s="674"/>
      <c r="QRV51" s="674"/>
      <c r="QRW51" s="674"/>
      <c r="QRX51" s="674"/>
      <c r="QRY51" s="674"/>
      <c r="QRZ51" s="674"/>
      <c r="QSA51" s="674"/>
      <c r="QSB51" s="674"/>
      <c r="QSC51" s="674"/>
      <c r="QSD51" s="674"/>
      <c r="QSE51" s="674"/>
      <c r="QSF51" s="674"/>
      <c r="QSG51" s="674"/>
      <c r="QSH51" s="674"/>
      <c r="QSI51" s="674"/>
      <c r="QSJ51" s="674"/>
      <c r="QSK51" s="674"/>
      <c r="QSL51" s="674"/>
      <c r="QSM51" s="674"/>
      <c r="QSN51" s="674"/>
      <c r="QSO51" s="674"/>
      <c r="QSP51" s="674"/>
      <c r="QSQ51" s="674"/>
      <c r="QSR51" s="674"/>
      <c r="QSS51" s="674"/>
      <c r="QST51" s="674"/>
      <c r="QSU51" s="674"/>
      <c r="QSV51" s="674"/>
      <c r="QSW51" s="674"/>
      <c r="QSX51" s="674"/>
      <c r="QSY51" s="674"/>
      <c r="QSZ51" s="674"/>
      <c r="QTA51" s="674"/>
      <c r="QTB51" s="674"/>
      <c r="QTC51" s="674"/>
      <c r="QTD51" s="674"/>
      <c r="QTE51" s="674"/>
      <c r="QTF51" s="674"/>
      <c r="QTG51" s="674"/>
      <c r="QTH51" s="674"/>
      <c r="QTI51" s="674"/>
      <c r="QTJ51" s="674"/>
      <c r="QTK51" s="674"/>
      <c r="QTL51" s="674"/>
      <c r="QTM51" s="674"/>
      <c r="QTN51" s="674"/>
      <c r="QTO51" s="674"/>
      <c r="QTP51" s="674"/>
      <c r="QTQ51" s="674"/>
      <c r="QTR51" s="674"/>
      <c r="QTS51" s="674"/>
      <c r="QTT51" s="674"/>
      <c r="QTU51" s="674"/>
      <c r="QTV51" s="674"/>
      <c r="QTW51" s="674"/>
      <c r="QTX51" s="674"/>
      <c r="QTY51" s="674"/>
      <c r="QTZ51" s="674"/>
      <c r="QUA51" s="674"/>
      <c r="QUB51" s="674"/>
      <c r="QUC51" s="674"/>
      <c r="QUD51" s="674"/>
      <c r="QUE51" s="674"/>
      <c r="QUF51" s="674"/>
      <c r="QUG51" s="674"/>
      <c r="QUH51" s="674"/>
      <c r="QUI51" s="674"/>
      <c r="QUJ51" s="674"/>
      <c r="QUK51" s="674"/>
      <c r="QUL51" s="674"/>
      <c r="QUM51" s="674"/>
      <c r="QUN51" s="674"/>
      <c r="QUO51" s="674"/>
      <c r="QUP51" s="674"/>
      <c r="QUQ51" s="674"/>
      <c r="QUR51" s="674"/>
      <c r="QUS51" s="674"/>
      <c r="QUT51" s="674"/>
      <c r="QUU51" s="674"/>
      <c r="QUV51" s="674"/>
      <c r="QUW51" s="674"/>
      <c r="QUX51" s="674"/>
      <c r="QUY51" s="674"/>
      <c r="QUZ51" s="674"/>
      <c r="QVA51" s="674"/>
      <c r="QVB51" s="674"/>
      <c r="QVC51" s="674"/>
      <c r="QVD51" s="674"/>
      <c r="QVE51" s="674"/>
      <c r="QVF51" s="674"/>
      <c r="QVG51" s="674"/>
      <c r="QVH51" s="674"/>
      <c r="QVI51" s="674"/>
      <c r="QVJ51" s="674"/>
      <c r="QVK51" s="674"/>
      <c r="QVL51" s="674"/>
      <c r="QVM51" s="674"/>
      <c r="QVN51" s="674"/>
      <c r="QVO51" s="674"/>
      <c r="QVP51" s="674"/>
      <c r="QVQ51" s="674"/>
      <c r="QVR51" s="674"/>
      <c r="QVS51" s="674"/>
      <c r="QVT51" s="674"/>
      <c r="QVU51" s="674"/>
      <c r="QVV51" s="674"/>
      <c r="QVW51" s="674"/>
      <c r="QVX51" s="674"/>
      <c r="QVY51" s="674"/>
      <c r="QVZ51" s="674"/>
      <c r="QWA51" s="674"/>
      <c r="QWB51" s="674"/>
      <c r="QWC51" s="674"/>
      <c r="QWD51" s="674"/>
      <c r="QWE51" s="674"/>
      <c r="QWF51" s="674"/>
      <c r="QWG51" s="674"/>
      <c r="QWH51" s="674"/>
      <c r="QWI51" s="674"/>
      <c r="QWJ51" s="674"/>
      <c r="QWK51" s="674"/>
      <c r="QWL51" s="674"/>
      <c r="QWM51" s="674"/>
      <c r="QWN51" s="674"/>
      <c r="QWO51" s="674"/>
      <c r="QWP51" s="674"/>
      <c r="QWQ51" s="674"/>
      <c r="QWR51" s="674"/>
      <c r="QWS51" s="674"/>
      <c r="QWT51" s="674"/>
      <c r="QWU51" s="674"/>
      <c r="QWV51" s="674"/>
      <c r="QWW51" s="674"/>
      <c r="QWX51" s="674"/>
      <c r="QWY51" s="674"/>
      <c r="QWZ51" s="674"/>
      <c r="QXA51" s="674"/>
      <c r="QXB51" s="674"/>
      <c r="QXC51" s="674"/>
      <c r="QXD51" s="674"/>
      <c r="QXE51" s="674"/>
      <c r="QXF51" s="674"/>
      <c r="QXG51" s="674"/>
      <c r="QXH51" s="674"/>
      <c r="QXI51" s="674"/>
      <c r="QXJ51" s="674"/>
      <c r="QXK51" s="674"/>
      <c r="QXL51" s="674"/>
      <c r="QXM51" s="674"/>
      <c r="QXN51" s="674"/>
      <c r="QXO51" s="674"/>
      <c r="QXP51" s="674"/>
      <c r="QXQ51" s="674"/>
      <c r="QXR51" s="674"/>
      <c r="QXS51" s="674"/>
      <c r="QXT51" s="674"/>
      <c r="QXU51" s="674"/>
      <c r="QXV51" s="674"/>
      <c r="QXW51" s="674"/>
      <c r="QXX51" s="674"/>
      <c r="QXY51" s="674"/>
      <c r="QXZ51" s="674"/>
      <c r="QYA51" s="674"/>
      <c r="QYB51" s="674"/>
      <c r="QYC51" s="674"/>
      <c r="QYD51" s="674"/>
      <c r="QYE51" s="674"/>
      <c r="QYF51" s="674"/>
      <c r="QYG51" s="674"/>
      <c r="QYH51" s="674"/>
      <c r="QYI51" s="674"/>
      <c r="QYJ51" s="674"/>
      <c r="QYK51" s="674"/>
      <c r="QYL51" s="674"/>
      <c r="QYM51" s="674"/>
      <c r="QYN51" s="674"/>
      <c r="QYO51" s="674"/>
      <c r="QYP51" s="674"/>
      <c r="QYQ51" s="674"/>
      <c r="QYR51" s="674"/>
      <c r="QYS51" s="674"/>
      <c r="QYT51" s="674"/>
      <c r="QYU51" s="674"/>
      <c r="QYV51" s="674"/>
      <c r="QYW51" s="674"/>
      <c r="QYX51" s="674"/>
      <c r="QYY51" s="674"/>
      <c r="QYZ51" s="674"/>
      <c r="QZA51" s="674"/>
      <c r="QZB51" s="674"/>
      <c r="QZC51" s="674"/>
      <c r="QZD51" s="674"/>
      <c r="QZE51" s="674"/>
      <c r="QZF51" s="674"/>
      <c r="QZG51" s="674"/>
      <c r="QZH51" s="674"/>
      <c r="QZI51" s="674"/>
      <c r="QZJ51" s="674"/>
      <c r="QZK51" s="674"/>
      <c r="QZL51" s="674"/>
      <c r="QZM51" s="674"/>
      <c r="QZN51" s="674"/>
      <c r="QZO51" s="674"/>
      <c r="QZP51" s="674"/>
      <c r="QZQ51" s="674"/>
      <c r="QZR51" s="674"/>
      <c r="QZS51" s="674"/>
      <c r="QZT51" s="674"/>
      <c r="QZU51" s="674"/>
      <c r="QZV51" s="674"/>
      <c r="QZW51" s="674"/>
      <c r="QZX51" s="674"/>
      <c r="QZY51" s="674"/>
      <c r="QZZ51" s="674"/>
      <c r="RAA51" s="674"/>
      <c r="RAB51" s="674"/>
      <c r="RAC51" s="674"/>
      <c r="RAD51" s="674"/>
      <c r="RAE51" s="674"/>
      <c r="RAF51" s="674"/>
      <c r="RAG51" s="674"/>
      <c r="RAH51" s="674"/>
      <c r="RAI51" s="674"/>
      <c r="RAJ51" s="674"/>
      <c r="RAK51" s="674"/>
      <c r="RAL51" s="674"/>
      <c r="RAM51" s="674"/>
      <c r="RAN51" s="674"/>
      <c r="RAO51" s="674"/>
      <c r="RAP51" s="674"/>
      <c r="RAQ51" s="674"/>
      <c r="RAR51" s="674"/>
      <c r="RAS51" s="674"/>
      <c r="RAT51" s="674"/>
      <c r="RAU51" s="674"/>
      <c r="RAV51" s="674"/>
      <c r="RAW51" s="674"/>
      <c r="RAX51" s="674"/>
      <c r="RAY51" s="674"/>
      <c r="RAZ51" s="674"/>
      <c r="RBA51" s="674"/>
      <c r="RBB51" s="674"/>
      <c r="RBC51" s="674"/>
      <c r="RBD51" s="674"/>
      <c r="RBE51" s="674"/>
      <c r="RBF51" s="674"/>
      <c r="RBG51" s="674"/>
      <c r="RBH51" s="674"/>
      <c r="RBI51" s="674"/>
      <c r="RBJ51" s="674"/>
      <c r="RBK51" s="674"/>
      <c r="RBL51" s="674"/>
      <c r="RBM51" s="674"/>
      <c r="RBN51" s="674"/>
      <c r="RBO51" s="674"/>
      <c r="RBP51" s="674"/>
      <c r="RBQ51" s="674"/>
      <c r="RBR51" s="674"/>
      <c r="RBS51" s="674"/>
      <c r="RBT51" s="674"/>
      <c r="RBU51" s="674"/>
      <c r="RBV51" s="674"/>
      <c r="RBW51" s="674"/>
      <c r="RBX51" s="674"/>
      <c r="RBY51" s="674"/>
      <c r="RBZ51" s="674"/>
      <c r="RCA51" s="674"/>
      <c r="RCB51" s="674"/>
      <c r="RCC51" s="674"/>
      <c r="RCD51" s="674"/>
      <c r="RCE51" s="674"/>
      <c r="RCF51" s="674"/>
      <c r="RCG51" s="674"/>
      <c r="RCH51" s="674"/>
      <c r="RCI51" s="674"/>
      <c r="RCJ51" s="674"/>
      <c r="RCK51" s="674"/>
      <c r="RCL51" s="674"/>
      <c r="RCM51" s="674"/>
      <c r="RCN51" s="674"/>
      <c r="RCO51" s="674"/>
      <c r="RCP51" s="674"/>
      <c r="RCQ51" s="674"/>
      <c r="RCR51" s="674"/>
      <c r="RCS51" s="674"/>
      <c r="RCT51" s="674"/>
      <c r="RCU51" s="674"/>
      <c r="RCV51" s="674"/>
      <c r="RCW51" s="674"/>
      <c r="RCX51" s="674"/>
      <c r="RCY51" s="674"/>
      <c r="RCZ51" s="674"/>
      <c r="RDA51" s="674"/>
      <c r="RDB51" s="674"/>
      <c r="RDC51" s="674"/>
      <c r="RDD51" s="674"/>
      <c r="RDE51" s="674"/>
      <c r="RDF51" s="674"/>
      <c r="RDG51" s="674"/>
      <c r="RDH51" s="674"/>
      <c r="RDI51" s="674"/>
      <c r="RDJ51" s="674"/>
      <c r="RDK51" s="674"/>
      <c r="RDL51" s="674"/>
      <c r="RDM51" s="674"/>
      <c r="RDN51" s="674"/>
      <c r="RDO51" s="674"/>
      <c r="RDP51" s="674"/>
      <c r="RDQ51" s="674"/>
      <c r="RDR51" s="674"/>
      <c r="RDS51" s="674"/>
      <c r="RDT51" s="674"/>
      <c r="RDU51" s="674"/>
      <c r="RDV51" s="674"/>
      <c r="RDW51" s="674"/>
      <c r="RDX51" s="674"/>
      <c r="RDY51" s="674"/>
      <c r="RDZ51" s="674"/>
      <c r="REA51" s="674"/>
      <c r="REB51" s="674"/>
      <c r="REC51" s="674"/>
      <c r="RED51" s="674"/>
      <c r="REE51" s="674"/>
      <c r="REF51" s="674"/>
      <c r="REG51" s="674"/>
      <c r="REH51" s="674"/>
      <c r="REI51" s="674"/>
      <c r="REJ51" s="674"/>
      <c r="REK51" s="674"/>
      <c r="REL51" s="674"/>
      <c r="REM51" s="674"/>
      <c r="REN51" s="674"/>
      <c r="REO51" s="674"/>
      <c r="REP51" s="674"/>
      <c r="REQ51" s="674"/>
      <c r="RER51" s="674"/>
      <c r="RES51" s="674"/>
      <c r="RET51" s="674"/>
      <c r="REU51" s="674"/>
      <c r="REV51" s="674"/>
      <c r="REW51" s="674"/>
      <c r="REX51" s="674"/>
      <c r="REY51" s="674"/>
      <c r="REZ51" s="674"/>
      <c r="RFA51" s="674"/>
      <c r="RFB51" s="674"/>
      <c r="RFC51" s="674"/>
      <c r="RFD51" s="674"/>
      <c r="RFE51" s="674"/>
      <c r="RFF51" s="674"/>
      <c r="RFG51" s="674"/>
      <c r="RFH51" s="674"/>
      <c r="RFI51" s="674"/>
      <c r="RFJ51" s="674"/>
      <c r="RFK51" s="674"/>
      <c r="RFL51" s="674"/>
      <c r="RFM51" s="674"/>
      <c r="RFN51" s="674"/>
      <c r="RFO51" s="674"/>
      <c r="RFP51" s="674"/>
      <c r="RFQ51" s="674"/>
      <c r="RFR51" s="674"/>
      <c r="RFS51" s="674"/>
      <c r="RFT51" s="674"/>
      <c r="RFU51" s="674"/>
      <c r="RFV51" s="674"/>
      <c r="RFW51" s="674"/>
      <c r="RFX51" s="674"/>
      <c r="RFY51" s="674"/>
      <c r="RFZ51" s="674"/>
      <c r="RGA51" s="674"/>
      <c r="RGB51" s="674"/>
      <c r="RGC51" s="674"/>
      <c r="RGD51" s="674"/>
      <c r="RGE51" s="674"/>
      <c r="RGF51" s="674"/>
      <c r="RGG51" s="674"/>
      <c r="RGH51" s="674"/>
      <c r="RGI51" s="674"/>
      <c r="RGJ51" s="674"/>
      <c r="RGK51" s="674"/>
      <c r="RGL51" s="674"/>
      <c r="RGM51" s="674"/>
      <c r="RGN51" s="674"/>
      <c r="RGO51" s="674"/>
      <c r="RGP51" s="674"/>
      <c r="RGQ51" s="674"/>
      <c r="RGR51" s="674"/>
      <c r="RGS51" s="674"/>
      <c r="RGT51" s="674"/>
      <c r="RGU51" s="674"/>
      <c r="RGV51" s="674"/>
      <c r="RGW51" s="674"/>
      <c r="RGX51" s="674"/>
      <c r="RGY51" s="674"/>
      <c r="RGZ51" s="674"/>
      <c r="RHA51" s="674"/>
      <c r="RHB51" s="674"/>
      <c r="RHC51" s="674"/>
      <c r="RHD51" s="674"/>
      <c r="RHE51" s="674"/>
      <c r="RHF51" s="674"/>
      <c r="RHG51" s="674"/>
      <c r="RHH51" s="674"/>
      <c r="RHI51" s="674"/>
      <c r="RHJ51" s="674"/>
      <c r="RHK51" s="674"/>
      <c r="RHL51" s="674"/>
      <c r="RHM51" s="674"/>
      <c r="RHN51" s="674"/>
      <c r="RHO51" s="674"/>
      <c r="RHP51" s="674"/>
      <c r="RHQ51" s="674"/>
      <c r="RHR51" s="674"/>
      <c r="RHS51" s="674"/>
      <c r="RHT51" s="674"/>
      <c r="RHU51" s="674"/>
      <c r="RHV51" s="674"/>
      <c r="RHW51" s="674"/>
      <c r="RHX51" s="674"/>
      <c r="RHY51" s="674"/>
      <c r="RHZ51" s="674"/>
      <c r="RIA51" s="674"/>
      <c r="RIB51" s="674"/>
      <c r="RIC51" s="674"/>
      <c r="RID51" s="674"/>
      <c r="RIE51" s="674"/>
      <c r="RIF51" s="674"/>
      <c r="RIG51" s="674"/>
      <c r="RIH51" s="674"/>
      <c r="RII51" s="674"/>
      <c r="RIJ51" s="674"/>
      <c r="RIK51" s="674"/>
      <c r="RIL51" s="674"/>
      <c r="RIM51" s="674"/>
      <c r="RIN51" s="674"/>
      <c r="RIO51" s="674"/>
      <c r="RIP51" s="674"/>
      <c r="RIQ51" s="674"/>
      <c r="RIR51" s="674"/>
      <c r="RIS51" s="674"/>
      <c r="RIT51" s="674"/>
      <c r="RIU51" s="674"/>
      <c r="RIV51" s="674"/>
      <c r="RIW51" s="674"/>
      <c r="RIX51" s="674"/>
      <c r="RIY51" s="674"/>
      <c r="RIZ51" s="674"/>
      <c r="RJA51" s="674"/>
      <c r="RJB51" s="674"/>
      <c r="RJC51" s="674"/>
      <c r="RJD51" s="674"/>
      <c r="RJE51" s="674"/>
      <c r="RJF51" s="674"/>
      <c r="RJG51" s="674"/>
      <c r="RJH51" s="674"/>
      <c r="RJI51" s="674"/>
      <c r="RJJ51" s="674"/>
      <c r="RJK51" s="674"/>
      <c r="RJL51" s="674"/>
      <c r="RJM51" s="674"/>
      <c r="RJN51" s="674"/>
      <c r="RJO51" s="674"/>
      <c r="RJP51" s="674"/>
      <c r="RJQ51" s="674"/>
      <c r="RJR51" s="674"/>
      <c r="RJS51" s="674"/>
      <c r="RJT51" s="674"/>
      <c r="RJU51" s="674"/>
      <c r="RJV51" s="674"/>
      <c r="RJW51" s="674"/>
      <c r="RJX51" s="674"/>
      <c r="RJY51" s="674"/>
      <c r="RJZ51" s="674"/>
      <c r="RKA51" s="674"/>
      <c r="RKB51" s="674"/>
      <c r="RKC51" s="674"/>
      <c r="RKD51" s="674"/>
      <c r="RKE51" s="674"/>
      <c r="RKF51" s="674"/>
      <c r="RKG51" s="674"/>
      <c r="RKH51" s="674"/>
      <c r="RKI51" s="674"/>
      <c r="RKJ51" s="674"/>
      <c r="RKK51" s="674"/>
      <c r="RKL51" s="674"/>
      <c r="RKM51" s="674"/>
      <c r="RKN51" s="674"/>
      <c r="RKO51" s="674"/>
      <c r="RKP51" s="674"/>
      <c r="RKQ51" s="674"/>
      <c r="RKR51" s="674"/>
      <c r="RKS51" s="674"/>
      <c r="RKT51" s="674"/>
      <c r="RKU51" s="674"/>
      <c r="RKV51" s="674"/>
      <c r="RKW51" s="674"/>
      <c r="RKX51" s="674"/>
      <c r="RKY51" s="674"/>
      <c r="RKZ51" s="674"/>
      <c r="RLA51" s="674"/>
      <c r="RLB51" s="674"/>
      <c r="RLC51" s="674"/>
      <c r="RLD51" s="674"/>
      <c r="RLE51" s="674"/>
      <c r="RLF51" s="674"/>
      <c r="RLG51" s="674"/>
      <c r="RLH51" s="674"/>
      <c r="RLI51" s="674"/>
      <c r="RLJ51" s="674"/>
      <c r="RLK51" s="674"/>
      <c r="RLL51" s="674"/>
      <c r="RLM51" s="674"/>
      <c r="RLN51" s="674"/>
      <c r="RLO51" s="674"/>
      <c r="RLP51" s="674"/>
      <c r="RLQ51" s="674"/>
      <c r="RLR51" s="674"/>
      <c r="RLS51" s="674"/>
      <c r="RLT51" s="674"/>
      <c r="RLU51" s="674"/>
      <c r="RLV51" s="674"/>
      <c r="RLW51" s="674"/>
      <c r="RLX51" s="674"/>
      <c r="RLY51" s="674"/>
      <c r="RLZ51" s="674"/>
      <c r="RMA51" s="674"/>
      <c r="RMB51" s="674"/>
      <c r="RMC51" s="674"/>
      <c r="RMD51" s="674"/>
      <c r="RME51" s="674"/>
      <c r="RMF51" s="674"/>
      <c r="RMG51" s="674"/>
      <c r="RMH51" s="674"/>
      <c r="RMI51" s="674"/>
      <c r="RMJ51" s="674"/>
      <c r="RMK51" s="674"/>
      <c r="RML51" s="674"/>
      <c r="RMM51" s="674"/>
      <c r="RMN51" s="674"/>
      <c r="RMO51" s="674"/>
      <c r="RMP51" s="674"/>
      <c r="RMQ51" s="674"/>
      <c r="RMR51" s="674"/>
      <c r="RMS51" s="674"/>
      <c r="RMT51" s="674"/>
      <c r="RMU51" s="674"/>
      <c r="RMV51" s="674"/>
      <c r="RMW51" s="674"/>
      <c r="RMX51" s="674"/>
      <c r="RMY51" s="674"/>
      <c r="RMZ51" s="674"/>
      <c r="RNA51" s="674"/>
      <c r="RNB51" s="674"/>
      <c r="RNC51" s="674"/>
      <c r="RND51" s="674"/>
      <c r="RNE51" s="674"/>
      <c r="RNF51" s="674"/>
      <c r="RNG51" s="674"/>
      <c r="RNH51" s="674"/>
      <c r="RNI51" s="674"/>
      <c r="RNJ51" s="674"/>
      <c r="RNK51" s="674"/>
      <c r="RNL51" s="674"/>
      <c r="RNM51" s="674"/>
      <c r="RNN51" s="674"/>
      <c r="RNO51" s="674"/>
      <c r="RNP51" s="674"/>
      <c r="RNQ51" s="674"/>
      <c r="RNR51" s="674"/>
      <c r="RNS51" s="674"/>
      <c r="RNT51" s="674"/>
      <c r="RNU51" s="674"/>
      <c r="RNV51" s="674"/>
      <c r="RNW51" s="674"/>
      <c r="RNX51" s="674"/>
      <c r="RNY51" s="674"/>
      <c r="RNZ51" s="674"/>
      <c r="ROA51" s="674"/>
      <c r="ROB51" s="674"/>
      <c r="ROC51" s="674"/>
      <c r="ROD51" s="674"/>
      <c r="ROE51" s="674"/>
      <c r="ROF51" s="674"/>
      <c r="ROG51" s="674"/>
      <c r="ROH51" s="674"/>
      <c r="ROI51" s="674"/>
      <c r="ROJ51" s="674"/>
      <c r="ROK51" s="674"/>
      <c r="ROL51" s="674"/>
      <c r="ROM51" s="674"/>
      <c r="RON51" s="674"/>
      <c r="ROO51" s="674"/>
      <c r="ROP51" s="674"/>
      <c r="ROQ51" s="674"/>
      <c r="ROR51" s="674"/>
      <c r="ROS51" s="674"/>
      <c r="ROT51" s="674"/>
      <c r="ROU51" s="674"/>
      <c r="ROV51" s="674"/>
      <c r="ROW51" s="674"/>
      <c r="ROX51" s="674"/>
      <c r="ROY51" s="674"/>
      <c r="ROZ51" s="674"/>
      <c r="RPA51" s="674"/>
      <c r="RPB51" s="674"/>
      <c r="RPC51" s="674"/>
      <c r="RPD51" s="674"/>
      <c r="RPE51" s="674"/>
      <c r="RPF51" s="674"/>
      <c r="RPG51" s="674"/>
      <c r="RPH51" s="674"/>
      <c r="RPI51" s="674"/>
      <c r="RPJ51" s="674"/>
      <c r="RPK51" s="674"/>
      <c r="RPL51" s="674"/>
      <c r="RPM51" s="674"/>
      <c r="RPN51" s="674"/>
      <c r="RPO51" s="674"/>
      <c r="RPP51" s="674"/>
      <c r="RPQ51" s="674"/>
      <c r="RPR51" s="674"/>
      <c r="RPS51" s="674"/>
      <c r="RPT51" s="674"/>
      <c r="RPU51" s="674"/>
      <c r="RPV51" s="674"/>
      <c r="RPW51" s="674"/>
      <c r="RPX51" s="674"/>
      <c r="RPY51" s="674"/>
      <c r="RPZ51" s="674"/>
      <c r="RQA51" s="674"/>
      <c r="RQB51" s="674"/>
      <c r="RQC51" s="674"/>
      <c r="RQD51" s="674"/>
      <c r="RQE51" s="674"/>
      <c r="RQF51" s="674"/>
      <c r="RQG51" s="674"/>
      <c r="RQH51" s="674"/>
      <c r="RQI51" s="674"/>
      <c r="RQJ51" s="674"/>
      <c r="RQK51" s="674"/>
      <c r="RQL51" s="674"/>
      <c r="RQM51" s="674"/>
      <c r="RQN51" s="674"/>
      <c r="RQO51" s="674"/>
      <c r="RQP51" s="674"/>
      <c r="RQQ51" s="674"/>
      <c r="RQR51" s="674"/>
      <c r="RQS51" s="674"/>
      <c r="RQT51" s="674"/>
      <c r="RQU51" s="674"/>
      <c r="RQV51" s="674"/>
      <c r="RQW51" s="674"/>
      <c r="RQX51" s="674"/>
      <c r="RQY51" s="674"/>
      <c r="RQZ51" s="674"/>
      <c r="RRA51" s="674"/>
      <c r="RRB51" s="674"/>
      <c r="RRC51" s="674"/>
      <c r="RRD51" s="674"/>
      <c r="RRE51" s="674"/>
      <c r="RRF51" s="674"/>
      <c r="RRG51" s="674"/>
      <c r="RRH51" s="674"/>
      <c r="RRI51" s="674"/>
      <c r="RRJ51" s="674"/>
      <c r="RRK51" s="674"/>
      <c r="RRL51" s="674"/>
      <c r="RRM51" s="674"/>
      <c r="RRN51" s="674"/>
      <c r="RRO51" s="674"/>
      <c r="RRP51" s="674"/>
      <c r="RRQ51" s="674"/>
      <c r="RRR51" s="674"/>
      <c r="RRS51" s="674"/>
      <c r="RRT51" s="674"/>
      <c r="RRU51" s="674"/>
      <c r="RRV51" s="674"/>
      <c r="RRW51" s="674"/>
      <c r="RRX51" s="674"/>
      <c r="RRY51" s="674"/>
      <c r="RRZ51" s="674"/>
      <c r="RSA51" s="674"/>
      <c r="RSB51" s="674"/>
      <c r="RSC51" s="674"/>
      <c r="RSD51" s="674"/>
      <c r="RSE51" s="674"/>
      <c r="RSF51" s="674"/>
      <c r="RSG51" s="674"/>
      <c r="RSH51" s="674"/>
      <c r="RSI51" s="674"/>
      <c r="RSJ51" s="674"/>
      <c r="RSK51" s="674"/>
      <c r="RSL51" s="674"/>
      <c r="RSM51" s="674"/>
      <c r="RSN51" s="674"/>
      <c r="RSO51" s="674"/>
      <c r="RSP51" s="674"/>
      <c r="RSQ51" s="674"/>
      <c r="RSR51" s="674"/>
      <c r="RSS51" s="674"/>
      <c r="RST51" s="674"/>
      <c r="RSU51" s="674"/>
      <c r="RSV51" s="674"/>
      <c r="RSW51" s="674"/>
      <c r="RSX51" s="674"/>
      <c r="RSY51" s="674"/>
      <c r="RSZ51" s="674"/>
      <c r="RTA51" s="674"/>
      <c r="RTB51" s="674"/>
      <c r="RTC51" s="674"/>
      <c r="RTD51" s="674"/>
      <c r="RTE51" s="674"/>
      <c r="RTF51" s="674"/>
      <c r="RTG51" s="674"/>
      <c r="RTH51" s="674"/>
      <c r="RTI51" s="674"/>
      <c r="RTJ51" s="674"/>
      <c r="RTK51" s="674"/>
      <c r="RTL51" s="674"/>
      <c r="RTM51" s="674"/>
      <c r="RTN51" s="674"/>
      <c r="RTO51" s="674"/>
      <c r="RTP51" s="674"/>
      <c r="RTQ51" s="674"/>
      <c r="RTR51" s="674"/>
      <c r="RTS51" s="674"/>
      <c r="RTT51" s="674"/>
      <c r="RTU51" s="674"/>
      <c r="RTV51" s="674"/>
      <c r="RTW51" s="674"/>
      <c r="RTX51" s="674"/>
      <c r="RTY51" s="674"/>
      <c r="RTZ51" s="674"/>
      <c r="RUA51" s="674"/>
      <c r="RUB51" s="674"/>
      <c r="RUC51" s="674"/>
      <c r="RUD51" s="674"/>
      <c r="RUE51" s="674"/>
      <c r="RUF51" s="674"/>
      <c r="RUG51" s="674"/>
      <c r="RUH51" s="674"/>
      <c r="RUI51" s="674"/>
      <c r="RUJ51" s="674"/>
      <c r="RUK51" s="674"/>
      <c r="RUL51" s="674"/>
      <c r="RUM51" s="674"/>
      <c r="RUN51" s="674"/>
      <c r="RUO51" s="674"/>
      <c r="RUP51" s="674"/>
      <c r="RUQ51" s="674"/>
      <c r="RUR51" s="674"/>
      <c r="RUS51" s="674"/>
      <c r="RUT51" s="674"/>
      <c r="RUU51" s="674"/>
      <c r="RUV51" s="674"/>
      <c r="RUW51" s="674"/>
      <c r="RUX51" s="674"/>
      <c r="RUY51" s="674"/>
      <c r="RUZ51" s="674"/>
      <c r="RVA51" s="674"/>
      <c r="RVB51" s="674"/>
      <c r="RVC51" s="674"/>
      <c r="RVD51" s="674"/>
      <c r="RVE51" s="674"/>
      <c r="RVF51" s="674"/>
      <c r="RVG51" s="674"/>
      <c r="RVH51" s="674"/>
      <c r="RVI51" s="674"/>
      <c r="RVJ51" s="674"/>
      <c r="RVK51" s="674"/>
      <c r="RVL51" s="674"/>
      <c r="RVM51" s="674"/>
      <c r="RVN51" s="674"/>
      <c r="RVO51" s="674"/>
      <c r="RVP51" s="674"/>
      <c r="RVQ51" s="674"/>
      <c r="RVR51" s="674"/>
      <c r="RVS51" s="674"/>
      <c r="RVT51" s="674"/>
      <c r="RVU51" s="674"/>
      <c r="RVV51" s="674"/>
      <c r="RVW51" s="674"/>
      <c r="RVX51" s="674"/>
      <c r="RVY51" s="674"/>
      <c r="RVZ51" s="674"/>
      <c r="RWA51" s="674"/>
      <c r="RWB51" s="674"/>
      <c r="RWC51" s="674"/>
      <c r="RWD51" s="674"/>
      <c r="RWE51" s="674"/>
      <c r="RWF51" s="674"/>
      <c r="RWG51" s="674"/>
      <c r="RWH51" s="674"/>
      <c r="RWI51" s="674"/>
      <c r="RWJ51" s="674"/>
      <c r="RWK51" s="674"/>
      <c r="RWL51" s="674"/>
      <c r="RWM51" s="674"/>
      <c r="RWN51" s="674"/>
      <c r="RWO51" s="674"/>
      <c r="RWP51" s="674"/>
      <c r="RWQ51" s="674"/>
      <c r="RWR51" s="674"/>
      <c r="RWS51" s="674"/>
      <c r="RWT51" s="674"/>
      <c r="RWU51" s="674"/>
      <c r="RWV51" s="674"/>
      <c r="RWW51" s="674"/>
      <c r="RWX51" s="674"/>
      <c r="RWY51" s="674"/>
      <c r="RWZ51" s="674"/>
      <c r="RXA51" s="674"/>
      <c r="RXB51" s="674"/>
      <c r="RXC51" s="674"/>
      <c r="RXD51" s="674"/>
      <c r="RXE51" s="674"/>
      <c r="RXF51" s="674"/>
      <c r="RXG51" s="674"/>
      <c r="RXH51" s="674"/>
      <c r="RXI51" s="674"/>
      <c r="RXJ51" s="674"/>
      <c r="RXK51" s="674"/>
      <c r="RXL51" s="674"/>
      <c r="RXM51" s="674"/>
      <c r="RXN51" s="674"/>
      <c r="RXO51" s="674"/>
      <c r="RXP51" s="674"/>
      <c r="RXQ51" s="674"/>
      <c r="RXR51" s="674"/>
      <c r="RXS51" s="674"/>
      <c r="RXT51" s="674"/>
      <c r="RXU51" s="674"/>
      <c r="RXV51" s="674"/>
      <c r="RXW51" s="674"/>
      <c r="RXX51" s="674"/>
      <c r="RXY51" s="674"/>
      <c r="RXZ51" s="674"/>
      <c r="RYA51" s="674"/>
      <c r="RYB51" s="674"/>
      <c r="RYC51" s="674"/>
      <c r="RYD51" s="674"/>
      <c r="RYE51" s="674"/>
      <c r="RYF51" s="674"/>
      <c r="RYG51" s="674"/>
      <c r="RYH51" s="674"/>
      <c r="RYI51" s="674"/>
      <c r="RYJ51" s="674"/>
      <c r="RYK51" s="674"/>
      <c r="RYL51" s="674"/>
      <c r="RYM51" s="674"/>
      <c r="RYN51" s="674"/>
      <c r="RYO51" s="674"/>
      <c r="RYP51" s="674"/>
      <c r="RYQ51" s="674"/>
      <c r="RYR51" s="674"/>
      <c r="RYS51" s="674"/>
      <c r="RYT51" s="674"/>
      <c r="RYU51" s="674"/>
      <c r="RYV51" s="674"/>
      <c r="RYW51" s="674"/>
      <c r="RYX51" s="674"/>
      <c r="RYY51" s="674"/>
      <c r="RYZ51" s="674"/>
      <c r="RZA51" s="674"/>
      <c r="RZB51" s="674"/>
      <c r="RZC51" s="674"/>
      <c r="RZD51" s="674"/>
      <c r="RZE51" s="674"/>
      <c r="RZF51" s="674"/>
      <c r="RZG51" s="674"/>
      <c r="RZH51" s="674"/>
      <c r="RZI51" s="674"/>
      <c r="RZJ51" s="674"/>
      <c r="RZK51" s="674"/>
      <c r="RZL51" s="674"/>
      <c r="RZM51" s="674"/>
      <c r="RZN51" s="674"/>
      <c r="RZO51" s="674"/>
      <c r="RZP51" s="674"/>
      <c r="RZQ51" s="674"/>
      <c r="RZR51" s="674"/>
      <c r="RZS51" s="674"/>
      <c r="RZT51" s="674"/>
      <c r="RZU51" s="674"/>
      <c r="RZV51" s="674"/>
      <c r="RZW51" s="674"/>
      <c r="RZX51" s="674"/>
      <c r="RZY51" s="674"/>
      <c r="RZZ51" s="674"/>
      <c r="SAA51" s="674"/>
      <c r="SAB51" s="674"/>
      <c r="SAC51" s="674"/>
      <c r="SAD51" s="674"/>
      <c r="SAE51" s="674"/>
      <c r="SAF51" s="674"/>
      <c r="SAG51" s="674"/>
      <c r="SAH51" s="674"/>
      <c r="SAI51" s="674"/>
      <c r="SAJ51" s="674"/>
      <c r="SAK51" s="674"/>
      <c r="SAL51" s="674"/>
      <c r="SAM51" s="674"/>
      <c r="SAN51" s="674"/>
      <c r="SAO51" s="674"/>
      <c r="SAP51" s="674"/>
      <c r="SAQ51" s="674"/>
      <c r="SAR51" s="674"/>
      <c r="SAS51" s="674"/>
      <c r="SAT51" s="674"/>
      <c r="SAU51" s="674"/>
      <c r="SAV51" s="674"/>
      <c r="SAW51" s="674"/>
      <c r="SAX51" s="674"/>
      <c r="SAY51" s="674"/>
      <c r="SAZ51" s="674"/>
      <c r="SBA51" s="674"/>
      <c r="SBB51" s="674"/>
      <c r="SBC51" s="674"/>
      <c r="SBD51" s="674"/>
      <c r="SBE51" s="674"/>
      <c r="SBF51" s="674"/>
      <c r="SBG51" s="674"/>
      <c r="SBH51" s="674"/>
      <c r="SBI51" s="674"/>
      <c r="SBJ51" s="674"/>
      <c r="SBK51" s="674"/>
      <c r="SBL51" s="674"/>
      <c r="SBM51" s="674"/>
      <c r="SBN51" s="674"/>
      <c r="SBO51" s="674"/>
      <c r="SBP51" s="674"/>
      <c r="SBQ51" s="674"/>
      <c r="SBR51" s="674"/>
      <c r="SBS51" s="674"/>
      <c r="SBT51" s="674"/>
      <c r="SBU51" s="674"/>
      <c r="SBV51" s="674"/>
      <c r="SBW51" s="674"/>
      <c r="SBX51" s="674"/>
      <c r="SBY51" s="674"/>
      <c r="SBZ51" s="674"/>
      <c r="SCA51" s="674"/>
      <c r="SCB51" s="674"/>
      <c r="SCC51" s="674"/>
      <c r="SCD51" s="674"/>
      <c r="SCE51" s="674"/>
      <c r="SCF51" s="674"/>
      <c r="SCG51" s="674"/>
      <c r="SCH51" s="674"/>
      <c r="SCI51" s="674"/>
      <c r="SCJ51" s="674"/>
      <c r="SCK51" s="674"/>
      <c r="SCL51" s="674"/>
      <c r="SCM51" s="674"/>
      <c r="SCN51" s="674"/>
      <c r="SCO51" s="674"/>
      <c r="SCP51" s="674"/>
      <c r="SCQ51" s="674"/>
      <c r="SCR51" s="674"/>
      <c r="SCS51" s="674"/>
      <c r="SCT51" s="674"/>
      <c r="SCU51" s="674"/>
      <c r="SCV51" s="674"/>
      <c r="SCW51" s="674"/>
      <c r="SCX51" s="674"/>
      <c r="SCY51" s="674"/>
      <c r="SCZ51" s="674"/>
      <c r="SDA51" s="674"/>
      <c r="SDB51" s="674"/>
      <c r="SDC51" s="674"/>
      <c r="SDD51" s="674"/>
      <c r="SDE51" s="674"/>
      <c r="SDF51" s="674"/>
      <c r="SDG51" s="674"/>
      <c r="SDH51" s="674"/>
      <c r="SDI51" s="674"/>
      <c r="SDJ51" s="674"/>
      <c r="SDK51" s="674"/>
      <c r="SDL51" s="674"/>
      <c r="SDM51" s="674"/>
      <c r="SDN51" s="674"/>
      <c r="SDO51" s="674"/>
      <c r="SDP51" s="674"/>
      <c r="SDQ51" s="674"/>
      <c r="SDR51" s="674"/>
      <c r="SDS51" s="674"/>
      <c r="SDT51" s="674"/>
      <c r="SDU51" s="674"/>
      <c r="SDV51" s="674"/>
      <c r="SDW51" s="674"/>
      <c r="SDX51" s="674"/>
      <c r="SDY51" s="674"/>
      <c r="SDZ51" s="674"/>
      <c r="SEA51" s="674"/>
      <c r="SEB51" s="674"/>
      <c r="SEC51" s="674"/>
      <c r="SED51" s="674"/>
      <c r="SEE51" s="674"/>
      <c r="SEF51" s="674"/>
      <c r="SEG51" s="674"/>
      <c r="SEH51" s="674"/>
      <c r="SEI51" s="674"/>
      <c r="SEJ51" s="674"/>
      <c r="SEK51" s="674"/>
      <c r="SEL51" s="674"/>
      <c r="SEM51" s="674"/>
      <c r="SEN51" s="674"/>
      <c r="SEO51" s="674"/>
      <c r="SEP51" s="674"/>
      <c r="SEQ51" s="674"/>
      <c r="SER51" s="674"/>
      <c r="SES51" s="674"/>
      <c r="SET51" s="674"/>
      <c r="SEU51" s="674"/>
      <c r="SEV51" s="674"/>
      <c r="SEW51" s="674"/>
      <c r="SEX51" s="674"/>
      <c r="SEY51" s="674"/>
      <c r="SEZ51" s="674"/>
      <c r="SFA51" s="674"/>
      <c r="SFB51" s="674"/>
      <c r="SFC51" s="674"/>
      <c r="SFD51" s="674"/>
      <c r="SFE51" s="674"/>
      <c r="SFF51" s="674"/>
      <c r="SFG51" s="674"/>
      <c r="SFH51" s="674"/>
      <c r="SFI51" s="674"/>
      <c r="SFJ51" s="674"/>
      <c r="SFK51" s="674"/>
      <c r="SFL51" s="674"/>
      <c r="SFM51" s="674"/>
      <c r="SFN51" s="674"/>
      <c r="SFO51" s="674"/>
      <c r="SFP51" s="674"/>
      <c r="SFQ51" s="674"/>
      <c r="SFR51" s="674"/>
      <c r="SFS51" s="674"/>
      <c r="SFT51" s="674"/>
      <c r="SFU51" s="674"/>
      <c r="SFV51" s="674"/>
      <c r="SFW51" s="674"/>
      <c r="SFX51" s="674"/>
      <c r="SFY51" s="674"/>
      <c r="SFZ51" s="674"/>
      <c r="SGA51" s="674"/>
      <c r="SGB51" s="674"/>
      <c r="SGC51" s="674"/>
      <c r="SGD51" s="674"/>
      <c r="SGE51" s="674"/>
      <c r="SGF51" s="674"/>
      <c r="SGG51" s="674"/>
      <c r="SGH51" s="674"/>
      <c r="SGI51" s="674"/>
      <c r="SGJ51" s="674"/>
      <c r="SGK51" s="674"/>
      <c r="SGL51" s="674"/>
      <c r="SGM51" s="674"/>
      <c r="SGN51" s="674"/>
      <c r="SGO51" s="674"/>
      <c r="SGP51" s="674"/>
      <c r="SGQ51" s="674"/>
      <c r="SGR51" s="674"/>
      <c r="SGS51" s="674"/>
      <c r="SGT51" s="674"/>
      <c r="SGU51" s="674"/>
      <c r="SGV51" s="674"/>
      <c r="SGW51" s="674"/>
      <c r="SGX51" s="674"/>
      <c r="SGY51" s="674"/>
      <c r="SGZ51" s="674"/>
      <c r="SHA51" s="674"/>
      <c r="SHB51" s="674"/>
      <c r="SHC51" s="674"/>
      <c r="SHD51" s="674"/>
      <c r="SHE51" s="674"/>
      <c r="SHF51" s="674"/>
      <c r="SHG51" s="674"/>
      <c r="SHH51" s="674"/>
      <c r="SHI51" s="674"/>
      <c r="SHJ51" s="674"/>
      <c r="SHK51" s="674"/>
      <c r="SHL51" s="674"/>
      <c r="SHM51" s="674"/>
      <c r="SHN51" s="674"/>
      <c r="SHO51" s="674"/>
      <c r="SHP51" s="674"/>
      <c r="SHQ51" s="674"/>
      <c r="SHR51" s="674"/>
      <c r="SHS51" s="674"/>
      <c r="SHT51" s="674"/>
      <c r="SHU51" s="674"/>
      <c r="SHV51" s="674"/>
      <c r="SHW51" s="674"/>
      <c r="SHX51" s="674"/>
      <c r="SHY51" s="674"/>
      <c r="SHZ51" s="674"/>
      <c r="SIA51" s="674"/>
      <c r="SIB51" s="674"/>
      <c r="SIC51" s="674"/>
      <c r="SID51" s="674"/>
      <c r="SIE51" s="674"/>
      <c r="SIF51" s="674"/>
      <c r="SIG51" s="674"/>
      <c r="SIH51" s="674"/>
      <c r="SII51" s="674"/>
      <c r="SIJ51" s="674"/>
      <c r="SIK51" s="674"/>
      <c r="SIL51" s="674"/>
      <c r="SIM51" s="674"/>
      <c r="SIN51" s="674"/>
      <c r="SIO51" s="674"/>
      <c r="SIP51" s="674"/>
      <c r="SIQ51" s="674"/>
      <c r="SIR51" s="674"/>
      <c r="SIS51" s="674"/>
      <c r="SIT51" s="674"/>
      <c r="SIU51" s="674"/>
      <c r="SIV51" s="674"/>
      <c r="SIW51" s="674"/>
      <c r="SIX51" s="674"/>
      <c r="SIY51" s="674"/>
      <c r="SIZ51" s="674"/>
      <c r="SJA51" s="674"/>
      <c r="SJB51" s="674"/>
      <c r="SJC51" s="674"/>
      <c r="SJD51" s="674"/>
      <c r="SJE51" s="674"/>
      <c r="SJF51" s="674"/>
      <c r="SJG51" s="674"/>
      <c r="SJH51" s="674"/>
      <c r="SJI51" s="674"/>
      <c r="SJJ51" s="674"/>
      <c r="SJK51" s="674"/>
      <c r="SJL51" s="674"/>
      <c r="SJM51" s="674"/>
      <c r="SJN51" s="674"/>
      <c r="SJO51" s="674"/>
      <c r="SJP51" s="674"/>
      <c r="SJQ51" s="674"/>
      <c r="SJR51" s="674"/>
      <c r="SJS51" s="674"/>
      <c r="SJT51" s="674"/>
      <c r="SJU51" s="674"/>
      <c r="SJV51" s="674"/>
      <c r="SJW51" s="674"/>
      <c r="SJX51" s="674"/>
      <c r="SJY51" s="674"/>
      <c r="SJZ51" s="674"/>
      <c r="SKA51" s="674"/>
      <c r="SKB51" s="674"/>
      <c r="SKC51" s="674"/>
      <c r="SKD51" s="674"/>
      <c r="SKE51" s="674"/>
      <c r="SKF51" s="674"/>
      <c r="SKG51" s="674"/>
      <c r="SKH51" s="674"/>
      <c r="SKI51" s="674"/>
      <c r="SKJ51" s="674"/>
      <c r="SKK51" s="674"/>
      <c r="SKL51" s="674"/>
      <c r="SKM51" s="674"/>
      <c r="SKN51" s="674"/>
      <c r="SKO51" s="674"/>
      <c r="SKP51" s="674"/>
      <c r="SKQ51" s="674"/>
      <c r="SKR51" s="674"/>
      <c r="SKS51" s="674"/>
      <c r="SKT51" s="674"/>
      <c r="SKU51" s="674"/>
      <c r="SKV51" s="674"/>
      <c r="SKW51" s="674"/>
      <c r="SKX51" s="674"/>
      <c r="SKY51" s="674"/>
      <c r="SKZ51" s="674"/>
      <c r="SLA51" s="674"/>
      <c r="SLB51" s="674"/>
      <c r="SLC51" s="674"/>
      <c r="SLD51" s="674"/>
      <c r="SLE51" s="674"/>
      <c r="SLF51" s="674"/>
      <c r="SLG51" s="674"/>
      <c r="SLH51" s="674"/>
      <c r="SLI51" s="674"/>
      <c r="SLJ51" s="674"/>
      <c r="SLK51" s="674"/>
      <c r="SLL51" s="674"/>
      <c r="SLM51" s="674"/>
      <c r="SLN51" s="674"/>
      <c r="SLO51" s="674"/>
      <c r="SLP51" s="674"/>
      <c r="SLQ51" s="674"/>
      <c r="SLR51" s="674"/>
      <c r="SLS51" s="674"/>
      <c r="SLT51" s="674"/>
      <c r="SLU51" s="674"/>
      <c r="SLV51" s="674"/>
      <c r="SLW51" s="674"/>
      <c r="SLX51" s="674"/>
      <c r="SLY51" s="674"/>
      <c r="SLZ51" s="674"/>
      <c r="SMA51" s="674"/>
      <c r="SMB51" s="674"/>
      <c r="SMC51" s="674"/>
      <c r="SMD51" s="674"/>
      <c r="SME51" s="674"/>
      <c r="SMF51" s="674"/>
      <c r="SMG51" s="674"/>
      <c r="SMH51" s="674"/>
      <c r="SMI51" s="674"/>
      <c r="SMJ51" s="674"/>
      <c r="SMK51" s="674"/>
      <c r="SML51" s="674"/>
      <c r="SMM51" s="674"/>
      <c r="SMN51" s="674"/>
      <c r="SMO51" s="674"/>
      <c r="SMP51" s="674"/>
      <c r="SMQ51" s="674"/>
      <c r="SMR51" s="674"/>
      <c r="SMS51" s="674"/>
      <c r="SMT51" s="674"/>
      <c r="SMU51" s="674"/>
      <c r="SMV51" s="674"/>
      <c r="SMW51" s="674"/>
      <c r="SMX51" s="674"/>
      <c r="SMY51" s="674"/>
      <c r="SMZ51" s="674"/>
      <c r="SNA51" s="674"/>
      <c r="SNB51" s="674"/>
      <c r="SNC51" s="674"/>
      <c r="SND51" s="674"/>
      <c r="SNE51" s="674"/>
      <c r="SNF51" s="674"/>
      <c r="SNG51" s="674"/>
      <c r="SNH51" s="674"/>
      <c r="SNI51" s="674"/>
      <c r="SNJ51" s="674"/>
      <c r="SNK51" s="674"/>
      <c r="SNL51" s="674"/>
      <c r="SNM51" s="674"/>
      <c r="SNN51" s="674"/>
      <c r="SNO51" s="674"/>
      <c r="SNP51" s="674"/>
      <c r="SNQ51" s="674"/>
      <c r="SNR51" s="674"/>
      <c r="SNS51" s="674"/>
      <c r="SNT51" s="674"/>
      <c r="SNU51" s="674"/>
      <c r="SNV51" s="674"/>
      <c r="SNW51" s="674"/>
      <c r="SNX51" s="674"/>
      <c r="SNY51" s="674"/>
      <c r="SNZ51" s="674"/>
      <c r="SOA51" s="674"/>
      <c r="SOB51" s="674"/>
      <c r="SOC51" s="674"/>
      <c r="SOD51" s="674"/>
      <c r="SOE51" s="674"/>
      <c r="SOF51" s="674"/>
      <c r="SOG51" s="674"/>
      <c r="SOH51" s="674"/>
      <c r="SOI51" s="674"/>
      <c r="SOJ51" s="674"/>
      <c r="SOK51" s="674"/>
      <c r="SOL51" s="674"/>
      <c r="SOM51" s="674"/>
      <c r="SON51" s="674"/>
      <c r="SOO51" s="674"/>
      <c r="SOP51" s="674"/>
      <c r="SOQ51" s="674"/>
      <c r="SOR51" s="674"/>
      <c r="SOS51" s="674"/>
      <c r="SOT51" s="674"/>
      <c r="SOU51" s="674"/>
      <c r="SOV51" s="674"/>
      <c r="SOW51" s="674"/>
      <c r="SOX51" s="674"/>
      <c r="SOY51" s="674"/>
      <c r="SOZ51" s="674"/>
      <c r="SPA51" s="674"/>
      <c r="SPB51" s="674"/>
      <c r="SPC51" s="674"/>
      <c r="SPD51" s="674"/>
      <c r="SPE51" s="674"/>
      <c r="SPF51" s="674"/>
      <c r="SPG51" s="674"/>
      <c r="SPH51" s="674"/>
      <c r="SPI51" s="674"/>
      <c r="SPJ51" s="674"/>
      <c r="SPK51" s="674"/>
      <c r="SPL51" s="674"/>
      <c r="SPM51" s="674"/>
      <c r="SPN51" s="674"/>
      <c r="SPO51" s="674"/>
      <c r="SPP51" s="674"/>
      <c r="SPQ51" s="674"/>
      <c r="SPR51" s="674"/>
      <c r="SPS51" s="674"/>
      <c r="SPT51" s="674"/>
      <c r="SPU51" s="674"/>
      <c r="SPV51" s="674"/>
      <c r="SPW51" s="674"/>
      <c r="SPX51" s="674"/>
      <c r="SPY51" s="674"/>
      <c r="SPZ51" s="674"/>
      <c r="SQA51" s="674"/>
      <c r="SQB51" s="674"/>
      <c r="SQC51" s="674"/>
      <c r="SQD51" s="674"/>
      <c r="SQE51" s="674"/>
      <c r="SQF51" s="674"/>
      <c r="SQG51" s="674"/>
      <c r="SQH51" s="674"/>
      <c r="SQI51" s="674"/>
      <c r="SQJ51" s="674"/>
      <c r="SQK51" s="674"/>
      <c r="SQL51" s="674"/>
      <c r="SQM51" s="674"/>
      <c r="SQN51" s="674"/>
      <c r="SQO51" s="674"/>
      <c r="SQP51" s="674"/>
      <c r="SQQ51" s="674"/>
      <c r="SQR51" s="674"/>
      <c r="SQS51" s="674"/>
      <c r="SQT51" s="674"/>
      <c r="SQU51" s="674"/>
      <c r="SQV51" s="674"/>
      <c r="SQW51" s="674"/>
      <c r="SQX51" s="674"/>
      <c r="SQY51" s="674"/>
      <c r="SQZ51" s="674"/>
      <c r="SRA51" s="674"/>
      <c r="SRB51" s="674"/>
      <c r="SRC51" s="674"/>
      <c r="SRD51" s="674"/>
      <c r="SRE51" s="674"/>
      <c r="SRF51" s="674"/>
      <c r="SRG51" s="674"/>
      <c r="SRH51" s="674"/>
      <c r="SRI51" s="674"/>
      <c r="SRJ51" s="674"/>
      <c r="SRK51" s="674"/>
      <c r="SRL51" s="674"/>
      <c r="SRM51" s="674"/>
      <c r="SRN51" s="674"/>
      <c r="SRO51" s="674"/>
      <c r="SRP51" s="674"/>
      <c r="SRQ51" s="674"/>
      <c r="SRR51" s="674"/>
      <c r="SRS51" s="674"/>
      <c r="SRT51" s="674"/>
      <c r="SRU51" s="674"/>
      <c r="SRV51" s="674"/>
      <c r="SRW51" s="674"/>
      <c r="SRX51" s="674"/>
      <c r="SRY51" s="674"/>
      <c r="SRZ51" s="674"/>
      <c r="SSA51" s="674"/>
      <c r="SSB51" s="674"/>
      <c r="SSC51" s="674"/>
      <c r="SSD51" s="674"/>
      <c r="SSE51" s="674"/>
      <c r="SSF51" s="674"/>
      <c r="SSG51" s="674"/>
      <c r="SSH51" s="674"/>
      <c r="SSI51" s="674"/>
      <c r="SSJ51" s="674"/>
      <c r="SSK51" s="674"/>
      <c r="SSL51" s="674"/>
      <c r="SSM51" s="674"/>
      <c r="SSN51" s="674"/>
      <c r="SSO51" s="674"/>
      <c r="SSP51" s="674"/>
      <c r="SSQ51" s="674"/>
      <c r="SSR51" s="674"/>
      <c r="SSS51" s="674"/>
      <c r="SST51" s="674"/>
      <c r="SSU51" s="674"/>
      <c r="SSV51" s="674"/>
      <c r="SSW51" s="674"/>
      <c r="SSX51" s="674"/>
      <c r="SSY51" s="674"/>
      <c r="SSZ51" s="674"/>
      <c r="STA51" s="674"/>
      <c r="STB51" s="674"/>
      <c r="STC51" s="674"/>
      <c r="STD51" s="674"/>
      <c r="STE51" s="674"/>
      <c r="STF51" s="674"/>
      <c r="STG51" s="674"/>
      <c r="STH51" s="674"/>
      <c r="STI51" s="674"/>
      <c r="STJ51" s="674"/>
      <c r="STK51" s="674"/>
      <c r="STL51" s="674"/>
      <c r="STM51" s="674"/>
      <c r="STN51" s="674"/>
      <c r="STO51" s="674"/>
      <c r="STP51" s="674"/>
      <c r="STQ51" s="674"/>
      <c r="STR51" s="674"/>
      <c r="STS51" s="674"/>
      <c r="STT51" s="674"/>
      <c r="STU51" s="674"/>
      <c r="STV51" s="674"/>
      <c r="STW51" s="674"/>
      <c r="STX51" s="674"/>
      <c r="STY51" s="674"/>
      <c r="STZ51" s="674"/>
      <c r="SUA51" s="674"/>
      <c r="SUB51" s="674"/>
      <c r="SUC51" s="674"/>
      <c r="SUD51" s="674"/>
      <c r="SUE51" s="674"/>
      <c r="SUF51" s="674"/>
      <c r="SUG51" s="674"/>
      <c r="SUH51" s="674"/>
      <c r="SUI51" s="674"/>
      <c r="SUJ51" s="674"/>
      <c r="SUK51" s="674"/>
      <c r="SUL51" s="674"/>
      <c r="SUM51" s="674"/>
      <c r="SUN51" s="674"/>
      <c r="SUO51" s="674"/>
      <c r="SUP51" s="674"/>
      <c r="SUQ51" s="674"/>
      <c r="SUR51" s="674"/>
      <c r="SUS51" s="674"/>
      <c r="SUT51" s="674"/>
      <c r="SUU51" s="674"/>
      <c r="SUV51" s="674"/>
      <c r="SUW51" s="674"/>
      <c r="SUX51" s="674"/>
      <c r="SUY51" s="674"/>
      <c r="SUZ51" s="674"/>
      <c r="SVA51" s="674"/>
      <c r="SVB51" s="674"/>
      <c r="SVC51" s="674"/>
      <c r="SVD51" s="674"/>
      <c r="SVE51" s="674"/>
      <c r="SVF51" s="674"/>
      <c r="SVG51" s="674"/>
      <c r="SVH51" s="674"/>
      <c r="SVI51" s="674"/>
      <c r="SVJ51" s="674"/>
      <c r="SVK51" s="674"/>
      <c r="SVL51" s="674"/>
      <c r="SVM51" s="674"/>
      <c r="SVN51" s="674"/>
      <c r="SVO51" s="674"/>
      <c r="SVP51" s="674"/>
      <c r="SVQ51" s="674"/>
      <c r="SVR51" s="674"/>
      <c r="SVS51" s="674"/>
      <c r="SVT51" s="674"/>
      <c r="SVU51" s="674"/>
      <c r="SVV51" s="674"/>
      <c r="SVW51" s="674"/>
      <c r="SVX51" s="674"/>
      <c r="SVY51" s="674"/>
      <c r="SVZ51" s="674"/>
      <c r="SWA51" s="674"/>
      <c r="SWB51" s="674"/>
      <c r="SWC51" s="674"/>
      <c r="SWD51" s="674"/>
      <c r="SWE51" s="674"/>
      <c r="SWF51" s="674"/>
      <c r="SWG51" s="674"/>
      <c r="SWH51" s="674"/>
      <c r="SWI51" s="674"/>
      <c r="SWJ51" s="674"/>
      <c r="SWK51" s="674"/>
      <c r="SWL51" s="674"/>
      <c r="SWM51" s="674"/>
      <c r="SWN51" s="674"/>
      <c r="SWO51" s="674"/>
      <c r="SWP51" s="674"/>
      <c r="SWQ51" s="674"/>
      <c r="SWR51" s="674"/>
      <c r="SWS51" s="674"/>
      <c r="SWT51" s="674"/>
      <c r="SWU51" s="674"/>
      <c r="SWV51" s="674"/>
      <c r="SWW51" s="674"/>
      <c r="SWX51" s="674"/>
      <c r="SWY51" s="674"/>
      <c r="SWZ51" s="674"/>
      <c r="SXA51" s="674"/>
      <c r="SXB51" s="674"/>
      <c r="SXC51" s="674"/>
      <c r="SXD51" s="674"/>
      <c r="SXE51" s="674"/>
      <c r="SXF51" s="674"/>
      <c r="SXG51" s="674"/>
      <c r="SXH51" s="674"/>
      <c r="SXI51" s="674"/>
      <c r="SXJ51" s="674"/>
      <c r="SXK51" s="674"/>
      <c r="SXL51" s="674"/>
      <c r="SXM51" s="674"/>
      <c r="SXN51" s="674"/>
      <c r="SXO51" s="674"/>
      <c r="SXP51" s="674"/>
      <c r="SXQ51" s="674"/>
      <c r="SXR51" s="674"/>
      <c r="SXS51" s="674"/>
      <c r="SXT51" s="674"/>
      <c r="SXU51" s="674"/>
      <c r="SXV51" s="674"/>
      <c r="SXW51" s="674"/>
      <c r="SXX51" s="674"/>
      <c r="SXY51" s="674"/>
      <c r="SXZ51" s="674"/>
      <c r="SYA51" s="674"/>
      <c r="SYB51" s="674"/>
      <c r="SYC51" s="674"/>
      <c r="SYD51" s="674"/>
      <c r="SYE51" s="674"/>
      <c r="SYF51" s="674"/>
      <c r="SYG51" s="674"/>
      <c r="SYH51" s="674"/>
      <c r="SYI51" s="674"/>
      <c r="SYJ51" s="674"/>
      <c r="SYK51" s="674"/>
      <c r="SYL51" s="674"/>
      <c r="SYM51" s="674"/>
      <c r="SYN51" s="674"/>
      <c r="SYO51" s="674"/>
      <c r="SYP51" s="674"/>
      <c r="SYQ51" s="674"/>
      <c r="SYR51" s="674"/>
      <c r="SYS51" s="674"/>
      <c r="SYT51" s="674"/>
      <c r="SYU51" s="674"/>
      <c r="SYV51" s="674"/>
      <c r="SYW51" s="674"/>
      <c r="SYX51" s="674"/>
      <c r="SYY51" s="674"/>
      <c r="SYZ51" s="674"/>
      <c r="SZA51" s="674"/>
      <c r="SZB51" s="674"/>
      <c r="SZC51" s="674"/>
      <c r="SZD51" s="674"/>
      <c r="SZE51" s="674"/>
      <c r="SZF51" s="674"/>
      <c r="SZG51" s="674"/>
      <c r="SZH51" s="674"/>
      <c r="SZI51" s="674"/>
      <c r="SZJ51" s="674"/>
      <c r="SZK51" s="674"/>
      <c r="SZL51" s="674"/>
      <c r="SZM51" s="674"/>
      <c r="SZN51" s="674"/>
      <c r="SZO51" s="674"/>
      <c r="SZP51" s="674"/>
      <c r="SZQ51" s="674"/>
      <c r="SZR51" s="674"/>
      <c r="SZS51" s="674"/>
      <c r="SZT51" s="674"/>
      <c r="SZU51" s="674"/>
      <c r="SZV51" s="674"/>
      <c r="SZW51" s="674"/>
      <c r="SZX51" s="674"/>
      <c r="SZY51" s="674"/>
      <c r="SZZ51" s="674"/>
      <c r="TAA51" s="674"/>
      <c r="TAB51" s="674"/>
      <c r="TAC51" s="674"/>
      <c r="TAD51" s="674"/>
      <c r="TAE51" s="674"/>
      <c r="TAF51" s="674"/>
      <c r="TAG51" s="674"/>
      <c r="TAH51" s="674"/>
      <c r="TAI51" s="674"/>
      <c r="TAJ51" s="674"/>
      <c r="TAK51" s="674"/>
      <c r="TAL51" s="674"/>
      <c r="TAM51" s="674"/>
      <c r="TAN51" s="674"/>
      <c r="TAO51" s="674"/>
      <c r="TAP51" s="674"/>
      <c r="TAQ51" s="674"/>
      <c r="TAR51" s="674"/>
      <c r="TAS51" s="674"/>
      <c r="TAT51" s="674"/>
      <c r="TAU51" s="674"/>
      <c r="TAV51" s="674"/>
      <c r="TAW51" s="674"/>
      <c r="TAX51" s="674"/>
      <c r="TAY51" s="674"/>
      <c r="TAZ51" s="674"/>
      <c r="TBA51" s="674"/>
      <c r="TBB51" s="674"/>
      <c r="TBC51" s="674"/>
      <c r="TBD51" s="674"/>
      <c r="TBE51" s="674"/>
      <c r="TBF51" s="674"/>
      <c r="TBG51" s="674"/>
      <c r="TBH51" s="674"/>
      <c r="TBI51" s="674"/>
      <c r="TBJ51" s="674"/>
      <c r="TBK51" s="674"/>
      <c r="TBL51" s="674"/>
      <c r="TBM51" s="674"/>
      <c r="TBN51" s="674"/>
      <c r="TBO51" s="674"/>
      <c r="TBP51" s="674"/>
      <c r="TBQ51" s="674"/>
      <c r="TBR51" s="674"/>
      <c r="TBS51" s="674"/>
      <c r="TBT51" s="674"/>
      <c r="TBU51" s="674"/>
      <c r="TBV51" s="674"/>
      <c r="TBW51" s="674"/>
      <c r="TBX51" s="674"/>
      <c r="TBY51" s="674"/>
      <c r="TBZ51" s="674"/>
      <c r="TCA51" s="674"/>
      <c r="TCB51" s="674"/>
      <c r="TCC51" s="674"/>
      <c r="TCD51" s="674"/>
      <c r="TCE51" s="674"/>
      <c r="TCF51" s="674"/>
      <c r="TCG51" s="674"/>
      <c r="TCH51" s="674"/>
      <c r="TCI51" s="674"/>
      <c r="TCJ51" s="674"/>
      <c r="TCK51" s="674"/>
      <c r="TCL51" s="674"/>
      <c r="TCM51" s="674"/>
      <c r="TCN51" s="674"/>
      <c r="TCO51" s="674"/>
      <c r="TCP51" s="674"/>
      <c r="TCQ51" s="674"/>
      <c r="TCR51" s="674"/>
      <c r="TCS51" s="674"/>
      <c r="TCT51" s="674"/>
      <c r="TCU51" s="674"/>
      <c r="TCV51" s="674"/>
      <c r="TCW51" s="674"/>
      <c r="TCX51" s="674"/>
      <c r="TCY51" s="674"/>
      <c r="TCZ51" s="674"/>
      <c r="TDA51" s="674"/>
      <c r="TDB51" s="674"/>
      <c r="TDC51" s="674"/>
      <c r="TDD51" s="674"/>
      <c r="TDE51" s="674"/>
      <c r="TDF51" s="674"/>
      <c r="TDG51" s="674"/>
      <c r="TDH51" s="674"/>
      <c r="TDI51" s="674"/>
      <c r="TDJ51" s="674"/>
      <c r="TDK51" s="674"/>
      <c r="TDL51" s="674"/>
      <c r="TDM51" s="674"/>
      <c r="TDN51" s="674"/>
      <c r="TDO51" s="674"/>
      <c r="TDP51" s="674"/>
      <c r="TDQ51" s="674"/>
      <c r="TDR51" s="674"/>
      <c r="TDS51" s="674"/>
      <c r="TDT51" s="674"/>
      <c r="TDU51" s="674"/>
      <c r="TDV51" s="674"/>
      <c r="TDW51" s="674"/>
      <c r="TDX51" s="674"/>
      <c r="TDY51" s="674"/>
      <c r="TDZ51" s="674"/>
      <c r="TEA51" s="674"/>
      <c r="TEB51" s="674"/>
      <c r="TEC51" s="674"/>
      <c r="TED51" s="674"/>
      <c r="TEE51" s="674"/>
      <c r="TEF51" s="674"/>
      <c r="TEG51" s="674"/>
      <c r="TEH51" s="674"/>
      <c r="TEI51" s="674"/>
      <c r="TEJ51" s="674"/>
      <c r="TEK51" s="674"/>
      <c r="TEL51" s="674"/>
      <c r="TEM51" s="674"/>
      <c r="TEN51" s="674"/>
      <c r="TEO51" s="674"/>
      <c r="TEP51" s="674"/>
      <c r="TEQ51" s="674"/>
      <c r="TER51" s="674"/>
      <c r="TES51" s="674"/>
      <c r="TET51" s="674"/>
      <c r="TEU51" s="674"/>
      <c r="TEV51" s="674"/>
      <c r="TEW51" s="674"/>
      <c r="TEX51" s="674"/>
      <c r="TEY51" s="674"/>
      <c r="TEZ51" s="674"/>
      <c r="TFA51" s="674"/>
      <c r="TFB51" s="674"/>
      <c r="TFC51" s="674"/>
      <c r="TFD51" s="674"/>
      <c r="TFE51" s="674"/>
      <c r="TFF51" s="674"/>
      <c r="TFG51" s="674"/>
      <c r="TFH51" s="674"/>
      <c r="TFI51" s="674"/>
      <c r="TFJ51" s="674"/>
      <c r="TFK51" s="674"/>
      <c r="TFL51" s="674"/>
      <c r="TFM51" s="674"/>
      <c r="TFN51" s="674"/>
      <c r="TFO51" s="674"/>
      <c r="TFP51" s="674"/>
      <c r="TFQ51" s="674"/>
      <c r="TFR51" s="674"/>
      <c r="TFS51" s="674"/>
      <c r="TFT51" s="674"/>
      <c r="TFU51" s="674"/>
      <c r="TFV51" s="674"/>
      <c r="TFW51" s="674"/>
      <c r="TFX51" s="674"/>
      <c r="TFY51" s="674"/>
      <c r="TFZ51" s="674"/>
      <c r="TGA51" s="674"/>
      <c r="TGB51" s="674"/>
      <c r="TGC51" s="674"/>
      <c r="TGD51" s="674"/>
      <c r="TGE51" s="674"/>
      <c r="TGF51" s="674"/>
      <c r="TGG51" s="674"/>
      <c r="TGH51" s="674"/>
      <c r="TGI51" s="674"/>
      <c r="TGJ51" s="674"/>
      <c r="TGK51" s="674"/>
      <c r="TGL51" s="674"/>
      <c r="TGM51" s="674"/>
      <c r="TGN51" s="674"/>
      <c r="TGO51" s="674"/>
      <c r="TGP51" s="674"/>
      <c r="TGQ51" s="674"/>
      <c r="TGR51" s="674"/>
      <c r="TGS51" s="674"/>
      <c r="TGT51" s="674"/>
      <c r="TGU51" s="674"/>
      <c r="TGV51" s="674"/>
      <c r="TGW51" s="674"/>
      <c r="TGX51" s="674"/>
      <c r="TGY51" s="674"/>
      <c r="TGZ51" s="674"/>
      <c r="THA51" s="674"/>
      <c r="THB51" s="674"/>
      <c r="THC51" s="674"/>
      <c r="THD51" s="674"/>
      <c r="THE51" s="674"/>
      <c r="THF51" s="674"/>
      <c r="THG51" s="674"/>
      <c r="THH51" s="674"/>
      <c r="THI51" s="674"/>
      <c r="THJ51" s="674"/>
      <c r="THK51" s="674"/>
      <c r="THL51" s="674"/>
      <c r="THM51" s="674"/>
      <c r="THN51" s="674"/>
      <c r="THO51" s="674"/>
      <c r="THP51" s="674"/>
      <c r="THQ51" s="674"/>
      <c r="THR51" s="674"/>
      <c r="THS51" s="674"/>
      <c r="THT51" s="674"/>
      <c r="THU51" s="674"/>
      <c r="THV51" s="674"/>
      <c r="THW51" s="674"/>
      <c r="THX51" s="674"/>
      <c r="THY51" s="674"/>
      <c r="THZ51" s="674"/>
      <c r="TIA51" s="674"/>
      <c r="TIB51" s="674"/>
      <c r="TIC51" s="674"/>
      <c r="TID51" s="674"/>
      <c r="TIE51" s="674"/>
      <c r="TIF51" s="674"/>
      <c r="TIG51" s="674"/>
      <c r="TIH51" s="674"/>
      <c r="TII51" s="674"/>
      <c r="TIJ51" s="674"/>
      <c r="TIK51" s="674"/>
      <c r="TIL51" s="674"/>
      <c r="TIM51" s="674"/>
      <c r="TIN51" s="674"/>
      <c r="TIO51" s="674"/>
      <c r="TIP51" s="674"/>
      <c r="TIQ51" s="674"/>
      <c r="TIR51" s="674"/>
      <c r="TIS51" s="674"/>
      <c r="TIT51" s="674"/>
      <c r="TIU51" s="674"/>
      <c r="TIV51" s="674"/>
      <c r="TIW51" s="674"/>
      <c r="TIX51" s="674"/>
      <c r="TIY51" s="674"/>
      <c r="TIZ51" s="674"/>
      <c r="TJA51" s="674"/>
      <c r="TJB51" s="674"/>
      <c r="TJC51" s="674"/>
      <c r="TJD51" s="674"/>
      <c r="TJE51" s="674"/>
      <c r="TJF51" s="674"/>
      <c r="TJG51" s="674"/>
      <c r="TJH51" s="674"/>
      <c r="TJI51" s="674"/>
      <c r="TJJ51" s="674"/>
      <c r="TJK51" s="674"/>
      <c r="TJL51" s="674"/>
      <c r="TJM51" s="674"/>
      <c r="TJN51" s="674"/>
      <c r="TJO51" s="674"/>
      <c r="TJP51" s="674"/>
      <c r="TJQ51" s="674"/>
      <c r="TJR51" s="674"/>
      <c r="TJS51" s="674"/>
      <c r="TJT51" s="674"/>
      <c r="TJU51" s="674"/>
      <c r="TJV51" s="674"/>
      <c r="TJW51" s="674"/>
      <c r="TJX51" s="674"/>
      <c r="TJY51" s="674"/>
      <c r="TJZ51" s="674"/>
      <c r="TKA51" s="674"/>
      <c r="TKB51" s="674"/>
      <c r="TKC51" s="674"/>
      <c r="TKD51" s="674"/>
      <c r="TKE51" s="674"/>
      <c r="TKF51" s="674"/>
      <c r="TKG51" s="674"/>
      <c r="TKH51" s="674"/>
      <c r="TKI51" s="674"/>
      <c r="TKJ51" s="674"/>
      <c r="TKK51" s="674"/>
      <c r="TKL51" s="674"/>
      <c r="TKM51" s="674"/>
      <c r="TKN51" s="674"/>
      <c r="TKO51" s="674"/>
      <c r="TKP51" s="674"/>
      <c r="TKQ51" s="674"/>
      <c r="TKR51" s="674"/>
      <c r="TKS51" s="674"/>
      <c r="TKT51" s="674"/>
      <c r="TKU51" s="674"/>
      <c r="TKV51" s="674"/>
      <c r="TKW51" s="674"/>
      <c r="TKX51" s="674"/>
      <c r="TKY51" s="674"/>
      <c r="TKZ51" s="674"/>
      <c r="TLA51" s="674"/>
      <c r="TLB51" s="674"/>
      <c r="TLC51" s="674"/>
      <c r="TLD51" s="674"/>
      <c r="TLE51" s="674"/>
      <c r="TLF51" s="674"/>
      <c r="TLG51" s="674"/>
      <c r="TLH51" s="674"/>
      <c r="TLI51" s="674"/>
      <c r="TLJ51" s="674"/>
      <c r="TLK51" s="674"/>
      <c r="TLL51" s="674"/>
      <c r="TLM51" s="674"/>
      <c r="TLN51" s="674"/>
      <c r="TLO51" s="674"/>
      <c r="TLP51" s="674"/>
      <c r="TLQ51" s="674"/>
      <c r="TLR51" s="674"/>
      <c r="TLS51" s="674"/>
      <c r="TLT51" s="674"/>
      <c r="TLU51" s="674"/>
      <c r="TLV51" s="674"/>
      <c r="TLW51" s="674"/>
      <c r="TLX51" s="674"/>
      <c r="TLY51" s="674"/>
      <c r="TLZ51" s="674"/>
      <c r="TMA51" s="674"/>
      <c r="TMB51" s="674"/>
      <c r="TMC51" s="674"/>
      <c r="TMD51" s="674"/>
      <c r="TME51" s="674"/>
      <c r="TMF51" s="674"/>
      <c r="TMG51" s="674"/>
      <c r="TMH51" s="674"/>
      <c r="TMI51" s="674"/>
      <c r="TMJ51" s="674"/>
      <c r="TMK51" s="674"/>
      <c r="TML51" s="674"/>
      <c r="TMM51" s="674"/>
      <c r="TMN51" s="674"/>
      <c r="TMO51" s="674"/>
      <c r="TMP51" s="674"/>
      <c r="TMQ51" s="674"/>
      <c r="TMR51" s="674"/>
      <c r="TMS51" s="674"/>
      <c r="TMT51" s="674"/>
      <c r="TMU51" s="674"/>
      <c r="TMV51" s="674"/>
      <c r="TMW51" s="674"/>
      <c r="TMX51" s="674"/>
      <c r="TMY51" s="674"/>
      <c r="TMZ51" s="674"/>
      <c r="TNA51" s="674"/>
      <c r="TNB51" s="674"/>
      <c r="TNC51" s="674"/>
      <c r="TND51" s="674"/>
      <c r="TNE51" s="674"/>
      <c r="TNF51" s="674"/>
      <c r="TNG51" s="674"/>
      <c r="TNH51" s="674"/>
      <c r="TNI51" s="674"/>
      <c r="TNJ51" s="674"/>
      <c r="TNK51" s="674"/>
      <c r="TNL51" s="674"/>
      <c r="TNM51" s="674"/>
      <c r="TNN51" s="674"/>
      <c r="TNO51" s="674"/>
      <c r="TNP51" s="674"/>
      <c r="TNQ51" s="674"/>
      <c r="TNR51" s="674"/>
      <c r="TNS51" s="674"/>
      <c r="TNT51" s="674"/>
      <c r="TNU51" s="674"/>
      <c r="TNV51" s="674"/>
      <c r="TNW51" s="674"/>
      <c r="TNX51" s="674"/>
      <c r="TNY51" s="674"/>
      <c r="TNZ51" s="674"/>
      <c r="TOA51" s="674"/>
      <c r="TOB51" s="674"/>
      <c r="TOC51" s="674"/>
      <c r="TOD51" s="674"/>
      <c r="TOE51" s="674"/>
      <c r="TOF51" s="674"/>
      <c r="TOG51" s="674"/>
      <c r="TOH51" s="674"/>
      <c r="TOI51" s="674"/>
      <c r="TOJ51" s="674"/>
      <c r="TOK51" s="674"/>
      <c r="TOL51" s="674"/>
      <c r="TOM51" s="674"/>
      <c r="TON51" s="674"/>
      <c r="TOO51" s="674"/>
      <c r="TOP51" s="674"/>
      <c r="TOQ51" s="674"/>
      <c r="TOR51" s="674"/>
      <c r="TOS51" s="674"/>
      <c r="TOT51" s="674"/>
      <c r="TOU51" s="674"/>
      <c r="TOV51" s="674"/>
      <c r="TOW51" s="674"/>
      <c r="TOX51" s="674"/>
      <c r="TOY51" s="674"/>
      <c r="TOZ51" s="674"/>
      <c r="TPA51" s="674"/>
      <c r="TPB51" s="674"/>
      <c r="TPC51" s="674"/>
      <c r="TPD51" s="674"/>
      <c r="TPE51" s="674"/>
      <c r="TPF51" s="674"/>
      <c r="TPG51" s="674"/>
      <c r="TPH51" s="674"/>
      <c r="TPI51" s="674"/>
      <c r="TPJ51" s="674"/>
      <c r="TPK51" s="674"/>
      <c r="TPL51" s="674"/>
      <c r="TPM51" s="674"/>
      <c r="TPN51" s="674"/>
      <c r="TPO51" s="674"/>
      <c r="TPP51" s="674"/>
      <c r="TPQ51" s="674"/>
      <c r="TPR51" s="674"/>
      <c r="TPS51" s="674"/>
      <c r="TPT51" s="674"/>
      <c r="TPU51" s="674"/>
      <c r="TPV51" s="674"/>
      <c r="TPW51" s="674"/>
      <c r="TPX51" s="674"/>
      <c r="TPY51" s="674"/>
      <c r="TPZ51" s="674"/>
      <c r="TQA51" s="674"/>
      <c r="TQB51" s="674"/>
      <c r="TQC51" s="674"/>
      <c r="TQD51" s="674"/>
      <c r="TQE51" s="674"/>
      <c r="TQF51" s="674"/>
      <c r="TQG51" s="674"/>
      <c r="TQH51" s="674"/>
      <c r="TQI51" s="674"/>
      <c r="TQJ51" s="674"/>
      <c r="TQK51" s="674"/>
      <c r="TQL51" s="674"/>
      <c r="TQM51" s="674"/>
      <c r="TQN51" s="674"/>
      <c r="TQO51" s="674"/>
      <c r="TQP51" s="674"/>
      <c r="TQQ51" s="674"/>
      <c r="TQR51" s="674"/>
      <c r="TQS51" s="674"/>
      <c r="TQT51" s="674"/>
      <c r="TQU51" s="674"/>
      <c r="TQV51" s="674"/>
      <c r="TQW51" s="674"/>
      <c r="TQX51" s="674"/>
      <c r="TQY51" s="674"/>
      <c r="TQZ51" s="674"/>
      <c r="TRA51" s="674"/>
      <c r="TRB51" s="674"/>
      <c r="TRC51" s="674"/>
      <c r="TRD51" s="674"/>
      <c r="TRE51" s="674"/>
      <c r="TRF51" s="674"/>
      <c r="TRG51" s="674"/>
      <c r="TRH51" s="674"/>
      <c r="TRI51" s="674"/>
      <c r="TRJ51" s="674"/>
      <c r="TRK51" s="674"/>
      <c r="TRL51" s="674"/>
      <c r="TRM51" s="674"/>
      <c r="TRN51" s="674"/>
      <c r="TRO51" s="674"/>
      <c r="TRP51" s="674"/>
      <c r="TRQ51" s="674"/>
      <c r="TRR51" s="674"/>
      <c r="TRS51" s="674"/>
      <c r="TRT51" s="674"/>
      <c r="TRU51" s="674"/>
      <c r="TRV51" s="674"/>
      <c r="TRW51" s="674"/>
      <c r="TRX51" s="674"/>
      <c r="TRY51" s="674"/>
      <c r="TRZ51" s="674"/>
      <c r="TSA51" s="674"/>
      <c r="TSB51" s="674"/>
      <c r="TSC51" s="674"/>
      <c r="TSD51" s="674"/>
      <c r="TSE51" s="674"/>
      <c r="TSF51" s="674"/>
      <c r="TSG51" s="674"/>
      <c r="TSH51" s="674"/>
      <c r="TSI51" s="674"/>
      <c r="TSJ51" s="674"/>
      <c r="TSK51" s="674"/>
      <c r="TSL51" s="674"/>
      <c r="TSM51" s="674"/>
      <c r="TSN51" s="674"/>
      <c r="TSO51" s="674"/>
      <c r="TSP51" s="674"/>
      <c r="TSQ51" s="674"/>
      <c r="TSR51" s="674"/>
      <c r="TSS51" s="674"/>
      <c r="TST51" s="674"/>
      <c r="TSU51" s="674"/>
      <c r="TSV51" s="674"/>
      <c r="TSW51" s="674"/>
      <c r="TSX51" s="674"/>
      <c r="TSY51" s="674"/>
      <c r="TSZ51" s="674"/>
      <c r="TTA51" s="674"/>
      <c r="TTB51" s="674"/>
      <c r="TTC51" s="674"/>
      <c r="TTD51" s="674"/>
      <c r="TTE51" s="674"/>
      <c r="TTF51" s="674"/>
      <c r="TTG51" s="674"/>
      <c r="TTH51" s="674"/>
      <c r="TTI51" s="674"/>
      <c r="TTJ51" s="674"/>
      <c r="TTK51" s="674"/>
      <c r="TTL51" s="674"/>
      <c r="TTM51" s="674"/>
      <c r="TTN51" s="674"/>
      <c r="TTO51" s="674"/>
      <c r="TTP51" s="674"/>
      <c r="TTQ51" s="674"/>
      <c r="TTR51" s="674"/>
      <c r="TTS51" s="674"/>
      <c r="TTT51" s="674"/>
      <c r="TTU51" s="674"/>
      <c r="TTV51" s="674"/>
      <c r="TTW51" s="674"/>
      <c r="TTX51" s="674"/>
      <c r="TTY51" s="674"/>
      <c r="TTZ51" s="674"/>
      <c r="TUA51" s="674"/>
      <c r="TUB51" s="674"/>
      <c r="TUC51" s="674"/>
      <c r="TUD51" s="674"/>
      <c r="TUE51" s="674"/>
      <c r="TUF51" s="674"/>
      <c r="TUG51" s="674"/>
      <c r="TUH51" s="674"/>
      <c r="TUI51" s="674"/>
      <c r="TUJ51" s="674"/>
      <c r="TUK51" s="674"/>
      <c r="TUL51" s="674"/>
      <c r="TUM51" s="674"/>
      <c r="TUN51" s="674"/>
      <c r="TUO51" s="674"/>
      <c r="TUP51" s="674"/>
      <c r="TUQ51" s="674"/>
      <c r="TUR51" s="674"/>
      <c r="TUS51" s="674"/>
      <c r="TUT51" s="674"/>
      <c r="TUU51" s="674"/>
      <c r="TUV51" s="674"/>
      <c r="TUW51" s="674"/>
      <c r="TUX51" s="674"/>
      <c r="TUY51" s="674"/>
      <c r="TUZ51" s="674"/>
      <c r="TVA51" s="674"/>
      <c r="TVB51" s="674"/>
      <c r="TVC51" s="674"/>
      <c r="TVD51" s="674"/>
      <c r="TVE51" s="674"/>
      <c r="TVF51" s="674"/>
      <c r="TVG51" s="674"/>
      <c r="TVH51" s="674"/>
      <c r="TVI51" s="674"/>
      <c r="TVJ51" s="674"/>
      <c r="TVK51" s="674"/>
      <c r="TVL51" s="674"/>
      <c r="TVM51" s="674"/>
      <c r="TVN51" s="674"/>
      <c r="TVO51" s="674"/>
      <c r="TVP51" s="674"/>
      <c r="TVQ51" s="674"/>
      <c r="TVR51" s="674"/>
      <c r="TVS51" s="674"/>
      <c r="TVT51" s="674"/>
      <c r="TVU51" s="674"/>
      <c r="TVV51" s="674"/>
      <c r="TVW51" s="674"/>
      <c r="TVX51" s="674"/>
      <c r="TVY51" s="674"/>
      <c r="TVZ51" s="674"/>
      <c r="TWA51" s="674"/>
      <c r="TWB51" s="674"/>
      <c r="TWC51" s="674"/>
      <c r="TWD51" s="674"/>
      <c r="TWE51" s="674"/>
      <c r="TWF51" s="674"/>
      <c r="TWG51" s="674"/>
      <c r="TWH51" s="674"/>
      <c r="TWI51" s="674"/>
      <c r="TWJ51" s="674"/>
      <c r="TWK51" s="674"/>
      <c r="TWL51" s="674"/>
      <c r="TWM51" s="674"/>
      <c r="TWN51" s="674"/>
      <c r="TWO51" s="674"/>
      <c r="TWP51" s="674"/>
      <c r="TWQ51" s="674"/>
      <c r="TWR51" s="674"/>
      <c r="TWS51" s="674"/>
      <c r="TWT51" s="674"/>
      <c r="TWU51" s="674"/>
      <c r="TWV51" s="674"/>
      <c r="TWW51" s="674"/>
      <c r="TWX51" s="674"/>
      <c r="TWY51" s="674"/>
      <c r="TWZ51" s="674"/>
      <c r="TXA51" s="674"/>
      <c r="TXB51" s="674"/>
      <c r="TXC51" s="674"/>
      <c r="TXD51" s="674"/>
      <c r="TXE51" s="674"/>
      <c r="TXF51" s="674"/>
      <c r="TXG51" s="674"/>
      <c r="TXH51" s="674"/>
      <c r="TXI51" s="674"/>
      <c r="TXJ51" s="674"/>
      <c r="TXK51" s="674"/>
      <c r="TXL51" s="674"/>
      <c r="TXM51" s="674"/>
      <c r="TXN51" s="674"/>
      <c r="TXO51" s="674"/>
      <c r="TXP51" s="674"/>
      <c r="TXQ51" s="674"/>
      <c r="TXR51" s="674"/>
      <c r="TXS51" s="674"/>
      <c r="TXT51" s="674"/>
      <c r="TXU51" s="674"/>
      <c r="TXV51" s="674"/>
      <c r="TXW51" s="674"/>
      <c r="TXX51" s="674"/>
      <c r="TXY51" s="674"/>
      <c r="TXZ51" s="674"/>
      <c r="TYA51" s="674"/>
      <c r="TYB51" s="674"/>
      <c r="TYC51" s="674"/>
      <c r="TYD51" s="674"/>
      <c r="TYE51" s="674"/>
      <c r="TYF51" s="674"/>
      <c r="TYG51" s="674"/>
      <c r="TYH51" s="674"/>
      <c r="TYI51" s="674"/>
      <c r="TYJ51" s="674"/>
      <c r="TYK51" s="674"/>
      <c r="TYL51" s="674"/>
      <c r="TYM51" s="674"/>
      <c r="TYN51" s="674"/>
      <c r="TYO51" s="674"/>
      <c r="TYP51" s="674"/>
      <c r="TYQ51" s="674"/>
      <c r="TYR51" s="674"/>
      <c r="TYS51" s="674"/>
      <c r="TYT51" s="674"/>
      <c r="TYU51" s="674"/>
      <c r="TYV51" s="674"/>
      <c r="TYW51" s="674"/>
      <c r="TYX51" s="674"/>
      <c r="TYY51" s="674"/>
      <c r="TYZ51" s="674"/>
      <c r="TZA51" s="674"/>
      <c r="TZB51" s="674"/>
      <c r="TZC51" s="674"/>
      <c r="TZD51" s="674"/>
      <c r="TZE51" s="674"/>
      <c r="TZF51" s="674"/>
      <c r="TZG51" s="674"/>
      <c r="TZH51" s="674"/>
      <c r="TZI51" s="674"/>
      <c r="TZJ51" s="674"/>
      <c r="TZK51" s="674"/>
      <c r="TZL51" s="674"/>
      <c r="TZM51" s="674"/>
      <c r="TZN51" s="674"/>
      <c r="TZO51" s="674"/>
      <c r="TZP51" s="674"/>
      <c r="TZQ51" s="674"/>
      <c r="TZR51" s="674"/>
      <c r="TZS51" s="674"/>
      <c r="TZT51" s="674"/>
      <c r="TZU51" s="674"/>
      <c r="TZV51" s="674"/>
      <c r="TZW51" s="674"/>
      <c r="TZX51" s="674"/>
      <c r="TZY51" s="674"/>
      <c r="TZZ51" s="674"/>
      <c r="UAA51" s="674"/>
      <c r="UAB51" s="674"/>
      <c r="UAC51" s="674"/>
      <c r="UAD51" s="674"/>
      <c r="UAE51" s="674"/>
      <c r="UAF51" s="674"/>
      <c r="UAG51" s="674"/>
      <c r="UAH51" s="674"/>
      <c r="UAI51" s="674"/>
      <c r="UAJ51" s="674"/>
      <c r="UAK51" s="674"/>
      <c r="UAL51" s="674"/>
      <c r="UAM51" s="674"/>
      <c r="UAN51" s="674"/>
      <c r="UAO51" s="674"/>
      <c r="UAP51" s="674"/>
      <c r="UAQ51" s="674"/>
      <c r="UAR51" s="674"/>
      <c r="UAS51" s="674"/>
      <c r="UAT51" s="674"/>
      <c r="UAU51" s="674"/>
      <c r="UAV51" s="674"/>
      <c r="UAW51" s="674"/>
      <c r="UAX51" s="674"/>
      <c r="UAY51" s="674"/>
      <c r="UAZ51" s="674"/>
      <c r="UBA51" s="674"/>
      <c r="UBB51" s="674"/>
      <c r="UBC51" s="674"/>
      <c r="UBD51" s="674"/>
      <c r="UBE51" s="674"/>
      <c r="UBF51" s="674"/>
      <c r="UBG51" s="674"/>
      <c r="UBH51" s="674"/>
      <c r="UBI51" s="674"/>
      <c r="UBJ51" s="674"/>
      <c r="UBK51" s="674"/>
      <c r="UBL51" s="674"/>
      <c r="UBM51" s="674"/>
      <c r="UBN51" s="674"/>
      <c r="UBO51" s="674"/>
      <c r="UBP51" s="674"/>
      <c r="UBQ51" s="674"/>
      <c r="UBR51" s="674"/>
      <c r="UBS51" s="674"/>
      <c r="UBT51" s="674"/>
      <c r="UBU51" s="674"/>
      <c r="UBV51" s="674"/>
      <c r="UBW51" s="674"/>
      <c r="UBX51" s="674"/>
      <c r="UBY51" s="674"/>
      <c r="UBZ51" s="674"/>
      <c r="UCA51" s="674"/>
      <c r="UCB51" s="674"/>
      <c r="UCC51" s="674"/>
      <c r="UCD51" s="674"/>
      <c r="UCE51" s="674"/>
      <c r="UCF51" s="674"/>
      <c r="UCG51" s="674"/>
      <c r="UCH51" s="674"/>
      <c r="UCI51" s="674"/>
      <c r="UCJ51" s="674"/>
      <c r="UCK51" s="674"/>
      <c r="UCL51" s="674"/>
      <c r="UCM51" s="674"/>
      <c r="UCN51" s="674"/>
      <c r="UCO51" s="674"/>
      <c r="UCP51" s="674"/>
      <c r="UCQ51" s="674"/>
      <c r="UCR51" s="674"/>
      <c r="UCS51" s="674"/>
      <c r="UCT51" s="674"/>
      <c r="UCU51" s="674"/>
      <c r="UCV51" s="674"/>
      <c r="UCW51" s="674"/>
      <c r="UCX51" s="674"/>
      <c r="UCY51" s="674"/>
      <c r="UCZ51" s="674"/>
      <c r="UDA51" s="674"/>
      <c r="UDB51" s="674"/>
      <c r="UDC51" s="674"/>
      <c r="UDD51" s="674"/>
      <c r="UDE51" s="674"/>
      <c r="UDF51" s="674"/>
      <c r="UDG51" s="674"/>
      <c r="UDH51" s="674"/>
      <c r="UDI51" s="674"/>
      <c r="UDJ51" s="674"/>
      <c r="UDK51" s="674"/>
      <c r="UDL51" s="674"/>
      <c r="UDM51" s="674"/>
      <c r="UDN51" s="674"/>
      <c r="UDO51" s="674"/>
      <c r="UDP51" s="674"/>
      <c r="UDQ51" s="674"/>
      <c r="UDR51" s="674"/>
      <c r="UDS51" s="674"/>
      <c r="UDT51" s="674"/>
      <c r="UDU51" s="674"/>
      <c r="UDV51" s="674"/>
      <c r="UDW51" s="674"/>
      <c r="UDX51" s="674"/>
      <c r="UDY51" s="674"/>
      <c r="UDZ51" s="674"/>
      <c r="UEA51" s="674"/>
      <c r="UEB51" s="674"/>
      <c r="UEC51" s="674"/>
      <c r="UED51" s="674"/>
      <c r="UEE51" s="674"/>
      <c r="UEF51" s="674"/>
      <c r="UEG51" s="674"/>
      <c r="UEH51" s="674"/>
      <c r="UEI51" s="674"/>
      <c r="UEJ51" s="674"/>
      <c r="UEK51" s="674"/>
      <c r="UEL51" s="674"/>
      <c r="UEM51" s="674"/>
      <c r="UEN51" s="674"/>
      <c r="UEO51" s="674"/>
      <c r="UEP51" s="674"/>
      <c r="UEQ51" s="674"/>
      <c r="UER51" s="674"/>
      <c r="UES51" s="674"/>
      <c r="UET51" s="674"/>
      <c r="UEU51" s="674"/>
      <c r="UEV51" s="674"/>
      <c r="UEW51" s="674"/>
      <c r="UEX51" s="674"/>
      <c r="UEY51" s="674"/>
      <c r="UEZ51" s="674"/>
      <c r="UFA51" s="674"/>
      <c r="UFB51" s="674"/>
      <c r="UFC51" s="674"/>
      <c r="UFD51" s="674"/>
      <c r="UFE51" s="674"/>
      <c r="UFF51" s="674"/>
      <c r="UFG51" s="674"/>
      <c r="UFH51" s="674"/>
      <c r="UFI51" s="674"/>
      <c r="UFJ51" s="674"/>
      <c r="UFK51" s="674"/>
      <c r="UFL51" s="674"/>
      <c r="UFM51" s="674"/>
      <c r="UFN51" s="674"/>
      <c r="UFO51" s="674"/>
      <c r="UFP51" s="674"/>
      <c r="UFQ51" s="674"/>
      <c r="UFR51" s="674"/>
      <c r="UFS51" s="674"/>
      <c r="UFT51" s="674"/>
      <c r="UFU51" s="674"/>
      <c r="UFV51" s="674"/>
      <c r="UFW51" s="674"/>
      <c r="UFX51" s="674"/>
      <c r="UFY51" s="674"/>
      <c r="UFZ51" s="674"/>
      <c r="UGA51" s="674"/>
      <c r="UGB51" s="674"/>
      <c r="UGC51" s="674"/>
      <c r="UGD51" s="674"/>
      <c r="UGE51" s="674"/>
      <c r="UGF51" s="674"/>
      <c r="UGG51" s="674"/>
      <c r="UGH51" s="674"/>
      <c r="UGI51" s="674"/>
      <c r="UGJ51" s="674"/>
      <c r="UGK51" s="674"/>
      <c r="UGL51" s="674"/>
      <c r="UGM51" s="674"/>
      <c r="UGN51" s="674"/>
      <c r="UGO51" s="674"/>
      <c r="UGP51" s="674"/>
      <c r="UGQ51" s="674"/>
      <c r="UGR51" s="674"/>
      <c r="UGS51" s="674"/>
      <c r="UGT51" s="674"/>
      <c r="UGU51" s="674"/>
      <c r="UGV51" s="674"/>
      <c r="UGW51" s="674"/>
      <c r="UGX51" s="674"/>
      <c r="UGY51" s="674"/>
      <c r="UGZ51" s="674"/>
      <c r="UHA51" s="674"/>
      <c r="UHB51" s="674"/>
      <c r="UHC51" s="674"/>
      <c r="UHD51" s="674"/>
      <c r="UHE51" s="674"/>
      <c r="UHF51" s="674"/>
      <c r="UHG51" s="674"/>
      <c r="UHH51" s="674"/>
      <c r="UHI51" s="674"/>
      <c r="UHJ51" s="674"/>
      <c r="UHK51" s="674"/>
      <c r="UHL51" s="674"/>
      <c r="UHM51" s="674"/>
      <c r="UHN51" s="674"/>
      <c r="UHO51" s="674"/>
      <c r="UHP51" s="674"/>
      <c r="UHQ51" s="674"/>
      <c r="UHR51" s="674"/>
      <c r="UHS51" s="674"/>
      <c r="UHT51" s="674"/>
      <c r="UHU51" s="674"/>
      <c r="UHV51" s="674"/>
      <c r="UHW51" s="674"/>
      <c r="UHX51" s="674"/>
      <c r="UHY51" s="674"/>
      <c r="UHZ51" s="674"/>
      <c r="UIA51" s="674"/>
      <c r="UIB51" s="674"/>
      <c r="UIC51" s="674"/>
      <c r="UID51" s="674"/>
      <c r="UIE51" s="674"/>
      <c r="UIF51" s="674"/>
      <c r="UIG51" s="674"/>
      <c r="UIH51" s="674"/>
      <c r="UII51" s="674"/>
      <c r="UIJ51" s="674"/>
      <c r="UIK51" s="674"/>
      <c r="UIL51" s="674"/>
      <c r="UIM51" s="674"/>
      <c r="UIN51" s="674"/>
      <c r="UIO51" s="674"/>
      <c r="UIP51" s="674"/>
      <c r="UIQ51" s="674"/>
      <c r="UIR51" s="674"/>
      <c r="UIS51" s="674"/>
      <c r="UIT51" s="674"/>
      <c r="UIU51" s="674"/>
      <c r="UIV51" s="674"/>
      <c r="UIW51" s="674"/>
      <c r="UIX51" s="674"/>
      <c r="UIY51" s="674"/>
      <c r="UIZ51" s="674"/>
      <c r="UJA51" s="674"/>
      <c r="UJB51" s="674"/>
      <c r="UJC51" s="674"/>
      <c r="UJD51" s="674"/>
      <c r="UJE51" s="674"/>
      <c r="UJF51" s="674"/>
      <c r="UJG51" s="674"/>
      <c r="UJH51" s="674"/>
      <c r="UJI51" s="674"/>
      <c r="UJJ51" s="674"/>
      <c r="UJK51" s="674"/>
      <c r="UJL51" s="674"/>
      <c r="UJM51" s="674"/>
      <c r="UJN51" s="674"/>
      <c r="UJO51" s="674"/>
      <c r="UJP51" s="674"/>
      <c r="UJQ51" s="674"/>
      <c r="UJR51" s="674"/>
      <c r="UJS51" s="674"/>
      <c r="UJT51" s="674"/>
      <c r="UJU51" s="674"/>
      <c r="UJV51" s="674"/>
      <c r="UJW51" s="674"/>
      <c r="UJX51" s="674"/>
      <c r="UJY51" s="674"/>
      <c r="UJZ51" s="674"/>
      <c r="UKA51" s="674"/>
      <c r="UKB51" s="674"/>
      <c r="UKC51" s="674"/>
      <c r="UKD51" s="674"/>
      <c r="UKE51" s="674"/>
      <c r="UKF51" s="674"/>
      <c r="UKG51" s="674"/>
      <c r="UKH51" s="674"/>
      <c r="UKI51" s="674"/>
      <c r="UKJ51" s="674"/>
      <c r="UKK51" s="674"/>
      <c r="UKL51" s="674"/>
      <c r="UKM51" s="674"/>
      <c r="UKN51" s="674"/>
      <c r="UKO51" s="674"/>
      <c r="UKP51" s="674"/>
      <c r="UKQ51" s="674"/>
      <c r="UKR51" s="674"/>
      <c r="UKS51" s="674"/>
      <c r="UKT51" s="674"/>
      <c r="UKU51" s="674"/>
      <c r="UKV51" s="674"/>
      <c r="UKW51" s="674"/>
      <c r="UKX51" s="674"/>
      <c r="UKY51" s="674"/>
      <c r="UKZ51" s="674"/>
      <c r="ULA51" s="674"/>
      <c r="ULB51" s="674"/>
      <c r="ULC51" s="674"/>
      <c r="ULD51" s="674"/>
      <c r="ULE51" s="674"/>
      <c r="ULF51" s="674"/>
      <c r="ULG51" s="674"/>
      <c r="ULH51" s="674"/>
      <c r="ULI51" s="674"/>
      <c r="ULJ51" s="674"/>
      <c r="ULK51" s="674"/>
      <c r="ULL51" s="674"/>
      <c r="ULM51" s="674"/>
      <c r="ULN51" s="674"/>
      <c r="ULO51" s="674"/>
      <c r="ULP51" s="674"/>
      <c r="ULQ51" s="674"/>
      <c r="ULR51" s="674"/>
      <c r="ULS51" s="674"/>
      <c r="ULT51" s="674"/>
      <c r="ULU51" s="674"/>
      <c r="ULV51" s="674"/>
      <c r="ULW51" s="674"/>
      <c r="ULX51" s="674"/>
      <c r="ULY51" s="674"/>
      <c r="ULZ51" s="674"/>
      <c r="UMA51" s="674"/>
      <c r="UMB51" s="674"/>
      <c r="UMC51" s="674"/>
      <c r="UMD51" s="674"/>
      <c r="UME51" s="674"/>
      <c r="UMF51" s="674"/>
      <c r="UMG51" s="674"/>
      <c r="UMH51" s="674"/>
      <c r="UMI51" s="674"/>
      <c r="UMJ51" s="674"/>
      <c r="UMK51" s="674"/>
      <c r="UML51" s="674"/>
      <c r="UMM51" s="674"/>
      <c r="UMN51" s="674"/>
      <c r="UMO51" s="674"/>
      <c r="UMP51" s="674"/>
      <c r="UMQ51" s="674"/>
      <c r="UMR51" s="674"/>
      <c r="UMS51" s="674"/>
      <c r="UMT51" s="674"/>
      <c r="UMU51" s="674"/>
      <c r="UMV51" s="674"/>
      <c r="UMW51" s="674"/>
      <c r="UMX51" s="674"/>
      <c r="UMY51" s="674"/>
      <c r="UMZ51" s="674"/>
      <c r="UNA51" s="674"/>
      <c r="UNB51" s="674"/>
      <c r="UNC51" s="674"/>
      <c r="UND51" s="674"/>
      <c r="UNE51" s="674"/>
      <c r="UNF51" s="674"/>
      <c r="UNG51" s="674"/>
      <c r="UNH51" s="674"/>
      <c r="UNI51" s="674"/>
      <c r="UNJ51" s="674"/>
      <c r="UNK51" s="674"/>
      <c r="UNL51" s="674"/>
      <c r="UNM51" s="674"/>
      <c r="UNN51" s="674"/>
      <c r="UNO51" s="674"/>
      <c r="UNP51" s="674"/>
      <c r="UNQ51" s="674"/>
      <c r="UNR51" s="674"/>
      <c r="UNS51" s="674"/>
      <c r="UNT51" s="674"/>
      <c r="UNU51" s="674"/>
      <c r="UNV51" s="674"/>
      <c r="UNW51" s="674"/>
      <c r="UNX51" s="674"/>
      <c r="UNY51" s="674"/>
      <c r="UNZ51" s="674"/>
      <c r="UOA51" s="674"/>
      <c r="UOB51" s="674"/>
      <c r="UOC51" s="674"/>
      <c r="UOD51" s="674"/>
      <c r="UOE51" s="674"/>
      <c r="UOF51" s="674"/>
      <c r="UOG51" s="674"/>
      <c r="UOH51" s="674"/>
      <c r="UOI51" s="674"/>
      <c r="UOJ51" s="674"/>
      <c r="UOK51" s="674"/>
      <c r="UOL51" s="674"/>
      <c r="UOM51" s="674"/>
      <c r="UON51" s="674"/>
      <c r="UOO51" s="674"/>
      <c r="UOP51" s="674"/>
      <c r="UOQ51" s="674"/>
      <c r="UOR51" s="674"/>
      <c r="UOS51" s="674"/>
      <c r="UOT51" s="674"/>
      <c r="UOU51" s="674"/>
      <c r="UOV51" s="674"/>
      <c r="UOW51" s="674"/>
      <c r="UOX51" s="674"/>
      <c r="UOY51" s="674"/>
      <c r="UOZ51" s="674"/>
      <c r="UPA51" s="674"/>
      <c r="UPB51" s="674"/>
      <c r="UPC51" s="674"/>
      <c r="UPD51" s="674"/>
      <c r="UPE51" s="674"/>
      <c r="UPF51" s="674"/>
      <c r="UPG51" s="674"/>
      <c r="UPH51" s="674"/>
      <c r="UPI51" s="674"/>
      <c r="UPJ51" s="674"/>
      <c r="UPK51" s="674"/>
      <c r="UPL51" s="674"/>
      <c r="UPM51" s="674"/>
      <c r="UPN51" s="674"/>
      <c r="UPO51" s="674"/>
      <c r="UPP51" s="674"/>
      <c r="UPQ51" s="674"/>
      <c r="UPR51" s="674"/>
      <c r="UPS51" s="674"/>
      <c r="UPT51" s="674"/>
      <c r="UPU51" s="674"/>
      <c r="UPV51" s="674"/>
      <c r="UPW51" s="674"/>
      <c r="UPX51" s="674"/>
      <c r="UPY51" s="674"/>
      <c r="UPZ51" s="674"/>
      <c r="UQA51" s="674"/>
      <c r="UQB51" s="674"/>
      <c r="UQC51" s="674"/>
      <c r="UQD51" s="674"/>
      <c r="UQE51" s="674"/>
      <c r="UQF51" s="674"/>
      <c r="UQG51" s="674"/>
      <c r="UQH51" s="674"/>
      <c r="UQI51" s="674"/>
      <c r="UQJ51" s="674"/>
      <c r="UQK51" s="674"/>
      <c r="UQL51" s="674"/>
      <c r="UQM51" s="674"/>
      <c r="UQN51" s="674"/>
      <c r="UQO51" s="674"/>
      <c r="UQP51" s="674"/>
      <c r="UQQ51" s="674"/>
      <c r="UQR51" s="674"/>
      <c r="UQS51" s="674"/>
      <c r="UQT51" s="674"/>
      <c r="UQU51" s="674"/>
      <c r="UQV51" s="674"/>
      <c r="UQW51" s="674"/>
      <c r="UQX51" s="674"/>
      <c r="UQY51" s="674"/>
      <c r="UQZ51" s="674"/>
      <c r="URA51" s="674"/>
      <c r="URB51" s="674"/>
      <c r="URC51" s="674"/>
      <c r="URD51" s="674"/>
      <c r="URE51" s="674"/>
      <c r="URF51" s="674"/>
      <c r="URG51" s="674"/>
      <c r="URH51" s="674"/>
      <c r="URI51" s="674"/>
      <c r="URJ51" s="674"/>
      <c r="URK51" s="674"/>
      <c r="URL51" s="674"/>
      <c r="URM51" s="674"/>
      <c r="URN51" s="674"/>
      <c r="URO51" s="674"/>
      <c r="URP51" s="674"/>
      <c r="URQ51" s="674"/>
      <c r="URR51" s="674"/>
      <c r="URS51" s="674"/>
      <c r="URT51" s="674"/>
      <c r="URU51" s="674"/>
      <c r="URV51" s="674"/>
      <c r="URW51" s="674"/>
      <c r="URX51" s="674"/>
      <c r="URY51" s="674"/>
      <c r="URZ51" s="674"/>
      <c r="USA51" s="674"/>
      <c r="USB51" s="674"/>
      <c r="USC51" s="674"/>
      <c r="USD51" s="674"/>
      <c r="USE51" s="674"/>
      <c r="USF51" s="674"/>
      <c r="USG51" s="674"/>
      <c r="USH51" s="674"/>
      <c r="USI51" s="674"/>
      <c r="USJ51" s="674"/>
      <c r="USK51" s="674"/>
      <c r="USL51" s="674"/>
      <c r="USM51" s="674"/>
      <c r="USN51" s="674"/>
      <c r="USO51" s="674"/>
      <c r="USP51" s="674"/>
      <c r="USQ51" s="674"/>
      <c r="USR51" s="674"/>
      <c r="USS51" s="674"/>
      <c r="UST51" s="674"/>
      <c r="USU51" s="674"/>
      <c r="USV51" s="674"/>
      <c r="USW51" s="674"/>
      <c r="USX51" s="674"/>
      <c r="USY51" s="674"/>
      <c r="USZ51" s="674"/>
      <c r="UTA51" s="674"/>
      <c r="UTB51" s="674"/>
      <c r="UTC51" s="674"/>
      <c r="UTD51" s="674"/>
      <c r="UTE51" s="674"/>
      <c r="UTF51" s="674"/>
      <c r="UTG51" s="674"/>
      <c r="UTH51" s="674"/>
      <c r="UTI51" s="674"/>
      <c r="UTJ51" s="674"/>
      <c r="UTK51" s="674"/>
      <c r="UTL51" s="674"/>
      <c r="UTM51" s="674"/>
      <c r="UTN51" s="674"/>
      <c r="UTO51" s="674"/>
      <c r="UTP51" s="674"/>
      <c r="UTQ51" s="674"/>
      <c r="UTR51" s="674"/>
      <c r="UTS51" s="674"/>
      <c r="UTT51" s="674"/>
      <c r="UTU51" s="674"/>
      <c r="UTV51" s="674"/>
      <c r="UTW51" s="674"/>
      <c r="UTX51" s="674"/>
      <c r="UTY51" s="674"/>
      <c r="UTZ51" s="674"/>
      <c r="UUA51" s="674"/>
      <c r="UUB51" s="674"/>
      <c r="UUC51" s="674"/>
      <c r="UUD51" s="674"/>
      <c r="UUE51" s="674"/>
      <c r="UUF51" s="674"/>
      <c r="UUG51" s="674"/>
      <c r="UUH51" s="674"/>
      <c r="UUI51" s="674"/>
      <c r="UUJ51" s="674"/>
      <c r="UUK51" s="674"/>
      <c r="UUL51" s="674"/>
      <c r="UUM51" s="674"/>
      <c r="UUN51" s="674"/>
      <c r="UUO51" s="674"/>
      <c r="UUP51" s="674"/>
      <c r="UUQ51" s="674"/>
      <c r="UUR51" s="674"/>
      <c r="UUS51" s="674"/>
      <c r="UUT51" s="674"/>
      <c r="UUU51" s="674"/>
      <c r="UUV51" s="674"/>
      <c r="UUW51" s="674"/>
      <c r="UUX51" s="674"/>
      <c r="UUY51" s="674"/>
      <c r="UUZ51" s="674"/>
      <c r="UVA51" s="674"/>
      <c r="UVB51" s="674"/>
      <c r="UVC51" s="674"/>
      <c r="UVD51" s="674"/>
      <c r="UVE51" s="674"/>
      <c r="UVF51" s="674"/>
      <c r="UVG51" s="674"/>
      <c r="UVH51" s="674"/>
      <c r="UVI51" s="674"/>
      <c r="UVJ51" s="674"/>
      <c r="UVK51" s="674"/>
      <c r="UVL51" s="674"/>
      <c r="UVM51" s="674"/>
      <c r="UVN51" s="674"/>
      <c r="UVO51" s="674"/>
      <c r="UVP51" s="674"/>
      <c r="UVQ51" s="674"/>
      <c r="UVR51" s="674"/>
      <c r="UVS51" s="674"/>
      <c r="UVT51" s="674"/>
      <c r="UVU51" s="674"/>
      <c r="UVV51" s="674"/>
      <c r="UVW51" s="674"/>
      <c r="UVX51" s="674"/>
      <c r="UVY51" s="674"/>
      <c r="UVZ51" s="674"/>
      <c r="UWA51" s="674"/>
      <c r="UWB51" s="674"/>
      <c r="UWC51" s="674"/>
      <c r="UWD51" s="674"/>
      <c r="UWE51" s="674"/>
      <c r="UWF51" s="674"/>
      <c r="UWG51" s="674"/>
      <c r="UWH51" s="674"/>
      <c r="UWI51" s="674"/>
      <c r="UWJ51" s="674"/>
      <c r="UWK51" s="674"/>
      <c r="UWL51" s="674"/>
      <c r="UWM51" s="674"/>
      <c r="UWN51" s="674"/>
      <c r="UWO51" s="674"/>
      <c r="UWP51" s="674"/>
      <c r="UWQ51" s="674"/>
      <c r="UWR51" s="674"/>
      <c r="UWS51" s="674"/>
      <c r="UWT51" s="674"/>
      <c r="UWU51" s="674"/>
      <c r="UWV51" s="674"/>
      <c r="UWW51" s="674"/>
      <c r="UWX51" s="674"/>
      <c r="UWY51" s="674"/>
      <c r="UWZ51" s="674"/>
      <c r="UXA51" s="674"/>
      <c r="UXB51" s="674"/>
      <c r="UXC51" s="674"/>
      <c r="UXD51" s="674"/>
      <c r="UXE51" s="674"/>
      <c r="UXF51" s="674"/>
      <c r="UXG51" s="674"/>
      <c r="UXH51" s="674"/>
      <c r="UXI51" s="674"/>
      <c r="UXJ51" s="674"/>
      <c r="UXK51" s="674"/>
      <c r="UXL51" s="674"/>
      <c r="UXM51" s="674"/>
      <c r="UXN51" s="674"/>
      <c r="UXO51" s="674"/>
      <c r="UXP51" s="674"/>
      <c r="UXQ51" s="674"/>
      <c r="UXR51" s="674"/>
      <c r="UXS51" s="674"/>
      <c r="UXT51" s="674"/>
      <c r="UXU51" s="674"/>
      <c r="UXV51" s="674"/>
      <c r="UXW51" s="674"/>
      <c r="UXX51" s="674"/>
      <c r="UXY51" s="674"/>
      <c r="UXZ51" s="674"/>
      <c r="UYA51" s="674"/>
      <c r="UYB51" s="674"/>
      <c r="UYC51" s="674"/>
      <c r="UYD51" s="674"/>
      <c r="UYE51" s="674"/>
      <c r="UYF51" s="674"/>
      <c r="UYG51" s="674"/>
      <c r="UYH51" s="674"/>
      <c r="UYI51" s="674"/>
      <c r="UYJ51" s="674"/>
      <c r="UYK51" s="674"/>
      <c r="UYL51" s="674"/>
      <c r="UYM51" s="674"/>
      <c r="UYN51" s="674"/>
      <c r="UYO51" s="674"/>
      <c r="UYP51" s="674"/>
      <c r="UYQ51" s="674"/>
      <c r="UYR51" s="674"/>
      <c r="UYS51" s="674"/>
      <c r="UYT51" s="674"/>
      <c r="UYU51" s="674"/>
      <c r="UYV51" s="674"/>
      <c r="UYW51" s="674"/>
      <c r="UYX51" s="674"/>
      <c r="UYY51" s="674"/>
      <c r="UYZ51" s="674"/>
      <c r="UZA51" s="674"/>
      <c r="UZB51" s="674"/>
      <c r="UZC51" s="674"/>
      <c r="UZD51" s="674"/>
      <c r="UZE51" s="674"/>
      <c r="UZF51" s="674"/>
      <c r="UZG51" s="674"/>
      <c r="UZH51" s="674"/>
      <c r="UZI51" s="674"/>
      <c r="UZJ51" s="674"/>
      <c r="UZK51" s="674"/>
      <c r="UZL51" s="674"/>
      <c r="UZM51" s="674"/>
      <c r="UZN51" s="674"/>
      <c r="UZO51" s="674"/>
      <c r="UZP51" s="674"/>
      <c r="UZQ51" s="674"/>
      <c r="UZR51" s="674"/>
      <c r="UZS51" s="674"/>
      <c r="UZT51" s="674"/>
      <c r="UZU51" s="674"/>
      <c r="UZV51" s="674"/>
      <c r="UZW51" s="674"/>
      <c r="UZX51" s="674"/>
      <c r="UZY51" s="674"/>
      <c r="UZZ51" s="674"/>
      <c r="VAA51" s="674"/>
      <c r="VAB51" s="674"/>
      <c r="VAC51" s="674"/>
      <c r="VAD51" s="674"/>
      <c r="VAE51" s="674"/>
      <c r="VAF51" s="674"/>
      <c r="VAG51" s="674"/>
      <c r="VAH51" s="674"/>
      <c r="VAI51" s="674"/>
      <c r="VAJ51" s="674"/>
      <c r="VAK51" s="674"/>
      <c r="VAL51" s="674"/>
      <c r="VAM51" s="674"/>
      <c r="VAN51" s="674"/>
      <c r="VAO51" s="674"/>
      <c r="VAP51" s="674"/>
      <c r="VAQ51" s="674"/>
      <c r="VAR51" s="674"/>
      <c r="VAS51" s="674"/>
      <c r="VAT51" s="674"/>
      <c r="VAU51" s="674"/>
      <c r="VAV51" s="674"/>
      <c r="VAW51" s="674"/>
      <c r="VAX51" s="674"/>
      <c r="VAY51" s="674"/>
      <c r="VAZ51" s="674"/>
      <c r="VBA51" s="674"/>
      <c r="VBB51" s="674"/>
      <c r="VBC51" s="674"/>
      <c r="VBD51" s="674"/>
      <c r="VBE51" s="674"/>
      <c r="VBF51" s="674"/>
      <c r="VBG51" s="674"/>
      <c r="VBH51" s="674"/>
      <c r="VBI51" s="674"/>
      <c r="VBJ51" s="674"/>
      <c r="VBK51" s="674"/>
      <c r="VBL51" s="674"/>
      <c r="VBM51" s="674"/>
      <c r="VBN51" s="674"/>
      <c r="VBO51" s="674"/>
      <c r="VBP51" s="674"/>
      <c r="VBQ51" s="674"/>
      <c r="VBR51" s="674"/>
      <c r="VBS51" s="674"/>
      <c r="VBT51" s="674"/>
      <c r="VBU51" s="674"/>
      <c r="VBV51" s="674"/>
      <c r="VBW51" s="674"/>
      <c r="VBX51" s="674"/>
      <c r="VBY51" s="674"/>
      <c r="VBZ51" s="674"/>
      <c r="VCA51" s="674"/>
      <c r="VCB51" s="674"/>
      <c r="VCC51" s="674"/>
      <c r="VCD51" s="674"/>
      <c r="VCE51" s="674"/>
      <c r="VCF51" s="674"/>
      <c r="VCG51" s="674"/>
      <c r="VCH51" s="674"/>
      <c r="VCI51" s="674"/>
      <c r="VCJ51" s="674"/>
      <c r="VCK51" s="674"/>
      <c r="VCL51" s="674"/>
      <c r="VCM51" s="674"/>
      <c r="VCN51" s="674"/>
      <c r="VCO51" s="674"/>
      <c r="VCP51" s="674"/>
      <c r="VCQ51" s="674"/>
      <c r="VCR51" s="674"/>
      <c r="VCS51" s="674"/>
      <c r="VCT51" s="674"/>
      <c r="VCU51" s="674"/>
      <c r="VCV51" s="674"/>
      <c r="VCW51" s="674"/>
      <c r="VCX51" s="674"/>
      <c r="VCY51" s="674"/>
      <c r="VCZ51" s="674"/>
      <c r="VDA51" s="674"/>
      <c r="VDB51" s="674"/>
      <c r="VDC51" s="674"/>
      <c r="VDD51" s="674"/>
      <c r="VDE51" s="674"/>
      <c r="VDF51" s="674"/>
      <c r="VDG51" s="674"/>
      <c r="VDH51" s="674"/>
      <c r="VDI51" s="674"/>
      <c r="VDJ51" s="674"/>
      <c r="VDK51" s="674"/>
      <c r="VDL51" s="674"/>
      <c r="VDM51" s="674"/>
      <c r="VDN51" s="674"/>
      <c r="VDO51" s="674"/>
      <c r="VDP51" s="674"/>
      <c r="VDQ51" s="674"/>
      <c r="VDR51" s="674"/>
      <c r="VDS51" s="674"/>
      <c r="VDT51" s="674"/>
      <c r="VDU51" s="674"/>
      <c r="VDV51" s="674"/>
      <c r="VDW51" s="674"/>
      <c r="VDX51" s="674"/>
      <c r="VDY51" s="674"/>
      <c r="VDZ51" s="674"/>
      <c r="VEA51" s="674"/>
      <c r="VEB51" s="674"/>
      <c r="VEC51" s="674"/>
      <c r="VED51" s="674"/>
      <c r="VEE51" s="674"/>
      <c r="VEF51" s="674"/>
      <c r="VEG51" s="674"/>
      <c r="VEH51" s="674"/>
      <c r="VEI51" s="674"/>
      <c r="VEJ51" s="674"/>
      <c r="VEK51" s="674"/>
      <c r="VEL51" s="674"/>
      <c r="VEM51" s="674"/>
      <c r="VEN51" s="674"/>
      <c r="VEO51" s="674"/>
      <c r="VEP51" s="674"/>
      <c r="VEQ51" s="674"/>
      <c r="VER51" s="674"/>
      <c r="VES51" s="674"/>
      <c r="VET51" s="674"/>
      <c r="VEU51" s="674"/>
      <c r="VEV51" s="674"/>
      <c r="VEW51" s="674"/>
      <c r="VEX51" s="674"/>
      <c r="VEY51" s="674"/>
      <c r="VEZ51" s="674"/>
      <c r="VFA51" s="674"/>
      <c r="VFB51" s="674"/>
      <c r="VFC51" s="674"/>
      <c r="VFD51" s="674"/>
      <c r="VFE51" s="674"/>
      <c r="VFF51" s="674"/>
      <c r="VFG51" s="674"/>
      <c r="VFH51" s="674"/>
      <c r="VFI51" s="674"/>
      <c r="VFJ51" s="674"/>
      <c r="VFK51" s="674"/>
      <c r="VFL51" s="674"/>
      <c r="VFM51" s="674"/>
      <c r="VFN51" s="674"/>
      <c r="VFO51" s="674"/>
      <c r="VFP51" s="674"/>
      <c r="VFQ51" s="674"/>
      <c r="VFR51" s="674"/>
      <c r="VFS51" s="674"/>
      <c r="VFT51" s="674"/>
      <c r="VFU51" s="674"/>
      <c r="VFV51" s="674"/>
      <c r="VFW51" s="674"/>
      <c r="VFX51" s="674"/>
      <c r="VFY51" s="674"/>
      <c r="VFZ51" s="674"/>
      <c r="VGA51" s="674"/>
      <c r="VGB51" s="674"/>
      <c r="VGC51" s="674"/>
      <c r="VGD51" s="674"/>
      <c r="VGE51" s="674"/>
      <c r="VGF51" s="674"/>
      <c r="VGG51" s="674"/>
      <c r="VGH51" s="674"/>
      <c r="VGI51" s="674"/>
      <c r="VGJ51" s="674"/>
      <c r="VGK51" s="674"/>
      <c r="VGL51" s="674"/>
      <c r="VGM51" s="674"/>
      <c r="VGN51" s="674"/>
      <c r="VGO51" s="674"/>
      <c r="VGP51" s="674"/>
      <c r="VGQ51" s="674"/>
      <c r="VGR51" s="674"/>
      <c r="VGS51" s="674"/>
      <c r="VGT51" s="674"/>
      <c r="VGU51" s="674"/>
      <c r="VGV51" s="674"/>
      <c r="VGW51" s="674"/>
      <c r="VGX51" s="674"/>
      <c r="VGY51" s="674"/>
      <c r="VGZ51" s="674"/>
      <c r="VHA51" s="674"/>
      <c r="VHB51" s="674"/>
      <c r="VHC51" s="674"/>
      <c r="VHD51" s="674"/>
      <c r="VHE51" s="674"/>
      <c r="VHF51" s="674"/>
      <c r="VHG51" s="674"/>
      <c r="VHH51" s="674"/>
      <c r="VHI51" s="674"/>
      <c r="VHJ51" s="674"/>
      <c r="VHK51" s="674"/>
      <c r="VHL51" s="674"/>
      <c r="VHM51" s="674"/>
      <c r="VHN51" s="674"/>
      <c r="VHO51" s="674"/>
      <c r="VHP51" s="674"/>
      <c r="VHQ51" s="674"/>
      <c r="VHR51" s="674"/>
      <c r="VHS51" s="674"/>
      <c r="VHT51" s="674"/>
      <c r="VHU51" s="674"/>
      <c r="VHV51" s="674"/>
      <c r="VHW51" s="674"/>
      <c r="VHX51" s="674"/>
      <c r="VHY51" s="674"/>
      <c r="VHZ51" s="674"/>
      <c r="VIA51" s="674"/>
      <c r="VIB51" s="674"/>
      <c r="VIC51" s="674"/>
      <c r="VID51" s="674"/>
      <c r="VIE51" s="674"/>
      <c r="VIF51" s="674"/>
      <c r="VIG51" s="674"/>
      <c r="VIH51" s="674"/>
      <c r="VII51" s="674"/>
      <c r="VIJ51" s="674"/>
      <c r="VIK51" s="674"/>
      <c r="VIL51" s="674"/>
      <c r="VIM51" s="674"/>
      <c r="VIN51" s="674"/>
      <c r="VIO51" s="674"/>
      <c r="VIP51" s="674"/>
      <c r="VIQ51" s="674"/>
      <c r="VIR51" s="674"/>
      <c r="VIS51" s="674"/>
      <c r="VIT51" s="674"/>
      <c r="VIU51" s="674"/>
      <c r="VIV51" s="674"/>
      <c r="VIW51" s="674"/>
      <c r="VIX51" s="674"/>
      <c r="VIY51" s="674"/>
      <c r="VIZ51" s="674"/>
      <c r="VJA51" s="674"/>
      <c r="VJB51" s="674"/>
      <c r="VJC51" s="674"/>
      <c r="VJD51" s="674"/>
      <c r="VJE51" s="674"/>
      <c r="VJF51" s="674"/>
      <c r="VJG51" s="674"/>
      <c r="VJH51" s="674"/>
      <c r="VJI51" s="674"/>
      <c r="VJJ51" s="674"/>
      <c r="VJK51" s="674"/>
      <c r="VJL51" s="674"/>
      <c r="VJM51" s="674"/>
      <c r="VJN51" s="674"/>
      <c r="VJO51" s="674"/>
      <c r="VJP51" s="674"/>
      <c r="VJQ51" s="674"/>
      <c r="VJR51" s="674"/>
      <c r="VJS51" s="674"/>
      <c r="VJT51" s="674"/>
      <c r="VJU51" s="674"/>
      <c r="VJV51" s="674"/>
      <c r="VJW51" s="674"/>
      <c r="VJX51" s="674"/>
      <c r="VJY51" s="674"/>
      <c r="VJZ51" s="674"/>
      <c r="VKA51" s="674"/>
      <c r="VKB51" s="674"/>
      <c r="VKC51" s="674"/>
      <c r="VKD51" s="674"/>
      <c r="VKE51" s="674"/>
      <c r="VKF51" s="674"/>
      <c r="VKG51" s="674"/>
      <c r="VKH51" s="674"/>
      <c r="VKI51" s="674"/>
      <c r="VKJ51" s="674"/>
      <c r="VKK51" s="674"/>
      <c r="VKL51" s="674"/>
      <c r="VKM51" s="674"/>
      <c r="VKN51" s="674"/>
      <c r="VKO51" s="674"/>
      <c r="VKP51" s="674"/>
      <c r="VKQ51" s="674"/>
      <c r="VKR51" s="674"/>
      <c r="VKS51" s="674"/>
      <c r="VKT51" s="674"/>
      <c r="VKU51" s="674"/>
      <c r="VKV51" s="674"/>
      <c r="VKW51" s="674"/>
      <c r="VKX51" s="674"/>
      <c r="VKY51" s="674"/>
      <c r="VKZ51" s="674"/>
      <c r="VLA51" s="674"/>
      <c r="VLB51" s="674"/>
      <c r="VLC51" s="674"/>
      <c r="VLD51" s="674"/>
      <c r="VLE51" s="674"/>
      <c r="VLF51" s="674"/>
      <c r="VLG51" s="674"/>
      <c r="VLH51" s="674"/>
      <c r="VLI51" s="674"/>
      <c r="VLJ51" s="674"/>
      <c r="VLK51" s="674"/>
      <c r="VLL51" s="674"/>
      <c r="VLM51" s="674"/>
      <c r="VLN51" s="674"/>
      <c r="VLO51" s="674"/>
      <c r="VLP51" s="674"/>
      <c r="VLQ51" s="674"/>
      <c r="VLR51" s="674"/>
      <c r="VLS51" s="674"/>
      <c r="VLT51" s="674"/>
      <c r="VLU51" s="674"/>
      <c r="VLV51" s="674"/>
      <c r="VLW51" s="674"/>
      <c r="VLX51" s="674"/>
      <c r="VLY51" s="674"/>
      <c r="VLZ51" s="674"/>
      <c r="VMA51" s="674"/>
      <c r="VMB51" s="674"/>
      <c r="VMC51" s="674"/>
      <c r="VMD51" s="674"/>
      <c r="VME51" s="674"/>
      <c r="VMF51" s="674"/>
      <c r="VMG51" s="674"/>
      <c r="VMH51" s="674"/>
      <c r="VMI51" s="674"/>
      <c r="VMJ51" s="674"/>
      <c r="VMK51" s="674"/>
      <c r="VML51" s="674"/>
      <c r="VMM51" s="674"/>
      <c r="VMN51" s="674"/>
      <c r="VMO51" s="674"/>
      <c r="VMP51" s="674"/>
      <c r="VMQ51" s="674"/>
      <c r="VMR51" s="674"/>
      <c r="VMS51" s="674"/>
      <c r="VMT51" s="674"/>
      <c r="VMU51" s="674"/>
      <c r="VMV51" s="674"/>
      <c r="VMW51" s="674"/>
      <c r="VMX51" s="674"/>
      <c r="VMY51" s="674"/>
      <c r="VMZ51" s="674"/>
      <c r="VNA51" s="674"/>
      <c r="VNB51" s="674"/>
      <c r="VNC51" s="674"/>
      <c r="VND51" s="674"/>
      <c r="VNE51" s="674"/>
      <c r="VNF51" s="674"/>
      <c r="VNG51" s="674"/>
      <c r="VNH51" s="674"/>
      <c r="VNI51" s="674"/>
      <c r="VNJ51" s="674"/>
      <c r="VNK51" s="674"/>
      <c r="VNL51" s="674"/>
      <c r="VNM51" s="674"/>
      <c r="VNN51" s="674"/>
      <c r="VNO51" s="674"/>
      <c r="VNP51" s="674"/>
      <c r="VNQ51" s="674"/>
      <c r="VNR51" s="674"/>
      <c r="VNS51" s="674"/>
      <c r="VNT51" s="674"/>
      <c r="VNU51" s="674"/>
      <c r="VNV51" s="674"/>
      <c r="VNW51" s="674"/>
      <c r="VNX51" s="674"/>
      <c r="VNY51" s="674"/>
      <c r="VNZ51" s="674"/>
      <c r="VOA51" s="674"/>
      <c r="VOB51" s="674"/>
      <c r="VOC51" s="674"/>
      <c r="VOD51" s="674"/>
      <c r="VOE51" s="674"/>
      <c r="VOF51" s="674"/>
      <c r="VOG51" s="674"/>
      <c r="VOH51" s="674"/>
      <c r="VOI51" s="674"/>
      <c r="VOJ51" s="674"/>
      <c r="VOK51" s="674"/>
      <c r="VOL51" s="674"/>
      <c r="VOM51" s="674"/>
      <c r="VON51" s="674"/>
      <c r="VOO51" s="674"/>
      <c r="VOP51" s="674"/>
      <c r="VOQ51" s="674"/>
      <c r="VOR51" s="674"/>
      <c r="VOS51" s="674"/>
      <c r="VOT51" s="674"/>
      <c r="VOU51" s="674"/>
      <c r="VOV51" s="674"/>
      <c r="VOW51" s="674"/>
      <c r="VOX51" s="674"/>
      <c r="VOY51" s="674"/>
      <c r="VOZ51" s="674"/>
      <c r="VPA51" s="674"/>
      <c r="VPB51" s="674"/>
      <c r="VPC51" s="674"/>
      <c r="VPD51" s="674"/>
      <c r="VPE51" s="674"/>
      <c r="VPF51" s="674"/>
      <c r="VPG51" s="674"/>
      <c r="VPH51" s="674"/>
      <c r="VPI51" s="674"/>
      <c r="VPJ51" s="674"/>
      <c r="VPK51" s="674"/>
      <c r="VPL51" s="674"/>
      <c r="VPM51" s="674"/>
      <c r="VPN51" s="674"/>
      <c r="VPO51" s="674"/>
      <c r="VPP51" s="674"/>
      <c r="VPQ51" s="674"/>
      <c r="VPR51" s="674"/>
      <c r="VPS51" s="674"/>
      <c r="VPT51" s="674"/>
      <c r="VPU51" s="674"/>
      <c r="VPV51" s="674"/>
      <c r="VPW51" s="674"/>
      <c r="VPX51" s="674"/>
      <c r="VPY51" s="674"/>
      <c r="VPZ51" s="674"/>
      <c r="VQA51" s="674"/>
      <c r="VQB51" s="674"/>
      <c r="VQC51" s="674"/>
      <c r="VQD51" s="674"/>
      <c r="VQE51" s="674"/>
      <c r="VQF51" s="674"/>
      <c r="VQG51" s="674"/>
      <c r="VQH51" s="674"/>
      <c r="VQI51" s="674"/>
      <c r="VQJ51" s="674"/>
      <c r="VQK51" s="674"/>
      <c r="VQL51" s="674"/>
      <c r="VQM51" s="674"/>
      <c r="VQN51" s="674"/>
      <c r="VQO51" s="674"/>
      <c r="VQP51" s="674"/>
      <c r="VQQ51" s="674"/>
      <c r="VQR51" s="674"/>
      <c r="VQS51" s="674"/>
      <c r="VQT51" s="674"/>
      <c r="VQU51" s="674"/>
      <c r="VQV51" s="674"/>
      <c r="VQW51" s="674"/>
      <c r="VQX51" s="674"/>
      <c r="VQY51" s="674"/>
      <c r="VQZ51" s="674"/>
      <c r="VRA51" s="674"/>
      <c r="VRB51" s="674"/>
      <c r="VRC51" s="674"/>
      <c r="VRD51" s="674"/>
      <c r="VRE51" s="674"/>
      <c r="VRF51" s="674"/>
      <c r="VRG51" s="674"/>
      <c r="VRH51" s="674"/>
      <c r="VRI51" s="674"/>
      <c r="VRJ51" s="674"/>
      <c r="VRK51" s="674"/>
      <c r="VRL51" s="674"/>
      <c r="VRM51" s="674"/>
      <c r="VRN51" s="674"/>
      <c r="VRO51" s="674"/>
      <c r="VRP51" s="674"/>
      <c r="VRQ51" s="674"/>
      <c r="VRR51" s="674"/>
      <c r="VRS51" s="674"/>
      <c r="VRT51" s="674"/>
      <c r="VRU51" s="674"/>
      <c r="VRV51" s="674"/>
      <c r="VRW51" s="674"/>
      <c r="VRX51" s="674"/>
      <c r="VRY51" s="674"/>
      <c r="VRZ51" s="674"/>
      <c r="VSA51" s="674"/>
      <c r="VSB51" s="674"/>
      <c r="VSC51" s="674"/>
      <c r="VSD51" s="674"/>
      <c r="VSE51" s="674"/>
      <c r="VSF51" s="674"/>
      <c r="VSG51" s="674"/>
      <c r="VSH51" s="674"/>
      <c r="VSI51" s="674"/>
      <c r="VSJ51" s="674"/>
      <c r="VSK51" s="674"/>
      <c r="VSL51" s="674"/>
      <c r="VSM51" s="674"/>
      <c r="VSN51" s="674"/>
      <c r="VSO51" s="674"/>
      <c r="VSP51" s="674"/>
      <c r="VSQ51" s="674"/>
      <c r="VSR51" s="674"/>
      <c r="VSS51" s="674"/>
      <c r="VST51" s="674"/>
      <c r="VSU51" s="674"/>
      <c r="VSV51" s="674"/>
      <c r="VSW51" s="674"/>
      <c r="VSX51" s="674"/>
      <c r="VSY51" s="674"/>
      <c r="VSZ51" s="674"/>
      <c r="VTA51" s="674"/>
      <c r="VTB51" s="674"/>
      <c r="VTC51" s="674"/>
      <c r="VTD51" s="674"/>
      <c r="VTE51" s="674"/>
      <c r="VTF51" s="674"/>
      <c r="VTG51" s="674"/>
      <c r="VTH51" s="674"/>
      <c r="VTI51" s="674"/>
      <c r="VTJ51" s="674"/>
      <c r="VTK51" s="674"/>
      <c r="VTL51" s="674"/>
      <c r="VTM51" s="674"/>
      <c r="VTN51" s="674"/>
      <c r="VTO51" s="674"/>
      <c r="VTP51" s="674"/>
      <c r="VTQ51" s="674"/>
      <c r="VTR51" s="674"/>
      <c r="VTS51" s="674"/>
      <c r="VTT51" s="674"/>
      <c r="VTU51" s="674"/>
      <c r="VTV51" s="674"/>
      <c r="VTW51" s="674"/>
      <c r="VTX51" s="674"/>
      <c r="VTY51" s="674"/>
      <c r="VTZ51" s="674"/>
      <c r="VUA51" s="674"/>
      <c r="VUB51" s="674"/>
      <c r="VUC51" s="674"/>
      <c r="VUD51" s="674"/>
      <c r="VUE51" s="674"/>
      <c r="VUF51" s="674"/>
      <c r="VUG51" s="674"/>
      <c r="VUH51" s="674"/>
      <c r="VUI51" s="674"/>
      <c r="VUJ51" s="674"/>
      <c r="VUK51" s="674"/>
      <c r="VUL51" s="674"/>
      <c r="VUM51" s="674"/>
      <c r="VUN51" s="674"/>
      <c r="VUO51" s="674"/>
      <c r="VUP51" s="674"/>
      <c r="VUQ51" s="674"/>
      <c r="VUR51" s="674"/>
      <c r="VUS51" s="674"/>
      <c r="VUT51" s="674"/>
      <c r="VUU51" s="674"/>
      <c r="VUV51" s="674"/>
      <c r="VUW51" s="674"/>
      <c r="VUX51" s="674"/>
      <c r="VUY51" s="674"/>
      <c r="VUZ51" s="674"/>
      <c r="VVA51" s="674"/>
      <c r="VVB51" s="674"/>
      <c r="VVC51" s="674"/>
      <c r="VVD51" s="674"/>
      <c r="VVE51" s="674"/>
      <c r="VVF51" s="674"/>
      <c r="VVG51" s="674"/>
      <c r="VVH51" s="674"/>
      <c r="VVI51" s="674"/>
      <c r="VVJ51" s="674"/>
      <c r="VVK51" s="674"/>
      <c r="VVL51" s="674"/>
      <c r="VVM51" s="674"/>
      <c r="VVN51" s="674"/>
      <c r="VVO51" s="674"/>
      <c r="VVP51" s="674"/>
      <c r="VVQ51" s="674"/>
      <c r="VVR51" s="674"/>
      <c r="VVS51" s="674"/>
      <c r="VVT51" s="674"/>
      <c r="VVU51" s="674"/>
      <c r="VVV51" s="674"/>
      <c r="VVW51" s="674"/>
      <c r="VVX51" s="674"/>
      <c r="VVY51" s="674"/>
      <c r="VVZ51" s="674"/>
      <c r="VWA51" s="674"/>
      <c r="VWB51" s="674"/>
      <c r="VWC51" s="674"/>
      <c r="VWD51" s="674"/>
      <c r="VWE51" s="674"/>
      <c r="VWF51" s="674"/>
      <c r="VWG51" s="674"/>
      <c r="VWH51" s="674"/>
      <c r="VWI51" s="674"/>
      <c r="VWJ51" s="674"/>
      <c r="VWK51" s="674"/>
      <c r="VWL51" s="674"/>
      <c r="VWM51" s="674"/>
      <c r="VWN51" s="674"/>
      <c r="VWO51" s="674"/>
      <c r="VWP51" s="674"/>
      <c r="VWQ51" s="674"/>
      <c r="VWR51" s="674"/>
      <c r="VWS51" s="674"/>
      <c r="VWT51" s="674"/>
      <c r="VWU51" s="674"/>
      <c r="VWV51" s="674"/>
      <c r="VWW51" s="674"/>
      <c r="VWX51" s="674"/>
      <c r="VWY51" s="674"/>
      <c r="VWZ51" s="674"/>
      <c r="VXA51" s="674"/>
      <c r="VXB51" s="674"/>
      <c r="VXC51" s="674"/>
      <c r="VXD51" s="674"/>
      <c r="VXE51" s="674"/>
      <c r="VXF51" s="674"/>
      <c r="VXG51" s="674"/>
      <c r="VXH51" s="674"/>
      <c r="VXI51" s="674"/>
      <c r="VXJ51" s="674"/>
      <c r="VXK51" s="674"/>
      <c r="VXL51" s="674"/>
      <c r="VXM51" s="674"/>
      <c r="VXN51" s="674"/>
      <c r="VXO51" s="674"/>
      <c r="VXP51" s="674"/>
      <c r="VXQ51" s="674"/>
      <c r="VXR51" s="674"/>
      <c r="VXS51" s="674"/>
      <c r="VXT51" s="674"/>
      <c r="VXU51" s="674"/>
      <c r="VXV51" s="674"/>
      <c r="VXW51" s="674"/>
      <c r="VXX51" s="674"/>
      <c r="VXY51" s="674"/>
      <c r="VXZ51" s="674"/>
      <c r="VYA51" s="674"/>
      <c r="VYB51" s="674"/>
      <c r="VYC51" s="674"/>
      <c r="VYD51" s="674"/>
      <c r="VYE51" s="674"/>
      <c r="VYF51" s="674"/>
      <c r="VYG51" s="674"/>
      <c r="VYH51" s="674"/>
      <c r="VYI51" s="674"/>
      <c r="VYJ51" s="674"/>
      <c r="VYK51" s="674"/>
      <c r="VYL51" s="674"/>
      <c r="VYM51" s="674"/>
      <c r="VYN51" s="674"/>
      <c r="VYO51" s="674"/>
      <c r="VYP51" s="674"/>
      <c r="VYQ51" s="674"/>
      <c r="VYR51" s="674"/>
      <c r="VYS51" s="674"/>
      <c r="VYT51" s="674"/>
      <c r="VYU51" s="674"/>
      <c r="VYV51" s="674"/>
      <c r="VYW51" s="674"/>
      <c r="VYX51" s="674"/>
      <c r="VYY51" s="674"/>
      <c r="VYZ51" s="674"/>
      <c r="VZA51" s="674"/>
      <c r="VZB51" s="674"/>
      <c r="VZC51" s="674"/>
      <c r="VZD51" s="674"/>
      <c r="VZE51" s="674"/>
      <c r="VZF51" s="674"/>
      <c r="VZG51" s="674"/>
      <c r="VZH51" s="674"/>
      <c r="VZI51" s="674"/>
      <c r="VZJ51" s="674"/>
      <c r="VZK51" s="674"/>
      <c r="VZL51" s="674"/>
      <c r="VZM51" s="674"/>
      <c r="VZN51" s="674"/>
      <c r="VZO51" s="674"/>
      <c r="VZP51" s="674"/>
      <c r="VZQ51" s="674"/>
      <c r="VZR51" s="674"/>
      <c r="VZS51" s="674"/>
      <c r="VZT51" s="674"/>
      <c r="VZU51" s="674"/>
      <c r="VZV51" s="674"/>
      <c r="VZW51" s="674"/>
      <c r="VZX51" s="674"/>
      <c r="VZY51" s="674"/>
      <c r="VZZ51" s="674"/>
      <c r="WAA51" s="674"/>
      <c r="WAB51" s="674"/>
      <c r="WAC51" s="674"/>
      <c r="WAD51" s="674"/>
      <c r="WAE51" s="674"/>
      <c r="WAF51" s="674"/>
      <c r="WAG51" s="674"/>
      <c r="WAH51" s="674"/>
      <c r="WAI51" s="674"/>
      <c r="WAJ51" s="674"/>
      <c r="WAK51" s="674"/>
      <c r="WAL51" s="674"/>
      <c r="WAM51" s="674"/>
      <c r="WAN51" s="674"/>
      <c r="WAO51" s="674"/>
      <c r="WAP51" s="674"/>
      <c r="WAQ51" s="674"/>
      <c r="WAR51" s="674"/>
      <c r="WAS51" s="674"/>
      <c r="WAT51" s="674"/>
      <c r="WAU51" s="674"/>
      <c r="WAV51" s="674"/>
      <c r="WAW51" s="674"/>
      <c r="WAX51" s="674"/>
      <c r="WAY51" s="674"/>
      <c r="WAZ51" s="674"/>
      <c r="WBA51" s="674"/>
      <c r="WBB51" s="674"/>
      <c r="WBC51" s="674"/>
      <c r="WBD51" s="674"/>
      <c r="WBE51" s="674"/>
      <c r="WBF51" s="674"/>
      <c r="WBG51" s="674"/>
      <c r="WBH51" s="674"/>
      <c r="WBI51" s="674"/>
      <c r="WBJ51" s="674"/>
      <c r="WBK51" s="674"/>
      <c r="WBL51" s="674"/>
      <c r="WBM51" s="674"/>
      <c r="WBN51" s="674"/>
      <c r="WBO51" s="674"/>
      <c r="WBP51" s="674"/>
      <c r="WBQ51" s="674"/>
      <c r="WBR51" s="674"/>
      <c r="WBS51" s="674"/>
      <c r="WBT51" s="674"/>
      <c r="WBU51" s="674"/>
      <c r="WBV51" s="674"/>
      <c r="WBW51" s="674"/>
      <c r="WBX51" s="674"/>
      <c r="WBY51" s="674"/>
      <c r="WBZ51" s="674"/>
      <c r="WCA51" s="674"/>
      <c r="WCB51" s="674"/>
      <c r="WCC51" s="674"/>
      <c r="WCD51" s="674"/>
      <c r="WCE51" s="674"/>
      <c r="WCF51" s="674"/>
      <c r="WCG51" s="674"/>
      <c r="WCH51" s="674"/>
      <c r="WCI51" s="674"/>
      <c r="WCJ51" s="674"/>
      <c r="WCK51" s="674"/>
      <c r="WCL51" s="674"/>
      <c r="WCM51" s="674"/>
      <c r="WCN51" s="674"/>
      <c r="WCO51" s="674"/>
      <c r="WCP51" s="674"/>
      <c r="WCQ51" s="674"/>
      <c r="WCR51" s="674"/>
      <c r="WCS51" s="674"/>
      <c r="WCT51" s="674"/>
      <c r="WCU51" s="674"/>
      <c r="WCV51" s="674"/>
      <c r="WCW51" s="674"/>
      <c r="WCX51" s="674"/>
      <c r="WCY51" s="674"/>
      <c r="WCZ51" s="674"/>
      <c r="WDA51" s="674"/>
      <c r="WDB51" s="674"/>
      <c r="WDC51" s="674"/>
      <c r="WDD51" s="674"/>
      <c r="WDE51" s="674"/>
      <c r="WDF51" s="674"/>
      <c r="WDG51" s="674"/>
      <c r="WDH51" s="674"/>
      <c r="WDI51" s="674"/>
      <c r="WDJ51" s="674"/>
      <c r="WDK51" s="674"/>
      <c r="WDL51" s="674"/>
      <c r="WDM51" s="674"/>
      <c r="WDN51" s="674"/>
      <c r="WDO51" s="674"/>
      <c r="WDP51" s="674"/>
      <c r="WDQ51" s="674"/>
      <c r="WDR51" s="674"/>
      <c r="WDS51" s="674"/>
      <c r="WDT51" s="674"/>
      <c r="WDU51" s="674"/>
      <c r="WDV51" s="674"/>
      <c r="WDW51" s="674"/>
      <c r="WDX51" s="674"/>
      <c r="WDY51" s="674"/>
      <c r="WDZ51" s="674"/>
      <c r="WEA51" s="674"/>
      <c r="WEB51" s="674"/>
      <c r="WEC51" s="674"/>
      <c r="WED51" s="674"/>
      <c r="WEE51" s="674"/>
      <c r="WEF51" s="674"/>
      <c r="WEG51" s="674"/>
      <c r="WEH51" s="674"/>
      <c r="WEI51" s="674"/>
      <c r="WEJ51" s="674"/>
      <c r="WEK51" s="674"/>
      <c r="WEL51" s="674"/>
      <c r="WEM51" s="674"/>
      <c r="WEN51" s="674"/>
      <c r="WEO51" s="674"/>
      <c r="WEP51" s="674"/>
      <c r="WEQ51" s="674"/>
      <c r="WER51" s="674"/>
      <c r="WES51" s="674"/>
      <c r="WET51" s="674"/>
      <c r="WEU51" s="674"/>
      <c r="WEV51" s="674"/>
      <c r="WEW51" s="674"/>
      <c r="WEX51" s="674"/>
      <c r="WEY51" s="674"/>
      <c r="WEZ51" s="674"/>
      <c r="WFA51" s="674"/>
      <c r="WFB51" s="674"/>
      <c r="WFC51" s="674"/>
      <c r="WFD51" s="674"/>
      <c r="WFE51" s="674"/>
      <c r="WFF51" s="674"/>
      <c r="WFG51" s="674"/>
      <c r="WFH51" s="674"/>
      <c r="WFI51" s="674"/>
      <c r="WFJ51" s="674"/>
      <c r="WFK51" s="674"/>
      <c r="WFL51" s="674"/>
      <c r="WFM51" s="674"/>
      <c r="WFN51" s="674"/>
      <c r="WFO51" s="674"/>
      <c r="WFP51" s="674"/>
      <c r="WFQ51" s="674"/>
      <c r="WFR51" s="674"/>
      <c r="WFS51" s="674"/>
      <c r="WFT51" s="674"/>
      <c r="WFU51" s="674"/>
      <c r="WFV51" s="674"/>
      <c r="WFW51" s="674"/>
      <c r="WFX51" s="674"/>
      <c r="WFY51" s="674"/>
      <c r="WFZ51" s="674"/>
      <c r="WGA51" s="674"/>
      <c r="WGB51" s="674"/>
      <c r="WGC51" s="674"/>
      <c r="WGD51" s="674"/>
      <c r="WGE51" s="674"/>
      <c r="WGF51" s="674"/>
      <c r="WGG51" s="674"/>
      <c r="WGH51" s="674"/>
      <c r="WGI51" s="674"/>
      <c r="WGJ51" s="674"/>
      <c r="WGK51" s="674"/>
      <c r="WGL51" s="674"/>
      <c r="WGM51" s="674"/>
      <c r="WGN51" s="674"/>
      <c r="WGO51" s="674"/>
      <c r="WGP51" s="674"/>
      <c r="WGQ51" s="674"/>
      <c r="WGR51" s="674"/>
      <c r="WGS51" s="674"/>
      <c r="WGT51" s="674"/>
      <c r="WGU51" s="674"/>
      <c r="WGV51" s="674"/>
      <c r="WGW51" s="674"/>
      <c r="WGX51" s="674"/>
      <c r="WGY51" s="674"/>
      <c r="WGZ51" s="674"/>
      <c r="WHA51" s="674"/>
      <c r="WHB51" s="674"/>
      <c r="WHC51" s="674"/>
      <c r="WHD51" s="674"/>
      <c r="WHE51" s="674"/>
      <c r="WHF51" s="674"/>
      <c r="WHG51" s="674"/>
      <c r="WHH51" s="674"/>
      <c r="WHI51" s="674"/>
      <c r="WHJ51" s="674"/>
      <c r="WHK51" s="674"/>
      <c r="WHL51" s="674"/>
      <c r="WHM51" s="674"/>
      <c r="WHN51" s="674"/>
      <c r="WHO51" s="674"/>
      <c r="WHP51" s="674"/>
      <c r="WHQ51" s="674"/>
      <c r="WHR51" s="674"/>
      <c r="WHS51" s="674"/>
      <c r="WHT51" s="674"/>
      <c r="WHU51" s="674"/>
      <c r="WHV51" s="674"/>
      <c r="WHW51" s="674"/>
      <c r="WHX51" s="674"/>
      <c r="WHY51" s="674"/>
      <c r="WHZ51" s="674"/>
      <c r="WIA51" s="674"/>
      <c r="WIB51" s="674"/>
      <c r="WIC51" s="674"/>
      <c r="WID51" s="674"/>
      <c r="WIE51" s="674"/>
      <c r="WIF51" s="674"/>
      <c r="WIG51" s="674"/>
      <c r="WIH51" s="674"/>
      <c r="WII51" s="674"/>
      <c r="WIJ51" s="674"/>
      <c r="WIK51" s="674"/>
      <c r="WIL51" s="674"/>
      <c r="WIM51" s="674"/>
      <c r="WIN51" s="674"/>
      <c r="WIO51" s="674"/>
      <c r="WIP51" s="674"/>
      <c r="WIQ51" s="674"/>
      <c r="WIR51" s="674"/>
      <c r="WIS51" s="674"/>
      <c r="WIT51" s="674"/>
      <c r="WIU51" s="674"/>
      <c r="WIV51" s="674"/>
      <c r="WIW51" s="674"/>
      <c r="WIX51" s="674"/>
      <c r="WIY51" s="674"/>
      <c r="WIZ51" s="674"/>
      <c r="WJA51" s="674"/>
      <c r="WJB51" s="674"/>
      <c r="WJC51" s="674"/>
      <c r="WJD51" s="674"/>
      <c r="WJE51" s="674"/>
      <c r="WJF51" s="674"/>
      <c r="WJG51" s="674"/>
      <c r="WJH51" s="674"/>
      <c r="WJI51" s="674"/>
      <c r="WJJ51" s="674"/>
      <c r="WJK51" s="674"/>
      <c r="WJL51" s="674"/>
      <c r="WJM51" s="674"/>
      <c r="WJN51" s="674"/>
      <c r="WJO51" s="674"/>
      <c r="WJP51" s="674"/>
      <c r="WJQ51" s="674"/>
      <c r="WJR51" s="674"/>
      <c r="WJS51" s="674"/>
      <c r="WJT51" s="674"/>
      <c r="WJU51" s="674"/>
      <c r="WJV51" s="674"/>
      <c r="WJW51" s="674"/>
      <c r="WJX51" s="674"/>
      <c r="WJY51" s="674"/>
      <c r="WJZ51" s="674"/>
      <c r="WKA51" s="674"/>
      <c r="WKB51" s="674"/>
      <c r="WKC51" s="674"/>
      <c r="WKD51" s="674"/>
      <c r="WKE51" s="674"/>
      <c r="WKF51" s="674"/>
      <c r="WKG51" s="674"/>
      <c r="WKH51" s="674"/>
      <c r="WKI51" s="674"/>
      <c r="WKJ51" s="674"/>
      <c r="WKK51" s="674"/>
      <c r="WKL51" s="674"/>
      <c r="WKM51" s="674"/>
      <c r="WKN51" s="674"/>
      <c r="WKO51" s="674"/>
      <c r="WKP51" s="674"/>
      <c r="WKQ51" s="674"/>
      <c r="WKR51" s="674"/>
      <c r="WKS51" s="674"/>
      <c r="WKT51" s="674"/>
      <c r="WKU51" s="674"/>
      <c r="WKV51" s="674"/>
      <c r="WKW51" s="674"/>
      <c r="WKX51" s="674"/>
      <c r="WKY51" s="674"/>
      <c r="WKZ51" s="674"/>
      <c r="WLA51" s="674"/>
      <c r="WLB51" s="674"/>
      <c r="WLC51" s="674"/>
      <c r="WLD51" s="674"/>
      <c r="WLE51" s="674"/>
      <c r="WLF51" s="674"/>
      <c r="WLG51" s="674"/>
      <c r="WLH51" s="674"/>
      <c r="WLI51" s="674"/>
      <c r="WLJ51" s="674"/>
      <c r="WLK51" s="674"/>
      <c r="WLL51" s="674"/>
      <c r="WLM51" s="674"/>
      <c r="WLN51" s="674"/>
      <c r="WLO51" s="674"/>
      <c r="WLP51" s="674"/>
      <c r="WLQ51" s="674"/>
      <c r="WLR51" s="674"/>
      <c r="WLS51" s="674"/>
      <c r="WLT51" s="674"/>
      <c r="WLU51" s="674"/>
      <c r="WLV51" s="674"/>
      <c r="WLW51" s="674"/>
      <c r="WLX51" s="674"/>
      <c r="WLY51" s="674"/>
      <c r="WLZ51" s="674"/>
      <c r="WMA51" s="674"/>
      <c r="WMB51" s="674"/>
      <c r="WMC51" s="674"/>
      <c r="WMD51" s="674"/>
      <c r="WME51" s="674"/>
      <c r="WMF51" s="674"/>
      <c r="WMG51" s="674"/>
      <c r="WMH51" s="674"/>
      <c r="WMI51" s="674"/>
      <c r="WMJ51" s="674"/>
      <c r="WMK51" s="674"/>
      <c r="WML51" s="674"/>
      <c r="WMM51" s="674"/>
      <c r="WMN51" s="674"/>
      <c r="WMO51" s="674"/>
      <c r="WMP51" s="674"/>
      <c r="WMQ51" s="674"/>
      <c r="WMR51" s="674"/>
      <c r="WMS51" s="674"/>
      <c r="WMT51" s="674"/>
      <c r="WMU51" s="674"/>
      <c r="WMV51" s="674"/>
      <c r="WMW51" s="674"/>
      <c r="WMX51" s="674"/>
      <c r="WMY51" s="674"/>
      <c r="WMZ51" s="674"/>
      <c r="WNA51" s="674"/>
      <c r="WNB51" s="674"/>
      <c r="WNC51" s="674"/>
      <c r="WND51" s="674"/>
      <c r="WNE51" s="674"/>
      <c r="WNF51" s="674"/>
      <c r="WNG51" s="674"/>
      <c r="WNH51" s="674"/>
      <c r="WNI51" s="674"/>
      <c r="WNJ51" s="674"/>
      <c r="WNK51" s="674"/>
      <c r="WNL51" s="674"/>
      <c r="WNM51" s="674"/>
      <c r="WNN51" s="674"/>
      <c r="WNO51" s="674"/>
      <c r="WNP51" s="674"/>
      <c r="WNQ51" s="674"/>
      <c r="WNR51" s="674"/>
      <c r="WNS51" s="674"/>
      <c r="WNT51" s="674"/>
      <c r="WNU51" s="674"/>
      <c r="WNV51" s="674"/>
      <c r="WNW51" s="674"/>
      <c r="WNX51" s="674"/>
      <c r="WNY51" s="674"/>
      <c r="WNZ51" s="674"/>
      <c r="WOA51" s="674"/>
      <c r="WOB51" s="674"/>
      <c r="WOC51" s="674"/>
      <c r="WOD51" s="674"/>
      <c r="WOE51" s="674"/>
      <c r="WOF51" s="674"/>
      <c r="WOG51" s="674"/>
      <c r="WOH51" s="674"/>
      <c r="WOI51" s="674"/>
      <c r="WOJ51" s="674"/>
      <c r="WOK51" s="674"/>
      <c r="WOL51" s="674"/>
      <c r="WOM51" s="674"/>
      <c r="WON51" s="674"/>
      <c r="WOO51" s="674"/>
      <c r="WOP51" s="674"/>
      <c r="WOQ51" s="674"/>
      <c r="WOR51" s="674"/>
      <c r="WOS51" s="674"/>
      <c r="WOT51" s="674"/>
      <c r="WOU51" s="674"/>
      <c r="WOV51" s="674"/>
      <c r="WOW51" s="674"/>
      <c r="WOX51" s="674"/>
      <c r="WOY51" s="674"/>
      <c r="WOZ51" s="674"/>
      <c r="WPA51" s="674"/>
      <c r="WPB51" s="674"/>
      <c r="WPC51" s="674"/>
      <c r="WPD51" s="674"/>
      <c r="WPE51" s="674"/>
      <c r="WPF51" s="674"/>
      <c r="WPG51" s="674"/>
      <c r="WPH51" s="674"/>
      <c r="WPI51" s="674"/>
      <c r="WPJ51" s="674"/>
      <c r="WPK51" s="674"/>
      <c r="WPL51" s="674"/>
      <c r="WPM51" s="674"/>
      <c r="WPN51" s="674"/>
      <c r="WPO51" s="674"/>
      <c r="WPP51" s="674"/>
      <c r="WPQ51" s="674"/>
      <c r="WPR51" s="674"/>
      <c r="WPS51" s="674"/>
      <c r="WPT51" s="674"/>
      <c r="WPU51" s="674"/>
      <c r="WPV51" s="674"/>
      <c r="WPW51" s="674"/>
      <c r="WPX51" s="674"/>
      <c r="WPY51" s="674"/>
      <c r="WPZ51" s="674"/>
      <c r="WQA51" s="674"/>
      <c r="WQB51" s="674"/>
      <c r="WQC51" s="674"/>
      <c r="WQD51" s="674"/>
      <c r="WQE51" s="674"/>
      <c r="WQF51" s="674"/>
      <c r="WQG51" s="674"/>
      <c r="WQH51" s="674"/>
      <c r="WQI51" s="674"/>
      <c r="WQJ51" s="674"/>
      <c r="WQK51" s="674"/>
      <c r="WQL51" s="674"/>
      <c r="WQM51" s="674"/>
      <c r="WQN51" s="674"/>
      <c r="WQO51" s="674"/>
      <c r="WQP51" s="674"/>
      <c r="WQQ51" s="674"/>
      <c r="WQR51" s="674"/>
      <c r="WQS51" s="674"/>
      <c r="WQT51" s="674"/>
      <c r="WQU51" s="674"/>
      <c r="WQV51" s="674"/>
      <c r="WQW51" s="674"/>
      <c r="WQX51" s="674"/>
      <c r="WQY51" s="674"/>
      <c r="WQZ51" s="674"/>
      <c r="WRA51" s="674"/>
      <c r="WRB51" s="674"/>
      <c r="WRC51" s="674"/>
      <c r="WRD51" s="674"/>
      <c r="WRE51" s="674"/>
      <c r="WRF51" s="674"/>
      <c r="WRG51" s="674"/>
      <c r="WRH51" s="674"/>
      <c r="WRI51" s="674"/>
      <c r="WRJ51" s="674"/>
      <c r="WRK51" s="674"/>
      <c r="WRL51" s="674"/>
      <c r="WRM51" s="674"/>
      <c r="WRN51" s="674"/>
      <c r="WRO51" s="674"/>
      <c r="WRP51" s="674"/>
      <c r="WRQ51" s="674"/>
      <c r="WRR51" s="674"/>
      <c r="WRS51" s="674"/>
      <c r="WRT51" s="674"/>
      <c r="WRU51" s="674"/>
      <c r="WRV51" s="674"/>
      <c r="WRW51" s="674"/>
      <c r="WRX51" s="674"/>
      <c r="WRY51" s="674"/>
      <c r="WRZ51" s="674"/>
      <c r="WSA51" s="674"/>
      <c r="WSB51" s="674"/>
      <c r="WSC51" s="674"/>
      <c r="WSD51" s="674"/>
      <c r="WSE51" s="674"/>
      <c r="WSF51" s="674"/>
      <c r="WSG51" s="674"/>
      <c r="WSH51" s="674"/>
      <c r="WSI51" s="674"/>
      <c r="WSJ51" s="674"/>
      <c r="WSK51" s="674"/>
      <c r="WSL51" s="674"/>
      <c r="WSM51" s="674"/>
      <c r="WSN51" s="674"/>
      <c r="WSO51" s="674"/>
      <c r="WSP51" s="674"/>
      <c r="WSQ51" s="674"/>
      <c r="WSR51" s="674"/>
      <c r="WSS51" s="674"/>
      <c r="WST51" s="674"/>
      <c r="WSU51" s="674"/>
      <c r="WSV51" s="674"/>
      <c r="WSW51" s="674"/>
      <c r="WSX51" s="674"/>
      <c r="WSY51" s="674"/>
      <c r="WSZ51" s="674"/>
      <c r="WTA51" s="674"/>
      <c r="WTB51" s="674"/>
      <c r="WTC51" s="674"/>
      <c r="WTD51" s="674"/>
      <c r="WTE51" s="674"/>
      <c r="WTF51" s="674"/>
      <c r="WTG51" s="674"/>
      <c r="WTH51" s="674"/>
      <c r="WTI51" s="674"/>
      <c r="WTJ51" s="674"/>
      <c r="WTK51" s="674"/>
      <c r="WTL51" s="674"/>
      <c r="WTM51" s="674"/>
      <c r="WTN51" s="674"/>
      <c r="WTO51" s="674"/>
      <c r="WTP51" s="674"/>
      <c r="WTQ51" s="674"/>
      <c r="WTR51" s="674"/>
      <c r="WTS51" s="674"/>
      <c r="WTT51" s="674"/>
      <c r="WTU51" s="674"/>
      <c r="WTV51" s="674"/>
      <c r="WTW51" s="674"/>
      <c r="WTX51" s="674"/>
      <c r="WTY51" s="674"/>
      <c r="WTZ51" s="674"/>
      <c r="WUA51" s="674"/>
      <c r="WUB51" s="674"/>
      <c r="WUC51" s="674"/>
      <c r="WUD51" s="674"/>
      <c r="WUE51" s="674"/>
      <c r="WUF51" s="674"/>
      <c r="WUG51" s="674"/>
      <c r="WUH51" s="674"/>
      <c r="WUI51" s="674"/>
      <c r="WUJ51" s="674"/>
      <c r="WUK51" s="674"/>
      <c r="WUL51" s="674"/>
      <c r="WUM51" s="674"/>
      <c r="WUN51" s="674"/>
      <c r="WUO51" s="674"/>
      <c r="WUP51" s="674"/>
      <c r="WUQ51" s="674"/>
      <c r="WUR51" s="674"/>
      <c r="WUS51" s="674"/>
      <c r="WUT51" s="674"/>
      <c r="WUU51" s="674"/>
      <c r="WUV51" s="674"/>
      <c r="WUW51" s="674"/>
      <c r="WUX51" s="674"/>
      <c r="WUY51" s="674"/>
      <c r="WUZ51" s="674"/>
      <c r="WVA51" s="674"/>
      <c r="WVB51" s="674"/>
      <c r="WVC51" s="674"/>
      <c r="WVD51" s="674"/>
      <c r="WVE51" s="674"/>
      <c r="WVF51" s="674"/>
      <c r="WVG51" s="674"/>
      <c r="WVH51" s="674"/>
      <c r="WVI51" s="674"/>
      <c r="WVJ51" s="674"/>
      <c r="WVK51" s="674"/>
      <c r="WVL51" s="674"/>
      <c r="WVM51" s="674"/>
      <c r="WVN51" s="674"/>
      <c r="WVO51" s="674"/>
      <c r="WVP51" s="674"/>
      <c r="WVQ51" s="674"/>
      <c r="WVR51" s="674"/>
      <c r="WVS51" s="674"/>
      <c r="WVT51" s="674"/>
    </row>
  </sheetData>
  <mergeCells count="10">
    <mergeCell ref="B7:B9"/>
    <mergeCell ref="C7:N7"/>
    <mergeCell ref="C8:F8"/>
    <mergeCell ref="G8:J8"/>
    <mergeCell ref="K8:N8"/>
    <mergeCell ref="A1:N1"/>
    <mergeCell ref="A5:N5"/>
    <mergeCell ref="A4:N4"/>
    <mergeCell ref="A2:N2"/>
    <mergeCell ref="A3:N3"/>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C397-BDF5-4C3A-8BF5-2DB2412AEE05}">
  <sheetPr codeName="Hoja10"/>
  <dimension ref="A1:H971"/>
  <sheetViews>
    <sheetView workbookViewId="0">
      <selection activeCell="A3" sqref="A3:H97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78" t="s">
        <v>1137</v>
      </c>
    </row>
    <row r="3" spans="1:8" x14ac:dyDescent="0.2">
      <c r="A3" t="s">
        <v>81</v>
      </c>
      <c r="B3" t="s">
        <v>354</v>
      </c>
      <c r="C3" t="s">
        <v>355</v>
      </c>
      <c r="D3" t="s">
        <v>356</v>
      </c>
      <c r="E3" t="s">
        <v>271</v>
      </c>
      <c r="F3" t="s">
        <v>272</v>
      </c>
      <c r="G3" t="s">
        <v>273</v>
      </c>
      <c r="H3" t="s">
        <v>274</v>
      </c>
    </row>
    <row r="4" spans="1:8" x14ac:dyDescent="0.2">
      <c r="A4">
        <v>4</v>
      </c>
      <c r="B4" t="s">
        <v>11</v>
      </c>
      <c r="C4" t="s">
        <v>94</v>
      </c>
      <c r="D4" t="s">
        <v>100</v>
      </c>
      <c r="E4">
        <v>9260500</v>
      </c>
      <c r="F4">
        <v>9600000</v>
      </c>
      <c r="G4">
        <v>2</v>
      </c>
    </row>
    <row r="5" spans="1:8" x14ac:dyDescent="0.2">
      <c r="A5">
        <v>4</v>
      </c>
      <c r="B5" t="s">
        <v>11</v>
      </c>
      <c r="C5" t="s">
        <v>94</v>
      </c>
      <c r="D5" t="s">
        <v>100</v>
      </c>
      <c r="E5">
        <v>9300000</v>
      </c>
      <c r="F5">
        <v>9600000</v>
      </c>
      <c r="G5">
        <v>1</v>
      </c>
    </row>
    <row r="6" spans="1:8" x14ac:dyDescent="0.2">
      <c r="A6">
        <v>93</v>
      </c>
      <c r="B6" t="s">
        <v>11</v>
      </c>
      <c r="C6" t="s">
        <v>94</v>
      </c>
      <c r="D6" t="s">
        <v>100</v>
      </c>
      <c r="E6">
        <v>8951000</v>
      </c>
      <c r="F6">
        <v>24263066.954999998</v>
      </c>
      <c r="G6">
        <v>2</v>
      </c>
    </row>
    <row r="7" spans="1:8" x14ac:dyDescent="0.2">
      <c r="A7">
        <v>93</v>
      </c>
      <c r="B7" t="s">
        <v>11</v>
      </c>
      <c r="C7" t="s">
        <v>94</v>
      </c>
      <c r="D7" t="s">
        <v>100</v>
      </c>
      <c r="E7">
        <v>9056000</v>
      </c>
      <c r="F7">
        <v>14545000</v>
      </c>
      <c r="G7">
        <v>2</v>
      </c>
    </row>
    <row r="8" spans="1:8" x14ac:dyDescent="0.2">
      <c r="A8">
        <v>93</v>
      </c>
      <c r="B8" t="s">
        <v>11</v>
      </c>
      <c r="C8" t="s">
        <v>94</v>
      </c>
      <c r="D8" t="s">
        <v>100</v>
      </c>
      <c r="E8">
        <v>24193590.195</v>
      </c>
      <c r="F8">
        <v>24282288.585000001</v>
      </c>
      <c r="H8">
        <v>4</v>
      </c>
    </row>
    <row r="9" spans="1:8" x14ac:dyDescent="0.2">
      <c r="A9">
        <v>93</v>
      </c>
      <c r="B9" t="s">
        <v>11</v>
      </c>
      <c r="C9" t="s">
        <v>94</v>
      </c>
      <c r="D9" t="s">
        <v>100</v>
      </c>
      <c r="E9">
        <v>22519714.25</v>
      </c>
      <c r="F9">
        <v>22519714.25</v>
      </c>
      <c r="H9">
        <v>1</v>
      </c>
    </row>
    <row r="10" spans="1:8" x14ac:dyDescent="0.2">
      <c r="A10">
        <v>96</v>
      </c>
      <c r="B10" t="s">
        <v>11</v>
      </c>
      <c r="C10" t="s">
        <v>94</v>
      </c>
      <c r="D10" t="s">
        <v>100</v>
      </c>
      <c r="E10">
        <v>9286000</v>
      </c>
      <c r="F10">
        <v>9604558</v>
      </c>
      <c r="G10">
        <v>1</v>
      </c>
    </row>
    <row r="11" spans="1:8" x14ac:dyDescent="0.2">
      <c r="A11">
        <v>121</v>
      </c>
      <c r="B11" t="s">
        <v>11</v>
      </c>
      <c r="C11" t="s">
        <v>94</v>
      </c>
      <c r="D11" t="s">
        <v>100</v>
      </c>
      <c r="E11">
        <v>40461404.020000003</v>
      </c>
      <c r="F11">
        <v>40786616.149999999</v>
      </c>
      <c r="H11">
        <v>1</v>
      </c>
    </row>
    <row r="12" spans="1:8" x14ac:dyDescent="0.2">
      <c r="A12">
        <v>4</v>
      </c>
      <c r="B12" t="s">
        <v>104</v>
      </c>
      <c r="C12" t="s">
        <v>106</v>
      </c>
      <c r="D12" t="s">
        <v>77</v>
      </c>
      <c r="E12">
        <v>9175846.1538461503</v>
      </c>
      <c r="F12">
        <v>12571615.385384601</v>
      </c>
      <c r="G12">
        <v>13</v>
      </c>
    </row>
    <row r="13" spans="1:8" x14ac:dyDescent="0.2">
      <c r="A13">
        <v>4</v>
      </c>
      <c r="B13" t="s">
        <v>104</v>
      </c>
      <c r="C13" t="s">
        <v>106</v>
      </c>
      <c r="D13" t="s">
        <v>77</v>
      </c>
      <c r="E13">
        <v>10225000</v>
      </c>
      <c r="F13">
        <v>10851000</v>
      </c>
      <c r="G13">
        <v>3</v>
      </c>
    </row>
    <row r="14" spans="1:8" x14ac:dyDescent="0.2">
      <c r="A14">
        <v>4</v>
      </c>
      <c r="B14" t="s">
        <v>104</v>
      </c>
      <c r="C14" t="s">
        <v>106</v>
      </c>
      <c r="D14" t="s">
        <v>77</v>
      </c>
      <c r="E14">
        <v>26211463.350000001</v>
      </c>
      <c r="F14">
        <v>26211463.350000001</v>
      </c>
      <c r="H14">
        <v>1</v>
      </c>
    </row>
    <row r="15" spans="1:8" x14ac:dyDescent="0.2">
      <c r="A15">
        <v>14</v>
      </c>
      <c r="B15" t="s">
        <v>104</v>
      </c>
      <c r="C15" t="s">
        <v>106</v>
      </c>
      <c r="D15" t="s">
        <v>77</v>
      </c>
      <c r="E15">
        <v>26017529.550000001</v>
      </c>
      <c r="F15">
        <v>26084967.100000001</v>
      </c>
      <c r="H15">
        <v>1</v>
      </c>
    </row>
    <row r="16" spans="1:8" x14ac:dyDescent="0.2">
      <c r="A16">
        <v>87</v>
      </c>
      <c r="B16" t="s">
        <v>104</v>
      </c>
      <c r="C16" t="s">
        <v>106</v>
      </c>
      <c r="D16" t="s">
        <v>77</v>
      </c>
      <c r="E16">
        <v>9117400</v>
      </c>
      <c r="F16">
        <v>9627312.3379999995</v>
      </c>
      <c r="G16">
        <v>5</v>
      </c>
    </row>
    <row r="17" spans="1:8" x14ac:dyDescent="0.2">
      <c r="A17">
        <v>93</v>
      </c>
      <c r="B17" t="s">
        <v>104</v>
      </c>
      <c r="C17" t="s">
        <v>106</v>
      </c>
      <c r="D17" t="s">
        <v>77</v>
      </c>
      <c r="E17">
        <v>9247000</v>
      </c>
      <c r="F17">
        <v>21391500</v>
      </c>
      <c r="G17">
        <v>2</v>
      </c>
    </row>
    <row r="18" spans="1:8" x14ac:dyDescent="0.2">
      <c r="A18">
        <v>93</v>
      </c>
      <c r="B18" t="s">
        <v>104</v>
      </c>
      <c r="C18" t="s">
        <v>106</v>
      </c>
      <c r="D18" t="s">
        <v>77</v>
      </c>
      <c r="E18">
        <v>8904666.6666666698</v>
      </c>
      <c r="F18">
        <v>15943333.3333333</v>
      </c>
      <c r="G18">
        <v>3</v>
      </c>
    </row>
    <row r="19" spans="1:8" x14ac:dyDescent="0.2">
      <c r="A19">
        <v>93</v>
      </c>
      <c r="B19" t="s">
        <v>104</v>
      </c>
      <c r="C19" t="s">
        <v>106</v>
      </c>
      <c r="D19" t="s">
        <v>77</v>
      </c>
      <c r="E19">
        <v>21825082.704999998</v>
      </c>
      <c r="F19">
        <v>21857420.760000002</v>
      </c>
      <c r="H19">
        <v>2</v>
      </c>
    </row>
    <row r="20" spans="1:8" x14ac:dyDescent="0.2">
      <c r="A20">
        <v>117</v>
      </c>
      <c r="B20" t="s">
        <v>104</v>
      </c>
      <c r="C20" t="s">
        <v>106</v>
      </c>
      <c r="D20" t="s">
        <v>77</v>
      </c>
      <c r="E20">
        <v>4643000</v>
      </c>
      <c r="F20">
        <v>9511293.75</v>
      </c>
      <c r="G20">
        <v>2</v>
      </c>
    </row>
    <row r="21" spans="1:8" x14ac:dyDescent="0.2">
      <c r="A21">
        <v>96</v>
      </c>
      <c r="B21" t="s">
        <v>104</v>
      </c>
      <c r="C21" t="s">
        <v>106</v>
      </c>
      <c r="D21" t="s">
        <v>77</v>
      </c>
      <c r="E21">
        <v>9254000</v>
      </c>
      <c r="F21">
        <v>10011538</v>
      </c>
      <c r="G21">
        <v>1</v>
      </c>
    </row>
    <row r="22" spans="1:8" x14ac:dyDescent="0.2">
      <c r="A22">
        <v>121</v>
      </c>
      <c r="B22" t="s">
        <v>104</v>
      </c>
      <c r="C22" t="s">
        <v>106</v>
      </c>
      <c r="D22" t="s">
        <v>77</v>
      </c>
      <c r="E22">
        <v>9300000</v>
      </c>
      <c r="F22">
        <v>9645157.5</v>
      </c>
      <c r="G22">
        <v>1</v>
      </c>
    </row>
    <row r="23" spans="1:8" x14ac:dyDescent="0.2">
      <c r="A23">
        <v>28</v>
      </c>
      <c r="B23" t="s">
        <v>102</v>
      </c>
      <c r="C23" t="s">
        <v>108</v>
      </c>
      <c r="D23" t="s">
        <v>82</v>
      </c>
      <c r="E23">
        <v>9300000</v>
      </c>
      <c r="F23">
        <v>9571842.5299999993</v>
      </c>
      <c r="G23">
        <v>1</v>
      </c>
    </row>
    <row r="24" spans="1:8" x14ac:dyDescent="0.2">
      <c r="A24">
        <v>28</v>
      </c>
      <c r="B24" t="s">
        <v>102</v>
      </c>
      <c r="C24" t="s">
        <v>108</v>
      </c>
      <c r="D24" t="s">
        <v>82</v>
      </c>
      <c r="E24">
        <v>4650000</v>
      </c>
      <c r="F24">
        <v>9453013.0150000006</v>
      </c>
      <c r="G24">
        <v>2</v>
      </c>
    </row>
    <row r="25" spans="1:8" x14ac:dyDescent="0.2">
      <c r="A25">
        <v>93</v>
      </c>
      <c r="B25" t="s">
        <v>102</v>
      </c>
      <c r="C25" t="s">
        <v>108</v>
      </c>
      <c r="D25" t="s">
        <v>82</v>
      </c>
      <c r="E25">
        <v>9260000</v>
      </c>
      <c r="F25">
        <v>17969000</v>
      </c>
      <c r="G25">
        <v>1</v>
      </c>
    </row>
    <row r="26" spans="1:8" x14ac:dyDescent="0.2">
      <c r="A26">
        <v>93</v>
      </c>
      <c r="B26" t="s">
        <v>102</v>
      </c>
      <c r="C26" t="s">
        <v>108</v>
      </c>
      <c r="D26" t="s">
        <v>82</v>
      </c>
      <c r="E26">
        <v>10051000</v>
      </c>
      <c r="F26">
        <v>12723266.83</v>
      </c>
      <c r="G26">
        <v>4</v>
      </c>
    </row>
    <row r="27" spans="1:8" x14ac:dyDescent="0.2">
      <c r="A27">
        <v>93</v>
      </c>
      <c r="B27" t="s">
        <v>102</v>
      </c>
      <c r="C27" t="s">
        <v>108</v>
      </c>
      <c r="D27" t="s">
        <v>82</v>
      </c>
      <c r="E27">
        <v>16378339.6033333</v>
      </c>
      <c r="F27">
        <v>16394632.27</v>
      </c>
      <c r="H27">
        <v>3</v>
      </c>
    </row>
    <row r="28" spans="1:8" x14ac:dyDescent="0.2">
      <c r="A28">
        <v>88</v>
      </c>
      <c r="B28" t="s">
        <v>102</v>
      </c>
      <c r="C28" t="s">
        <v>108</v>
      </c>
      <c r="D28" t="s">
        <v>82</v>
      </c>
      <c r="E28">
        <v>9300000</v>
      </c>
      <c r="F28">
        <v>10029693.175000001</v>
      </c>
      <c r="G28">
        <v>2</v>
      </c>
    </row>
    <row r="29" spans="1:8" x14ac:dyDescent="0.2">
      <c r="A29">
        <v>88</v>
      </c>
      <c r="B29" t="s">
        <v>102</v>
      </c>
      <c r="C29" t="s">
        <v>108</v>
      </c>
      <c r="D29" t="s">
        <v>82</v>
      </c>
      <c r="E29">
        <v>6072333.3333333302</v>
      </c>
      <c r="F29">
        <v>11399353.106666701</v>
      </c>
      <c r="G29">
        <v>3</v>
      </c>
    </row>
    <row r="30" spans="1:8" x14ac:dyDescent="0.2">
      <c r="A30">
        <v>88</v>
      </c>
      <c r="B30" t="s">
        <v>102</v>
      </c>
      <c r="C30" t="s">
        <v>108</v>
      </c>
      <c r="D30" t="s">
        <v>82</v>
      </c>
      <c r="E30">
        <v>22661910.870000001</v>
      </c>
      <c r="F30">
        <v>22661910.870000001</v>
      </c>
      <c r="H30">
        <v>1</v>
      </c>
    </row>
    <row r="31" spans="1:8" x14ac:dyDescent="0.2">
      <c r="A31">
        <v>88</v>
      </c>
      <c r="B31" t="s">
        <v>102</v>
      </c>
      <c r="C31" t="s">
        <v>108</v>
      </c>
      <c r="D31" t="s">
        <v>82</v>
      </c>
      <c r="E31">
        <v>21469990.23</v>
      </c>
      <c r="F31">
        <v>21528989.140000001</v>
      </c>
      <c r="H31">
        <v>1</v>
      </c>
    </row>
    <row r="32" spans="1:8" x14ac:dyDescent="0.2">
      <c r="A32">
        <v>22</v>
      </c>
      <c r="B32" t="s">
        <v>102</v>
      </c>
      <c r="C32" t="s">
        <v>108</v>
      </c>
      <c r="D32" t="s">
        <v>82</v>
      </c>
      <c r="E32">
        <v>9043333.3333333302</v>
      </c>
      <c r="F32">
        <v>28341052.286666699</v>
      </c>
      <c r="G32">
        <v>3</v>
      </c>
    </row>
    <row r="33" spans="1:8" x14ac:dyDescent="0.2">
      <c r="A33">
        <v>4</v>
      </c>
      <c r="B33" t="s">
        <v>11</v>
      </c>
      <c r="C33" t="s">
        <v>94</v>
      </c>
      <c r="D33" t="s">
        <v>95</v>
      </c>
      <c r="E33">
        <v>9300000</v>
      </c>
      <c r="F33">
        <v>9600000</v>
      </c>
      <c r="G33">
        <v>2</v>
      </c>
    </row>
    <row r="34" spans="1:8" x14ac:dyDescent="0.2">
      <c r="A34">
        <v>4</v>
      </c>
      <c r="B34" t="s">
        <v>11</v>
      </c>
      <c r="C34" t="s">
        <v>94</v>
      </c>
      <c r="D34" t="s">
        <v>95</v>
      </c>
      <c r="E34">
        <v>9293000</v>
      </c>
      <c r="F34">
        <v>9600000</v>
      </c>
      <c r="G34">
        <v>1</v>
      </c>
    </row>
    <row r="35" spans="1:8" x14ac:dyDescent="0.2">
      <c r="A35">
        <v>28</v>
      </c>
      <c r="B35" t="s">
        <v>11</v>
      </c>
      <c r="C35" t="s">
        <v>94</v>
      </c>
      <c r="D35" t="s">
        <v>95</v>
      </c>
      <c r="E35">
        <v>11618000</v>
      </c>
      <c r="F35">
        <v>11977648.439999999</v>
      </c>
      <c r="G35">
        <v>2</v>
      </c>
    </row>
    <row r="36" spans="1:8" x14ac:dyDescent="0.2">
      <c r="A36">
        <v>87</v>
      </c>
      <c r="B36" t="s">
        <v>11</v>
      </c>
      <c r="C36" t="s">
        <v>94</v>
      </c>
      <c r="D36" t="s">
        <v>95</v>
      </c>
      <c r="E36">
        <v>9300000</v>
      </c>
      <c r="F36">
        <v>9606024.2899999991</v>
      </c>
      <c r="G36">
        <v>1</v>
      </c>
    </row>
    <row r="37" spans="1:8" x14ac:dyDescent="0.2">
      <c r="A37">
        <v>93</v>
      </c>
      <c r="B37" t="s">
        <v>11</v>
      </c>
      <c r="C37" t="s">
        <v>94</v>
      </c>
      <c r="D37" t="s">
        <v>95</v>
      </c>
      <c r="E37">
        <v>9227000</v>
      </c>
      <c r="F37">
        <v>24505000</v>
      </c>
      <c r="G37">
        <v>1</v>
      </c>
    </row>
    <row r="38" spans="1:8" x14ac:dyDescent="0.2">
      <c r="A38">
        <v>93</v>
      </c>
      <c r="B38" t="s">
        <v>11</v>
      </c>
      <c r="C38" t="s">
        <v>94</v>
      </c>
      <c r="D38" t="s">
        <v>95</v>
      </c>
      <c r="E38">
        <v>9224500</v>
      </c>
      <c r="F38">
        <v>21945557.725000001</v>
      </c>
      <c r="G38">
        <v>2</v>
      </c>
    </row>
    <row r="39" spans="1:8" x14ac:dyDescent="0.2">
      <c r="A39">
        <v>117</v>
      </c>
      <c r="B39" t="s">
        <v>11</v>
      </c>
      <c r="C39" t="s">
        <v>94</v>
      </c>
      <c r="D39" t="s">
        <v>95</v>
      </c>
      <c r="E39">
        <v>8950000</v>
      </c>
      <c r="F39">
        <v>9161293.75</v>
      </c>
      <c r="G39">
        <v>1</v>
      </c>
    </row>
    <row r="40" spans="1:8" x14ac:dyDescent="0.2">
      <c r="A40">
        <v>22</v>
      </c>
      <c r="B40" t="s">
        <v>11</v>
      </c>
      <c r="C40" t="s">
        <v>94</v>
      </c>
      <c r="D40" t="s">
        <v>95</v>
      </c>
      <c r="E40">
        <v>9300000</v>
      </c>
      <c r="F40">
        <v>9893465.4700000007</v>
      </c>
      <c r="G40">
        <v>1</v>
      </c>
    </row>
    <row r="41" spans="1:8" x14ac:dyDescent="0.2">
      <c r="A41">
        <v>22</v>
      </c>
      <c r="B41" t="s">
        <v>11</v>
      </c>
      <c r="C41" t="s">
        <v>94</v>
      </c>
      <c r="D41" t="s">
        <v>95</v>
      </c>
      <c r="E41">
        <v>9277000</v>
      </c>
      <c r="F41">
        <v>18873732.734999999</v>
      </c>
      <c r="G41">
        <v>2</v>
      </c>
    </row>
    <row r="42" spans="1:8" x14ac:dyDescent="0.2">
      <c r="A42">
        <v>4</v>
      </c>
      <c r="B42" t="s">
        <v>104</v>
      </c>
      <c r="C42" t="s">
        <v>107</v>
      </c>
      <c r="D42" t="s">
        <v>107</v>
      </c>
      <c r="E42">
        <v>9273333.3333333302</v>
      </c>
      <c r="F42">
        <v>9608000</v>
      </c>
      <c r="G42">
        <v>3</v>
      </c>
    </row>
    <row r="43" spans="1:8" x14ac:dyDescent="0.2">
      <c r="A43">
        <v>4</v>
      </c>
      <c r="B43" t="s">
        <v>104</v>
      </c>
      <c r="C43" t="s">
        <v>107</v>
      </c>
      <c r="D43" t="s">
        <v>107</v>
      </c>
      <c r="E43">
        <v>7864500</v>
      </c>
      <c r="F43">
        <v>14585834.255000001</v>
      </c>
      <c r="G43">
        <v>6</v>
      </c>
    </row>
    <row r="44" spans="1:8" x14ac:dyDescent="0.2">
      <c r="A44">
        <v>93</v>
      </c>
      <c r="B44" t="s">
        <v>104</v>
      </c>
      <c r="C44" t="s">
        <v>107</v>
      </c>
      <c r="D44" t="s">
        <v>107</v>
      </c>
      <c r="E44">
        <v>6919500</v>
      </c>
      <c r="F44">
        <v>14427500</v>
      </c>
      <c r="G44">
        <v>4</v>
      </c>
    </row>
    <row r="45" spans="1:8" x14ac:dyDescent="0.2">
      <c r="A45">
        <v>93</v>
      </c>
      <c r="B45" t="s">
        <v>104</v>
      </c>
      <c r="C45" t="s">
        <v>107</v>
      </c>
      <c r="D45" t="s">
        <v>107</v>
      </c>
      <c r="E45">
        <v>9250333.3333333302</v>
      </c>
      <c r="F45">
        <v>14795000</v>
      </c>
      <c r="G45">
        <v>6</v>
      </c>
    </row>
    <row r="46" spans="1:8" x14ac:dyDescent="0.2">
      <c r="A46">
        <v>93</v>
      </c>
      <c r="B46" t="s">
        <v>104</v>
      </c>
      <c r="C46" t="s">
        <v>107</v>
      </c>
      <c r="D46" t="s">
        <v>107</v>
      </c>
      <c r="E46">
        <v>21751755.739999998</v>
      </c>
      <c r="F46">
        <v>21751755.739999998</v>
      </c>
      <c r="H46">
        <v>1</v>
      </c>
    </row>
    <row r="47" spans="1:8" x14ac:dyDescent="0.2">
      <c r="A47">
        <v>93</v>
      </c>
      <c r="B47" t="s">
        <v>104</v>
      </c>
      <c r="C47" t="s">
        <v>107</v>
      </c>
      <c r="D47" t="s">
        <v>107</v>
      </c>
      <c r="E47">
        <v>17912428.822500002</v>
      </c>
      <c r="F47">
        <v>18051537.899999999</v>
      </c>
      <c r="H47">
        <v>4</v>
      </c>
    </row>
    <row r="48" spans="1:8" x14ac:dyDescent="0.2">
      <c r="A48">
        <v>4</v>
      </c>
      <c r="B48" t="s">
        <v>104</v>
      </c>
      <c r="C48" t="s">
        <v>106</v>
      </c>
      <c r="D48" t="s">
        <v>109</v>
      </c>
      <c r="E48">
        <v>9036000</v>
      </c>
      <c r="F48">
        <v>18949037.645714302</v>
      </c>
      <c r="G48">
        <v>7</v>
      </c>
    </row>
    <row r="49" spans="1:8" x14ac:dyDescent="0.2">
      <c r="A49">
        <v>4</v>
      </c>
      <c r="B49" t="s">
        <v>104</v>
      </c>
      <c r="C49" t="s">
        <v>106</v>
      </c>
      <c r="D49" t="s">
        <v>109</v>
      </c>
      <c r="E49">
        <v>6320500</v>
      </c>
      <c r="F49">
        <v>15947250</v>
      </c>
      <c r="G49">
        <v>4</v>
      </c>
    </row>
    <row r="50" spans="1:8" x14ac:dyDescent="0.2">
      <c r="A50">
        <v>87</v>
      </c>
      <c r="B50" t="s">
        <v>104</v>
      </c>
      <c r="C50" t="s">
        <v>106</v>
      </c>
      <c r="D50" t="s">
        <v>109</v>
      </c>
      <c r="E50">
        <v>9214000</v>
      </c>
      <c r="F50">
        <v>19262679</v>
      </c>
      <c r="G50">
        <v>1</v>
      </c>
    </row>
    <row r="51" spans="1:8" x14ac:dyDescent="0.2">
      <c r="A51">
        <v>93</v>
      </c>
      <c r="B51" t="s">
        <v>104</v>
      </c>
      <c r="C51" t="s">
        <v>106</v>
      </c>
      <c r="D51" t="s">
        <v>109</v>
      </c>
      <c r="E51">
        <v>9300000</v>
      </c>
      <c r="F51">
        <v>9500000</v>
      </c>
      <c r="G51">
        <v>1</v>
      </c>
    </row>
    <row r="52" spans="1:8" x14ac:dyDescent="0.2">
      <c r="A52">
        <v>93</v>
      </c>
      <c r="B52" t="s">
        <v>104</v>
      </c>
      <c r="C52" t="s">
        <v>106</v>
      </c>
      <c r="D52" t="s">
        <v>109</v>
      </c>
      <c r="E52">
        <v>9247000</v>
      </c>
      <c r="F52">
        <v>22189661.510000002</v>
      </c>
      <c r="G52">
        <v>1</v>
      </c>
    </row>
    <row r="53" spans="1:8" x14ac:dyDescent="0.2">
      <c r="A53">
        <v>93</v>
      </c>
      <c r="B53" t="s">
        <v>104</v>
      </c>
      <c r="C53" t="s">
        <v>106</v>
      </c>
      <c r="D53" t="s">
        <v>109</v>
      </c>
      <c r="E53">
        <v>21627916.469999999</v>
      </c>
      <c r="F53">
        <v>21627916.469999999</v>
      </c>
      <c r="H53">
        <v>1</v>
      </c>
    </row>
    <row r="54" spans="1:8" x14ac:dyDescent="0.2">
      <c r="A54">
        <v>22</v>
      </c>
      <c r="B54" t="s">
        <v>104</v>
      </c>
      <c r="C54" t="s">
        <v>106</v>
      </c>
      <c r="D54" t="s">
        <v>109</v>
      </c>
      <c r="E54">
        <v>9188000</v>
      </c>
      <c r="F54">
        <v>26188000</v>
      </c>
      <c r="G54">
        <v>1</v>
      </c>
    </row>
    <row r="55" spans="1:8" x14ac:dyDescent="0.2">
      <c r="A55">
        <v>4</v>
      </c>
      <c r="B55" t="s">
        <v>104</v>
      </c>
      <c r="C55" t="s">
        <v>106</v>
      </c>
      <c r="D55" t="s">
        <v>76</v>
      </c>
      <c r="E55">
        <v>9192500</v>
      </c>
      <c r="F55">
        <v>9600000</v>
      </c>
      <c r="G55">
        <v>2</v>
      </c>
    </row>
    <row r="56" spans="1:8" x14ac:dyDescent="0.2">
      <c r="A56">
        <v>4</v>
      </c>
      <c r="B56" t="s">
        <v>104</v>
      </c>
      <c r="C56" t="s">
        <v>106</v>
      </c>
      <c r="D56" t="s">
        <v>76</v>
      </c>
      <c r="E56">
        <v>8815900</v>
      </c>
      <c r="F56">
        <v>11493000.029999999</v>
      </c>
      <c r="G56">
        <v>10</v>
      </c>
    </row>
    <row r="57" spans="1:8" x14ac:dyDescent="0.2">
      <c r="A57">
        <v>4</v>
      </c>
      <c r="B57" t="s">
        <v>104</v>
      </c>
      <c r="C57" t="s">
        <v>106</v>
      </c>
      <c r="D57" t="s">
        <v>76</v>
      </c>
      <c r="E57">
        <v>20473912.483333301</v>
      </c>
      <c r="F57">
        <v>20473912.483333301</v>
      </c>
      <c r="H57">
        <v>3</v>
      </c>
    </row>
    <row r="58" spans="1:8" x14ac:dyDescent="0.2">
      <c r="A58">
        <v>28</v>
      </c>
      <c r="B58" t="s">
        <v>104</v>
      </c>
      <c r="C58" t="s">
        <v>106</v>
      </c>
      <c r="D58" t="s">
        <v>76</v>
      </c>
      <c r="E58">
        <v>9300000</v>
      </c>
      <c r="F58">
        <v>9622407.6999999993</v>
      </c>
      <c r="G58">
        <v>1</v>
      </c>
    </row>
    <row r="59" spans="1:8" x14ac:dyDescent="0.2">
      <c r="A59">
        <v>87</v>
      </c>
      <c r="B59" t="s">
        <v>104</v>
      </c>
      <c r="C59" t="s">
        <v>106</v>
      </c>
      <c r="D59" t="s">
        <v>76</v>
      </c>
      <c r="E59">
        <v>9300000</v>
      </c>
      <c r="F59">
        <v>9606024.2899999991</v>
      </c>
      <c r="G59">
        <v>1</v>
      </c>
    </row>
    <row r="60" spans="1:8" x14ac:dyDescent="0.2">
      <c r="A60">
        <v>93</v>
      </c>
      <c r="B60" t="s">
        <v>104</v>
      </c>
      <c r="C60" t="s">
        <v>106</v>
      </c>
      <c r="D60" t="s">
        <v>76</v>
      </c>
      <c r="E60">
        <v>9300000</v>
      </c>
      <c r="F60">
        <v>9550000</v>
      </c>
      <c r="G60">
        <v>1</v>
      </c>
    </row>
    <row r="61" spans="1:8" x14ac:dyDescent="0.2">
      <c r="A61">
        <v>93</v>
      </c>
      <c r="B61" t="s">
        <v>104</v>
      </c>
      <c r="C61" t="s">
        <v>106</v>
      </c>
      <c r="D61" t="s">
        <v>76</v>
      </c>
      <c r="E61">
        <v>17817334.885000002</v>
      </c>
      <c r="F61">
        <v>17850386.98</v>
      </c>
      <c r="H61">
        <v>2</v>
      </c>
    </row>
    <row r="62" spans="1:8" x14ac:dyDescent="0.2">
      <c r="A62">
        <v>93</v>
      </c>
      <c r="B62" t="s">
        <v>104</v>
      </c>
      <c r="C62" t="s">
        <v>106</v>
      </c>
      <c r="D62" t="s">
        <v>76</v>
      </c>
      <c r="E62">
        <v>18634694.998333301</v>
      </c>
      <c r="F62">
        <v>18741238.57</v>
      </c>
      <c r="H62">
        <v>6</v>
      </c>
    </row>
    <row r="63" spans="1:8" x14ac:dyDescent="0.2">
      <c r="A63">
        <v>4</v>
      </c>
      <c r="B63" t="s">
        <v>104</v>
      </c>
      <c r="C63" t="s">
        <v>106</v>
      </c>
      <c r="D63" t="s">
        <v>91</v>
      </c>
      <c r="E63">
        <v>10122000</v>
      </c>
      <c r="F63">
        <v>10503600</v>
      </c>
      <c r="G63">
        <v>5</v>
      </c>
    </row>
    <row r="64" spans="1:8" x14ac:dyDescent="0.2">
      <c r="A64">
        <v>4</v>
      </c>
      <c r="B64" t="s">
        <v>104</v>
      </c>
      <c r="C64" t="s">
        <v>106</v>
      </c>
      <c r="D64" t="s">
        <v>91</v>
      </c>
      <c r="E64">
        <v>9000000</v>
      </c>
      <c r="F64">
        <v>9357250</v>
      </c>
      <c r="G64">
        <v>4</v>
      </c>
    </row>
    <row r="65" spans="1:8" x14ac:dyDescent="0.2">
      <c r="A65">
        <v>4</v>
      </c>
      <c r="B65" t="s">
        <v>104</v>
      </c>
      <c r="C65" t="s">
        <v>106</v>
      </c>
      <c r="D65" t="s">
        <v>91</v>
      </c>
      <c r="E65">
        <v>20628426.175000001</v>
      </c>
      <c r="F65">
        <v>20650983.239999998</v>
      </c>
      <c r="H65">
        <v>2</v>
      </c>
    </row>
    <row r="66" spans="1:8" x14ac:dyDescent="0.2">
      <c r="A66">
        <v>87</v>
      </c>
      <c r="B66" t="s">
        <v>104</v>
      </c>
      <c r="C66" t="s">
        <v>106</v>
      </c>
      <c r="D66" t="s">
        <v>91</v>
      </c>
      <c r="E66">
        <v>9300000</v>
      </c>
      <c r="F66">
        <v>9606024.2899999991</v>
      </c>
      <c r="G66">
        <v>1</v>
      </c>
    </row>
    <row r="67" spans="1:8" x14ac:dyDescent="0.2">
      <c r="A67">
        <v>93</v>
      </c>
      <c r="B67" t="s">
        <v>104</v>
      </c>
      <c r="C67" t="s">
        <v>106</v>
      </c>
      <c r="D67" t="s">
        <v>91</v>
      </c>
      <c r="E67">
        <v>9300000</v>
      </c>
      <c r="F67">
        <v>9500000</v>
      </c>
      <c r="G67">
        <v>1</v>
      </c>
    </row>
    <row r="68" spans="1:8" x14ac:dyDescent="0.2">
      <c r="A68">
        <v>93</v>
      </c>
      <c r="B68" t="s">
        <v>104</v>
      </c>
      <c r="C68" t="s">
        <v>106</v>
      </c>
      <c r="D68" t="s">
        <v>91</v>
      </c>
      <c r="E68">
        <v>19302423.25</v>
      </c>
      <c r="F68">
        <v>19302423.25</v>
      </c>
      <c r="H68">
        <v>1</v>
      </c>
    </row>
    <row r="69" spans="1:8" x14ac:dyDescent="0.2">
      <c r="A69">
        <v>93</v>
      </c>
      <c r="B69" t="s">
        <v>104</v>
      </c>
      <c r="C69" t="s">
        <v>106</v>
      </c>
      <c r="D69" t="s">
        <v>91</v>
      </c>
      <c r="E69">
        <v>19912518.004999999</v>
      </c>
      <c r="F69">
        <v>19992200.559999999</v>
      </c>
      <c r="H69">
        <v>2</v>
      </c>
    </row>
    <row r="70" spans="1:8" x14ac:dyDescent="0.2">
      <c r="A70">
        <v>116</v>
      </c>
      <c r="B70" t="s">
        <v>104</v>
      </c>
      <c r="C70" t="s">
        <v>106</v>
      </c>
      <c r="D70" t="s">
        <v>91</v>
      </c>
      <c r="E70">
        <v>19465320.449999999</v>
      </c>
      <c r="F70">
        <v>19690640.899999999</v>
      </c>
      <c r="H70">
        <v>1</v>
      </c>
    </row>
    <row r="71" spans="1:8" x14ac:dyDescent="0.2">
      <c r="A71">
        <v>32</v>
      </c>
      <c r="B71" t="s">
        <v>104</v>
      </c>
      <c r="C71" t="s">
        <v>106</v>
      </c>
      <c r="D71" t="s">
        <v>91</v>
      </c>
      <c r="E71">
        <v>19133070.440000001</v>
      </c>
      <c r="F71">
        <v>19133070.440000001</v>
      </c>
      <c r="H71">
        <v>1</v>
      </c>
    </row>
    <row r="72" spans="1:8" x14ac:dyDescent="0.2">
      <c r="A72">
        <v>117</v>
      </c>
      <c r="B72" t="s">
        <v>104</v>
      </c>
      <c r="C72" t="s">
        <v>106</v>
      </c>
      <c r="D72" t="s">
        <v>91</v>
      </c>
      <c r="E72">
        <v>9290000</v>
      </c>
      <c r="F72">
        <v>9511293.75</v>
      </c>
      <c r="G72">
        <v>2</v>
      </c>
    </row>
    <row r="73" spans="1:8" x14ac:dyDescent="0.2">
      <c r="A73">
        <v>105</v>
      </c>
      <c r="B73" t="s">
        <v>104</v>
      </c>
      <c r="C73" t="s">
        <v>106</v>
      </c>
      <c r="D73" t="s">
        <v>91</v>
      </c>
      <c r="E73">
        <v>19277614.969999999</v>
      </c>
      <c r="F73">
        <v>19277614.969999999</v>
      </c>
      <c r="H73">
        <v>1</v>
      </c>
    </row>
    <row r="74" spans="1:8" x14ac:dyDescent="0.2">
      <c r="A74">
        <v>4</v>
      </c>
      <c r="B74" t="s">
        <v>74</v>
      </c>
      <c r="C74" t="s">
        <v>87</v>
      </c>
      <c r="D74" t="s">
        <v>97</v>
      </c>
      <c r="E74">
        <v>9300000</v>
      </c>
      <c r="F74">
        <v>9600000</v>
      </c>
      <c r="G74">
        <v>1</v>
      </c>
    </row>
    <row r="75" spans="1:8" x14ac:dyDescent="0.2">
      <c r="A75">
        <v>28</v>
      </c>
      <c r="B75" t="s">
        <v>74</v>
      </c>
      <c r="C75" t="s">
        <v>87</v>
      </c>
      <c r="D75" t="s">
        <v>97</v>
      </c>
      <c r="E75">
        <v>9024500</v>
      </c>
      <c r="F75">
        <v>10968025.380000001</v>
      </c>
      <c r="G75">
        <v>2</v>
      </c>
    </row>
    <row r="76" spans="1:8" x14ac:dyDescent="0.2">
      <c r="A76">
        <v>28</v>
      </c>
      <c r="B76" t="s">
        <v>74</v>
      </c>
      <c r="C76" t="s">
        <v>87</v>
      </c>
      <c r="D76" t="s">
        <v>97</v>
      </c>
      <c r="E76">
        <v>6975000</v>
      </c>
      <c r="F76">
        <v>9592933.1475000009</v>
      </c>
      <c r="G76">
        <v>4</v>
      </c>
    </row>
    <row r="77" spans="1:8" x14ac:dyDescent="0.2">
      <c r="A77">
        <v>87</v>
      </c>
      <c r="B77" t="s">
        <v>74</v>
      </c>
      <c r="C77" t="s">
        <v>87</v>
      </c>
      <c r="D77" t="s">
        <v>97</v>
      </c>
      <c r="E77">
        <v>9185000</v>
      </c>
      <c r="F77">
        <v>16902815.109999999</v>
      </c>
      <c r="G77">
        <v>2</v>
      </c>
    </row>
    <row r="78" spans="1:8" x14ac:dyDescent="0.2">
      <c r="A78">
        <v>88</v>
      </c>
      <c r="B78" t="s">
        <v>74</v>
      </c>
      <c r="C78" t="s">
        <v>87</v>
      </c>
      <c r="D78" t="s">
        <v>97</v>
      </c>
      <c r="E78">
        <v>9270000</v>
      </c>
      <c r="F78">
        <v>9658638.8249999993</v>
      </c>
      <c r="G78">
        <v>2</v>
      </c>
    </row>
    <row r="79" spans="1:8" x14ac:dyDescent="0.2">
      <c r="A79">
        <v>88</v>
      </c>
      <c r="B79" t="s">
        <v>74</v>
      </c>
      <c r="C79" t="s">
        <v>87</v>
      </c>
      <c r="D79" t="s">
        <v>97</v>
      </c>
      <c r="E79">
        <v>9958285.7142857108</v>
      </c>
      <c r="F79">
        <v>10323707.5585714</v>
      </c>
      <c r="G79">
        <v>7</v>
      </c>
    </row>
    <row r="80" spans="1:8" x14ac:dyDescent="0.2">
      <c r="A80">
        <v>88</v>
      </c>
      <c r="B80" t="s">
        <v>74</v>
      </c>
      <c r="C80" t="s">
        <v>87</v>
      </c>
      <c r="D80" t="s">
        <v>97</v>
      </c>
      <c r="E80">
        <v>19492978.225000001</v>
      </c>
      <c r="F80">
        <v>19655983.094999999</v>
      </c>
      <c r="H80">
        <v>2</v>
      </c>
    </row>
    <row r="81" spans="1:8" x14ac:dyDescent="0.2">
      <c r="A81">
        <v>96</v>
      </c>
      <c r="B81" t="s">
        <v>74</v>
      </c>
      <c r="C81" t="s">
        <v>87</v>
      </c>
      <c r="D81" t="s">
        <v>97</v>
      </c>
      <c r="E81">
        <v>7448000</v>
      </c>
      <c r="F81">
        <v>10072006.449999999</v>
      </c>
      <c r="G81">
        <v>1</v>
      </c>
    </row>
    <row r="82" spans="1:8" x14ac:dyDescent="0.2">
      <c r="A82">
        <v>105</v>
      </c>
      <c r="B82" t="s">
        <v>74</v>
      </c>
      <c r="C82" t="s">
        <v>87</v>
      </c>
      <c r="D82" t="s">
        <v>97</v>
      </c>
      <c r="E82">
        <v>9227000</v>
      </c>
      <c r="F82">
        <v>9599973.5399999991</v>
      </c>
      <c r="G82">
        <v>1</v>
      </c>
    </row>
    <row r="83" spans="1:8" x14ac:dyDescent="0.2">
      <c r="A83">
        <v>4</v>
      </c>
      <c r="B83" t="s">
        <v>11</v>
      </c>
      <c r="C83" t="s">
        <v>103</v>
      </c>
      <c r="D83" t="s">
        <v>514</v>
      </c>
      <c r="E83">
        <v>7699000</v>
      </c>
      <c r="F83">
        <v>9600000</v>
      </c>
      <c r="G83">
        <v>1</v>
      </c>
    </row>
    <row r="84" spans="1:8" x14ac:dyDescent="0.2">
      <c r="A84">
        <v>4</v>
      </c>
      <c r="B84" t="s">
        <v>11</v>
      </c>
      <c r="C84" t="s">
        <v>103</v>
      </c>
      <c r="D84" t="s">
        <v>514</v>
      </c>
      <c r="E84">
        <v>9300000</v>
      </c>
      <c r="F84">
        <v>9600000</v>
      </c>
      <c r="G84">
        <v>1</v>
      </c>
    </row>
    <row r="85" spans="1:8" x14ac:dyDescent="0.2">
      <c r="A85">
        <v>28</v>
      </c>
      <c r="B85" t="s">
        <v>11</v>
      </c>
      <c r="C85" t="s">
        <v>103</v>
      </c>
      <c r="D85" t="s">
        <v>514</v>
      </c>
      <c r="E85">
        <v>9300000</v>
      </c>
      <c r="F85">
        <v>9606025.0299999993</v>
      </c>
      <c r="G85">
        <v>1</v>
      </c>
    </row>
    <row r="86" spans="1:8" x14ac:dyDescent="0.2">
      <c r="A86">
        <v>116</v>
      </c>
      <c r="B86" t="s">
        <v>11</v>
      </c>
      <c r="C86" t="s">
        <v>103</v>
      </c>
      <c r="D86" t="s">
        <v>514</v>
      </c>
      <c r="E86">
        <v>14930148.82</v>
      </c>
      <c r="F86">
        <v>15160297.640000001</v>
      </c>
      <c r="H86">
        <v>1</v>
      </c>
    </row>
    <row r="87" spans="1:8" x14ac:dyDescent="0.2">
      <c r="A87">
        <v>117</v>
      </c>
      <c r="B87" t="s">
        <v>11</v>
      </c>
      <c r="C87" t="s">
        <v>103</v>
      </c>
      <c r="D87" t="s">
        <v>514</v>
      </c>
      <c r="E87">
        <v>9253500</v>
      </c>
      <c r="F87">
        <v>9511293.75</v>
      </c>
      <c r="G87">
        <v>2</v>
      </c>
    </row>
    <row r="88" spans="1:8" x14ac:dyDescent="0.2">
      <c r="A88">
        <v>28</v>
      </c>
      <c r="B88" t="s">
        <v>11</v>
      </c>
      <c r="C88" t="s">
        <v>515</v>
      </c>
      <c r="D88" t="s">
        <v>515</v>
      </c>
      <c r="E88">
        <v>9300000</v>
      </c>
      <c r="F88">
        <v>9606025.0299999993</v>
      </c>
      <c r="G88">
        <v>1</v>
      </c>
    </row>
    <row r="89" spans="1:8" x14ac:dyDescent="0.2">
      <c r="A89">
        <v>87</v>
      </c>
      <c r="B89" t="s">
        <v>11</v>
      </c>
      <c r="C89" t="s">
        <v>515</v>
      </c>
      <c r="D89" t="s">
        <v>515</v>
      </c>
      <c r="E89">
        <v>9300000</v>
      </c>
      <c r="F89">
        <v>9410581.6699999999</v>
      </c>
      <c r="G89">
        <v>2</v>
      </c>
    </row>
    <row r="90" spans="1:8" x14ac:dyDescent="0.2">
      <c r="A90">
        <v>93</v>
      </c>
      <c r="B90" t="s">
        <v>11</v>
      </c>
      <c r="C90" t="s">
        <v>515</v>
      </c>
      <c r="D90" t="s">
        <v>515</v>
      </c>
      <c r="E90">
        <v>9300000</v>
      </c>
      <c r="F90">
        <v>9550000</v>
      </c>
      <c r="G90">
        <v>1</v>
      </c>
    </row>
    <row r="91" spans="1:8" x14ac:dyDescent="0.2">
      <c r="A91">
        <v>27</v>
      </c>
      <c r="B91" t="s">
        <v>11</v>
      </c>
      <c r="C91" t="s">
        <v>515</v>
      </c>
      <c r="D91" t="s">
        <v>515</v>
      </c>
      <c r="E91">
        <v>8833000</v>
      </c>
      <c r="F91">
        <v>17854000</v>
      </c>
      <c r="G91">
        <v>1</v>
      </c>
    </row>
    <row r="92" spans="1:8" x14ac:dyDescent="0.2">
      <c r="A92">
        <v>117</v>
      </c>
      <c r="B92" t="s">
        <v>11</v>
      </c>
      <c r="C92" t="s">
        <v>515</v>
      </c>
      <c r="D92" t="s">
        <v>515</v>
      </c>
      <c r="E92">
        <v>9208000</v>
      </c>
      <c r="F92">
        <v>9511293.75</v>
      </c>
      <c r="G92">
        <v>1</v>
      </c>
    </row>
    <row r="93" spans="1:8" x14ac:dyDescent="0.2">
      <c r="A93">
        <v>121</v>
      </c>
      <c r="B93" t="s">
        <v>11</v>
      </c>
      <c r="C93" t="s">
        <v>515</v>
      </c>
      <c r="D93" t="s">
        <v>515</v>
      </c>
      <c r="E93">
        <v>9300000</v>
      </c>
      <c r="F93">
        <v>9645157.5</v>
      </c>
      <c r="G93">
        <v>1</v>
      </c>
    </row>
    <row r="94" spans="1:8" x14ac:dyDescent="0.2">
      <c r="A94">
        <v>105</v>
      </c>
      <c r="B94" t="s">
        <v>11</v>
      </c>
      <c r="C94" t="s">
        <v>515</v>
      </c>
      <c r="D94" t="s">
        <v>515</v>
      </c>
      <c r="E94">
        <v>9300000</v>
      </c>
      <c r="F94">
        <v>9599973.5399999991</v>
      </c>
      <c r="G94">
        <v>2</v>
      </c>
    </row>
    <row r="95" spans="1:8" x14ac:dyDescent="0.2">
      <c r="A95">
        <v>4</v>
      </c>
      <c r="B95" t="s">
        <v>13</v>
      </c>
      <c r="C95" t="s">
        <v>105</v>
      </c>
      <c r="D95" t="s">
        <v>521</v>
      </c>
      <c r="E95">
        <v>9262166.6666666698</v>
      </c>
      <c r="F95">
        <v>9857500</v>
      </c>
      <c r="G95">
        <v>12</v>
      </c>
    </row>
    <row r="96" spans="1:8" x14ac:dyDescent="0.2">
      <c r="A96">
        <v>4</v>
      </c>
      <c r="B96" t="s">
        <v>13</v>
      </c>
      <c r="C96" t="s">
        <v>105</v>
      </c>
      <c r="D96" t="s">
        <v>521</v>
      </c>
      <c r="E96">
        <v>9249000</v>
      </c>
      <c r="F96">
        <v>9600000</v>
      </c>
      <c r="G96">
        <v>4</v>
      </c>
    </row>
    <row r="97" spans="1:8" x14ac:dyDescent="0.2">
      <c r="A97">
        <v>14</v>
      </c>
      <c r="B97" t="s">
        <v>13</v>
      </c>
      <c r="C97" t="s">
        <v>105</v>
      </c>
      <c r="D97" t="s">
        <v>521</v>
      </c>
      <c r="E97">
        <v>20152761.300000001</v>
      </c>
      <c r="F97">
        <v>20203068.109999999</v>
      </c>
      <c r="H97">
        <v>2</v>
      </c>
    </row>
    <row r="98" spans="1:8" x14ac:dyDescent="0.2">
      <c r="A98">
        <v>14</v>
      </c>
      <c r="B98" t="s">
        <v>13</v>
      </c>
      <c r="C98" t="s">
        <v>105</v>
      </c>
      <c r="D98" t="s">
        <v>521</v>
      </c>
      <c r="E98">
        <v>25420317.23</v>
      </c>
      <c r="F98">
        <v>25600453.18</v>
      </c>
      <c r="H98">
        <v>1</v>
      </c>
    </row>
    <row r="99" spans="1:8" x14ac:dyDescent="0.2">
      <c r="A99">
        <v>28</v>
      </c>
      <c r="B99" t="s">
        <v>13</v>
      </c>
      <c r="C99" t="s">
        <v>105</v>
      </c>
      <c r="D99" t="s">
        <v>521</v>
      </c>
      <c r="E99">
        <v>9182000</v>
      </c>
      <c r="F99">
        <v>9604691.6300000008</v>
      </c>
      <c r="G99">
        <v>1</v>
      </c>
    </row>
    <row r="100" spans="1:8" x14ac:dyDescent="0.2">
      <c r="A100">
        <v>28</v>
      </c>
      <c r="B100" t="s">
        <v>13</v>
      </c>
      <c r="C100" t="s">
        <v>105</v>
      </c>
      <c r="D100" t="s">
        <v>521</v>
      </c>
      <c r="E100">
        <v>9300000</v>
      </c>
      <c r="F100">
        <v>9571842.5299999993</v>
      </c>
      <c r="G100">
        <v>1</v>
      </c>
    </row>
    <row r="101" spans="1:8" x14ac:dyDescent="0.2">
      <c r="A101">
        <v>87</v>
      </c>
      <c r="B101" t="s">
        <v>13</v>
      </c>
      <c r="C101" t="s">
        <v>105</v>
      </c>
      <c r="D101" t="s">
        <v>521</v>
      </c>
      <c r="E101">
        <v>27343096.25</v>
      </c>
      <c r="F101">
        <v>27490137.5</v>
      </c>
      <c r="H101">
        <v>1</v>
      </c>
    </row>
    <row r="102" spans="1:8" x14ac:dyDescent="0.2">
      <c r="A102">
        <v>93</v>
      </c>
      <c r="B102" t="s">
        <v>13</v>
      </c>
      <c r="C102" t="s">
        <v>105</v>
      </c>
      <c r="D102" t="s">
        <v>521</v>
      </c>
      <c r="E102">
        <v>7028000</v>
      </c>
      <c r="F102">
        <v>30550000</v>
      </c>
      <c r="G102">
        <v>1</v>
      </c>
    </row>
    <row r="103" spans="1:8" x14ac:dyDescent="0.2">
      <c r="A103">
        <v>93</v>
      </c>
      <c r="B103" t="s">
        <v>13</v>
      </c>
      <c r="C103" t="s">
        <v>105</v>
      </c>
      <c r="D103" t="s">
        <v>521</v>
      </c>
      <c r="E103">
        <v>10823333.3333333</v>
      </c>
      <c r="F103">
        <v>13583333.3333333</v>
      </c>
      <c r="G103">
        <v>3</v>
      </c>
    </row>
    <row r="104" spans="1:8" x14ac:dyDescent="0.2">
      <c r="A104">
        <v>93</v>
      </c>
      <c r="B104" t="s">
        <v>13</v>
      </c>
      <c r="C104" t="s">
        <v>105</v>
      </c>
      <c r="D104" t="s">
        <v>521</v>
      </c>
      <c r="E104">
        <v>16904137.23</v>
      </c>
      <c r="F104">
        <v>17075702.844999999</v>
      </c>
      <c r="H104">
        <v>2</v>
      </c>
    </row>
    <row r="105" spans="1:8" x14ac:dyDescent="0.2">
      <c r="A105">
        <v>93</v>
      </c>
      <c r="B105" t="s">
        <v>13</v>
      </c>
      <c r="C105" t="s">
        <v>105</v>
      </c>
      <c r="D105" t="s">
        <v>521</v>
      </c>
      <c r="E105">
        <v>19626593.313333299</v>
      </c>
      <c r="F105">
        <v>19704161.510000002</v>
      </c>
      <c r="H105">
        <v>6</v>
      </c>
    </row>
    <row r="106" spans="1:8" x14ac:dyDescent="0.2">
      <c r="A106">
        <v>32</v>
      </c>
      <c r="B106" t="s">
        <v>13</v>
      </c>
      <c r="C106" t="s">
        <v>105</v>
      </c>
      <c r="D106" t="s">
        <v>521</v>
      </c>
      <c r="E106">
        <v>9300000</v>
      </c>
      <c r="F106">
        <v>9586264.25</v>
      </c>
      <c r="G106">
        <v>2</v>
      </c>
    </row>
    <row r="107" spans="1:8" x14ac:dyDescent="0.2">
      <c r="A107">
        <v>32</v>
      </c>
      <c r="B107" t="s">
        <v>13</v>
      </c>
      <c r="C107" t="s">
        <v>105</v>
      </c>
      <c r="D107" t="s">
        <v>521</v>
      </c>
      <c r="E107">
        <v>9158333.3333333302</v>
      </c>
      <c r="F107">
        <v>11281244.5</v>
      </c>
      <c r="G107">
        <v>3</v>
      </c>
    </row>
    <row r="108" spans="1:8" x14ac:dyDescent="0.2">
      <c r="A108">
        <v>101</v>
      </c>
      <c r="B108" t="s">
        <v>13</v>
      </c>
      <c r="C108" t="s">
        <v>105</v>
      </c>
      <c r="D108" t="s">
        <v>521</v>
      </c>
      <c r="E108">
        <v>9300000</v>
      </c>
      <c r="F108">
        <v>9557000</v>
      </c>
      <c r="G108">
        <v>1</v>
      </c>
    </row>
    <row r="109" spans="1:8" x14ac:dyDescent="0.2">
      <c r="A109">
        <v>22</v>
      </c>
      <c r="B109" t="s">
        <v>13</v>
      </c>
      <c r="C109" t="s">
        <v>105</v>
      </c>
      <c r="D109" t="s">
        <v>521</v>
      </c>
      <c r="E109">
        <v>9267000</v>
      </c>
      <c r="F109">
        <v>13571000</v>
      </c>
      <c r="G109">
        <v>1</v>
      </c>
    </row>
    <row r="110" spans="1:8" x14ac:dyDescent="0.2">
      <c r="A110">
        <v>96</v>
      </c>
      <c r="B110" t="s">
        <v>13</v>
      </c>
      <c r="C110" t="s">
        <v>105</v>
      </c>
      <c r="D110" t="s">
        <v>521</v>
      </c>
      <c r="E110">
        <v>9300000</v>
      </c>
      <c r="F110">
        <v>9706302.7550000008</v>
      </c>
      <c r="G110">
        <v>2</v>
      </c>
    </row>
    <row r="111" spans="1:8" x14ac:dyDescent="0.2">
      <c r="A111">
        <v>93</v>
      </c>
      <c r="B111" t="s">
        <v>11</v>
      </c>
      <c r="C111" t="s">
        <v>83</v>
      </c>
      <c r="D111" t="s">
        <v>537</v>
      </c>
      <c r="E111">
        <v>8539000</v>
      </c>
      <c r="F111">
        <v>14789435.560000001</v>
      </c>
      <c r="G111">
        <v>1</v>
      </c>
    </row>
    <row r="112" spans="1:8" x14ac:dyDescent="0.2">
      <c r="A112">
        <v>93</v>
      </c>
      <c r="B112" t="s">
        <v>11</v>
      </c>
      <c r="C112" t="s">
        <v>103</v>
      </c>
      <c r="D112" t="s">
        <v>537</v>
      </c>
      <c r="E112">
        <v>9260000</v>
      </c>
      <c r="F112">
        <v>12988960.99</v>
      </c>
      <c r="G112">
        <v>1</v>
      </c>
    </row>
    <row r="113" spans="1:8" x14ac:dyDescent="0.2">
      <c r="A113">
        <v>93</v>
      </c>
      <c r="B113" t="s">
        <v>11</v>
      </c>
      <c r="C113" t="s">
        <v>103</v>
      </c>
      <c r="D113" t="s">
        <v>537</v>
      </c>
      <c r="E113">
        <v>9247000</v>
      </c>
      <c r="F113">
        <v>9600000</v>
      </c>
      <c r="G113">
        <v>1</v>
      </c>
    </row>
    <row r="114" spans="1:8" x14ac:dyDescent="0.2">
      <c r="A114">
        <v>32</v>
      </c>
      <c r="B114" t="s">
        <v>11</v>
      </c>
      <c r="C114" t="s">
        <v>103</v>
      </c>
      <c r="D114" t="s">
        <v>537</v>
      </c>
      <c r="E114">
        <v>13950000</v>
      </c>
      <c r="F114">
        <v>14362517</v>
      </c>
      <c r="G114">
        <v>1</v>
      </c>
    </row>
    <row r="115" spans="1:8" x14ac:dyDescent="0.2">
      <c r="A115">
        <v>117</v>
      </c>
      <c r="B115" t="s">
        <v>11</v>
      </c>
      <c r="C115" t="s">
        <v>103</v>
      </c>
      <c r="D115" t="s">
        <v>537</v>
      </c>
      <c r="E115">
        <v>9234000</v>
      </c>
      <c r="F115">
        <v>9511293.75</v>
      </c>
      <c r="G115">
        <v>1</v>
      </c>
    </row>
    <row r="116" spans="1:8" x14ac:dyDescent="0.2">
      <c r="A116">
        <v>117</v>
      </c>
      <c r="B116" t="s">
        <v>11</v>
      </c>
      <c r="C116" t="s">
        <v>103</v>
      </c>
      <c r="D116" t="s">
        <v>537</v>
      </c>
      <c r="E116">
        <v>9267000</v>
      </c>
      <c r="F116">
        <v>9511293.75</v>
      </c>
      <c r="G116">
        <v>1</v>
      </c>
    </row>
    <row r="117" spans="1:8" x14ac:dyDescent="0.2">
      <c r="A117">
        <v>93</v>
      </c>
      <c r="B117" t="s">
        <v>74</v>
      </c>
      <c r="C117" t="s">
        <v>736</v>
      </c>
      <c r="D117" t="s">
        <v>537</v>
      </c>
      <c r="E117">
        <v>8917000</v>
      </c>
      <c r="F117">
        <v>35400000</v>
      </c>
      <c r="G117">
        <v>1</v>
      </c>
    </row>
    <row r="118" spans="1:8" x14ac:dyDescent="0.2">
      <c r="A118">
        <v>116</v>
      </c>
      <c r="B118" t="s">
        <v>11</v>
      </c>
      <c r="C118" t="s">
        <v>11</v>
      </c>
      <c r="D118" t="s">
        <v>537</v>
      </c>
      <c r="E118">
        <v>9300000</v>
      </c>
      <c r="F118">
        <v>9466708.0800000001</v>
      </c>
      <c r="G118">
        <v>1</v>
      </c>
    </row>
    <row r="119" spans="1:8" x14ac:dyDescent="0.2">
      <c r="A119">
        <v>117</v>
      </c>
      <c r="B119" t="s">
        <v>12</v>
      </c>
      <c r="C119" t="s">
        <v>866</v>
      </c>
      <c r="D119" t="s">
        <v>537</v>
      </c>
      <c r="E119">
        <v>9300000</v>
      </c>
      <c r="F119">
        <v>9511293.75</v>
      </c>
      <c r="G119">
        <v>1</v>
      </c>
    </row>
    <row r="120" spans="1:8" x14ac:dyDescent="0.2">
      <c r="A120">
        <v>92</v>
      </c>
      <c r="B120" t="s">
        <v>102</v>
      </c>
      <c r="C120" t="s">
        <v>916</v>
      </c>
      <c r="D120" t="s">
        <v>537</v>
      </c>
      <c r="E120">
        <v>9300000</v>
      </c>
      <c r="F120">
        <v>9523000</v>
      </c>
      <c r="G120">
        <v>1</v>
      </c>
    </row>
    <row r="121" spans="1:8" x14ac:dyDescent="0.2">
      <c r="A121">
        <v>88</v>
      </c>
      <c r="B121" t="s">
        <v>102</v>
      </c>
      <c r="C121" t="s">
        <v>964</v>
      </c>
      <c r="D121" t="s">
        <v>537</v>
      </c>
      <c r="E121">
        <v>14321328.35</v>
      </c>
      <c r="F121">
        <v>14459040.5</v>
      </c>
      <c r="H121">
        <v>1</v>
      </c>
    </row>
    <row r="122" spans="1:8" x14ac:dyDescent="0.2">
      <c r="A122">
        <v>4</v>
      </c>
      <c r="B122" t="s">
        <v>74</v>
      </c>
      <c r="C122" t="s">
        <v>96</v>
      </c>
      <c r="D122" t="s">
        <v>592</v>
      </c>
      <c r="E122">
        <v>9260000</v>
      </c>
      <c r="F122">
        <v>9600000</v>
      </c>
      <c r="G122">
        <v>1</v>
      </c>
    </row>
    <row r="123" spans="1:8" x14ac:dyDescent="0.2">
      <c r="A123">
        <v>4</v>
      </c>
      <c r="B123" t="s">
        <v>74</v>
      </c>
      <c r="C123" t="s">
        <v>96</v>
      </c>
      <c r="D123" t="s">
        <v>592</v>
      </c>
      <c r="E123">
        <v>8020750</v>
      </c>
      <c r="F123">
        <v>11960631.045</v>
      </c>
      <c r="G123">
        <v>4</v>
      </c>
    </row>
    <row r="124" spans="1:8" x14ac:dyDescent="0.2">
      <c r="A124">
        <v>4</v>
      </c>
      <c r="B124" t="s">
        <v>74</v>
      </c>
      <c r="C124" t="s">
        <v>96</v>
      </c>
      <c r="D124" t="s">
        <v>592</v>
      </c>
      <c r="E124">
        <v>21128059.75</v>
      </c>
      <c r="F124">
        <v>21128059.75</v>
      </c>
      <c r="H124">
        <v>1</v>
      </c>
    </row>
    <row r="125" spans="1:8" x14ac:dyDescent="0.2">
      <c r="A125">
        <v>28</v>
      </c>
      <c r="B125" t="s">
        <v>74</v>
      </c>
      <c r="C125" t="s">
        <v>96</v>
      </c>
      <c r="D125" t="s">
        <v>592</v>
      </c>
      <c r="E125">
        <v>9300000</v>
      </c>
      <c r="F125">
        <v>9571842.5299999993</v>
      </c>
      <c r="G125">
        <v>1</v>
      </c>
    </row>
    <row r="126" spans="1:8" x14ac:dyDescent="0.2">
      <c r="A126">
        <v>87</v>
      </c>
      <c r="B126" t="s">
        <v>74</v>
      </c>
      <c r="C126" t="s">
        <v>96</v>
      </c>
      <c r="D126" t="s">
        <v>592</v>
      </c>
      <c r="E126">
        <v>9300000</v>
      </c>
      <c r="F126">
        <v>9410581.6999999993</v>
      </c>
      <c r="G126">
        <v>1</v>
      </c>
    </row>
    <row r="127" spans="1:8" x14ac:dyDescent="0.2">
      <c r="A127">
        <v>93</v>
      </c>
      <c r="B127" t="s">
        <v>74</v>
      </c>
      <c r="C127" t="s">
        <v>96</v>
      </c>
      <c r="D127" t="s">
        <v>592</v>
      </c>
      <c r="E127">
        <v>9085000</v>
      </c>
      <c r="F127">
        <v>24150000</v>
      </c>
      <c r="G127">
        <v>1</v>
      </c>
    </row>
    <row r="128" spans="1:8" x14ac:dyDescent="0.2">
      <c r="A128">
        <v>88</v>
      </c>
      <c r="B128" t="s">
        <v>74</v>
      </c>
      <c r="C128" t="s">
        <v>96</v>
      </c>
      <c r="D128" t="s">
        <v>592</v>
      </c>
      <c r="E128">
        <v>11625000</v>
      </c>
      <c r="F128">
        <v>12200049.845000001</v>
      </c>
      <c r="G128">
        <v>2</v>
      </c>
    </row>
    <row r="129" spans="1:8" x14ac:dyDescent="0.2">
      <c r="A129">
        <v>88</v>
      </c>
      <c r="B129" t="s">
        <v>74</v>
      </c>
      <c r="C129" t="s">
        <v>96</v>
      </c>
      <c r="D129" t="s">
        <v>592</v>
      </c>
      <c r="E129">
        <v>9300000</v>
      </c>
      <c r="F129">
        <v>9709426.5099999998</v>
      </c>
      <c r="G129">
        <v>1</v>
      </c>
    </row>
    <row r="130" spans="1:8" x14ac:dyDescent="0.2">
      <c r="A130">
        <v>88</v>
      </c>
      <c r="B130" t="s">
        <v>74</v>
      </c>
      <c r="C130" t="s">
        <v>96</v>
      </c>
      <c r="D130" t="s">
        <v>592</v>
      </c>
      <c r="E130">
        <v>20787241.052499998</v>
      </c>
      <c r="F130">
        <v>20930831.2225</v>
      </c>
      <c r="H130">
        <v>4</v>
      </c>
    </row>
    <row r="131" spans="1:8" x14ac:dyDescent="0.2">
      <c r="A131">
        <v>88</v>
      </c>
      <c r="B131" t="s">
        <v>74</v>
      </c>
      <c r="C131" t="s">
        <v>96</v>
      </c>
      <c r="D131" t="s">
        <v>592</v>
      </c>
      <c r="E131">
        <v>20326855.75</v>
      </c>
      <c r="F131">
        <v>20355739.504999999</v>
      </c>
      <c r="H131">
        <v>2</v>
      </c>
    </row>
    <row r="132" spans="1:8" x14ac:dyDescent="0.2">
      <c r="A132">
        <v>105</v>
      </c>
      <c r="B132" t="s">
        <v>74</v>
      </c>
      <c r="C132" t="s">
        <v>96</v>
      </c>
      <c r="D132" t="s">
        <v>592</v>
      </c>
      <c r="E132">
        <v>9263500</v>
      </c>
      <c r="F132">
        <v>9599973.5399999991</v>
      </c>
      <c r="G132">
        <v>2</v>
      </c>
    </row>
    <row r="133" spans="1:8" x14ac:dyDescent="0.2">
      <c r="A133">
        <v>4</v>
      </c>
      <c r="B133" t="s">
        <v>104</v>
      </c>
      <c r="C133" t="s">
        <v>107</v>
      </c>
      <c r="D133" t="s">
        <v>601</v>
      </c>
      <c r="E133">
        <v>9263500</v>
      </c>
      <c r="F133">
        <v>9600000</v>
      </c>
      <c r="G133">
        <v>2</v>
      </c>
    </row>
    <row r="134" spans="1:8" x14ac:dyDescent="0.2">
      <c r="A134">
        <v>4</v>
      </c>
      <c r="B134" t="s">
        <v>104</v>
      </c>
      <c r="C134" t="s">
        <v>107</v>
      </c>
      <c r="D134" t="s">
        <v>601</v>
      </c>
      <c r="E134">
        <v>9300000</v>
      </c>
      <c r="F134">
        <v>9600000</v>
      </c>
      <c r="G134">
        <v>3</v>
      </c>
    </row>
    <row r="135" spans="1:8" x14ac:dyDescent="0.2">
      <c r="A135">
        <v>93</v>
      </c>
      <c r="B135" t="s">
        <v>104</v>
      </c>
      <c r="C135" t="s">
        <v>107</v>
      </c>
      <c r="D135" t="s">
        <v>601</v>
      </c>
      <c r="E135">
        <v>9299500</v>
      </c>
      <c r="F135">
        <v>9599977.5950000007</v>
      </c>
      <c r="G135">
        <v>2</v>
      </c>
    </row>
    <row r="136" spans="1:8" x14ac:dyDescent="0.2">
      <c r="A136">
        <v>93</v>
      </c>
      <c r="B136" t="s">
        <v>104</v>
      </c>
      <c r="C136" t="s">
        <v>107</v>
      </c>
      <c r="D136" t="s">
        <v>601</v>
      </c>
      <c r="E136">
        <v>21354209.129999999</v>
      </c>
      <c r="F136">
        <v>21420787.920000002</v>
      </c>
      <c r="H136">
        <v>1</v>
      </c>
    </row>
    <row r="137" spans="1:8" x14ac:dyDescent="0.2">
      <c r="A137">
        <v>28</v>
      </c>
      <c r="B137" t="s">
        <v>13</v>
      </c>
      <c r="C137" t="s">
        <v>105</v>
      </c>
      <c r="D137" t="s">
        <v>606</v>
      </c>
      <c r="E137">
        <v>9286000</v>
      </c>
      <c r="F137">
        <v>9605866.8300000001</v>
      </c>
      <c r="G137">
        <v>1</v>
      </c>
    </row>
    <row r="138" spans="1:8" x14ac:dyDescent="0.2">
      <c r="A138">
        <v>28</v>
      </c>
      <c r="B138" t="s">
        <v>13</v>
      </c>
      <c r="C138" t="s">
        <v>105</v>
      </c>
      <c r="D138" t="s">
        <v>606</v>
      </c>
      <c r="E138">
        <v>9300000</v>
      </c>
      <c r="F138">
        <v>9606025.0299999993</v>
      </c>
      <c r="G138">
        <v>1</v>
      </c>
    </row>
    <row r="139" spans="1:8" x14ac:dyDescent="0.2">
      <c r="A139">
        <v>87</v>
      </c>
      <c r="B139" t="s">
        <v>13</v>
      </c>
      <c r="C139" t="s">
        <v>105</v>
      </c>
      <c r="D139" t="s">
        <v>606</v>
      </c>
      <c r="E139">
        <v>9300000</v>
      </c>
      <c r="F139">
        <v>9606024.2899999991</v>
      </c>
      <c r="G139">
        <v>1</v>
      </c>
    </row>
    <row r="140" spans="1:8" x14ac:dyDescent="0.2">
      <c r="A140">
        <v>93</v>
      </c>
      <c r="B140" t="s">
        <v>13</v>
      </c>
      <c r="C140" t="s">
        <v>105</v>
      </c>
      <c r="D140" t="s">
        <v>606</v>
      </c>
      <c r="E140">
        <v>7888500</v>
      </c>
      <c r="F140">
        <v>29136633.055</v>
      </c>
      <c r="G140">
        <v>2</v>
      </c>
    </row>
    <row r="141" spans="1:8" x14ac:dyDescent="0.2">
      <c r="A141">
        <v>93</v>
      </c>
      <c r="B141" t="s">
        <v>13</v>
      </c>
      <c r="C141" t="s">
        <v>105</v>
      </c>
      <c r="D141" t="s">
        <v>606</v>
      </c>
      <c r="E141">
        <v>9139333.3333333302</v>
      </c>
      <c r="F141">
        <v>15647500</v>
      </c>
      <c r="G141">
        <v>6</v>
      </c>
    </row>
    <row r="142" spans="1:8" x14ac:dyDescent="0.2">
      <c r="A142">
        <v>93</v>
      </c>
      <c r="B142" t="s">
        <v>13</v>
      </c>
      <c r="C142" t="s">
        <v>105</v>
      </c>
      <c r="D142" t="s">
        <v>606</v>
      </c>
      <c r="E142">
        <v>20470563.120000001</v>
      </c>
      <c r="F142">
        <v>20541520.510000002</v>
      </c>
      <c r="H142">
        <v>1</v>
      </c>
    </row>
    <row r="143" spans="1:8" x14ac:dyDescent="0.2">
      <c r="A143">
        <v>93</v>
      </c>
      <c r="B143" t="s">
        <v>13</v>
      </c>
      <c r="C143" t="s">
        <v>105</v>
      </c>
      <c r="D143" t="s">
        <v>606</v>
      </c>
      <c r="E143">
        <v>14705776.75</v>
      </c>
      <c r="F143">
        <v>14843753.5</v>
      </c>
      <c r="H143">
        <v>2</v>
      </c>
    </row>
    <row r="144" spans="1:8" x14ac:dyDescent="0.2">
      <c r="A144">
        <v>32</v>
      </c>
      <c r="B144" t="s">
        <v>13</v>
      </c>
      <c r="C144" t="s">
        <v>105</v>
      </c>
      <c r="D144" t="s">
        <v>606</v>
      </c>
      <c r="E144">
        <v>9300000</v>
      </c>
      <c r="F144">
        <v>9586264.25</v>
      </c>
      <c r="G144">
        <v>1</v>
      </c>
    </row>
    <row r="145" spans="1:8" x14ac:dyDescent="0.2">
      <c r="A145">
        <v>14</v>
      </c>
      <c r="B145" t="s">
        <v>102</v>
      </c>
      <c r="C145" t="s">
        <v>643</v>
      </c>
      <c r="D145" t="s">
        <v>644</v>
      </c>
      <c r="E145">
        <v>22594662.640000001</v>
      </c>
      <c r="F145">
        <v>22594662.640000001</v>
      </c>
      <c r="H145">
        <v>1</v>
      </c>
    </row>
    <row r="146" spans="1:8" x14ac:dyDescent="0.2">
      <c r="A146">
        <v>14</v>
      </c>
      <c r="B146" t="s">
        <v>102</v>
      </c>
      <c r="C146" t="s">
        <v>643</v>
      </c>
      <c r="D146" t="s">
        <v>644</v>
      </c>
      <c r="E146">
        <v>16475769.949999999</v>
      </c>
      <c r="F146">
        <v>16668477.48</v>
      </c>
      <c r="H146">
        <v>1</v>
      </c>
    </row>
    <row r="147" spans="1:8" x14ac:dyDescent="0.2">
      <c r="A147">
        <v>93</v>
      </c>
      <c r="B147" t="s">
        <v>102</v>
      </c>
      <c r="C147" t="s">
        <v>643</v>
      </c>
      <c r="D147" t="s">
        <v>644</v>
      </c>
      <c r="E147">
        <v>24089133.5</v>
      </c>
      <c r="F147">
        <v>24089133.5</v>
      </c>
      <c r="H147">
        <v>1</v>
      </c>
    </row>
    <row r="148" spans="1:8" x14ac:dyDescent="0.2">
      <c r="A148">
        <v>27</v>
      </c>
      <c r="B148" t="s">
        <v>102</v>
      </c>
      <c r="C148" t="s">
        <v>643</v>
      </c>
      <c r="D148" t="s">
        <v>644</v>
      </c>
      <c r="E148">
        <v>6902000</v>
      </c>
      <c r="F148">
        <v>50715000</v>
      </c>
      <c r="G148">
        <v>1</v>
      </c>
    </row>
    <row r="149" spans="1:8" x14ac:dyDescent="0.2">
      <c r="A149">
        <v>4</v>
      </c>
      <c r="B149" t="s">
        <v>11</v>
      </c>
      <c r="C149" t="s">
        <v>94</v>
      </c>
      <c r="D149" t="s">
        <v>645</v>
      </c>
      <c r="E149">
        <v>9094666.6666666698</v>
      </c>
      <c r="F149">
        <v>16641000</v>
      </c>
      <c r="G149">
        <v>3</v>
      </c>
    </row>
    <row r="150" spans="1:8" x14ac:dyDescent="0.2">
      <c r="A150">
        <v>4</v>
      </c>
      <c r="B150" t="s">
        <v>11</v>
      </c>
      <c r="C150" t="s">
        <v>94</v>
      </c>
      <c r="D150" t="s">
        <v>645</v>
      </c>
      <c r="E150">
        <v>8791000</v>
      </c>
      <c r="F150">
        <v>24291000</v>
      </c>
      <c r="G150">
        <v>1</v>
      </c>
    </row>
    <row r="151" spans="1:8" x14ac:dyDescent="0.2">
      <c r="A151">
        <v>93</v>
      </c>
      <c r="B151" t="s">
        <v>11</v>
      </c>
      <c r="C151" t="s">
        <v>94</v>
      </c>
      <c r="D151" t="s">
        <v>645</v>
      </c>
      <c r="E151">
        <v>6272000</v>
      </c>
      <c r="F151">
        <v>29503380.449999999</v>
      </c>
      <c r="G151">
        <v>1</v>
      </c>
    </row>
    <row r="152" spans="1:8" x14ac:dyDescent="0.2">
      <c r="A152">
        <v>93</v>
      </c>
      <c r="B152" t="s">
        <v>11</v>
      </c>
      <c r="C152" t="s">
        <v>94</v>
      </c>
      <c r="D152" t="s">
        <v>645</v>
      </c>
      <c r="E152">
        <v>6927250</v>
      </c>
      <c r="F152">
        <v>14026198.699999999</v>
      </c>
      <c r="G152">
        <v>4</v>
      </c>
    </row>
    <row r="153" spans="1:8" x14ac:dyDescent="0.2">
      <c r="A153">
        <v>96</v>
      </c>
      <c r="B153" t="s">
        <v>11</v>
      </c>
      <c r="C153" t="s">
        <v>94</v>
      </c>
      <c r="D153" t="s">
        <v>645</v>
      </c>
      <c r="E153">
        <v>17821025.579999998</v>
      </c>
      <c r="F153">
        <v>17884472.870000001</v>
      </c>
      <c r="H153">
        <v>1</v>
      </c>
    </row>
    <row r="154" spans="1:8" x14ac:dyDescent="0.2">
      <c r="A154">
        <v>4</v>
      </c>
      <c r="B154" t="s">
        <v>12</v>
      </c>
      <c r="C154" t="s">
        <v>85</v>
      </c>
      <c r="D154" t="s">
        <v>85</v>
      </c>
      <c r="E154">
        <v>9300000</v>
      </c>
      <c r="F154">
        <v>9600000</v>
      </c>
      <c r="G154">
        <v>2</v>
      </c>
    </row>
    <row r="155" spans="1:8" x14ac:dyDescent="0.2">
      <c r="A155">
        <v>93</v>
      </c>
      <c r="B155" t="s">
        <v>12</v>
      </c>
      <c r="C155" t="s">
        <v>85</v>
      </c>
      <c r="D155" t="s">
        <v>85</v>
      </c>
      <c r="E155">
        <v>22667656.699999999</v>
      </c>
      <c r="F155">
        <v>22667656.699999999</v>
      </c>
      <c r="H155">
        <v>1</v>
      </c>
    </row>
    <row r="156" spans="1:8" x14ac:dyDescent="0.2">
      <c r="A156">
        <v>4</v>
      </c>
      <c r="B156" t="s">
        <v>104</v>
      </c>
      <c r="C156" t="s">
        <v>507</v>
      </c>
      <c r="D156" t="s">
        <v>653</v>
      </c>
      <c r="E156">
        <v>9293000</v>
      </c>
      <c r="F156">
        <v>9600000</v>
      </c>
      <c r="G156">
        <v>1</v>
      </c>
    </row>
    <row r="157" spans="1:8" x14ac:dyDescent="0.2">
      <c r="A157">
        <v>4</v>
      </c>
      <c r="B157" t="s">
        <v>104</v>
      </c>
      <c r="C157" t="s">
        <v>507</v>
      </c>
      <c r="D157" t="s">
        <v>653</v>
      </c>
      <c r="E157">
        <v>13950000</v>
      </c>
      <c r="F157">
        <v>14250000</v>
      </c>
      <c r="G157">
        <v>1</v>
      </c>
    </row>
    <row r="158" spans="1:8" x14ac:dyDescent="0.2">
      <c r="A158">
        <v>4</v>
      </c>
      <c r="B158" t="s">
        <v>104</v>
      </c>
      <c r="C158" t="s">
        <v>507</v>
      </c>
      <c r="D158" t="s">
        <v>653</v>
      </c>
      <c r="E158">
        <v>9300000</v>
      </c>
      <c r="F158">
        <v>9600000</v>
      </c>
      <c r="H158">
        <v>1</v>
      </c>
    </row>
    <row r="159" spans="1:8" x14ac:dyDescent="0.2">
      <c r="A159">
        <v>93</v>
      </c>
      <c r="B159" t="s">
        <v>104</v>
      </c>
      <c r="C159" t="s">
        <v>507</v>
      </c>
      <c r="D159" t="s">
        <v>653</v>
      </c>
      <c r="E159">
        <v>9221000</v>
      </c>
      <c r="F159">
        <v>14070000</v>
      </c>
      <c r="G159">
        <v>1</v>
      </c>
    </row>
    <row r="160" spans="1:8" x14ac:dyDescent="0.2">
      <c r="A160">
        <v>93</v>
      </c>
      <c r="B160" t="s">
        <v>104</v>
      </c>
      <c r="C160" t="s">
        <v>507</v>
      </c>
      <c r="D160" t="s">
        <v>653</v>
      </c>
      <c r="E160">
        <v>22490580.809999999</v>
      </c>
      <c r="F160">
        <v>22490580.809999999</v>
      </c>
      <c r="H160">
        <v>1</v>
      </c>
    </row>
    <row r="161" spans="1:8" x14ac:dyDescent="0.2">
      <c r="A161">
        <v>96</v>
      </c>
      <c r="B161" t="s">
        <v>104</v>
      </c>
      <c r="C161" t="s">
        <v>507</v>
      </c>
      <c r="D161" t="s">
        <v>653</v>
      </c>
      <c r="E161">
        <v>9300000</v>
      </c>
      <c r="F161">
        <v>9932686.8499999996</v>
      </c>
      <c r="G161">
        <v>1</v>
      </c>
    </row>
    <row r="162" spans="1:8" x14ac:dyDescent="0.2">
      <c r="A162">
        <v>121</v>
      </c>
      <c r="B162" t="s">
        <v>104</v>
      </c>
      <c r="C162" t="s">
        <v>507</v>
      </c>
      <c r="D162" t="s">
        <v>653</v>
      </c>
      <c r="E162">
        <v>14963346.279999999</v>
      </c>
      <c r="F162">
        <v>15101923.26</v>
      </c>
      <c r="H162">
        <v>1</v>
      </c>
    </row>
    <row r="163" spans="1:8" x14ac:dyDescent="0.2">
      <c r="A163">
        <v>4</v>
      </c>
      <c r="B163" t="s">
        <v>73</v>
      </c>
      <c r="C163" t="s">
        <v>648</v>
      </c>
      <c r="D163" t="s">
        <v>662</v>
      </c>
      <c r="E163">
        <v>9300000</v>
      </c>
      <c r="F163">
        <v>9600000</v>
      </c>
      <c r="G163">
        <v>1</v>
      </c>
    </row>
    <row r="164" spans="1:8" x14ac:dyDescent="0.2">
      <c r="A164">
        <v>28</v>
      </c>
      <c r="B164" t="s">
        <v>73</v>
      </c>
      <c r="C164" t="s">
        <v>648</v>
      </c>
      <c r="D164" t="s">
        <v>662</v>
      </c>
      <c r="E164">
        <v>9300000</v>
      </c>
      <c r="F164">
        <v>9606025.0299999993</v>
      </c>
      <c r="G164">
        <v>1</v>
      </c>
    </row>
    <row r="165" spans="1:8" x14ac:dyDescent="0.2">
      <c r="A165">
        <v>93</v>
      </c>
      <c r="B165" t="s">
        <v>73</v>
      </c>
      <c r="C165" t="s">
        <v>648</v>
      </c>
      <c r="D165" t="s">
        <v>662</v>
      </c>
      <c r="E165">
        <v>22391817.039999999</v>
      </c>
      <c r="F165">
        <v>22584883.100000001</v>
      </c>
      <c r="H165">
        <v>1</v>
      </c>
    </row>
    <row r="166" spans="1:8" x14ac:dyDescent="0.2">
      <c r="A166">
        <v>93</v>
      </c>
      <c r="B166" t="s">
        <v>73</v>
      </c>
      <c r="C166" t="s">
        <v>648</v>
      </c>
      <c r="D166" t="s">
        <v>662</v>
      </c>
      <c r="E166">
        <v>18490668.954999998</v>
      </c>
      <c r="F166">
        <v>18549126.620000001</v>
      </c>
      <c r="H166">
        <v>2</v>
      </c>
    </row>
    <row r="167" spans="1:8" x14ac:dyDescent="0.2">
      <c r="A167">
        <v>93</v>
      </c>
      <c r="B167" t="s">
        <v>102</v>
      </c>
      <c r="C167" t="s">
        <v>916</v>
      </c>
      <c r="D167" t="s">
        <v>662</v>
      </c>
      <c r="E167">
        <v>21813810.760000002</v>
      </c>
      <c r="F167">
        <v>21876557.390000001</v>
      </c>
      <c r="H167">
        <v>1</v>
      </c>
    </row>
    <row r="168" spans="1:8" x14ac:dyDescent="0.2">
      <c r="A168">
        <v>32</v>
      </c>
      <c r="B168" t="s">
        <v>102</v>
      </c>
      <c r="C168" t="s">
        <v>916</v>
      </c>
      <c r="D168" t="s">
        <v>662</v>
      </c>
      <c r="E168">
        <v>9234000</v>
      </c>
      <c r="F168">
        <v>15676082.550000001</v>
      </c>
      <c r="G168">
        <v>1</v>
      </c>
    </row>
    <row r="169" spans="1:8" x14ac:dyDescent="0.2">
      <c r="A169">
        <v>22</v>
      </c>
      <c r="B169" t="s">
        <v>102</v>
      </c>
      <c r="C169" t="s">
        <v>916</v>
      </c>
      <c r="D169" t="s">
        <v>662</v>
      </c>
      <c r="E169">
        <v>8077000</v>
      </c>
      <c r="F169">
        <v>27327000</v>
      </c>
      <c r="G169">
        <v>1</v>
      </c>
    </row>
    <row r="170" spans="1:8" x14ac:dyDescent="0.2">
      <c r="A170">
        <v>92</v>
      </c>
      <c r="B170" t="s">
        <v>102</v>
      </c>
      <c r="C170" t="s">
        <v>916</v>
      </c>
      <c r="D170" t="s">
        <v>662</v>
      </c>
      <c r="E170">
        <v>9293000</v>
      </c>
      <c r="F170">
        <v>9511000</v>
      </c>
      <c r="G170">
        <v>1</v>
      </c>
    </row>
    <row r="171" spans="1:8" x14ac:dyDescent="0.2">
      <c r="A171">
        <v>92</v>
      </c>
      <c r="B171" t="s">
        <v>102</v>
      </c>
      <c r="C171" t="s">
        <v>916</v>
      </c>
      <c r="D171" t="s">
        <v>662</v>
      </c>
      <c r="E171">
        <v>9300000</v>
      </c>
      <c r="F171">
        <v>9523000</v>
      </c>
      <c r="G171">
        <v>1</v>
      </c>
    </row>
    <row r="172" spans="1:8" x14ac:dyDescent="0.2">
      <c r="A172">
        <v>93</v>
      </c>
      <c r="B172" t="s">
        <v>102</v>
      </c>
      <c r="C172" t="s">
        <v>1072</v>
      </c>
      <c r="D172" t="s">
        <v>662</v>
      </c>
      <c r="E172">
        <v>7448000</v>
      </c>
      <c r="F172">
        <v>30950000.969999999</v>
      </c>
      <c r="G172">
        <v>1</v>
      </c>
    </row>
    <row r="173" spans="1:8" x14ac:dyDescent="0.2">
      <c r="A173">
        <v>117</v>
      </c>
      <c r="B173" t="s">
        <v>102</v>
      </c>
      <c r="C173" t="s">
        <v>1072</v>
      </c>
      <c r="D173" t="s">
        <v>662</v>
      </c>
      <c r="E173">
        <v>9001000</v>
      </c>
      <c r="F173">
        <v>9511293.75</v>
      </c>
      <c r="G173">
        <v>1</v>
      </c>
    </row>
    <row r="174" spans="1:8" x14ac:dyDescent="0.2">
      <c r="A174">
        <v>93</v>
      </c>
      <c r="B174" t="s">
        <v>13</v>
      </c>
      <c r="C174" t="s">
        <v>662</v>
      </c>
      <c r="D174" t="s">
        <v>662</v>
      </c>
      <c r="E174">
        <v>7867000</v>
      </c>
      <c r="F174">
        <v>8117000</v>
      </c>
      <c r="G174">
        <v>1</v>
      </c>
    </row>
    <row r="175" spans="1:8" x14ac:dyDescent="0.2">
      <c r="A175">
        <v>4</v>
      </c>
      <c r="B175" t="s">
        <v>102</v>
      </c>
      <c r="C175" t="s">
        <v>108</v>
      </c>
      <c r="D175" t="s">
        <v>731</v>
      </c>
      <c r="E175">
        <v>9188000</v>
      </c>
      <c r="F175">
        <v>9645595.5199999996</v>
      </c>
      <c r="G175">
        <v>1</v>
      </c>
    </row>
    <row r="176" spans="1:8" x14ac:dyDescent="0.2">
      <c r="A176">
        <v>93</v>
      </c>
      <c r="B176" t="s">
        <v>102</v>
      </c>
      <c r="C176" t="s">
        <v>108</v>
      </c>
      <c r="D176" t="s">
        <v>731</v>
      </c>
      <c r="E176">
        <v>8878333.3333333302</v>
      </c>
      <c r="F176">
        <v>9836764.6166666709</v>
      </c>
      <c r="G176">
        <v>3</v>
      </c>
    </row>
    <row r="177" spans="1:8" x14ac:dyDescent="0.2">
      <c r="A177">
        <v>93</v>
      </c>
      <c r="B177" t="s">
        <v>102</v>
      </c>
      <c r="C177" t="s">
        <v>108</v>
      </c>
      <c r="D177" t="s">
        <v>731</v>
      </c>
      <c r="E177">
        <v>14199916.48</v>
      </c>
      <c r="F177">
        <v>14449832.93</v>
      </c>
      <c r="H177">
        <v>1</v>
      </c>
    </row>
    <row r="178" spans="1:8" x14ac:dyDescent="0.2">
      <c r="A178">
        <v>88</v>
      </c>
      <c r="B178" t="s">
        <v>102</v>
      </c>
      <c r="C178" t="s">
        <v>108</v>
      </c>
      <c r="D178" t="s">
        <v>731</v>
      </c>
      <c r="E178">
        <v>19636300.170000002</v>
      </c>
      <c r="F178">
        <v>19691072.239999998</v>
      </c>
      <c r="H178">
        <v>1</v>
      </c>
    </row>
    <row r="179" spans="1:8" x14ac:dyDescent="0.2">
      <c r="A179">
        <v>94</v>
      </c>
      <c r="B179" t="s">
        <v>102</v>
      </c>
      <c r="C179" t="s">
        <v>108</v>
      </c>
      <c r="D179" t="s">
        <v>731</v>
      </c>
      <c r="E179">
        <v>9269333.3333333302</v>
      </c>
      <c r="F179">
        <v>9653978.6699999999</v>
      </c>
      <c r="G179">
        <v>3</v>
      </c>
    </row>
    <row r="180" spans="1:8" x14ac:dyDescent="0.2">
      <c r="A180">
        <v>94</v>
      </c>
      <c r="B180" t="s">
        <v>102</v>
      </c>
      <c r="C180" t="s">
        <v>108</v>
      </c>
      <c r="D180" t="s">
        <v>731</v>
      </c>
      <c r="E180">
        <v>6975000</v>
      </c>
      <c r="F180">
        <v>14156039.875</v>
      </c>
      <c r="G180">
        <v>2</v>
      </c>
    </row>
    <row r="181" spans="1:8" x14ac:dyDescent="0.2">
      <c r="A181">
        <v>93</v>
      </c>
      <c r="B181" t="s">
        <v>11</v>
      </c>
      <c r="C181" t="s">
        <v>965</v>
      </c>
      <c r="D181" t="s">
        <v>731</v>
      </c>
      <c r="E181">
        <v>9188000</v>
      </c>
      <c r="F181">
        <v>26312538.670000002</v>
      </c>
      <c r="G181">
        <v>1</v>
      </c>
    </row>
    <row r="182" spans="1:8" x14ac:dyDescent="0.2">
      <c r="A182">
        <v>32</v>
      </c>
      <c r="B182" t="s">
        <v>11</v>
      </c>
      <c r="C182" t="s">
        <v>965</v>
      </c>
      <c r="D182" t="s">
        <v>731</v>
      </c>
      <c r="E182">
        <v>9234000</v>
      </c>
      <c r="F182">
        <v>16304255.35</v>
      </c>
      <c r="G182">
        <v>1</v>
      </c>
    </row>
    <row r="183" spans="1:8" x14ac:dyDescent="0.2">
      <c r="A183">
        <v>4</v>
      </c>
      <c r="B183" t="s">
        <v>73</v>
      </c>
      <c r="C183" t="s">
        <v>732</v>
      </c>
      <c r="D183" t="s">
        <v>733</v>
      </c>
      <c r="E183">
        <v>9300000</v>
      </c>
      <c r="F183">
        <v>9600000</v>
      </c>
      <c r="G183">
        <v>3</v>
      </c>
    </row>
    <row r="184" spans="1:8" x14ac:dyDescent="0.2">
      <c r="A184">
        <v>4</v>
      </c>
      <c r="B184" t="s">
        <v>73</v>
      </c>
      <c r="C184" t="s">
        <v>732</v>
      </c>
      <c r="D184" t="s">
        <v>733</v>
      </c>
      <c r="E184">
        <v>9057000</v>
      </c>
      <c r="F184">
        <v>9580000</v>
      </c>
      <c r="G184">
        <v>5</v>
      </c>
    </row>
    <row r="185" spans="1:8" x14ac:dyDescent="0.2">
      <c r="A185">
        <v>28</v>
      </c>
      <c r="B185" t="s">
        <v>73</v>
      </c>
      <c r="C185" t="s">
        <v>732</v>
      </c>
      <c r="D185" t="s">
        <v>733</v>
      </c>
      <c r="E185">
        <v>9300000</v>
      </c>
      <c r="F185">
        <v>9606025.0299999993</v>
      </c>
      <c r="G185">
        <v>1</v>
      </c>
    </row>
    <row r="186" spans="1:8" x14ac:dyDescent="0.2">
      <c r="A186">
        <v>87</v>
      </c>
      <c r="B186" t="s">
        <v>73</v>
      </c>
      <c r="C186" t="s">
        <v>732</v>
      </c>
      <c r="D186" t="s">
        <v>733</v>
      </c>
      <c r="E186">
        <v>9300000</v>
      </c>
      <c r="F186">
        <v>9508302.9800000004</v>
      </c>
      <c r="G186">
        <v>2</v>
      </c>
    </row>
    <row r="187" spans="1:8" x14ac:dyDescent="0.2">
      <c r="A187">
        <v>93</v>
      </c>
      <c r="B187" t="s">
        <v>73</v>
      </c>
      <c r="C187" t="s">
        <v>732</v>
      </c>
      <c r="D187" t="s">
        <v>733</v>
      </c>
      <c r="E187">
        <v>16422616</v>
      </c>
      <c r="F187">
        <v>16489265</v>
      </c>
      <c r="H187">
        <v>2</v>
      </c>
    </row>
    <row r="188" spans="1:8" x14ac:dyDescent="0.2">
      <c r="A188">
        <v>121</v>
      </c>
      <c r="B188" t="s">
        <v>73</v>
      </c>
      <c r="C188" t="s">
        <v>732</v>
      </c>
      <c r="D188" t="s">
        <v>733</v>
      </c>
      <c r="E188">
        <v>9127000</v>
      </c>
      <c r="F188">
        <v>9643202.5999999996</v>
      </c>
      <c r="G188">
        <v>1</v>
      </c>
    </row>
    <row r="189" spans="1:8" x14ac:dyDescent="0.2">
      <c r="A189">
        <v>105</v>
      </c>
      <c r="B189" t="s">
        <v>73</v>
      </c>
      <c r="C189" t="s">
        <v>732</v>
      </c>
      <c r="D189" t="s">
        <v>733</v>
      </c>
      <c r="E189">
        <v>9300000</v>
      </c>
      <c r="F189">
        <v>9599973.5399999991</v>
      </c>
      <c r="G189">
        <v>1</v>
      </c>
    </row>
    <row r="190" spans="1:8" x14ac:dyDescent="0.2">
      <c r="A190">
        <v>4</v>
      </c>
      <c r="B190" t="s">
        <v>74</v>
      </c>
      <c r="C190" t="s">
        <v>734</v>
      </c>
      <c r="D190" t="s">
        <v>734</v>
      </c>
      <c r="E190">
        <v>9300000</v>
      </c>
      <c r="F190">
        <v>9500000</v>
      </c>
      <c r="G190">
        <v>2</v>
      </c>
    </row>
    <row r="191" spans="1:8" x14ac:dyDescent="0.2">
      <c r="A191">
        <v>4</v>
      </c>
      <c r="B191" t="s">
        <v>74</v>
      </c>
      <c r="C191" t="s">
        <v>734</v>
      </c>
      <c r="D191" t="s">
        <v>734</v>
      </c>
      <c r="E191">
        <v>9247000</v>
      </c>
      <c r="F191">
        <v>9600000</v>
      </c>
      <c r="G191">
        <v>1</v>
      </c>
    </row>
    <row r="192" spans="1:8" x14ac:dyDescent="0.2">
      <c r="A192">
        <v>87</v>
      </c>
      <c r="B192" t="s">
        <v>74</v>
      </c>
      <c r="C192" t="s">
        <v>734</v>
      </c>
      <c r="D192" t="s">
        <v>734</v>
      </c>
      <c r="E192">
        <v>9227000</v>
      </c>
      <c r="F192">
        <v>9561171.8100000005</v>
      </c>
      <c r="G192">
        <v>1</v>
      </c>
    </row>
    <row r="193" spans="1:8" x14ac:dyDescent="0.2">
      <c r="A193">
        <v>93</v>
      </c>
      <c r="B193" t="s">
        <v>74</v>
      </c>
      <c r="C193" t="s">
        <v>734</v>
      </c>
      <c r="D193" t="s">
        <v>734</v>
      </c>
      <c r="E193">
        <v>25435000</v>
      </c>
      <c r="F193">
        <v>25435000</v>
      </c>
      <c r="H193">
        <v>1</v>
      </c>
    </row>
    <row r="194" spans="1:8" x14ac:dyDescent="0.2">
      <c r="A194">
        <v>88</v>
      </c>
      <c r="B194" t="s">
        <v>74</v>
      </c>
      <c r="C194" t="s">
        <v>734</v>
      </c>
      <c r="D194" t="s">
        <v>734</v>
      </c>
      <c r="E194">
        <v>9300000</v>
      </c>
      <c r="F194">
        <v>9620978.5999999996</v>
      </c>
      <c r="G194">
        <v>1</v>
      </c>
    </row>
    <row r="195" spans="1:8" x14ac:dyDescent="0.2">
      <c r="A195">
        <v>117</v>
      </c>
      <c r="B195" t="s">
        <v>74</v>
      </c>
      <c r="C195" t="s">
        <v>734</v>
      </c>
      <c r="D195" t="s">
        <v>734</v>
      </c>
      <c r="E195">
        <v>8203000</v>
      </c>
      <c r="F195">
        <v>9511293.75</v>
      </c>
      <c r="G195">
        <v>1</v>
      </c>
    </row>
    <row r="196" spans="1:8" x14ac:dyDescent="0.2">
      <c r="A196">
        <v>4</v>
      </c>
      <c r="B196" t="s">
        <v>74</v>
      </c>
      <c r="C196" t="s">
        <v>736</v>
      </c>
      <c r="D196" t="s">
        <v>737</v>
      </c>
      <c r="E196">
        <v>6975000</v>
      </c>
      <c r="F196">
        <v>11825000</v>
      </c>
      <c r="G196">
        <v>2</v>
      </c>
    </row>
    <row r="197" spans="1:8" x14ac:dyDescent="0.2">
      <c r="A197">
        <v>93</v>
      </c>
      <c r="B197" t="s">
        <v>74</v>
      </c>
      <c r="C197" t="s">
        <v>736</v>
      </c>
      <c r="D197" t="s">
        <v>737</v>
      </c>
      <c r="E197">
        <v>27695874.829999998</v>
      </c>
      <c r="F197">
        <v>27695874.829999998</v>
      </c>
      <c r="H197">
        <v>1</v>
      </c>
    </row>
    <row r="198" spans="1:8" x14ac:dyDescent="0.2">
      <c r="A198">
        <v>93</v>
      </c>
      <c r="B198" t="s">
        <v>74</v>
      </c>
      <c r="C198" t="s">
        <v>736</v>
      </c>
      <c r="D198" t="s">
        <v>737</v>
      </c>
      <c r="E198">
        <v>29784360.440000001</v>
      </c>
      <c r="F198">
        <v>30028468.469999999</v>
      </c>
      <c r="H198">
        <v>1</v>
      </c>
    </row>
    <row r="199" spans="1:8" x14ac:dyDescent="0.2">
      <c r="A199">
        <v>116</v>
      </c>
      <c r="B199" t="s">
        <v>74</v>
      </c>
      <c r="C199" t="s">
        <v>736</v>
      </c>
      <c r="D199" t="s">
        <v>737</v>
      </c>
      <c r="E199">
        <v>25394681.57</v>
      </c>
      <c r="F199">
        <v>25444312.859999999</v>
      </c>
      <c r="H199">
        <v>1</v>
      </c>
    </row>
    <row r="200" spans="1:8" x14ac:dyDescent="0.2">
      <c r="A200">
        <v>117</v>
      </c>
      <c r="B200" t="s">
        <v>74</v>
      </c>
      <c r="C200" t="s">
        <v>736</v>
      </c>
      <c r="D200" t="s">
        <v>737</v>
      </c>
      <c r="E200">
        <v>9100000</v>
      </c>
      <c r="F200">
        <v>9311293.75</v>
      </c>
      <c r="G200">
        <v>1</v>
      </c>
    </row>
    <row r="201" spans="1:8" x14ac:dyDescent="0.2">
      <c r="A201">
        <v>4</v>
      </c>
      <c r="B201" t="s">
        <v>104</v>
      </c>
      <c r="C201" t="s">
        <v>106</v>
      </c>
      <c r="D201" t="s">
        <v>523</v>
      </c>
      <c r="E201">
        <v>9300000</v>
      </c>
      <c r="F201">
        <v>9600000</v>
      </c>
      <c r="G201">
        <v>1</v>
      </c>
    </row>
    <row r="202" spans="1:8" x14ac:dyDescent="0.2">
      <c r="A202">
        <v>4</v>
      </c>
      <c r="B202" t="s">
        <v>104</v>
      </c>
      <c r="C202" t="s">
        <v>106</v>
      </c>
      <c r="D202" t="s">
        <v>523</v>
      </c>
      <c r="E202">
        <v>9293000</v>
      </c>
      <c r="F202">
        <v>9600000</v>
      </c>
      <c r="G202">
        <v>2</v>
      </c>
    </row>
    <row r="203" spans="1:8" x14ac:dyDescent="0.2">
      <c r="A203">
        <v>93</v>
      </c>
      <c r="B203" t="s">
        <v>104</v>
      </c>
      <c r="C203" t="s">
        <v>106</v>
      </c>
      <c r="D203" t="s">
        <v>523</v>
      </c>
      <c r="E203">
        <v>9260000</v>
      </c>
      <c r="F203">
        <v>21250000</v>
      </c>
      <c r="G203">
        <v>1</v>
      </c>
    </row>
    <row r="204" spans="1:8" x14ac:dyDescent="0.2">
      <c r="A204">
        <v>93</v>
      </c>
      <c r="B204" t="s">
        <v>104</v>
      </c>
      <c r="C204" t="s">
        <v>106</v>
      </c>
      <c r="D204" t="s">
        <v>523</v>
      </c>
      <c r="E204">
        <v>8154000</v>
      </c>
      <c r="F204">
        <v>22750000</v>
      </c>
      <c r="G204">
        <v>2</v>
      </c>
    </row>
    <row r="205" spans="1:8" x14ac:dyDescent="0.2">
      <c r="A205">
        <v>22</v>
      </c>
      <c r="B205" t="s">
        <v>104</v>
      </c>
      <c r="C205" t="s">
        <v>106</v>
      </c>
      <c r="D205" t="s">
        <v>523</v>
      </c>
      <c r="E205">
        <v>8937500</v>
      </c>
      <c r="F205">
        <v>15443792.300000001</v>
      </c>
      <c r="G205">
        <v>2</v>
      </c>
    </row>
    <row r="206" spans="1:8" x14ac:dyDescent="0.2">
      <c r="A206">
        <v>96</v>
      </c>
      <c r="B206" t="s">
        <v>104</v>
      </c>
      <c r="C206" t="s">
        <v>106</v>
      </c>
      <c r="D206" t="s">
        <v>523</v>
      </c>
      <c r="E206">
        <v>23708914.460000001</v>
      </c>
      <c r="F206">
        <v>23708914.460000001</v>
      </c>
      <c r="H206">
        <v>1</v>
      </c>
    </row>
    <row r="207" spans="1:8" x14ac:dyDescent="0.2">
      <c r="A207">
        <v>121</v>
      </c>
      <c r="B207" t="s">
        <v>104</v>
      </c>
      <c r="C207" t="s">
        <v>106</v>
      </c>
      <c r="D207" t="s">
        <v>523</v>
      </c>
      <c r="E207">
        <v>9127000</v>
      </c>
      <c r="F207">
        <v>9643202.5999999996</v>
      </c>
      <c r="G207">
        <v>1</v>
      </c>
    </row>
    <row r="208" spans="1:8" x14ac:dyDescent="0.2">
      <c r="A208">
        <v>4</v>
      </c>
      <c r="B208" t="s">
        <v>74</v>
      </c>
      <c r="C208" t="s">
        <v>74</v>
      </c>
      <c r="D208" t="s">
        <v>738</v>
      </c>
      <c r="E208">
        <v>9300000</v>
      </c>
      <c r="F208">
        <v>9600000</v>
      </c>
      <c r="G208">
        <v>1</v>
      </c>
    </row>
    <row r="209" spans="1:7" x14ac:dyDescent="0.2">
      <c r="A209">
        <v>93</v>
      </c>
      <c r="B209" t="s">
        <v>74</v>
      </c>
      <c r="C209" t="s">
        <v>74</v>
      </c>
      <c r="D209" t="s">
        <v>738</v>
      </c>
      <c r="E209">
        <v>9234000</v>
      </c>
      <c r="F209">
        <v>9675000</v>
      </c>
      <c r="G209">
        <v>2</v>
      </c>
    </row>
    <row r="210" spans="1:7" x14ac:dyDescent="0.2">
      <c r="A210">
        <v>88</v>
      </c>
      <c r="B210" t="s">
        <v>74</v>
      </c>
      <c r="C210" t="s">
        <v>74</v>
      </c>
      <c r="D210" t="s">
        <v>738</v>
      </c>
      <c r="E210">
        <v>9251666.6666666698</v>
      </c>
      <c r="F210">
        <v>9620432.4333333299</v>
      </c>
      <c r="G210">
        <v>3</v>
      </c>
    </row>
    <row r="211" spans="1:7" x14ac:dyDescent="0.2">
      <c r="A211">
        <v>88</v>
      </c>
      <c r="B211" t="s">
        <v>74</v>
      </c>
      <c r="C211" t="s">
        <v>74</v>
      </c>
      <c r="D211" t="s">
        <v>738</v>
      </c>
      <c r="E211">
        <v>9293000</v>
      </c>
      <c r="F211">
        <v>9620820.4000000004</v>
      </c>
      <c r="G211">
        <v>2</v>
      </c>
    </row>
    <row r="212" spans="1:7" x14ac:dyDescent="0.2">
      <c r="A212">
        <v>117</v>
      </c>
      <c r="B212" t="s">
        <v>74</v>
      </c>
      <c r="C212" t="s">
        <v>74</v>
      </c>
      <c r="D212" t="s">
        <v>738</v>
      </c>
      <c r="E212">
        <v>9273000</v>
      </c>
      <c r="F212">
        <v>9511293.75</v>
      </c>
      <c r="G212">
        <v>1</v>
      </c>
    </row>
    <row r="213" spans="1:7" x14ac:dyDescent="0.2">
      <c r="A213">
        <v>96</v>
      </c>
      <c r="B213" t="s">
        <v>74</v>
      </c>
      <c r="C213" t="s">
        <v>74</v>
      </c>
      <c r="D213" t="s">
        <v>738</v>
      </c>
      <c r="E213">
        <v>9300000</v>
      </c>
      <c r="F213">
        <v>9604557.5099999998</v>
      </c>
      <c r="G213">
        <v>1</v>
      </c>
    </row>
    <row r="214" spans="1:7" x14ac:dyDescent="0.2">
      <c r="A214">
        <v>4</v>
      </c>
      <c r="B214" t="s">
        <v>102</v>
      </c>
      <c r="C214" t="s">
        <v>108</v>
      </c>
      <c r="D214" t="s">
        <v>740</v>
      </c>
      <c r="E214">
        <v>9300000</v>
      </c>
      <c r="F214">
        <v>9806800</v>
      </c>
      <c r="G214">
        <v>1</v>
      </c>
    </row>
    <row r="215" spans="1:7" x14ac:dyDescent="0.2">
      <c r="A215">
        <v>93</v>
      </c>
      <c r="B215" t="s">
        <v>102</v>
      </c>
      <c r="C215" t="s">
        <v>108</v>
      </c>
      <c r="D215" t="s">
        <v>740</v>
      </c>
      <c r="E215">
        <v>9154400</v>
      </c>
      <c r="F215">
        <v>13550981.886</v>
      </c>
      <c r="G215">
        <v>5</v>
      </c>
    </row>
    <row r="216" spans="1:7" x14ac:dyDescent="0.2">
      <c r="A216">
        <v>93</v>
      </c>
      <c r="B216" t="s">
        <v>102</v>
      </c>
      <c r="C216" t="s">
        <v>108</v>
      </c>
      <c r="D216" t="s">
        <v>740</v>
      </c>
      <c r="E216">
        <v>13950000</v>
      </c>
      <c r="F216">
        <v>14200000</v>
      </c>
      <c r="G216">
        <v>1</v>
      </c>
    </row>
    <row r="217" spans="1:7" x14ac:dyDescent="0.2">
      <c r="A217">
        <v>27</v>
      </c>
      <c r="B217" t="s">
        <v>102</v>
      </c>
      <c r="C217" t="s">
        <v>108</v>
      </c>
      <c r="D217" t="s">
        <v>740</v>
      </c>
      <c r="E217">
        <v>9085000</v>
      </c>
      <c r="F217">
        <v>24548000</v>
      </c>
      <c r="G217">
        <v>1</v>
      </c>
    </row>
    <row r="218" spans="1:7" x14ac:dyDescent="0.2">
      <c r="A218">
        <v>22</v>
      </c>
      <c r="B218" t="s">
        <v>102</v>
      </c>
      <c r="C218" t="s">
        <v>108</v>
      </c>
      <c r="D218" t="s">
        <v>740</v>
      </c>
      <c r="E218">
        <v>8539000</v>
      </c>
      <c r="F218">
        <v>21622000</v>
      </c>
      <c r="G218">
        <v>1</v>
      </c>
    </row>
    <row r="219" spans="1:7" x14ac:dyDescent="0.2">
      <c r="A219">
        <v>22</v>
      </c>
      <c r="B219" t="s">
        <v>102</v>
      </c>
      <c r="C219" t="s">
        <v>108</v>
      </c>
      <c r="D219" t="s">
        <v>740</v>
      </c>
      <c r="E219">
        <v>8077000</v>
      </c>
      <c r="F219">
        <v>29628000</v>
      </c>
      <c r="G219">
        <v>1</v>
      </c>
    </row>
    <row r="220" spans="1:7" x14ac:dyDescent="0.2">
      <c r="A220">
        <v>96</v>
      </c>
      <c r="B220" t="s">
        <v>102</v>
      </c>
      <c r="C220" t="s">
        <v>108</v>
      </c>
      <c r="D220" t="s">
        <v>740</v>
      </c>
      <c r="E220">
        <v>8898500</v>
      </c>
      <c r="F220">
        <v>11736666.050000001</v>
      </c>
      <c r="G220">
        <v>2</v>
      </c>
    </row>
    <row r="221" spans="1:7" x14ac:dyDescent="0.2">
      <c r="A221">
        <v>105</v>
      </c>
      <c r="B221" t="s">
        <v>102</v>
      </c>
      <c r="C221" t="s">
        <v>108</v>
      </c>
      <c r="D221" t="s">
        <v>740</v>
      </c>
      <c r="E221">
        <v>9300000</v>
      </c>
      <c r="F221">
        <v>9599973.5399999991</v>
      </c>
      <c r="G221">
        <v>2</v>
      </c>
    </row>
    <row r="222" spans="1:7" x14ac:dyDescent="0.2">
      <c r="A222">
        <v>4</v>
      </c>
      <c r="B222" t="s">
        <v>11</v>
      </c>
      <c r="C222" t="s">
        <v>94</v>
      </c>
      <c r="D222" t="s">
        <v>742</v>
      </c>
      <c r="E222">
        <v>9182000</v>
      </c>
      <c r="F222">
        <v>9600000</v>
      </c>
      <c r="G222">
        <v>1</v>
      </c>
    </row>
    <row r="223" spans="1:7" x14ac:dyDescent="0.2">
      <c r="A223">
        <v>28</v>
      </c>
      <c r="B223" t="s">
        <v>11</v>
      </c>
      <c r="C223" t="s">
        <v>94</v>
      </c>
      <c r="D223" t="s">
        <v>742</v>
      </c>
      <c r="E223">
        <v>9300000</v>
      </c>
      <c r="F223">
        <v>9606025.0299999993</v>
      </c>
      <c r="G223">
        <v>1</v>
      </c>
    </row>
    <row r="224" spans="1:7" x14ac:dyDescent="0.2">
      <c r="A224">
        <v>117</v>
      </c>
      <c r="B224" t="s">
        <v>11</v>
      </c>
      <c r="C224" t="s">
        <v>94</v>
      </c>
      <c r="D224" t="s">
        <v>742</v>
      </c>
      <c r="E224">
        <v>9290000</v>
      </c>
      <c r="F224">
        <v>9511294.75</v>
      </c>
      <c r="G224">
        <v>2</v>
      </c>
    </row>
    <row r="225" spans="1:8" x14ac:dyDescent="0.2">
      <c r="A225">
        <v>121</v>
      </c>
      <c r="B225" t="s">
        <v>11</v>
      </c>
      <c r="C225" t="s">
        <v>94</v>
      </c>
      <c r="D225" t="s">
        <v>742</v>
      </c>
      <c r="E225">
        <v>9300000</v>
      </c>
      <c r="F225">
        <v>9645157.5</v>
      </c>
      <c r="G225">
        <v>1</v>
      </c>
    </row>
    <row r="226" spans="1:8" x14ac:dyDescent="0.2">
      <c r="A226">
        <v>4</v>
      </c>
      <c r="B226" t="s">
        <v>73</v>
      </c>
      <c r="C226" t="s">
        <v>743</v>
      </c>
      <c r="D226" t="s">
        <v>743</v>
      </c>
      <c r="E226">
        <v>9293000</v>
      </c>
      <c r="F226">
        <v>9600000</v>
      </c>
      <c r="G226">
        <v>2</v>
      </c>
    </row>
    <row r="227" spans="1:8" x14ac:dyDescent="0.2">
      <c r="A227">
        <v>28</v>
      </c>
      <c r="B227" t="s">
        <v>73</v>
      </c>
      <c r="C227" t="s">
        <v>743</v>
      </c>
      <c r="D227" t="s">
        <v>743</v>
      </c>
      <c r="E227">
        <v>6200000</v>
      </c>
      <c r="F227">
        <v>9497955.34333333</v>
      </c>
      <c r="G227">
        <v>3</v>
      </c>
    </row>
    <row r="228" spans="1:8" x14ac:dyDescent="0.2">
      <c r="A228">
        <v>93</v>
      </c>
      <c r="B228" t="s">
        <v>73</v>
      </c>
      <c r="C228" t="s">
        <v>743</v>
      </c>
      <c r="D228" t="s">
        <v>743</v>
      </c>
      <c r="E228">
        <v>9244000</v>
      </c>
      <c r="F228">
        <v>9775000</v>
      </c>
      <c r="G228">
        <v>2</v>
      </c>
    </row>
    <row r="229" spans="1:8" x14ac:dyDescent="0.2">
      <c r="A229">
        <v>93</v>
      </c>
      <c r="B229" t="s">
        <v>73</v>
      </c>
      <c r="C229" t="s">
        <v>743</v>
      </c>
      <c r="D229" t="s">
        <v>743</v>
      </c>
      <c r="E229">
        <v>9201000</v>
      </c>
      <c r="F229">
        <v>19700000</v>
      </c>
      <c r="G229">
        <v>1</v>
      </c>
    </row>
    <row r="230" spans="1:8" x14ac:dyDescent="0.2">
      <c r="A230">
        <v>93</v>
      </c>
      <c r="B230" t="s">
        <v>73</v>
      </c>
      <c r="C230" t="s">
        <v>743</v>
      </c>
      <c r="D230" t="s">
        <v>743</v>
      </c>
      <c r="E230">
        <v>18163801.030000001</v>
      </c>
      <c r="F230">
        <v>18199801.030000001</v>
      </c>
      <c r="H230">
        <v>1</v>
      </c>
    </row>
    <row r="231" spans="1:8" x14ac:dyDescent="0.2">
      <c r="A231">
        <v>121</v>
      </c>
      <c r="B231" t="s">
        <v>73</v>
      </c>
      <c r="C231" t="s">
        <v>743</v>
      </c>
      <c r="D231" t="s">
        <v>743</v>
      </c>
      <c r="E231">
        <v>13950000</v>
      </c>
      <c r="F231">
        <v>14422720</v>
      </c>
      <c r="G231">
        <v>1</v>
      </c>
    </row>
    <row r="232" spans="1:8" x14ac:dyDescent="0.2">
      <c r="A232">
        <v>105</v>
      </c>
      <c r="B232" t="s">
        <v>73</v>
      </c>
      <c r="C232" t="s">
        <v>743</v>
      </c>
      <c r="D232" t="s">
        <v>743</v>
      </c>
      <c r="E232">
        <v>13950000</v>
      </c>
      <c r="F232">
        <v>14391414.68</v>
      </c>
      <c r="G232">
        <v>1</v>
      </c>
    </row>
    <row r="233" spans="1:8" x14ac:dyDescent="0.2">
      <c r="A233">
        <v>28</v>
      </c>
      <c r="B233" t="s">
        <v>74</v>
      </c>
      <c r="C233" t="s">
        <v>74</v>
      </c>
      <c r="D233" t="s">
        <v>744</v>
      </c>
      <c r="E233">
        <v>9260000</v>
      </c>
      <c r="F233">
        <v>9605573.0299999993</v>
      </c>
      <c r="G233">
        <v>1</v>
      </c>
    </row>
    <row r="234" spans="1:8" x14ac:dyDescent="0.2">
      <c r="A234">
        <v>93</v>
      </c>
      <c r="B234" t="s">
        <v>74</v>
      </c>
      <c r="C234" t="s">
        <v>74</v>
      </c>
      <c r="D234" t="s">
        <v>744</v>
      </c>
      <c r="E234">
        <v>8497000</v>
      </c>
      <c r="F234">
        <v>25500000</v>
      </c>
      <c r="G234">
        <v>1</v>
      </c>
    </row>
    <row r="235" spans="1:8" x14ac:dyDescent="0.2">
      <c r="A235">
        <v>93</v>
      </c>
      <c r="B235" t="s">
        <v>74</v>
      </c>
      <c r="C235" t="s">
        <v>74</v>
      </c>
      <c r="D235" t="s">
        <v>744</v>
      </c>
      <c r="E235">
        <v>19985171.800000001</v>
      </c>
      <c r="F235">
        <v>20172286</v>
      </c>
      <c r="H235">
        <v>1</v>
      </c>
    </row>
    <row r="236" spans="1:8" x14ac:dyDescent="0.2">
      <c r="A236">
        <v>117</v>
      </c>
      <c r="B236" t="s">
        <v>74</v>
      </c>
      <c r="C236" t="s">
        <v>74</v>
      </c>
      <c r="D236" t="s">
        <v>744</v>
      </c>
      <c r="E236">
        <v>9300000</v>
      </c>
      <c r="F236">
        <v>9511293.75</v>
      </c>
      <c r="G236">
        <v>1</v>
      </c>
    </row>
    <row r="237" spans="1:8" x14ac:dyDescent="0.2">
      <c r="A237">
        <v>4</v>
      </c>
      <c r="B237" t="s">
        <v>74</v>
      </c>
      <c r="C237" t="s">
        <v>72</v>
      </c>
      <c r="D237" t="s">
        <v>745</v>
      </c>
      <c r="E237">
        <v>9221000</v>
      </c>
      <c r="F237">
        <v>9600000</v>
      </c>
      <c r="G237">
        <v>1</v>
      </c>
    </row>
    <row r="238" spans="1:8" x14ac:dyDescent="0.2">
      <c r="A238">
        <v>28</v>
      </c>
      <c r="B238" t="s">
        <v>74</v>
      </c>
      <c r="C238" t="s">
        <v>72</v>
      </c>
      <c r="D238" t="s">
        <v>745</v>
      </c>
      <c r="E238">
        <v>9300000</v>
      </c>
      <c r="F238">
        <v>9579294.375</v>
      </c>
      <c r="G238">
        <v>4</v>
      </c>
    </row>
    <row r="239" spans="1:8" x14ac:dyDescent="0.2">
      <c r="A239">
        <v>87</v>
      </c>
      <c r="B239" t="s">
        <v>74</v>
      </c>
      <c r="C239" t="s">
        <v>72</v>
      </c>
      <c r="D239" t="s">
        <v>745</v>
      </c>
      <c r="E239">
        <v>9292500</v>
      </c>
      <c r="F239">
        <v>9393490.4199999999</v>
      </c>
      <c r="G239">
        <v>4</v>
      </c>
    </row>
    <row r="240" spans="1:8" x14ac:dyDescent="0.2">
      <c r="A240">
        <v>93</v>
      </c>
      <c r="B240" t="s">
        <v>74</v>
      </c>
      <c r="C240" t="s">
        <v>72</v>
      </c>
      <c r="D240" t="s">
        <v>745</v>
      </c>
      <c r="E240">
        <v>16531734</v>
      </c>
      <c r="F240">
        <v>16631734</v>
      </c>
      <c r="H240">
        <v>1</v>
      </c>
    </row>
    <row r="241" spans="1:8" x14ac:dyDescent="0.2">
      <c r="A241">
        <v>88</v>
      </c>
      <c r="B241" t="s">
        <v>74</v>
      </c>
      <c r="C241" t="s">
        <v>72</v>
      </c>
      <c r="D241" t="s">
        <v>745</v>
      </c>
      <c r="E241">
        <v>9300000</v>
      </c>
      <c r="F241">
        <v>9620978.5999999996</v>
      </c>
      <c r="G241">
        <v>1</v>
      </c>
    </row>
    <row r="242" spans="1:8" x14ac:dyDescent="0.2">
      <c r="A242">
        <v>88</v>
      </c>
      <c r="B242" t="s">
        <v>74</v>
      </c>
      <c r="C242" t="s">
        <v>72</v>
      </c>
      <c r="D242" t="s">
        <v>745</v>
      </c>
      <c r="E242">
        <v>9300000</v>
      </c>
      <c r="F242">
        <v>9855697.25</v>
      </c>
      <c r="G242">
        <v>1</v>
      </c>
    </row>
    <row r="243" spans="1:8" x14ac:dyDescent="0.2">
      <c r="A243">
        <v>105</v>
      </c>
      <c r="B243" t="s">
        <v>74</v>
      </c>
      <c r="C243" t="s">
        <v>72</v>
      </c>
      <c r="D243" t="s">
        <v>745</v>
      </c>
      <c r="E243">
        <v>9300000</v>
      </c>
      <c r="F243">
        <v>9599973.5399999991</v>
      </c>
      <c r="G243">
        <v>1</v>
      </c>
    </row>
    <row r="244" spans="1:8" x14ac:dyDescent="0.2">
      <c r="A244">
        <v>4</v>
      </c>
      <c r="B244" t="s">
        <v>11</v>
      </c>
      <c r="C244" t="s">
        <v>83</v>
      </c>
      <c r="D244" t="s">
        <v>83</v>
      </c>
      <c r="E244">
        <v>9300000</v>
      </c>
      <c r="F244">
        <v>9600000</v>
      </c>
      <c r="G244">
        <v>1</v>
      </c>
    </row>
    <row r="245" spans="1:8" x14ac:dyDescent="0.2">
      <c r="A245">
        <v>93</v>
      </c>
      <c r="B245" t="s">
        <v>11</v>
      </c>
      <c r="C245" t="s">
        <v>83</v>
      </c>
      <c r="D245" t="s">
        <v>83</v>
      </c>
      <c r="E245">
        <v>13573000</v>
      </c>
      <c r="F245">
        <v>13573786.27</v>
      </c>
      <c r="G245">
        <v>1</v>
      </c>
    </row>
    <row r="246" spans="1:8" x14ac:dyDescent="0.2">
      <c r="A246">
        <v>4</v>
      </c>
      <c r="B246" t="s">
        <v>73</v>
      </c>
      <c r="C246" t="s">
        <v>513</v>
      </c>
      <c r="D246" t="s">
        <v>513</v>
      </c>
      <c r="E246">
        <v>10637000</v>
      </c>
      <c r="F246">
        <v>11465000</v>
      </c>
      <c r="G246">
        <v>3</v>
      </c>
    </row>
    <row r="247" spans="1:8" x14ac:dyDescent="0.2">
      <c r="A247">
        <v>4</v>
      </c>
      <c r="B247" t="s">
        <v>73</v>
      </c>
      <c r="C247" t="s">
        <v>513</v>
      </c>
      <c r="D247" t="s">
        <v>513</v>
      </c>
      <c r="E247">
        <v>8398500</v>
      </c>
      <c r="F247">
        <v>13087500</v>
      </c>
      <c r="G247">
        <v>4</v>
      </c>
    </row>
    <row r="248" spans="1:8" x14ac:dyDescent="0.2">
      <c r="A248">
        <v>28</v>
      </c>
      <c r="B248" t="s">
        <v>73</v>
      </c>
      <c r="C248" t="s">
        <v>513</v>
      </c>
      <c r="D248" t="s">
        <v>513</v>
      </c>
      <c r="E248">
        <v>9022000</v>
      </c>
      <c r="F248">
        <v>9602883.6300000008</v>
      </c>
      <c r="G248">
        <v>2</v>
      </c>
    </row>
    <row r="249" spans="1:8" x14ac:dyDescent="0.2">
      <c r="A249">
        <v>93</v>
      </c>
      <c r="B249" t="s">
        <v>73</v>
      </c>
      <c r="C249" t="s">
        <v>513</v>
      </c>
      <c r="D249" t="s">
        <v>513</v>
      </c>
      <c r="E249">
        <v>9126000</v>
      </c>
      <c r="F249">
        <v>13824500</v>
      </c>
      <c r="G249">
        <v>2</v>
      </c>
    </row>
    <row r="250" spans="1:8" x14ac:dyDescent="0.2">
      <c r="A250">
        <v>93</v>
      </c>
      <c r="B250" t="s">
        <v>73</v>
      </c>
      <c r="C250" t="s">
        <v>513</v>
      </c>
      <c r="D250" t="s">
        <v>513</v>
      </c>
      <c r="E250">
        <v>9094333.3333333302</v>
      </c>
      <c r="F250">
        <v>13733333.3333333</v>
      </c>
      <c r="G250">
        <v>3</v>
      </c>
    </row>
    <row r="251" spans="1:8" x14ac:dyDescent="0.2">
      <c r="A251">
        <v>93</v>
      </c>
      <c r="B251" t="s">
        <v>73</v>
      </c>
      <c r="C251" t="s">
        <v>513</v>
      </c>
      <c r="D251" t="s">
        <v>513</v>
      </c>
      <c r="E251">
        <v>24354615.384615399</v>
      </c>
      <c r="F251">
        <v>24354615.384615399</v>
      </c>
      <c r="H251">
        <v>104</v>
      </c>
    </row>
    <row r="252" spans="1:8" x14ac:dyDescent="0.2">
      <c r="A252">
        <v>93</v>
      </c>
      <c r="B252" t="s">
        <v>73</v>
      </c>
      <c r="C252" t="s">
        <v>513</v>
      </c>
      <c r="D252" t="s">
        <v>513</v>
      </c>
      <c r="E252">
        <v>20545000</v>
      </c>
      <c r="F252">
        <v>20545000</v>
      </c>
      <c r="H252">
        <v>1</v>
      </c>
    </row>
    <row r="253" spans="1:8" x14ac:dyDescent="0.2">
      <c r="A253">
        <v>27</v>
      </c>
      <c r="B253" t="s">
        <v>73</v>
      </c>
      <c r="C253" t="s">
        <v>513</v>
      </c>
      <c r="D253" t="s">
        <v>513</v>
      </c>
      <c r="E253">
        <v>8245000</v>
      </c>
      <c r="F253">
        <v>33807500</v>
      </c>
      <c r="G253">
        <v>2</v>
      </c>
    </row>
    <row r="254" spans="1:8" x14ac:dyDescent="0.2">
      <c r="A254">
        <v>4</v>
      </c>
      <c r="B254" t="s">
        <v>11</v>
      </c>
      <c r="C254" t="s">
        <v>98</v>
      </c>
      <c r="D254" t="s">
        <v>749</v>
      </c>
      <c r="E254">
        <v>9300000</v>
      </c>
      <c r="F254">
        <v>9500000</v>
      </c>
      <c r="G254">
        <v>1</v>
      </c>
    </row>
    <row r="255" spans="1:8" x14ac:dyDescent="0.2">
      <c r="A255">
        <v>28</v>
      </c>
      <c r="B255" t="s">
        <v>11</v>
      </c>
      <c r="C255" t="s">
        <v>98</v>
      </c>
      <c r="D255" t="s">
        <v>749</v>
      </c>
      <c r="E255">
        <v>9300000</v>
      </c>
      <c r="F255">
        <v>9877473.1333333291</v>
      </c>
      <c r="G255">
        <v>3</v>
      </c>
    </row>
    <row r="256" spans="1:8" x14ac:dyDescent="0.2">
      <c r="A256">
        <v>28</v>
      </c>
      <c r="B256" t="s">
        <v>11</v>
      </c>
      <c r="C256" t="s">
        <v>98</v>
      </c>
      <c r="D256" t="s">
        <v>749</v>
      </c>
      <c r="E256">
        <v>11625000</v>
      </c>
      <c r="F256">
        <v>11994818.789999999</v>
      </c>
      <c r="G256">
        <v>2</v>
      </c>
    </row>
    <row r="257" spans="1:8" x14ac:dyDescent="0.2">
      <c r="A257">
        <v>93</v>
      </c>
      <c r="B257" t="s">
        <v>102</v>
      </c>
      <c r="C257" t="s">
        <v>748</v>
      </c>
      <c r="D257" t="s">
        <v>749</v>
      </c>
      <c r="E257">
        <v>9280000</v>
      </c>
      <c r="F257">
        <v>21335137.640000001</v>
      </c>
      <c r="G257">
        <v>1</v>
      </c>
    </row>
    <row r="258" spans="1:8" x14ac:dyDescent="0.2">
      <c r="A258">
        <v>32</v>
      </c>
      <c r="B258" t="s">
        <v>102</v>
      </c>
      <c r="C258" t="s">
        <v>748</v>
      </c>
      <c r="D258" t="s">
        <v>749</v>
      </c>
      <c r="E258">
        <v>9227000</v>
      </c>
      <c r="F258">
        <v>9601216.7699999996</v>
      </c>
      <c r="G258">
        <v>1</v>
      </c>
    </row>
    <row r="259" spans="1:8" x14ac:dyDescent="0.2">
      <c r="A259">
        <v>93</v>
      </c>
      <c r="B259" t="s">
        <v>11</v>
      </c>
      <c r="C259" t="s">
        <v>812</v>
      </c>
      <c r="D259" t="s">
        <v>749</v>
      </c>
      <c r="E259">
        <v>7699000</v>
      </c>
      <c r="F259">
        <v>36195100</v>
      </c>
      <c r="G259">
        <v>1</v>
      </c>
    </row>
    <row r="260" spans="1:8" x14ac:dyDescent="0.2">
      <c r="A260">
        <v>96</v>
      </c>
      <c r="B260" t="s">
        <v>11</v>
      </c>
      <c r="C260" t="s">
        <v>812</v>
      </c>
      <c r="D260" t="s">
        <v>749</v>
      </c>
      <c r="E260">
        <v>4650000</v>
      </c>
      <c r="F260">
        <v>9608564</v>
      </c>
      <c r="G260">
        <v>2</v>
      </c>
    </row>
    <row r="261" spans="1:8" x14ac:dyDescent="0.2">
      <c r="A261">
        <v>4</v>
      </c>
      <c r="B261" t="s">
        <v>12</v>
      </c>
      <c r="C261" t="s">
        <v>816</v>
      </c>
      <c r="D261" t="s">
        <v>749</v>
      </c>
      <c r="E261">
        <v>9300000</v>
      </c>
      <c r="F261">
        <v>9644202.6600000001</v>
      </c>
      <c r="G261">
        <v>1</v>
      </c>
    </row>
    <row r="262" spans="1:8" x14ac:dyDescent="0.2">
      <c r="A262">
        <v>4</v>
      </c>
      <c r="B262" t="s">
        <v>12</v>
      </c>
      <c r="C262" t="s">
        <v>816</v>
      </c>
      <c r="D262" t="s">
        <v>749</v>
      </c>
      <c r="E262">
        <v>8788000</v>
      </c>
      <c r="F262">
        <v>9222182.5150000006</v>
      </c>
      <c r="G262">
        <v>2</v>
      </c>
    </row>
    <row r="263" spans="1:8" x14ac:dyDescent="0.2">
      <c r="A263">
        <v>32</v>
      </c>
      <c r="B263" t="s">
        <v>12</v>
      </c>
      <c r="C263" t="s">
        <v>816</v>
      </c>
      <c r="D263" t="s">
        <v>749</v>
      </c>
      <c r="E263">
        <v>8665000</v>
      </c>
      <c r="F263">
        <v>11079410.609999999</v>
      </c>
      <c r="G263">
        <v>1</v>
      </c>
    </row>
    <row r="264" spans="1:8" x14ac:dyDescent="0.2">
      <c r="A264">
        <v>27</v>
      </c>
      <c r="B264" t="s">
        <v>12</v>
      </c>
      <c r="C264" t="s">
        <v>1068</v>
      </c>
      <c r="D264" t="s">
        <v>749</v>
      </c>
      <c r="E264">
        <v>7238000</v>
      </c>
      <c r="F264">
        <v>36348000</v>
      </c>
      <c r="G264">
        <v>1</v>
      </c>
    </row>
    <row r="265" spans="1:8" x14ac:dyDescent="0.2">
      <c r="A265">
        <v>93</v>
      </c>
      <c r="B265" t="s">
        <v>102</v>
      </c>
      <c r="C265" t="s">
        <v>108</v>
      </c>
      <c r="D265" t="s">
        <v>750</v>
      </c>
      <c r="E265">
        <v>9276500</v>
      </c>
      <c r="F265">
        <v>10524951.205</v>
      </c>
      <c r="G265">
        <v>2</v>
      </c>
    </row>
    <row r="266" spans="1:8" x14ac:dyDescent="0.2">
      <c r="A266">
        <v>93</v>
      </c>
      <c r="B266" t="s">
        <v>102</v>
      </c>
      <c r="C266" t="s">
        <v>108</v>
      </c>
      <c r="D266" t="s">
        <v>750</v>
      </c>
      <c r="E266">
        <v>9247000</v>
      </c>
      <c r="F266">
        <v>18889547.609999999</v>
      </c>
      <c r="G266">
        <v>1</v>
      </c>
    </row>
    <row r="267" spans="1:8" x14ac:dyDescent="0.2">
      <c r="A267">
        <v>93</v>
      </c>
      <c r="B267" t="s">
        <v>102</v>
      </c>
      <c r="C267" t="s">
        <v>108</v>
      </c>
      <c r="D267" t="s">
        <v>750</v>
      </c>
      <c r="E267">
        <v>16736000.630000001</v>
      </c>
      <c r="F267">
        <v>16791945.145</v>
      </c>
      <c r="H267">
        <v>2</v>
      </c>
    </row>
    <row r="268" spans="1:8" x14ac:dyDescent="0.2">
      <c r="A268">
        <v>88</v>
      </c>
      <c r="B268" t="s">
        <v>102</v>
      </c>
      <c r="C268" t="s">
        <v>108</v>
      </c>
      <c r="D268" t="s">
        <v>750</v>
      </c>
      <c r="E268">
        <v>9244000</v>
      </c>
      <c r="F268">
        <v>10120856.99</v>
      </c>
      <c r="G268">
        <v>2</v>
      </c>
    </row>
    <row r="269" spans="1:8" x14ac:dyDescent="0.2">
      <c r="A269">
        <v>88</v>
      </c>
      <c r="B269" t="s">
        <v>102</v>
      </c>
      <c r="C269" t="s">
        <v>108</v>
      </c>
      <c r="D269" t="s">
        <v>750</v>
      </c>
      <c r="E269">
        <v>21872317.899999999</v>
      </c>
      <c r="F269">
        <v>22053311.280000001</v>
      </c>
      <c r="H269">
        <v>1</v>
      </c>
    </row>
    <row r="270" spans="1:8" x14ac:dyDescent="0.2">
      <c r="A270">
        <v>22</v>
      </c>
      <c r="B270" t="s">
        <v>102</v>
      </c>
      <c r="C270" t="s">
        <v>108</v>
      </c>
      <c r="D270" t="s">
        <v>750</v>
      </c>
      <c r="E270">
        <v>6986000</v>
      </c>
      <c r="F270">
        <v>25336000</v>
      </c>
      <c r="G270">
        <v>1</v>
      </c>
    </row>
    <row r="271" spans="1:8" x14ac:dyDescent="0.2">
      <c r="A271">
        <v>105</v>
      </c>
      <c r="B271" t="s">
        <v>102</v>
      </c>
      <c r="C271" t="s">
        <v>108</v>
      </c>
      <c r="D271" t="s">
        <v>750</v>
      </c>
      <c r="E271">
        <v>13950000</v>
      </c>
      <c r="F271">
        <v>14391414.68</v>
      </c>
      <c r="G271">
        <v>1</v>
      </c>
    </row>
    <row r="272" spans="1:8" x14ac:dyDescent="0.2">
      <c r="A272">
        <v>4</v>
      </c>
      <c r="B272" t="s">
        <v>104</v>
      </c>
      <c r="C272" t="s">
        <v>104</v>
      </c>
      <c r="D272" t="s">
        <v>104</v>
      </c>
      <c r="E272">
        <v>9201000</v>
      </c>
      <c r="F272">
        <v>9600000</v>
      </c>
      <c r="G272">
        <v>1</v>
      </c>
    </row>
    <row r="273" spans="1:8" x14ac:dyDescent="0.2">
      <c r="A273">
        <v>93</v>
      </c>
      <c r="B273" t="s">
        <v>104</v>
      </c>
      <c r="C273" t="s">
        <v>104</v>
      </c>
      <c r="D273" t="s">
        <v>104</v>
      </c>
      <c r="E273">
        <v>8718500</v>
      </c>
      <c r="F273">
        <v>9067000</v>
      </c>
      <c r="G273">
        <v>2</v>
      </c>
    </row>
    <row r="274" spans="1:8" x14ac:dyDescent="0.2">
      <c r="A274">
        <v>93</v>
      </c>
      <c r="B274" t="s">
        <v>104</v>
      </c>
      <c r="C274" t="s">
        <v>104</v>
      </c>
      <c r="D274" t="s">
        <v>104</v>
      </c>
      <c r="E274">
        <v>24295619.030000001</v>
      </c>
      <c r="F274">
        <v>24295619.030000001</v>
      </c>
      <c r="H274">
        <v>2</v>
      </c>
    </row>
    <row r="275" spans="1:8" x14ac:dyDescent="0.2">
      <c r="A275">
        <v>22</v>
      </c>
      <c r="B275" t="s">
        <v>104</v>
      </c>
      <c r="C275" t="s">
        <v>104</v>
      </c>
      <c r="D275" t="s">
        <v>104</v>
      </c>
      <c r="E275">
        <v>8161000</v>
      </c>
      <c r="F275">
        <v>36761000</v>
      </c>
      <c r="G275">
        <v>1</v>
      </c>
    </row>
    <row r="276" spans="1:8" x14ac:dyDescent="0.2">
      <c r="A276">
        <v>27</v>
      </c>
      <c r="B276" t="s">
        <v>11</v>
      </c>
      <c r="C276" t="s">
        <v>11</v>
      </c>
      <c r="D276" t="s">
        <v>811</v>
      </c>
      <c r="E276">
        <v>7238000</v>
      </c>
      <c r="F276">
        <v>46977000</v>
      </c>
      <c r="G276">
        <v>1</v>
      </c>
    </row>
    <row r="277" spans="1:8" x14ac:dyDescent="0.2">
      <c r="A277">
        <v>28</v>
      </c>
      <c r="B277" t="s">
        <v>11</v>
      </c>
      <c r="C277" t="s">
        <v>747</v>
      </c>
      <c r="D277" t="s">
        <v>747</v>
      </c>
      <c r="E277">
        <v>13950000</v>
      </c>
      <c r="F277">
        <v>14387047.619999999</v>
      </c>
      <c r="G277">
        <v>1</v>
      </c>
    </row>
    <row r="278" spans="1:8" x14ac:dyDescent="0.2">
      <c r="A278">
        <v>28</v>
      </c>
      <c r="B278" t="s">
        <v>11</v>
      </c>
      <c r="C278" t="s">
        <v>747</v>
      </c>
      <c r="D278" t="s">
        <v>747</v>
      </c>
      <c r="E278">
        <v>8161000</v>
      </c>
      <c r="F278">
        <v>9593154.3300000001</v>
      </c>
      <c r="G278">
        <v>1</v>
      </c>
    </row>
    <row r="279" spans="1:8" x14ac:dyDescent="0.2">
      <c r="A279">
        <v>93</v>
      </c>
      <c r="B279" t="s">
        <v>11</v>
      </c>
      <c r="C279" t="s">
        <v>747</v>
      </c>
      <c r="D279" t="s">
        <v>747</v>
      </c>
      <c r="E279">
        <v>7196000</v>
      </c>
      <c r="F279">
        <v>31739206.559999999</v>
      </c>
      <c r="G279">
        <v>1</v>
      </c>
    </row>
    <row r="280" spans="1:8" x14ac:dyDescent="0.2">
      <c r="A280">
        <v>101</v>
      </c>
      <c r="B280" t="s">
        <v>11</v>
      </c>
      <c r="C280" t="s">
        <v>747</v>
      </c>
      <c r="D280" t="s">
        <v>747</v>
      </c>
      <c r="E280">
        <v>29428790.539999999</v>
      </c>
      <c r="F280">
        <v>29428790.539999999</v>
      </c>
      <c r="H280">
        <v>1</v>
      </c>
    </row>
    <row r="281" spans="1:8" x14ac:dyDescent="0.2">
      <c r="A281">
        <v>4</v>
      </c>
      <c r="B281" t="s">
        <v>12</v>
      </c>
      <c r="C281" t="s">
        <v>12</v>
      </c>
      <c r="D281" t="s">
        <v>813</v>
      </c>
      <c r="E281">
        <v>9267000</v>
      </c>
      <c r="F281">
        <v>23834000</v>
      </c>
      <c r="G281">
        <v>1</v>
      </c>
    </row>
    <row r="282" spans="1:8" x14ac:dyDescent="0.2">
      <c r="A282">
        <v>28</v>
      </c>
      <c r="B282" t="s">
        <v>12</v>
      </c>
      <c r="C282" t="s">
        <v>12</v>
      </c>
      <c r="D282" t="s">
        <v>813</v>
      </c>
      <c r="E282">
        <v>7531000</v>
      </c>
      <c r="F282">
        <v>29394461.52</v>
      </c>
      <c r="G282">
        <v>1</v>
      </c>
    </row>
    <row r="283" spans="1:8" x14ac:dyDescent="0.2">
      <c r="A283">
        <v>93</v>
      </c>
      <c r="B283" t="s">
        <v>12</v>
      </c>
      <c r="C283" t="s">
        <v>12</v>
      </c>
      <c r="D283" t="s">
        <v>813</v>
      </c>
      <c r="E283">
        <v>9200000</v>
      </c>
      <c r="F283">
        <v>9550000</v>
      </c>
      <c r="G283">
        <v>1</v>
      </c>
    </row>
    <row r="284" spans="1:8" x14ac:dyDescent="0.2">
      <c r="A284">
        <v>93</v>
      </c>
      <c r="B284" t="s">
        <v>12</v>
      </c>
      <c r="C284" t="s">
        <v>12</v>
      </c>
      <c r="D284" t="s">
        <v>813</v>
      </c>
      <c r="E284">
        <v>7406000</v>
      </c>
      <c r="F284">
        <v>9840724.2799999993</v>
      </c>
      <c r="G284">
        <v>1</v>
      </c>
    </row>
    <row r="285" spans="1:8" x14ac:dyDescent="0.2">
      <c r="A285">
        <v>27</v>
      </c>
      <c r="B285" t="s">
        <v>12</v>
      </c>
      <c r="C285" t="s">
        <v>12</v>
      </c>
      <c r="D285" t="s">
        <v>813</v>
      </c>
      <c r="E285">
        <v>7867000</v>
      </c>
      <c r="F285">
        <v>54635000</v>
      </c>
      <c r="G285">
        <v>1</v>
      </c>
    </row>
    <row r="286" spans="1:8" x14ac:dyDescent="0.2">
      <c r="A286">
        <v>32</v>
      </c>
      <c r="B286" t="s">
        <v>12</v>
      </c>
      <c r="C286" t="s">
        <v>12</v>
      </c>
      <c r="D286" t="s">
        <v>813</v>
      </c>
      <c r="E286">
        <v>8020000</v>
      </c>
      <c r="F286">
        <v>8310602.7400000002</v>
      </c>
      <c r="G286">
        <v>1</v>
      </c>
    </row>
    <row r="287" spans="1:8" x14ac:dyDescent="0.2">
      <c r="A287">
        <v>22</v>
      </c>
      <c r="B287" t="s">
        <v>12</v>
      </c>
      <c r="C287" t="s">
        <v>12</v>
      </c>
      <c r="D287" t="s">
        <v>813</v>
      </c>
      <c r="E287">
        <v>7678500</v>
      </c>
      <c r="F287">
        <v>62264000</v>
      </c>
      <c r="G287">
        <v>2</v>
      </c>
    </row>
    <row r="288" spans="1:8" x14ac:dyDescent="0.2">
      <c r="A288">
        <v>96</v>
      </c>
      <c r="B288" t="s">
        <v>12</v>
      </c>
      <c r="C288" t="s">
        <v>12</v>
      </c>
      <c r="D288" t="s">
        <v>813</v>
      </c>
      <c r="E288">
        <v>9280000</v>
      </c>
      <c r="F288">
        <v>9612677</v>
      </c>
      <c r="G288">
        <v>1</v>
      </c>
    </row>
    <row r="289" spans="1:8" x14ac:dyDescent="0.2">
      <c r="A289">
        <v>108</v>
      </c>
      <c r="B289" t="s">
        <v>12</v>
      </c>
      <c r="C289" t="s">
        <v>12</v>
      </c>
      <c r="D289" t="s">
        <v>813</v>
      </c>
      <c r="E289">
        <v>9300000</v>
      </c>
      <c r="F289">
        <v>9530000</v>
      </c>
      <c r="G289">
        <v>1</v>
      </c>
    </row>
    <row r="290" spans="1:8" x14ac:dyDescent="0.2">
      <c r="A290">
        <v>4</v>
      </c>
      <c r="B290" t="s">
        <v>12</v>
      </c>
      <c r="C290" t="s">
        <v>372</v>
      </c>
      <c r="D290" t="s">
        <v>372</v>
      </c>
      <c r="E290">
        <v>9965000</v>
      </c>
      <c r="F290">
        <v>28851333.333333299</v>
      </c>
      <c r="G290">
        <v>3</v>
      </c>
    </row>
    <row r="291" spans="1:8" x14ac:dyDescent="0.2">
      <c r="A291">
        <v>93</v>
      </c>
      <c r="B291" t="s">
        <v>12</v>
      </c>
      <c r="C291" t="s">
        <v>372</v>
      </c>
      <c r="D291" t="s">
        <v>372</v>
      </c>
      <c r="E291">
        <v>6608000</v>
      </c>
      <c r="F291">
        <v>42525000</v>
      </c>
      <c r="G291">
        <v>1</v>
      </c>
    </row>
    <row r="292" spans="1:8" x14ac:dyDescent="0.2">
      <c r="A292">
        <v>32</v>
      </c>
      <c r="B292" t="s">
        <v>12</v>
      </c>
      <c r="C292" t="s">
        <v>372</v>
      </c>
      <c r="D292" t="s">
        <v>372</v>
      </c>
      <c r="E292">
        <v>9293000</v>
      </c>
      <c r="F292">
        <v>9611594.1500000004</v>
      </c>
      <c r="G292">
        <v>1</v>
      </c>
    </row>
    <row r="293" spans="1:8" x14ac:dyDescent="0.2">
      <c r="A293">
        <v>22</v>
      </c>
      <c r="B293" t="s">
        <v>12</v>
      </c>
      <c r="C293" t="s">
        <v>372</v>
      </c>
      <c r="D293" t="s">
        <v>372</v>
      </c>
      <c r="E293">
        <v>9043000</v>
      </c>
      <c r="F293">
        <v>53343000</v>
      </c>
      <c r="G293">
        <v>1</v>
      </c>
    </row>
    <row r="294" spans="1:8" x14ac:dyDescent="0.2">
      <c r="A294">
        <v>27</v>
      </c>
      <c r="B294" t="s">
        <v>12</v>
      </c>
      <c r="C294" t="s">
        <v>372</v>
      </c>
      <c r="D294" t="s">
        <v>814</v>
      </c>
      <c r="E294">
        <v>8875000</v>
      </c>
      <c r="F294">
        <v>51987000</v>
      </c>
      <c r="G294">
        <v>1</v>
      </c>
    </row>
    <row r="295" spans="1:8" x14ac:dyDescent="0.2">
      <c r="A295">
        <v>108</v>
      </c>
      <c r="B295" t="s">
        <v>12</v>
      </c>
      <c r="C295" t="s">
        <v>372</v>
      </c>
      <c r="D295" t="s">
        <v>814</v>
      </c>
      <c r="E295">
        <v>9200000</v>
      </c>
      <c r="F295">
        <v>9430000</v>
      </c>
      <c r="G295">
        <v>1</v>
      </c>
    </row>
    <row r="296" spans="1:8" x14ac:dyDescent="0.2">
      <c r="A296">
        <v>93</v>
      </c>
      <c r="B296" t="s">
        <v>74</v>
      </c>
      <c r="C296" t="s">
        <v>74</v>
      </c>
      <c r="D296" t="s">
        <v>817</v>
      </c>
      <c r="E296">
        <v>9300000</v>
      </c>
      <c r="F296">
        <v>9650000</v>
      </c>
      <c r="G296">
        <v>1</v>
      </c>
    </row>
    <row r="297" spans="1:8" x14ac:dyDescent="0.2">
      <c r="A297">
        <v>27</v>
      </c>
      <c r="B297" t="s">
        <v>74</v>
      </c>
      <c r="C297" t="s">
        <v>74</v>
      </c>
      <c r="D297" t="s">
        <v>817</v>
      </c>
      <c r="E297">
        <v>9182000</v>
      </c>
      <c r="F297">
        <v>25205000</v>
      </c>
      <c r="G297">
        <v>1</v>
      </c>
    </row>
    <row r="298" spans="1:8" x14ac:dyDescent="0.2">
      <c r="A298">
        <v>93</v>
      </c>
      <c r="B298" t="s">
        <v>74</v>
      </c>
      <c r="C298" t="s">
        <v>72</v>
      </c>
      <c r="D298" t="s">
        <v>819</v>
      </c>
      <c r="E298">
        <v>9300000</v>
      </c>
      <c r="F298">
        <v>9550000</v>
      </c>
      <c r="G298">
        <v>1</v>
      </c>
    </row>
    <row r="299" spans="1:8" x14ac:dyDescent="0.2">
      <c r="A299">
        <v>93</v>
      </c>
      <c r="B299" t="s">
        <v>74</v>
      </c>
      <c r="C299" t="s">
        <v>72</v>
      </c>
      <c r="D299" t="s">
        <v>819</v>
      </c>
      <c r="E299">
        <v>15164098.949999999</v>
      </c>
      <c r="F299">
        <v>15448197.9</v>
      </c>
      <c r="H299">
        <v>1</v>
      </c>
    </row>
    <row r="300" spans="1:8" x14ac:dyDescent="0.2">
      <c r="A300">
        <v>93</v>
      </c>
      <c r="B300" t="s">
        <v>74</v>
      </c>
      <c r="C300" t="s">
        <v>72</v>
      </c>
      <c r="D300" t="s">
        <v>819</v>
      </c>
      <c r="E300">
        <v>21882840.280000001</v>
      </c>
      <c r="F300">
        <v>21882840.280000001</v>
      </c>
      <c r="H300">
        <v>1</v>
      </c>
    </row>
    <row r="301" spans="1:8" x14ac:dyDescent="0.2">
      <c r="A301">
        <v>87</v>
      </c>
      <c r="B301" t="s">
        <v>102</v>
      </c>
      <c r="C301" t="s">
        <v>108</v>
      </c>
      <c r="D301" t="s">
        <v>820</v>
      </c>
      <c r="E301">
        <v>9285000</v>
      </c>
      <c r="F301">
        <v>9376399.1699999999</v>
      </c>
      <c r="G301">
        <v>1</v>
      </c>
    </row>
    <row r="302" spans="1:8" x14ac:dyDescent="0.2">
      <c r="A302">
        <v>88</v>
      </c>
      <c r="B302" t="s">
        <v>102</v>
      </c>
      <c r="C302" t="s">
        <v>108</v>
      </c>
      <c r="D302" t="s">
        <v>820</v>
      </c>
      <c r="E302">
        <v>9300000</v>
      </c>
      <c r="F302">
        <v>9884934.0999999996</v>
      </c>
      <c r="G302">
        <v>3</v>
      </c>
    </row>
    <row r="303" spans="1:8" x14ac:dyDescent="0.2">
      <c r="A303">
        <v>88</v>
      </c>
      <c r="B303" t="s">
        <v>102</v>
      </c>
      <c r="C303" t="s">
        <v>108</v>
      </c>
      <c r="D303" t="s">
        <v>820</v>
      </c>
      <c r="E303">
        <v>10062250</v>
      </c>
      <c r="F303">
        <v>11329696.300000001</v>
      </c>
      <c r="G303">
        <v>4</v>
      </c>
    </row>
    <row r="304" spans="1:8" x14ac:dyDescent="0.2">
      <c r="A304">
        <v>4</v>
      </c>
      <c r="B304" t="s">
        <v>11</v>
      </c>
      <c r="C304" t="s">
        <v>94</v>
      </c>
      <c r="D304" t="s">
        <v>821</v>
      </c>
      <c r="E304">
        <v>9263500</v>
      </c>
      <c r="F304">
        <v>16715000</v>
      </c>
      <c r="G304">
        <v>2</v>
      </c>
    </row>
    <row r="305" spans="1:8" x14ac:dyDescent="0.2">
      <c r="A305">
        <v>4</v>
      </c>
      <c r="B305" t="s">
        <v>11</v>
      </c>
      <c r="C305" t="s">
        <v>94</v>
      </c>
      <c r="D305" t="s">
        <v>821</v>
      </c>
      <c r="E305">
        <v>9293000</v>
      </c>
      <c r="F305">
        <v>9600000</v>
      </c>
      <c r="G305">
        <v>1</v>
      </c>
    </row>
    <row r="306" spans="1:8" x14ac:dyDescent="0.2">
      <c r="A306">
        <v>87</v>
      </c>
      <c r="B306" t="s">
        <v>11</v>
      </c>
      <c r="C306" t="s">
        <v>94</v>
      </c>
      <c r="D306" t="s">
        <v>821</v>
      </c>
      <c r="E306">
        <v>8833000</v>
      </c>
      <c r="F306">
        <v>26680638.969999999</v>
      </c>
      <c r="G306">
        <v>1</v>
      </c>
    </row>
    <row r="307" spans="1:8" x14ac:dyDescent="0.2">
      <c r="A307">
        <v>93</v>
      </c>
      <c r="B307" t="s">
        <v>11</v>
      </c>
      <c r="C307" t="s">
        <v>94</v>
      </c>
      <c r="D307" t="s">
        <v>821</v>
      </c>
      <c r="E307">
        <v>6902000</v>
      </c>
      <c r="F307">
        <v>11700000</v>
      </c>
      <c r="G307">
        <v>1</v>
      </c>
    </row>
    <row r="308" spans="1:8" x14ac:dyDescent="0.2">
      <c r="A308">
        <v>93</v>
      </c>
      <c r="B308" t="s">
        <v>11</v>
      </c>
      <c r="C308" t="s">
        <v>94</v>
      </c>
      <c r="D308" t="s">
        <v>821</v>
      </c>
      <c r="E308">
        <v>6818000</v>
      </c>
      <c r="F308">
        <v>28005000</v>
      </c>
      <c r="G308">
        <v>1</v>
      </c>
    </row>
    <row r="309" spans="1:8" x14ac:dyDescent="0.2">
      <c r="A309">
        <v>27</v>
      </c>
      <c r="B309" t="s">
        <v>11</v>
      </c>
      <c r="C309" t="s">
        <v>94</v>
      </c>
      <c r="D309" t="s">
        <v>821</v>
      </c>
      <c r="E309">
        <v>9241000</v>
      </c>
      <c r="F309">
        <v>26516000</v>
      </c>
      <c r="G309">
        <v>1</v>
      </c>
    </row>
    <row r="310" spans="1:8" x14ac:dyDescent="0.2">
      <c r="A310">
        <v>27</v>
      </c>
      <c r="B310" t="s">
        <v>11</v>
      </c>
      <c r="C310" t="s">
        <v>94</v>
      </c>
      <c r="D310" t="s">
        <v>821</v>
      </c>
      <c r="E310">
        <v>9241000</v>
      </c>
      <c r="F310">
        <v>27118000</v>
      </c>
      <c r="G310">
        <v>1</v>
      </c>
    </row>
    <row r="311" spans="1:8" x14ac:dyDescent="0.2">
      <c r="A311">
        <v>117</v>
      </c>
      <c r="B311" t="s">
        <v>11</v>
      </c>
      <c r="C311" t="s">
        <v>94</v>
      </c>
      <c r="D311" t="s">
        <v>821</v>
      </c>
      <c r="E311">
        <v>9300000</v>
      </c>
      <c r="F311">
        <v>9551293.75</v>
      </c>
      <c r="G311">
        <v>1</v>
      </c>
    </row>
    <row r="312" spans="1:8" x14ac:dyDescent="0.2">
      <c r="A312">
        <v>22</v>
      </c>
      <c r="B312" t="s">
        <v>11</v>
      </c>
      <c r="C312" t="s">
        <v>94</v>
      </c>
      <c r="D312" t="s">
        <v>821</v>
      </c>
      <c r="E312">
        <v>8119000</v>
      </c>
      <c r="F312">
        <v>35319000</v>
      </c>
      <c r="G312">
        <v>1</v>
      </c>
    </row>
    <row r="313" spans="1:8" x14ac:dyDescent="0.2">
      <c r="A313">
        <v>121</v>
      </c>
      <c r="B313" t="s">
        <v>11</v>
      </c>
      <c r="C313" t="s">
        <v>94</v>
      </c>
      <c r="D313" t="s">
        <v>821</v>
      </c>
      <c r="E313">
        <v>9188000</v>
      </c>
      <c r="F313">
        <v>10160183.460000001</v>
      </c>
      <c r="G313">
        <v>1</v>
      </c>
    </row>
    <row r="314" spans="1:8" x14ac:dyDescent="0.2">
      <c r="A314">
        <v>4</v>
      </c>
      <c r="B314" t="s">
        <v>11</v>
      </c>
      <c r="C314" t="s">
        <v>84</v>
      </c>
      <c r="D314" t="s">
        <v>84</v>
      </c>
      <c r="E314">
        <v>9135700</v>
      </c>
      <c r="F314">
        <v>9987500</v>
      </c>
      <c r="G314">
        <v>10</v>
      </c>
    </row>
    <row r="315" spans="1:8" x14ac:dyDescent="0.2">
      <c r="A315">
        <v>4</v>
      </c>
      <c r="B315" t="s">
        <v>11</v>
      </c>
      <c r="C315" t="s">
        <v>84</v>
      </c>
      <c r="D315" t="s">
        <v>84</v>
      </c>
      <c r="E315">
        <v>8696250</v>
      </c>
      <c r="F315">
        <v>10750000</v>
      </c>
      <c r="G315">
        <v>8</v>
      </c>
    </row>
    <row r="316" spans="1:8" x14ac:dyDescent="0.2">
      <c r="A316">
        <v>93</v>
      </c>
      <c r="B316" t="s">
        <v>11</v>
      </c>
      <c r="C316" t="s">
        <v>84</v>
      </c>
      <c r="D316" t="s">
        <v>84</v>
      </c>
      <c r="E316">
        <v>9300000</v>
      </c>
      <c r="F316">
        <v>9700000</v>
      </c>
      <c r="G316">
        <v>2</v>
      </c>
    </row>
    <row r="317" spans="1:8" x14ac:dyDescent="0.2">
      <c r="A317">
        <v>93</v>
      </c>
      <c r="B317" t="s">
        <v>11</v>
      </c>
      <c r="C317" t="s">
        <v>84</v>
      </c>
      <c r="D317" t="s">
        <v>84</v>
      </c>
      <c r="E317">
        <v>17427901.75</v>
      </c>
      <c r="F317">
        <v>17427901.75</v>
      </c>
      <c r="H317">
        <v>1</v>
      </c>
    </row>
    <row r="318" spans="1:8" x14ac:dyDescent="0.2">
      <c r="A318">
        <v>93</v>
      </c>
      <c r="B318" t="s">
        <v>11</v>
      </c>
      <c r="C318" t="s">
        <v>84</v>
      </c>
      <c r="D318" t="s">
        <v>84</v>
      </c>
      <c r="E318">
        <v>14635750.890000001</v>
      </c>
      <c r="F318">
        <v>14788215.560000001</v>
      </c>
      <c r="H318">
        <v>1</v>
      </c>
    </row>
    <row r="319" spans="1:8" x14ac:dyDescent="0.2">
      <c r="A319">
        <v>96</v>
      </c>
      <c r="B319" t="s">
        <v>11</v>
      </c>
      <c r="C319" t="s">
        <v>84</v>
      </c>
      <c r="D319" t="s">
        <v>84</v>
      </c>
      <c r="E319">
        <v>14311503.9</v>
      </c>
      <c r="F319">
        <v>14466434.15</v>
      </c>
      <c r="H319">
        <v>1</v>
      </c>
    </row>
    <row r="320" spans="1:8" x14ac:dyDescent="0.2">
      <c r="A320">
        <v>121</v>
      </c>
      <c r="B320" t="s">
        <v>11</v>
      </c>
      <c r="C320" t="s">
        <v>84</v>
      </c>
      <c r="D320" t="s">
        <v>84</v>
      </c>
      <c r="E320">
        <v>22405424.25</v>
      </c>
      <c r="F320">
        <v>22410424.25</v>
      </c>
      <c r="H320">
        <v>1</v>
      </c>
    </row>
    <row r="321" spans="1:7" x14ac:dyDescent="0.2">
      <c r="A321">
        <v>105</v>
      </c>
      <c r="B321" t="s">
        <v>11</v>
      </c>
      <c r="C321" t="s">
        <v>84</v>
      </c>
      <c r="D321" t="s">
        <v>84</v>
      </c>
      <c r="E321">
        <v>9300000</v>
      </c>
      <c r="F321">
        <v>9599973.5</v>
      </c>
      <c r="G321">
        <v>1</v>
      </c>
    </row>
    <row r="322" spans="1:7" x14ac:dyDescent="0.2">
      <c r="A322">
        <v>28</v>
      </c>
      <c r="B322" t="s">
        <v>73</v>
      </c>
      <c r="C322" t="s">
        <v>824</v>
      </c>
      <c r="D322" t="s">
        <v>824</v>
      </c>
      <c r="E322">
        <v>10832333.3333333</v>
      </c>
      <c r="F322">
        <v>11189262.053333299</v>
      </c>
      <c r="G322">
        <v>3</v>
      </c>
    </row>
    <row r="323" spans="1:7" x14ac:dyDescent="0.2">
      <c r="A323">
        <v>28</v>
      </c>
      <c r="B323" t="s">
        <v>73</v>
      </c>
      <c r="C323" t="s">
        <v>824</v>
      </c>
      <c r="D323" t="s">
        <v>824</v>
      </c>
      <c r="E323">
        <v>9807111.1111111101</v>
      </c>
      <c r="F323">
        <v>10114775.73</v>
      </c>
      <c r="G323">
        <v>9</v>
      </c>
    </row>
    <row r="324" spans="1:7" x14ac:dyDescent="0.2">
      <c r="A324">
        <v>116</v>
      </c>
      <c r="B324" t="s">
        <v>73</v>
      </c>
      <c r="C324" t="s">
        <v>824</v>
      </c>
      <c r="D324" t="s">
        <v>824</v>
      </c>
      <c r="E324">
        <v>9300000</v>
      </c>
      <c r="F324">
        <v>9466708.0800000001</v>
      </c>
      <c r="G324">
        <v>1</v>
      </c>
    </row>
    <row r="325" spans="1:7" x14ac:dyDescent="0.2">
      <c r="A325">
        <v>32</v>
      </c>
      <c r="B325" t="s">
        <v>73</v>
      </c>
      <c r="C325" t="s">
        <v>824</v>
      </c>
      <c r="D325" t="s">
        <v>824</v>
      </c>
      <c r="E325">
        <v>9275000</v>
      </c>
      <c r="F325">
        <v>10819359.01</v>
      </c>
      <c r="G325">
        <v>2</v>
      </c>
    </row>
    <row r="326" spans="1:7" x14ac:dyDescent="0.2">
      <c r="A326">
        <v>32</v>
      </c>
      <c r="B326" t="s">
        <v>73</v>
      </c>
      <c r="C326" t="s">
        <v>824</v>
      </c>
      <c r="D326" t="s">
        <v>824</v>
      </c>
      <c r="E326">
        <v>9293000</v>
      </c>
      <c r="F326">
        <v>12977338.140000001</v>
      </c>
      <c r="G326">
        <v>1</v>
      </c>
    </row>
    <row r="327" spans="1:7" x14ac:dyDescent="0.2">
      <c r="A327">
        <v>96</v>
      </c>
      <c r="B327" t="s">
        <v>73</v>
      </c>
      <c r="C327" t="s">
        <v>824</v>
      </c>
      <c r="D327" t="s">
        <v>824</v>
      </c>
      <c r="E327">
        <v>9270500</v>
      </c>
      <c r="F327">
        <v>9604557.7550000008</v>
      </c>
      <c r="G327">
        <v>2</v>
      </c>
    </row>
    <row r="328" spans="1:7" x14ac:dyDescent="0.2">
      <c r="A328">
        <v>28</v>
      </c>
      <c r="B328" t="s">
        <v>73</v>
      </c>
      <c r="C328" t="s">
        <v>86</v>
      </c>
      <c r="D328" t="s">
        <v>86</v>
      </c>
      <c r="E328">
        <v>9263500</v>
      </c>
      <c r="F328">
        <v>9562337.5649999995</v>
      </c>
      <c r="G328">
        <v>2</v>
      </c>
    </row>
    <row r="329" spans="1:7" x14ac:dyDescent="0.2">
      <c r="A329">
        <v>28</v>
      </c>
      <c r="B329" t="s">
        <v>73</v>
      </c>
      <c r="C329" t="s">
        <v>86</v>
      </c>
      <c r="D329" t="s">
        <v>86</v>
      </c>
      <c r="E329">
        <v>9121000</v>
      </c>
      <c r="F329">
        <v>9625331.8533333298</v>
      </c>
      <c r="G329">
        <v>3</v>
      </c>
    </row>
    <row r="330" spans="1:7" x14ac:dyDescent="0.2">
      <c r="A330">
        <v>87</v>
      </c>
      <c r="B330" t="s">
        <v>73</v>
      </c>
      <c r="C330" t="s">
        <v>86</v>
      </c>
      <c r="D330" t="s">
        <v>86</v>
      </c>
      <c r="E330">
        <v>7783000</v>
      </c>
      <c r="F330">
        <v>9606024.2899999991</v>
      </c>
      <c r="G330">
        <v>1</v>
      </c>
    </row>
    <row r="331" spans="1:7" x14ac:dyDescent="0.2">
      <c r="A331">
        <v>93</v>
      </c>
      <c r="B331" t="s">
        <v>73</v>
      </c>
      <c r="C331" t="s">
        <v>86</v>
      </c>
      <c r="D331" t="s">
        <v>86</v>
      </c>
      <c r="E331">
        <v>9300000</v>
      </c>
      <c r="F331">
        <v>9550005.5700000003</v>
      </c>
      <c r="G331">
        <v>1</v>
      </c>
    </row>
    <row r="332" spans="1:7" x14ac:dyDescent="0.2">
      <c r="A332">
        <v>27</v>
      </c>
      <c r="B332" t="s">
        <v>73</v>
      </c>
      <c r="C332" t="s">
        <v>86</v>
      </c>
      <c r="D332" t="s">
        <v>86</v>
      </c>
      <c r="E332">
        <v>7825000</v>
      </c>
      <c r="F332">
        <v>28177000</v>
      </c>
      <c r="G332">
        <v>1</v>
      </c>
    </row>
    <row r="333" spans="1:7" x14ac:dyDescent="0.2">
      <c r="A333">
        <v>22</v>
      </c>
      <c r="B333" t="s">
        <v>73</v>
      </c>
      <c r="C333" t="s">
        <v>86</v>
      </c>
      <c r="D333" t="s">
        <v>86</v>
      </c>
      <c r="E333">
        <v>7406000</v>
      </c>
      <c r="F333">
        <v>35990000</v>
      </c>
      <c r="G333">
        <v>1</v>
      </c>
    </row>
    <row r="334" spans="1:7" x14ac:dyDescent="0.2">
      <c r="A334">
        <v>92</v>
      </c>
      <c r="B334" t="s">
        <v>102</v>
      </c>
      <c r="C334" t="s">
        <v>916</v>
      </c>
      <c r="D334" t="s">
        <v>86</v>
      </c>
      <c r="E334">
        <v>9260000</v>
      </c>
      <c r="F334">
        <v>9531000</v>
      </c>
      <c r="G334">
        <v>1</v>
      </c>
    </row>
    <row r="335" spans="1:7" x14ac:dyDescent="0.2">
      <c r="A335">
        <v>4</v>
      </c>
      <c r="B335" t="s">
        <v>74</v>
      </c>
      <c r="C335" t="s">
        <v>87</v>
      </c>
      <c r="D335" t="s">
        <v>826</v>
      </c>
      <c r="E335">
        <v>6975000</v>
      </c>
      <c r="F335">
        <v>11825000</v>
      </c>
      <c r="G335">
        <v>2</v>
      </c>
    </row>
    <row r="336" spans="1:7" x14ac:dyDescent="0.2">
      <c r="A336">
        <v>28</v>
      </c>
      <c r="B336" t="s">
        <v>74</v>
      </c>
      <c r="C336" t="s">
        <v>87</v>
      </c>
      <c r="D336" t="s">
        <v>826</v>
      </c>
      <c r="E336">
        <v>9300000</v>
      </c>
      <c r="F336">
        <v>9606025.0299999993</v>
      </c>
      <c r="G336">
        <v>1</v>
      </c>
    </row>
    <row r="337" spans="1:8" x14ac:dyDescent="0.2">
      <c r="A337">
        <v>28</v>
      </c>
      <c r="B337" t="s">
        <v>74</v>
      </c>
      <c r="C337" t="s">
        <v>87</v>
      </c>
      <c r="D337" t="s">
        <v>826</v>
      </c>
      <c r="E337">
        <v>7993500</v>
      </c>
      <c r="F337">
        <v>9591261.5800000001</v>
      </c>
      <c r="G337">
        <v>2</v>
      </c>
    </row>
    <row r="338" spans="1:8" x14ac:dyDescent="0.2">
      <c r="A338">
        <v>93</v>
      </c>
      <c r="B338" t="s">
        <v>74</v>
      </c>
      <c r="C338" t="s">
        <v>87</v>
      </c>
      <c r="D338" t="s">
        <v>826</v>
      </c>
      <c r="E338">
        <v>6200000</v>
      </c>
      <c r="F338">
        <v>10122337.3533333</v>
      </c>
      <c r="G338">
        <v>3</v>
      </c>
    </row>
    <row r="339" spans="1:8" x14ac:dyDescent="0.2">
      <c r="A339">
        <v>88</v>
      </c>
      <c r="B339" t="s">
        <v>74</v>
      </c>
      <c r="C339" t="s">
        <v>87</v>
      </c>
      <c r="D339" t="s">
        <v>826</v>
      </c>
      <c r="E339">
        <v>13950000</v>
      </c>
      <c r="F339">
        <v>14406767.9</v>
      </c>
      <c r="G339">
        <v>1</v>
      </c>
    </row>
    <row r="340" spans="1:8" x14ac:dyDescent="0.2">
      <c r="A340">
        <v>4</v>
      </c>
      <c r="B340" t="s">
        <v>102</v>
      </c>
      <c r="C340" t="s">
        <v>108</v>
      </c>
      <c r="D340" t="s">
        <v>827</v>
      </c>
      <c r="E340">
        <v>9300000</v>
      </c>
      <c r="F340">
        <v>9600000</v>
      </c>
      <c r="G340">
        <v>1</v>
      </c>
    </row>
    <row r="341" spans="1:8" x14ac:dyDescent="0.2">
      <c r="A341">
        <v>4</v>
      </c>
      <c r="B341" t="s">
        <v>102</v>
      </c>
      <c r="C341" t="s">
        <v>108</v>
      </c>
      <c r="D341" t="s">
        <v>827</v>
      </c>
      <c r="E341">
        <v>9300000</v>
      </c>
      <c r="F341">
        <v>9782382.0800000001</v>
      </c>
      <c r="G341">
        <v>1</v>
      </c>
    </row>
    <row r="342" spans="1:8" x14ac:dyDescent="0.2">
      <c r="A342">
        <v>28</v>
      </c>
      <c r="B342" t="s">
        <v>102</v>
      </c>
      <c r="C342" t="s">
        <v>108</v>
      </c>
      <c r="D342" t="s">
        <v>827</v>
      </c>
      <c r="E342">
        <v>9300000</v>
      </c>
      <c r="F342">
        <v>9606025.0299999993</v>
      </c>
      <c r="G342">
        <v>1</v>
      </c>
    </row>
    <row r="343" spans="1:8" x14ac:dyDescent="0.2">
      <c r="A343">
        <v>87</v>
      </c>
      <c r="B343" t="s">
        <v>102</v>
      </c>
      <c r="C343" t="s">
        <v>108</v>
      </c>
      <c r="D343" t="s">
        <v>827</v>
      </c>
      <c r="E343">
        <v>7993000</v>
      </c>
      <c r="F343">
        <v>15795001.699999999</v>
      </c>
      <c r="G343">
        <v>1</v>
      </c>
    </row>
    <row r="344" spans="1:8" x14ac:dyDescent="0.2">
      <c r="A344">
        <v>93</v>
      </c>
      <c r="B344" t="s">
        <v>102</v>
      </c>
      <c r="C344" t="s">
        <v>108</v>
      </c>
      <c r="D344" t="s">
        <v>827</v>
      </c>
      <c r="E344">
        <v>10289250</v>
      </c>
      <c r="F344">
        <v>13361477.755000001</v>
      </c>
      <c r="G344">
        <v>4</v>
      </c>
    </row>
    <row r="345" spans="1:8" x14ac:dyDescent="0.2">
      <c r="A345">
        <v>93</v>
      </c>
      <c r="B345" t="s">
        <v>102</v>
      </c>
      <c r="C345" t="s">
        <v>108</v>
      </c>
      <c r="D345" t="s">
        <v>827</v>
      </c>
      <c r="E345">
        <v>15649768.045</v>
      </c>
      <c r="F345">
        <v>15699768.045</v>
      </c>
      <c r="H345">
        <v>2</v>
      </c>
    </row>
    <row r="346" spans="1:8" x14ac:dyDescent="0.2">
      <c r="A346">
        <v>88</v>
      </c>
      <c r="B346" t="s">
        <v>102</v>
      </c>
      <c r="C346" t="s">
        <v>108</v>
      </c>
      <c r="D346" t="s">
        <v>827</v>
      </c>
      <c r="E346">
        <v>9300000</v>
      </c>
      <c r="F346">
        <v>9620978.5999999996</v>
      </c>
      <c r="G346">
        <v>1</v>
      </c>
    </row>
    <row r="347" spans="1:8" x14ac:dyDescent="0.2">
      <c r="A347">
        <v>88</v>
      </c>
      <c r="B347" t="s">
        <v>102</v>
      </c>
      <c r="C347" t="s">
        <v>108</v>
      </c>
      <c r="D347" t="s">
        <v>827</v>
      </c>
      <c r="E347">
        <v>19898773.649999999</v>
      </c>
      <c r="F347">
        <v>19898773.649999999</v>
      </c>
      <c r="H347">
        <v>1</v>
      </c>
    </row>
    <row r="348" spans="1:8" x14ac:dyDescent="0.2">
      <c r="A348">
        <v>88</v>
      </c>
      <c r="B348" t="s">
        <v>102</v>
      </c>
      <c r="C348" t="s">
        <v>108</v>
      </c>
      <c r="D348" t="s">
        <v>827</v>
      </c>
      <c r="E348">
        <v>17813494.614999998</v>
      </c>
      <c r="F348">
        <v>17920603.649999999</v>
      </c>
      <c r="H348">
        <v>2</v>
      </c>
    </row>
    <row r="349" spans="1:8" x14ac:dyDescent="0.2">
      <c r="A349">
        <v>93</v>
      </c>
      <c r="B349" t="s">
        <v>11</v>
      </c>
      <c r="C349" t="s">
        <v>103</v>
      </c>
      <c r="D349" t="s">
        <v>828</v>
      </c>
      <c r="E349">
        <v>23872499.899999999</v>
      </c>
      <c r="F349">
        <v>23936111</v>
      </c>
      <c r="H349">
        <v>1</v>
      </c>
    </row>
    <row r="350" spans="1:8" x14ac:dyDescent="0.2">
      <c r="A350">
        <v>26</v>
      </c>
      <c r="B350" t="s">
        <v>11</v>
      </c>
      <c r="C350" t="s">
        <v>103</v>
      </c>
      <c r="D350" t="s">
        <v>828</v>
      </c>
      <c r="E350">
        <v>9001000</v>
      </c>
      <c r="F350">
        <v>12186990</v>
      </c>
      <c r="G350">
        <v>1</v>
      </c>
    </row>
    <row r="351" spans="1:8" x14ac:dyDescent="0.2">
      <c r="A351">
        <v>22</v>
      </c>
      <c r="B351" t="s">
        <v>11</v>
      </c>
      <c r="C351" t="s">
        <v>741</v>
      </c>
      <c r="D351" t="s">
        <v>828</v>
      </c>
      <c r="E351">
        <v>9221000</v>
      </c>
      <c r="F351">
        <v>30931037.030000001</v>
      </c>
      <c r="G351">
        <v>1</v>
      </c>
    </row>
    <row r="352" spans="1:8" x14ac:dyDescent="0.2">
      <c r="A352">
        <v>4</v>
      </c>
      <c r="B352" t="s">
        <v>102</v>
      </c>
      <c r="C352" t="s">
        <v>748</v>
      </c>
      <c r="D352" t="s">
        <v>828</v>
      </c>
      <c r="E352">
        <v>9188000</v>
      </c>
      <c r="F352">
        <v>9600000</v>
      </c>
      <c r="G352">
        <v>1</v>
      </c>
    </row>
    <row r="353" spans="1:8" x14ac:dyDescent="0.2">
      <c r="A353">
        <v>93</v>
      </c>
      <c r="B353" t="s">
        <v>11</v>
      </c>
      <c r="C353" t="s">
        <v>83</v>
      </c>
      <c r="D353" t="s">
        <v>102</v>
      </c>
      <c r="E353">
        <v>9241000</v>
      </c>
      <c r="F353">
        <v>13477640.689999999</v>
      </c>
      <c r="G353">
        <v>1</v>
      </c>
    </row>
    <row r="354" spans="1:8" x14ac:dyDescent="0.2">
      <c r="A354">
        <v>117</v>
      </c>
      <c r="B354" t="s">
        <v>11</v>
      </c>
      <c r="C354" t="s">
        <v>83</v>
      </c>
      <c r="D354" t="s">
        <v>102</v>
      </c>
      <c r="E354">
        <v>8077000</v>
      </c>
      <c r="F354">
        <v>9511293.75</v>
      </c>
      <c r="G354">
        <v>1</v>
      </c>
    </row>
    <row r="355" spans="1:8" x14ac:dyDescent="0.2">
      <c r="A355">
        <v>96</v>
      </c>
      <c r="B355" t="s">
        <v>11</v>
      </c>
      <c r="C355" t="s">
        <v>83</v>
      </c>
      <c r="D355" t="s">
        <v>102</v>
      </c>
      <c r="E355">
        <v>9260000</v>
      </c>
      <c r="F355">
        <v>9604558</v>
      </c>
      <c r="G355">
        <v>1</v>
      </c>
    </row>
    <row r="356" spans="1:8" x14ac:dyDescent="0.2">
      <c r="A356">
        <v>93</v>
      </c>
      <c r="B356" t="s">
        <v>11</v>
      </c>
      <c r="C356" t="s">
        <v>11</v>
      </c>
      <c r="D356" t="s">
        <v>102</v>
      </c>
      <c r="E356">
        <v>7741000</v>
      </c>
      <c r="F356">
        <v>67300000</v>
      </c>
      <c r="G356">
        <v>1</v>
      </c>
    </row>
    <row r="357" spans="1:8" x14ac:dyDescent="0.2">
      <c r="A357">
        <v>27</v>
      </c>
      <c r="B357" t="s">
        <v>11</v>
      </c>
      <c r="C357" t="s">
        <v>11</v>
      </c>
      <c r="D357" t="s">
        <v>102</v>
      </c>
      <c r="E357">
        <v>7699000</v>
      </c>
      <c r="F357">
        <v>55270000</v>
      </c>
      <c r="G357">
        <v>1</v>
      </c>
    </row>
    <row r="358" spans="1:8" x14ac:dyDescent="0.2">
      <c r="A358">
        <v>27</v>
      </c>
      <c r="B358" t="s">
        <v>11</v>
      </c>
      <c r="C358" t="s">
        <v>11</v>
      </c>
      <c r="D358" t="s">
        <v>829</v>
      </c>
      <c r="E358">
        <v>9227000</v>
      </c>
      <c r="F358">
        <v>21542000</v>
      </c>
      <c r="G358">
        <v>1</v>
      </c>
    </row>
    <row r="359" spans="1:8" x14ac:dyDescent="0.2">
      <c r="A359">
        <v>28</v>
      </c>
      <c r="B359" t="s">
        <v>11</v>
      </c>
      <c r="C359" t="s">
        <v>103</v>
      </c>
      <c r="D359" t="s">
        <v>830</v>
      </c>
      <c r="E359">
        <v>9300000</v>
      </c>
      <c r="F359">
        <v>9606025.0299999993</v>
      </c>
      <c r="G359">
        <v>1</v>
      </c>
    </row>
    <row r="360" spans="1:8" x14ac:dyDescent="0.2">
      <c r="A360">
        <v>93</v>
      </c>
      <c r="B360" t="s">
        <v>11</v>
      </c>
      <c r="C360" t="s">
        <v>103</v>
      </c>
      <c r="D360" t="s">
        <v>830</v>
      </c>
      <c r="E360">
        <v>9280000</v>
      </c>
      <c r="F360">
        <v>9750000</v>
      </c>
      <c r="G360">
        <v>1</v>
      </c>
    </row>
    <row r="361" spans="1:8" x14ac:dyDescent="0.2">
      <c r="A361">
        <v>93</v>
      </c>
      <c r="B361" t="s">
        <v>11</v>
      </c>
      <c r="C361" t="s">
        <v>103</v>
      </c>
      <c r="D361" t="s">
        <v>830</v>
      </c>
      <c r="E361">
        <v>7573000</v>
      </c>
      <c r="F361">
        <v>35003000</v>
      </c>
      <c r="G361">
        <v>1</v>
      </c>
    </row>
    <row r="362" spans="1:8" x14ac:dyDescent="0.2">
      <c r="A362">
        <v>93</v>
      </c>
      <c r="B362" t="s">
        <v>11</v>
      </c>
      <c r="C362" t="s">
        <v>103</v>
      </c>
      <c r="D362" t="s">
        <v>831</v>
      </c>
      <c r="E362">
        <v>8035000</v>
      </c>
      <c r="F362">
        <v>27000000</v>
      </c>
      <c r="G362">
        <v>1</v>
      </c>
    </row>
    <row r="363" spans="1:8" x14ac:dyDescent="0.2">
      <c r="A363">
        <v>32</v>
      </c>
      <c r="B363" t="s">
        <v>11</v>
      </c>
      <c r="C363" t="s">
        <v>103</v>
      </c>
      <c r="D363" t="s">
        <v>831</v>
      </c>
      <c r="E363">
        <v>9267000</v>
      </c>
      <c r="F363">
        <v>16303144.960000001</v>
      </c>
      <c r="G363">
        <v>1</v>
      </c>
    </row>
    <row r="364" spans="1:8" x14ac:dyDescent="0.2">
      <c r="A364">
        <v>4</v>
      </c>
      <c r="B364" t="s">
        <v>74</v>
      </c>
      <c r="C364" t="s">
        <v>72</v>
      </c>
      <c r="D364" t="s">
        <v>72</v>
      </c>
      <c r="E364">
        <v>9208000</v>
      </c>
      <c r="F364">
        <v>9600000</v>
      </c>
      <c r="G364">
        <v>2</v>
      </c>
    </row>
    <row r="365" spans="1:8" x14ac:dyDescent="0.2">
      <c r="A365">
        <v>4</v>
      </c>
      <c r="B365" t="s">
        <v>74</v>
      </c>
      <c r="C365" t="s">
        <v>72</v>
      </c>
      <c r="D365" t="s">
        <v>72</v>
      </c>
      <c r="E365">
        <v>19023045.620000001</v>
      </c>
      <c r="F365">
        <v>19286091.25</v>
      </c>
      <c r="H365">
        <v>1</v>
      </c>
    </row>
    <row r="366" spans="1:8" x14ac:dyDescent="0.2">
      <c r="A366">
        <v>87</v>
      </c>
      <c r="B366" t="s">
        <v>74</v>
      </c>
      <c r="C366" t="s">
        <v>72</v>
      </c>
      <c r="D366" t="s">
        <v>72</v>
      </c>
      <c r="E366">
        <v>8035000</v>
      </c>
      <c r="F366">
        <v>8398957.9800000004</v>
      </c>
      <c r="G366">
        <v>1</v>
      </c>
    </row>
    <row r="367" spans="1:8" x14ac:dyDescent="0.2">
      <c r="A367">
        <v>93</v>
      </c>
      <c r="B367" t="s">
        <v>74</v>
      </c>
      <c r="C367" t="s">
        <v>72</v>
      </c>
      <c r="D367" t="s">
        <v>72</v>
      </c>
      <c r="E367">
        <v>13950000</v>
      </c>
      <c r="F367">
        <v>14250000</v>
      </c>
      <c r="G367">
        <v>2</v>
      </c>
    </row>
    <row r="368" spans="1:8" x14ac:dyDescent="0.2">
      <c r="A368">
        <v>93</v>
      </c>
      <c r="B368" t="s">
        <v>74</v>
      </c>
      <c r="C368" t="s">
        <v>72</v>
      </c>
      <c r="D368" t="s">
        <v>72</v>
      </c>
      <c r="E368">
        <v>8478500</v>
      </c>
      <c r="F368">
        <v>9550000</v>
      </c>
      <c r="G368">
        <v>2</v>
      </c>
    </row>
    <row r="369" spans="1:8" x14ac:dyDescent="0.2">
      <c r="A369">
        <v>116</v>
      </c>
      <c r="B369" t="s">
        <v>74</v>
      </c>
      <c r="C369" t="s">
        <v>72</v>
      </c>
      <c r="D369" t="s">
        <v>72</v>
      </c>
      <c r="E369">
        <v>9297454.5454545394</v>
      </c>
      <c r="F369">
        <v>9466708.0800000001</v>
      </c>
      <c r="G369">
        <v>11</v>
      </c>
    </row>
    <row r="370" spans="1:8" x14ac:dyDescent="0.2">
      <c r="A370">
        <v>88</v>
      </c>
      <c r="B370" t="s">
        <v>74</v>
      </c>
      <c r="C370" t="s">
        <v>72</v>
      </c>
      <c r="D370" t="s">
        <v>72</v>
      </c>
      <c r="E370">
        <v>9231000</v>
      </c>
      <c r="F370">
        <v>9618376.0500000007</v>
      </c>
      <c r="G370">
        <v>2</v>
      </c>
    </row>
    <row r="371" spans="1:8" x14ac:dyDescent="0.2">
      <c r="A371">
        <v>88</v>
      </c>
      <c r="B371" t="s">
        <v>74</v>
      </c>
      <c r="C371" t="s">
        <v>72</v>
      </c>
      <c r="D371" t="s">
        <v>72</v>
      </c>
      <c r="E371">
        <v>9300000</v>
      </c>
      <c r="F371">
        <v>9620978.5999999996</v>
      </c>
      <c r="G371">
        <v>1</v>
      </c>
    </row>
    <row r="372" spans="1:8" x14ac:dyDescent="0.2">
      <c r="A372">
        <v>32</v>
      </c>
      <c r="B372" t="s">
        <v>11</v>
      </c>
      <c r="C372" t="s">
        <v>741</v>
      </c>
      <c r="D372" t="s">
        <v>72</v>
      </c>
      <c r="E372">
        <v>13950000</v>
      </c>
      <c r="F372">
        <v>14345425.789999999</v>
      </c>
      <c r="G372">
        <v>1</v>
      </c>
    </row>
    <row r="373" spans="1:8" x14ac:dyDescent="0.2">
      <c r="A373">
        <v>4</v>
      </c>
      <c r="B373" t="s">
        <v>11</v>
      </c>
      <c r="C373" t="s">
        <v>94</v>
      </c>
      <c r="D373" t="s">
        <v>833</v>
      </c>
      <c r="E373">
        <v>8119000</v>
      </c>
      <c r="F373">
        <v>9600000</v>
      </c>
      <c r="G373">
        <v>1</v>
      </c>
    </row>
    <row r="374" spans="1:8" x14ac:dyDescent="0.2">
      <c r="A374">
        <v>4</v>
      </c>
      <c r="B374" t="s">
        <v>11</v>
      </c>
      <c r="C374" t="s">
        <v>94</v>
      </c>
      <c r="D374" t="s">
        <v>833</v>
      </c>
      <c r="E374">
        <v>9300000</v>
      </c>
      <c r="F374">
        <v>9600000</v>
      </c>
      <c r="G374">
        <v>1</v>
      </c>
    </row>
    <row r="375" spans="1:8" x14ac:dyDescent="0.2">
      <c r="A375">
        <v>93</v>
      </c>
      <c r="B375" t="s">
        <v>11</v>
      </c>
      <c r="C375" t="s">
        <v>94</v>
      </c>
      <c r="D375" t="s">
        <v>833</v>
      </c>
      <c r="E375">
        <v>8909000</v>
      </c>
      <c r="F375">
        <v>18445000</v>
      </c>
      <c r="G375">
        <v>2</v>
      </c>
    </row>
    <row r="376" spans="1:8" x14ac:dyDescent="0.2">
      <c r="A376">
        <v>93</v>
      </c>
      <c r="B376" t="s">
        <v>11</v>
      </c>
      <c r="C376" t="s">
        <v>94</v>
      </c>
      <c r="D376" t="s">
        <v>833</v>
      </c>
      <c r="E376">
        <v>8536600</v>
      </c>
      <c r="F376">
        <v>21863340.897999998</v>
      </c>
      <c r="G376">
        <v>5</v>
      </c>
    </row>
    <row r="377" spans="1:8" x14ac:dyDescent="0.2">
      <c r="A377">
        <v>93</v>
      </c>
      <c r="B377" t="s">
        <v>11</v>
      </c>
      <c r="C377" t="s">
        <v>94</v>
      </c>
      <c r="D377" t="s">
        <v>833</v>
      </c>
      <c r="E377">
        <v>16956718.303333301</v>
      </c>
      <c r="F377">
        <v>17125651.603333302</v>
      </c>
      <c r="H377">
        <v>3</v>
      </c>
    </row>
    <row r="378" spans="1:8" x14ac:dyDescent="0.2">
      <c r="A378">
        <v>93</v>
      </c>
      <c r="B378" t="s">
        <v>11</v>
      </c>
      <c r="C378" t="s">
        <v>94</v>
      </c>
      <c r="D378" t="s">
        <v>833</v>
      </c>
      <c r="E378">
        <v>20038062.5</v>
      </c>
      <c r="F378">
        <v>20192862.5</v>
      </c>
      <c r="H378">
        <v>2</v>
      </c>
    </row>
    <row r="379" spans="1:8" x14ac:dyDescent="0.2">
      <c r="A379">
        <v>116</v>
      </c>
      <c r="B379" t="s">
        <v>11</v>
      </c>
      <c r="C379" t="s">
        <v>94</v>
      </c>
      <c r="D379" t="s">
        <v>833</v>
      </c>
      <c r="E379">
        <v>18252476.07</v>
      </c>
      <c r="F379">
        <v>18297417.859999999</v>
      </c>
      <c r="H379">
        <v>1</v>
      </c>
    </row>
    <row r="380" spans="1:8" x14ac:dyDescent="0.2">
      <c r="A380">
        <v>117</v>
      </c>
      <c r="B380" t="s">
        <v>11</v>
      </c>
      <c r="C380" t="s">
        <v>94</v>
      </c>
      <c r="D380" t="s">
        <v>833</v>
      </c>
      <c r="E380">
        <v>9300000</v>
      </c>
      <c r="F380">
        <v>9511293.75</v>
      </c>
      <c r="G380">
        <v>1</v>
      </c>
    </row>
    <row r="381" spans="1:8" x14ac:dyDescent="0.2">
      <c r="A381">
        <v>4</v>
      </c>
      <c r="B381" t="s">
        <v>11</v>
      </c>
      <c r="C381" t="s">
        <v>94</v>
      </c>
      <c r="D381" t="s">
        <v>834</v>
      </c>
      <c r="E381">
        <v>9213500</v>
      </c>
      <c r="F381">
        <v>9600000</v>
      </c>
      <c r="G381">
        <v>2</v>
      </c>
    </row>
    <row r="382" spans="1:8" x14ac:dyDescent="0.2">
      <c r="A382">
        <v>4</v>
      </c>
      <c r="B382" t="s">
        <v>11</v>
      </c>
      <c r="C382" t="s">
        <v>94</v>
      </c>
      <c r="D382" t="s">
        <v>834</v>
      </c>
      <c r="E382">
        <v>9264666.6666666698</v>
      </c>
      <c r="F382">
        <v>14218333.3333333</v>
      </c>
      <c r="G382">
        <v>3</v>
      </c>
    </row>
    <row r="383" spans="1:8" x14ac:dyDescent="0.2">
      <c r="A383">
        <v>28</v>
      </c>
      <c r="B383" t="s">
        <v>11</v>
      </c>
      <c r="C383" t="s">
        <v>94</v>
      </c>
      <c r="D383" t="s">
        <v>834</v>
      </c>
      <c r="E383">
        <v>9221000</v>
      </c>
      <c r="F383">
        <v>9570949.8300000001</v>
      </c>
      <c r="G383">
        <v>1</v>
      </c>
    </row>
    <row r="384" spans="1:8" x14ac:dyDescent="0.2">
      <c r="A384">
        <v>28</v>
      </c>
      <c r="B384" t="s">
        <v>11</v>
      </c>
      <c r="C384" t="s">
        <v>94</v>
      </c>
      <c r="D384" t="s">
        <v>834</v>
      </c>
      <c r="E384">
        <v>9182000</v>
      </c>
      <c r="F384">
        <v>9604691.6300000008</v>
      </c>
      <c r="G384">
        <v>1</v>
      </c>
    </row>
    <row r="385" spans="1:8" x14ac:dyDescent="0.2">
      <c r="A385">
        <v>93</v>
      </c>
      <c r="B385" t="s">
        <v>11</v>
      </c>
      <c r="C385" t="s">
        <v>94</v>
      </c>
      <c r="D385" t="s">
        <v>834</v>
      </c>
      <c r="E385">
        <v>17419189.010000002</v>
      </c>
      <c r="F385">
        <v>17573720.219999999</v>
      </c>
      <c r="H385">
        <v>2</v>
      </c>
    </row>
    <row r="386" spans="1:8" x14ac:dyDescent="0.2">
      <c r="A386">
        <v>93</v>
      </c>
      <c r="B386" t="s">
        <v>11</v>
      </c>
      <c r="C386" t="s">
        <v>94</v>
      </c>
      <c r="D386" t="s">
        <v>834</v>
      </c>
      <c r="E386">
        <v>17987202</v>
      </c>
      <c r="F386">
        <v>18035780</v>
      </c>
      <c r="H386">
        <v>1</v>
      </c>
    </row>
    <row r="387" spans="1:8" x14ac:dyDescent="0.2">
      <c r="A387">
        <v>88</v>
      </c>
      <c r="B387" t="s">
        <v>11</v>
      </c>
      <c r="C387" t="s">
        <v>94</v>
      </c>
      <c r="D387" t="s">
        <v>834</v>
      </c>
      <c r="E387">
        <v>9241000</v>
      </c>
      <c r="F387">
        <v>9760940.9399999995</v>
      </c>
      <c r="G387">
        <v>1</v>
      </c>
    </row>
    <row r="388" spans="1:8" x14ac:dyDescent="0.2">
      <c r="A388">
        <v>88</v>
      </c>
      <c r="B388" t="s">
        <v>11</v>
      </c>
      <c r="C388" t="s">
        <v>94</v>
      </c>
      <c r="D388" t="s">
        <v>834</v>
      </c>
      <c r="E388">
        <v>17343140.096666701</v>
      </c>
      <c r="F388">
        <v>17461368.763333298</v>
      </c>
      <c r="H388">
        <v>3</v>
      </c>
    </row>
    <row r="389" spans="1:8" x14ac:dyDescent="0.2">
      <c r="A389">
        <v>32</v>
      </c>
      <c r="B389" t="s">
        <v>11</v>
      </c>
      <c r="C389" t="s">
        <v>94</v>
      </c>
      <c r="D389" t="s">
        <v>834</v>
      </c>
      <c r="E389">
        <v>9188000</v>
      </c>
      <c r="F389">
        <v>15593066.65</v>
      </c>
      <c r="G389">
        <v>1</v>
      </c>
    </row>
    <row r="390" spans="1:8" x14ac:dyDescent="0.2">
      <c r="A390">
        <v>117</v>
      </c>
      <c r="B390" t="s">
        <v>11</v>
      </c>
      <c r="C390" t="s">
        <v>94</v>
      </c>
      <c r="D390" t="s">
        <v>834</v>
      </c>
      <c r="E390">
        <v>9286000</v>
      </c>
      <c r="F390">
        <v>9511293.75</v>
      </c>
      <c r="G390">
        <v>1</v>
      </c>
    </row>
    <row r="391" spans="1:8" x14ac:dyDescent="0.2">
      <c r="A391">
        <v>117</v>
      </c>
      <c r="B391" t="s">
        <v>11</v>
      </c>
      <c r="C391" t="s">
        <v>94</v>
      </c>
      <c r="D391" t="s">
        <v>834</v>
      </c>
      <c r="E391">
        <v>16769846.66</v>
      </c>
      <c r="F391">
        <v>16812371.66</v>
      </c>
      <c r="H391">
        <v>2</v>
      </c>
    </row>
    <row r="392" spans="1:8" x14ac:dyDescent="0.2">
      <c r="A392">
        <v>4</v>
      </c>
      <c r="B392" t="s">
        <v>11</v>
      </c>
      <c r="C392" t="s">
        <v>84</v>
      </c>
      <c r="D392" t="s">
        <v>835</v>
      </c>
      <c r="E392">
        <v>6975000</v>
      </c>
      <c r="F392">
        <v>14150000</v>
      </c>
      <c r="G392">
        <v>2</v>
      </c>
    </row>
    <row r="393" spans="1:8" x14ac:dyDescent="0.2">
      <c r="A393">
        <v>4</v>
      </c>
      <c r="B393" t="s">
        <v>11</v>
      </c>
      <c r="C393" t="s">
        <v>84</v>
      </c>
      <c r="D393" t="s">
        <v>835</v>
      </c>
      <c r="E393">
        <v>9300000</v>
      </c>
      <c r="F393">
        <v>9600000</v>
      </c>
      <c r="G393">
        <v>2</v>
      </c>
    </row>
    <row r="394" spans="1:8" x14ac:dyDescent="0.2">
      <c r="A394">
        <v>117</v>
      </c>
      <c r="B394" t="s">
        <v>11</v>
      </c>
      <c r="C394" t="s">
        <v>84</v>
      </c>
      <c r="D394" t="s">
        <v>835</v>
      </c>
      <c r="E394">
        <v>4650000</v>
      </c>
      <c r="F394">
        <v>9511293.75</v>
      </c>
      <c r="G394">
        <v>2</v>
      </c>
    </row>
    <row r="395" spans="1:8" x14ac:dyDescent="0.2">
      <c r="A395">
        <v>96</v>
      </c>
      <c r="B395" t="s">
        <v>11</v>
      </c>
      <c r="C395" t="s">
        <v>84</v>
      </c>
      <c r="D395" t="s">
        <v>835</v>
      </c>
      <c r="E395">
        <v>6236500</v>
      </c>
      <c r="F395">
        <v>11218426.324999999</v>
      </c>
      <c r="G395">
        <v>2</v>
      </c>
    </row>
    <row r="396" spans="1:8" x14ac:dyDescent="0.2">
      <c r="A396">
        <v>121</v>
      </c>
      <c r="B396" t="s">
        <v>11</v>
      </c>
      <c r="C396" t="s">
        <v>84</v>
      </c>
      <c r="D396" t="s">
        <v>835</v>
      </c>
      <c r="E396">
        <v>9254000</v>
      </c>
      <c r="F396">
        <v>9644637.6999999993</v>
      </c>
      <c r="G396">
        <v>2</v>
      </c>
    </row>
    <row r="397" spans="1:8" x14ac:dyDescent="0.2">
      <c r="A397">
        <v>121</v>
      </c>
      <c r="B397" t="s">
        <v>11</v>
      </c>
      <c r="C397" t="s">
        <v>84</v>
      </c>
      <c r="D397" t="s">
        <v>835</v>
      </c>
      <c r="E397">
        <v>18331974.25</v>
      </c>
      <c r="F397">
        <v>18336974.25</v>
      </c>
      <c r="H397">
        <v>1</v>
      </c>
    </row>
    <row r="398" spans="1:8" x14ac:dyDescent="0.2">
      <c r="A398">
        <v>105</v>
      </c>
      <c r="B398" t="s">
        <v>11</v>
      </c>
      <c r="C398" t="s">
        <v>84</v>
      </c>
      <c r="D398" t="s">
        <v>835</v>
      </c>
      <c r="E398">
        <v>9300000</v>
      </c>
      <c r="F398">
        <v>9599973.5399999991</v>
      </c>
      <c r="G398">
        <v>1</v>
      </c>
    </row>
    <row r="399" spans="1:8" x14ac:dyDescent="0.2">
      <c r="A399">
        <v>4</v>
      </c>
      <c r="B399" t="s">
        <v>11</v>
      </c>
      <c r="C399" t="s">
        <v>94</v>
      </c>
      <c r="D399" t="s">
        <v>836</v>
      </c>
      <c r="E399">
        <v>9260000</v>
      </c>
      <c r="F399">
        <v>9600000</v>
      </c>
      <c r="G399">
        <v>1</v>
      </c>
    </row>
    <row r="400" spans="1:8" x14ac:dyDescent="0.2">
      <c r="A400">
        <v>4</v>
      </c>
      <c r="B400" t="s">
        <v>11</v>
      </c>
      <c r="C400" t="s">
        <v>94</v>
      </c>
      <c r="D400" t="s">
        <v>836</v>
      </c>
      <c r="E400">
        <v>9286000</v>
      </c>
      <c r="F400">
        <v>9965000</v>
      </c>
      <c r="G400">
        <v>1</v>
      </c>
    </row>
    <row r="401" spans="1:8" x14ac:dyDescent="0.2">
      <c r="A401">
        <v>28</v>
      </c>
      <c r="B401" t="s">
        <v>11</v>
      </c>
      <c r="C401" t="s">
        <v>94</v>
      </c>
      <c r="D401" t="s">
        <v>836</v>
      </c>
      <c r="E401">
        <v>8987000</v>
      </c>
      <c r="F401">
        <v>19287208.195</v>
      </c>
      <c r="G401">
        <v>2</v>
      </c>
    </row>
    <row r="402" spans="1:8" x14ac:dyDescent="0.2">
      <c r="A402">
        <v>93</v>
      </c>
      <c r="B402" t="s">
        <v>11</v>
      </c>
      <c r="C402" t="s">
        <v>94</v>
      </c>
      <c r="D402" t="s">
        <v>836</v>
      </c>
      <c r="E402">
        <v>8006500</v>
      </c>
      <c r="F402">
        <v>43837000.155000001</v>
      </c>
      <c r="G402">
        <v>2</v>
      </c>
    </row>
    <row r="403" spans="1:8" x14ac:dyDescent="0.2">
      <c r="A403">
        <v>27</v>
      </c>
      <c r="B403" t="s">
        <v>11</v>
      </c>
      <c r="C403" t="s">
        <v>94</v>
      </c>
      <c r="D403" t="s">
        <v>836</v>
      </c>
      <c r="E403">
        <v>7426500</v>
      </c>
      <c r="F403">
        <v>27506000</v>
      </c>
      <c r="G403">
        <v>2</v>
      </c>
    </row>
    <row r="404" spans="1:8" x14ac:dyDescent="0.2">
      <c r="A404">
        <v>96</v>
      </c>
      <c r="B404" t="s">
        <v>11</v>
      </c>
      <c r="C404" t="s">
        <v>94</v>
      </c>
      <c r="D404" t="s">
        <v>836</v>
      </c>
      <c r="E404">
        <v>9280000</v>
      </c>
      <c r="F404">
        <v>9604557.5099999998</v>
      </c>
      <c r="G404">
        <v>1</v>
      </c>
    </row>
    <row r="405" spans="1:8" x14ac:dyDescent="0.2">
      <c r="A405">
        <v>121</v>
      </c>
      <c r="B405" t="s">
        <v>11</v>
      </c>
      <c r="C405" t="s">
        <v>94</v>
      </c>
      <c r="D405" t="s">
        <v>836</v>
      </c>
      <c r="E405">
        <v>9300000</v>
      </c>
      <c r="F405">
        <v>9645157.5</v>
      </c>
      <c r="G405">
        <v>1</v>
      </c>
    </row>
    <row r="406" spans="1:8" x14ac:dyDescent="0.2">
      <c r="A406">
        <v>28</v>
      </c>
      <c r="B406" t="s">
        <v>74</v>
      </c>
      <c r="C406" t="s">
        <v>75</v>
      </c>
      <c r="D406" t="s">
        <v>837</v>
      </c>
      <c r="E406">
        <v>9300000</v>
      </c>
      <c r="F406">
        <v>9602670.5700000003</v>
      </c>
      <c r="G406">
        <v>1</v>
      </c>
    </row>
    <row r="407" spans="1:8" x14ac:dyDescent="0.2">
      <c r="A407">
        <v>93</v>
      </c>
      <c r="B407" t="s">
        <v>74</v>
      </c>
      <c r="C407" t="s">
        <v>75</v>
      </c>
      <c r="D407" t="s">
        <v>837</v>
      </c>
      <c r="E407">
        <v>6975000</v>
      </c>
      <c r="F407">
        <v>12084235</v>
      </c>
      <c r="G407">
        <v>2</v>
      </c>
    </row>
    <row r="408" spans="1:8" x14ac:dyDescent="0.2">
      <c r="A408">
        <v>93</v>
      </c>
      <c r="B408" t="s">
        <v>74</v>
      </c>
      <c r="C408" t="s">
        <v>75</v>
      </c>
      <c r="D408" t="s">
        <v>837</v>
      </c>
      <c r="E408">
        <v>9217500</v>
      </c>
      <c r="F408">
        <v>15825000</v>
      </c>
      <c r="G408">
        <v>2</v>
      </c>
    </row>
    <row r="409" spans="1:8" x14ac:dyDescent="0.2">
      <c r="A409">
        <v>93</v>
      </c>
      <c r="B409" t="s">
        <v>74</v>
      </c>
      <c r="C409" t="s">
        <v>75</v>
      </c>
      <c r="D409" t="s">
        <v>837</v>
      </c>
      <c r="E409">
        <v>15469513.039999999</v>
      </c>
      <c r="F409">
        <v>15521681.16</v>
      </c>
      <c r="H409">
        <v>1</v>
      </c>
    </row>
    <row r="410" spans="1:8" x14ac:dyDescent="0.2">
      <c r="A410">
        <v>88</v>
      </c>
      <c r="B410" t="s">
        <v>74</v>
      </c>
      <c r="C410" t="s">
        <v>75</v>
      </c>
      <c r="D410" t="s">
        <v>837</v>
      </c>
      <c r="E410">
        <v>9263500</v>
      </c>
      <c r="F410">
        <v>9746949.2349999994</v>
      </c>
      <c r="G410">
        <v>2</v>
      </c>
    </row>
    <row r="411" spans="1:8" x14ac:dyDescent="0.2">
      <c r="A411">
        <v>4</v>
      </c>
      <c r="B411" t="s">
        <v>104</v>
      </c>
      <c r="C411" t="s">
        <v>818</v>
      </c>
      <c r="D411" t="s">
        <v>818</v>
      </c>
      <c r="E411">
        <v>10563666.6666667</v>
      </c>
      <c r="F411">
        <v>11150000</v>
      </c>
      <c r="G411">
        <v>3</v>
      </c>
    </row>
    <row r="412" spans="1:8" x14ac:dyDescent="0.2">
      <c r="A412">
        <v>4</v>
      </c>
      <c r="B412" t="s">
        <v>104</v>
      </c>
      <c r="C412" t="s">
        <v>818</v>
      </c>
      <c r="D412" t="s">
        <v>818</v>
      </c>
      <c r="E412">
        <v>8361000</v>
      </c>
      <c r="F412">
        <v>14021666.6666667</v>
      </c>
      <c r="G412">
        <v>6</v>
      </c>
    </row>
    <row r="413" spans="1:8" x14ac:dyDescent="0.2">
      <c r="A413">
        <v>4</v>
      </c>
      <c r="B413" t="s">
        <v>104</v>
      </c>
      <c r="C413" t="s">
        <v>818</v>
      </c>
      <c r="D413" t="s">
        <v>818</v>
      </c>
      <c r="E413">
        <v>14804379.02</v>
      </c>
      <c r="F413">
        <v>14804379.02</v>
      </c>
      <c r="H413">
        <v>1</v>
      </c>
    </row>
    <row r="414" spans="1:8" x14ac:dyDescent="0.2">
      <c r="A414">
        <v>93</v>
      </c>
      <c r="B414" t="s">
        <v>104</v>
      </c>
      <c r="C414" t="s">
        <v>818</v>
      </c>
      <c r="D414" t="s">
        <v>818</v>
      </c>
      <c r="E414">
        <v>9214000</v>
      </c>
      <c r="F414">
        <v>19434000</v>
      </c>
      <c r="G414">
        <v>1</v>
      </c>
    </row>
    <row r="415" spans="1:8" x14ac:dyDescent="0.2">
      <c r="A415">
        <v>93</v>
      </c>
      <c r="B415" t="s">
        <v>104</v>
      </c>
      <c r="C415" t="s">
        <v>818</v>
      </c>
      <c r="D415" t="s">
        <v>818</v>
      </c>
      <c r="E415">
        <v>24686302</v>
      </c>
      <c r="F415">
        <v>24734780</v>
      </c>
      <c r="H415">
        <v>1</v>
      </c>
    </row>
    <row r="416" spans="1:8" x14ac:dyDescent="0.2">
      <c r="A416">
        <v>32</v>
      </c>
      <c r="B416" t="s">
        <v>104</v>
      </c>
      <c r="C416" t="s">
        <v>818</v>
      </c>
      <c r="D416" t="s">
        <v>818</v>
      </c>
      <c r="E416">
        <v>20506207.892999999</v>
      </c>
      <c r="F416">
        <v>20506207.892999999</v>
      </c>
      <c r="H416">
        <v>10</v>
      </c>
    </row>
    <row r="417" spans="1:8" x14ac:dyDescent="0.2">
      <c r="A417">
        <v>4</v>
      </c>
      <c r="B417" t="s">
        <v>104</v>
      </c>
      <c r="C417" t="s">
        <v>818</v>
      </c>
      <c r="D417" t="s">
        <v>838</v>
      </c>
      <c r="E417">
        <v>9796125</v>
      </c>
      <c r="F417">
        <v>10181250</v>
      </c>
      <c r="G417">
        <v>8</v>
      </c>
    </row>
    <row r="418" spans="1:8" x14ac:dyDescent="0.2">
      <c r="A418">
        <v>4</v>
      </c>
      <c r="B418" t="s">
        <v>104</v>
      </c>
      <c r="C418" t="s">
        <v>818</v>
      </c>
      <c r="D418" t="s">
        <v>838</v>
      </c>
      <c r="E418">
        <v>9228333.3333333302</v>
      </c>
      <c r="F418">
        <v>10033333.3333333</v>
      </c>
      <c r="G418">
        <v>3</v>
      </c>
    </row>
    <row r="419" spans="1:8" x14ac:dyDescent="0.2">
      <c r="A419">
        <v>101</v>
      </c>
      <c r="B419" t="s">
        <v>104</v>
      </c>
      <c r="C419" t="s">
        <v>818</v>
      </c>
      <c r="D419" t="s">
        <v>838</v>
      </c>
      <c r="E419">
        <v>9300000</v>
      </c>
      <c r="F419">
        <v>9557000</v>
      </c>
      <c r="G419">
        <v>1</v>
      </c>
    </row>
    <row r="420" spans="1:8" x14ac:dyDescent="0.2">
      <c r="A420">
        <v>4</v>
      </c>
      <c r="B420" t="s">
        <v>104</v>
      </c>
      <c r="C420" t="s">
        <v>482</v>
      </c>
      <c r="D420" t="s">
        <v>839</v>
      </c>
      <c r="E420">
        <v>8898500</v>
      </c>
      <c r="F420">
        <v>16820000</v>
      </c>
      <c r="G420">
        <v>2</v>
      </c>
    </row>
    <row r="421" spans="1:8" x14ac:dyDescent="0.2">
      <c r="A421">
        <v>117</v>
      </c>
      <c r="B421" t="s">
        <v>104</v>
      </c>
      <c r="C421" t="s">
        <v>482</v>
      </c>
      <c r="D421" t="s">
        <v>839</v>
      </c>
      <c r="E421">
        <v>6975000</v>
      </c>
      <c r="F421">
        <v>14298868.15</v>
      </c>
      <c r="G421">
        <v>2</v>
      </c>
    </row>
    <row r="422" spans="1:8" x14ac:dyDescent="0.2">
      <c r="A422">
        <v>101</v>
      </c>
      <c r="B422" t="s">
        <v>104</v>
      </c>
      <c r="C422" t="s">
        <v>482</v>
      </c>
      <c r="D422" t="s">
        <v>839</v>
      </c>
      <c r="E422">
        <v>9300000</v>
      </c>
      <c r="F422">
        <v>9542000</v>
      </c>
      <c r="G422">
        <v>5</v>
      </c>
    </row>
    <row r="423" spans="1:8" x14ac:dyDescent="0.2">
      <c r="A423">
        <v>28</v>
      </c>
      <c r="B423" t="s">
        <v>73</v>
      </c>
      <c r="C423" t="s">
        <v>822</v>
      </c>
      <c r="D423" t="s">
        <v>840</v>
      </c>
      <c r="E423">
        <v>9234000</v>
      </c>
      <c r="F423">
        <v>9605279.2300000004</v>
      </c>
      <c r="G423">
        <v>1</v>
      </c>
    </row>
    <row r="424" spans="1:8" x14ac:dyDescent="0.2">
      <c r="A424">
        <v>87</v>
      </c>
      <c r="B424" t="s">
        <v>73</v>
      </c>
      <c r="C424" t="s">
        <v>822</v>
      </c>
      <c r="D424" t="s">
        <v>840</v>
      </c>
      <c r="E424">
        <v>8329000</v>
      </c>
      <c r="F424">
        <v>9606024.2899999991</v>
      </c>
      <c r="G424">
        <v>1</v>
      </c>
    </row>
    <row r="425" spans="1:8" x14ac:dyDescent="0.2">
      <c r="A425">
        <v>27</v>
      </c>
      <c r="B425" t="s">
        <v>73</v>
      </c>
      <c r="C425" t="s">
        <v>822</v>
      </c>
      <c r="D425" t="s">
        <v>840</v>
      </c>
      <c r="E425">
        <v>8749000</v>
      </c>
      <c r="F425">
        <v>14269000</v>
      </c>
      <c r="G425">
        <v>1</v>
      </c>
    </row>
    <row r="426" spans="1:8" x14ac:dyDescent="0.2">
      <c r="A426">
        <v>105</v>
      </c>
      <c r="B426" t="s">
        <v>73</v>
      </c>
      <c r="C426" t="s">
        <v>822</v>
      </c>
      <c r="D426" t="s">
        <v>840</v>
      </c>
      <c r="E426">
        <v>9300000</v>
      </c>
      <c r="F426">
        <v>9599973.5399999991</v>
      </c>
      <c r="G426">
        <v>2</v>
      </c>
    </row>
    <row r="427" spans="1:8" x14ac:dyDescent="0.2">
      <c r="A427">
        <v>4</v>
      </c>
      <c r="B427" t="s">
        <v>104</v>
      </c>
      <c r="C427" t="s">
        <v>104</v>
      </c>
      <c r="D427" t="s">
        <v>841</v>
      </c>
      <c r="E427">
        <v>11588500</v>
      </c>
      <c r="F427">
        <v>11925000</v>
      </c>
      <c r="G427">
        <v>2</v>
      </c>
    </row>
    <row r="428" spans="1:8" x14ac:dyDescent="0.2">
      <c r="A428">
        <v>4</v>
      </c>
      <c r="B428" t="s">
        <v>104</v>
      </c>
      <c r="C428" t="s">
        <v>104</v>
      </c>
      <c r="D428" t="s">
        <v>841</v>
      </c>
      <c r="E428">
        <v>9105500</v>
      </c>
      <c r="F428">
        <v>9595750</v>
      </c>
      <c r="G428">
        <v>4</v>
      </c>
    </row>
    <row r="429" spans="1:8" x14ac:dyDescent="0.2">
      <c r="A429">
        <v>4</v>
      </c>
      <c r="B429" t="s">
        <v>104</v>
      </c>
      <c r="C429" t="s">
        <v>104</v>
      </c>
      <c r="D429" t="s">
        <v>841</v>
      </c>
      <c r="E429">
        <v>18840566.030000001</v>
      </c>
      <c r="F429">
        <v>18840566.030000001</v>
      </c>
      <c r="H429">
        <v>1</v>
      </c>
    </row>
    <row r="430" spans="1:8" x14ac:dyDescent="0.2">
      <c r="A430">
        <v>87</v>
      </c>
      <c r="B430" t="s">
        <v>104</v>
      </c>
      <c r="C430" t="s">
        <v>104</v>
      </c>
      <c r="D430" t="s">
        <v>841</v>
      </c>
      <c r="E430">
        <v>9300000</v>
      </c>
      <c r="F430">
        <v>9606024.2899999991</v>
      </c>
      <c r="G430">
        <v>1</v>
      </c>
    </row>
    <row r="431" spans="1:8" x14ac:dyDescent="0.2">
      <c r="A431">
        <v>93</v>
      </c>
      <c r="B431" t="s">
        <v>104</v>
      </c>
      <c r="C431" t="s">
        <v>104</v>
      </c>
      <c r="D431" t="s">
        <v>841</v>
      </c>
      <c r="E431">
        <v>9234000</v>
      </c>
      <c r="F431">
        <v>9650000</v>
      </c>
      <c r="G431">
        <v>1</v>
      </c>
    </row>
    <row r="432" spans="1:8" x14ac:dyDescent="0.2">
      <c r="A432">
        <v>101</v>
      </c>
      <c r="B432" t="s">
        <v>104</v>
      </c>
      <c r="C432" t="s">
        <v>104</v>
      </c>
      <c r="D432" t="s">
        <v>841</v>
      </c>
      <c r="E432">
        <v>9136000</v>
      </c>
      <c r="F432">
        <v>9396800</v>
      </c>
      <c r="G432">
        <v>5</v>
      </c>
    </row>
    <row r="433" spans="1:8" x14ac:dyDescent="0.2">
      <c r="A433">
        <v>4</v>
      </c>
      <c r="B433" t="s">
        <v>74</v>
      </c>
      <c r="C433" t="s">
        <v>735</v>
      </c>
      <c r="D433" t="s">
        <v>842</v>
      </c>
      <c r="E433">
        <v>9299000</v>
      </c>
      <c r="F433">
        <v>9542857.1428571399</v>
      </c>
      <c r="G433">
        <v>7</v>
      </c>
    </row>
    <row r="434" spans="1:8" x14ac:dyDescent="0.2">
      <c r="A434">
        <v>4</v>
      </c>
      <c r="B434" t="s">
        <v>74</v>
      </c>
      <c r="C434" t="s">
        <v>735</v>
      </c>
      <c r="D434" t="s">
        <v>842</v>
      </c>
      <c r="E434">
        <v>9283500</v>
      </c>
      <c r="F434">
        <v>9637500</v>
      </c>
      <c r="G434">
        <v>4</v>
      </c>
    </row>
    <row r="435" spans="1:8" x14ac:dyDescent="0.2">
      <c r="A435">
        <v>87</v>
      </c>
      <c r="B435" t="s">
        <v>74</v>
      </c>
      <c r="C435" t="s">
        <v>735</v>
      </c>
      <c r="D435" t="s">
        <v>842</v>
      </c>
      <c r="E435">
        <v>9001000</v>
      </c>
      <c r="F435">
        <v>9571841.7899999991</v>
      </c>
      <c r="G435">
        <v>1</v>
      </c>
    </row>
    <row r="436" spans="1:8" x14ac:dyDescent="0.2">
      <c r="A436">
        <v>93</v>
      </c>
      <c r="B436" t="s">
        <v>74</v>
      </c>
      <c r="C436" t="s">
        <v>735</v>
      </c>
      <c r="D436" t="s">
        <v>842</v>
      </c>
      <c r="E436">
        <v>9182000</v>
      </c>
      <c r="F436">
        <v>15731034.93</v>
      </c>
      <c r="G436">
        <v>1</v>
      </c>
    </row>
    <row r="437" spans="1:8" x14ac:dyDescent="0.2">
      <c r="A437">
        <v>93</v>
      </c>
      <c r="B437" t="s">
        <v>74</v>
      </c>
      <c r="C437" t="s">
        <v>735</v>
      </c>
      <c r="D437" t="s">
        <v>842</v>
      </c>
      <c r="E437">
        <v>9247000</v>
      </c>
      <c r="F437">
        <v>16320000</v>
      </c>
      <c r="G437">
        <v>1</v>
      </c>
    </row>
    <row r="438" spans="1:8" x14ac:dyDescent="0.2">
      <c r="A438">
        <v>88</v>
      </c>
      <c r="B438" t="s">
        <v>74</v>
      </c>
      <c r="C438" t="s">
        <v>735</v>
      </c>
      <c r="D438" t="s">
        <v>842</v>
      </c>
      <c r="E438">
        <v>9300000</v>
      </c>
      <c r="F438">
        <v>9620978.5999999996</v>
      </c>
      <c r="G438">
        <v>1</v>
      </c>
    </row>
    <row r="439" spans="1:8" x14ac:dyDescent="0.2">
      <c r="A439">
        <v>4</v>
      </c>
      <c r="B439" t="s">
        <v>104</v>
      </c>
      <c r="C439" t="s">
        <v>104</v>
      </c>
      <c r="D439" t="s">
        <v>843</v>
      </c>
      <c r="E439">
        <v>9300000</v>
      </c>
      <c r="F439">
        <v>9600000</v>
      </c>
      <c r="G439">
        <v>1</v>
      </c>
    </row>
    <row r="440" spans="1:8" x14ac:dyDescent="0.2">
      <c r="A440">
        <v>101</v>
      </c>
      <c r="B440" t="s">
        <v>104</v>
      </c>
      <c r="C440" t="s">
        <v>104</v>
      </c>
      <c r="D440" t="s">
        <v>843</v>
      </c>
      <c r="E440">
        <v>9300000</v>
      </c>
      <c r="F440">
        <v>9557000</v>
      </c>
      <c r="G440">
        <v>3</v>
      </c>
    </row>
    <row r="441" spans="1:8" x14ac:dyDescent="0.2">
      <c r="A441">
        <v>93</v>
      </c>
      <c r="B441" t="s">
        <v>11</v>
      </c>
      <c r="C441" t="s">
        <v>94</v>
      </c>
      <c r="D441" t="s">
        <v>844</v>
      </c>
      <c r="E441">
        <v>8559666.6666666698</v>
      </c>
      <c r="F441">
        <v>17452490.723333299</v>
      </c>
      <c r="G441">
        <v>3</v>
      </c>
    </row>
    <row r="442" spans="1:8" x14ac:dyDescent="0.2">
      <c r="A442">
        <v>88</v>
      </c>
      <c r="B442" t="s">
        <v>11</v>
      </c>
      <c r="C442" t="s">
        <v>94</v>
      </c>
      <c r="D442" t="s">
        <v>844</v>
      </c>
      <c r="E442">
        <v>9300000</v>
      </c>
      <c r="F442">
        <v>9620978.5999999996</v>
      </c>
      <c r="G442">
        <v>1</v>
      </c>
    </row>
    <row r="443" spans="1:8" x14ac:dyDescent="0.2">
      <c r="A443">
        <v>4</v>
      </c>
      <c r="B443" t="s">
        <v>104</v>
      </c>
      <c r="C443" t="s">
        <v>818</v>
      </c>
      <c r="D443" t="s">
        <v>845</v>
      </c>
      <c r="E443">
        <v>9282333.3333333302</v>
      </c>
      <c r="F443">
        <v>9600000</v>
      </c>
      <c r="G443">
        <v>3</v>
      </c>
    </row>
    <row r="444" spans="1:8" x14ac:dyDescent="0.2">
      <c r="A444">
        <v>4</v>
      </c>
      <c r="B444" t="s">
        <v>104</v>
      </c>
      <c r="C444" t="s">
        <v>818</v>
      </c>
      <c r="D444" t="s">
        <v>845</v>
      </c>
      <c r="E444">
        <v>7964857.1428571399</v>
      </c>
      <c r="F444">
        <v>12471428.571428601</v>
      </c>
      <c r="G444">
        <v>7</v>
      </c>
    </row>
    <row r="445" spans="1:8" x14ac:dyDescent="0.2">
      <c r="A445">
        <v>4</v>
      </c>
      <c r="B445" t="s">
        <v>104</v>
      </c>
      <c r="C445" t="s">
        <v>818</v>
      </c>
      <c r="D445" t="s">
        <v>845</v>
      </c>
      <c r="E445">
        <v>15697397.220000001</v>
      </c>
      <c r="F445">
        <v>15697397.220000001</v>
      </c>
      <c r="H445">
        <v>1</v>
      </c>
    </row>
    <row r="446" spans="1:8" x14ac:dyDescent="0.2">
      <c r="A446">
        <v>93</v>
      </c>
      <c r="B446" t="s">
        <v>104</v>
      </c>
      <c r="C446" t="s">
        <v>818</v>
      </c>
      <c r="D446" t="s">
        <v>845</v>
      </c>
      <c r="E446">
        <v>9234000</v>
      </c>
      <c r="F446">
        <v>9550000</v>
      </c>
      <c r="G446">
        <v>1</v>
      </c>
    </row>
    <row r="447" spans="1:8" x14ac:dyDescent="0.2">
      <c r="A447">
        <v>93</v>
      </c>
      <c r="B447" t="s">
        <v>104</v>
      </c>
      <c r="C447" t="s">
        <v>818</v>
      </c>
      <c r="D447" t="s">
        <v>845</v>
      </c>
      <c r="E447">
        <v>14340975.48</v>
      </c>
      <c r="F447">
        <v>14508536.4</v>
      </c>
      <c r="H447">
        <v>1</v>
      </c>
    </row>
    <row r="448" spans="1:8" x14ac:dyDescent="0.2">
      <c r="A448">
        <v>93</v>
      </c>
      <c r="B448" t="s">
        <v>11</v>
      </c>
      <c r="C448" t="s">
        <v>103</v>
      </c>
      <c r="D448" t="s">
        <v>863</v>
      </c>
      <c r="E448">
        <v>21914982.420000002</v>
      </c>
      <c r="F448">
        <v>21978869.359999999</v>
      </c>
      <c r="H448">
        <v>1</v>
      </c>
    </row>
    <row r="449" spans="1:8" x14ac:dyDescent="0.2">
      <c r="A449">
        <v>88</v>
      </c>
      <c r="B449" t="s">
        <v>11</v>
      </c>
      <c r="C449" t="s">
        <v>103</v>
      </c>
      <c r="D449" t="s">
        <v>863</v>
      </c>
      <c r="E449">
        <v>9300000</v>
      </c>
      <c r="F449">
        <v>9675237.7599999998</v>
      </c>
      <c r="G449">
        <v>1</v>
      </c>
    </row>
    <row r="450" spans="1:8" x14ac:dyDescent="0.2">
      <c r="A450">
        <v>117</v>
      </c>
      <c r="B450" t="s">
        <v>11</v>
      </c>
      <c r="C450" t="s">
        <v>103</v>
      </c>
      <c r="D450" t="s">
        <v>863</v>
      </c>
      <c r="E450">
        <v>9085000</v>
      </c>
      <c r="F450">
        <v>9511293.75</v>
      </c>
      <c r="G450">
        <v>1</v>
      </c>
    </row>
    <row r="451" spans="1:8" x14ac:dyDescent="0.2">
      <c r="A451">
        <v>4</v>
      </c>
      <c r="B451" t="s">
        <v>73</v>
      </c>
      <c r="C451" t="s">
        <v>607</v>
      </c>
      <c r="D451" t="s">
        <v>863</v>
      </c>
      <c r="E451">
        <v>4650000</v>
      </c>
      <c r="F451">
        <v>9600000</v>
      </c>
      <c r="G451">
        <v>2</v>
      </c>
    </row>
    <row r="452" spans="1:8" x14ac:dyDescent="0.2">
      <c r="A452">
        <v>28</v>
      </c>
      <c r="B452" t="s">
        <v>73</v>
      </c>
      <c r="C452" t="s">
        <v>607</v>
      </c>
      <c r="D452" t="s">
        <v>863</v>
      </c>
      <c r="E452">
        <v>9260000</v>
      </c>
      <c r="F452">
        <v>9605573.0299999993</v>
      </c>
      <c r="G452">
        <v>1</v>
      </c>
    </row>
    <row r="453" spans="1:8" x14ac:dyDescent="0.2">
      <c r="A453">
        <v>93</v>
      </c>
      <c r="B453" t="s">
        <v>73</v>
      </c>
      <c r="C453" t="s">
        <v>607</v>
      </c>
      <c r="D453" t="s">
        <v>863</v>
      </c>
      <c r="E453">
        <v>9300000</v>
      </c>
      <c r="F453">
        <v>9600000</v>
      </c>
      <c r="G453">
        <v>1</v>
      </c>
    </row>
    <row r="454" spans="1:8" x14ac:dyDescent="0.2">
      <c r="A454">
        <v>93</v>
      </c>
      <c r="B454" t="s">
        <v>73</v>
      </c>
      <c r="C454" t="s">
        <v>607</v>
      </c>
      <c r="D454" t="s">
        <v>863</v>
      </c>
      <c r="E454">
        <v>9300000</v>
      </c>
      <c r="F454">
        <v>9650000</v>
      </c>
      <c r="G454">
        <v>1</v>
      </c>
    </row>
    <row r="455" spans="1:8" x14ac:dyDescent="0.2">
      <c r="A455">
        <v>93</v>
      </c>
      <c r="B455" t="s">
        <v>11</v>
      </c>
      <c r="C455" t="s">
        <v>812</v>
      </c>
      <c r="D455" t="s">
        <v>863</v>
      </c>
      <c r="E455">
        <v>8623000</v>
      </c>
      <c r="F455">
        <v>19311642.670000002</v>
      </c>
      <c r="G455">
        <v>1</v>
      </c>
    </row>
    <row r="456" spans="1:8" x14ac:dyDescent="0.2">
      <c r="A456">
        <v>116</v>
      </c>
      <c r="B456" t="s">
        <v>11</v>
      </c>
      <c r="C456" t="s">
        <v>812</v>
      </c>
      <c r="D456" t="s">
        <v>863</v>
      </c>
      <c r="E456">
        <v>17228591.68</v>
      </c>
      <c r="F456">
        <v>17278990.760000002</v>
      </c>
      <c r="H456">
        <v>1</v>
      </c>
    </row>
    <row r="457" spans="1:8" x14ac:dyDescent="0.2">
      <c r="A457">
        <v>32</v>
      </c>
      <c r="B457" t="s">
        <v>11</v>
      </c>
      <c r="C457" t="s">
        <v>832</v>
      </c>
      <c r="D457" t="s">
        <v>863</v>
      </c>
      <c r="E457">
        <v>8917000</v>
      </c>
      <c r="F457">
        <v>22915514.07</v>
      </c>
      <c r="G457">
        <v>1</v>
      </c>
    </row>
    <row r="458" spans="1:8" x14ac:dyDescent="0.2">
      <c r="A458">
        <v>117</v>
      </c>
      <c r="B458" t="s">
        <v>11</v>
      </c>
      <c r="C458" t="s">
        <v>832</v>
      </c>
      <c r="D458" t="s">
        <v>863</v>
      </c>
      <c r="E458">
        <v>9293000</v>
      </c>
      <c r="F458">
        <v>9511293.75</v>
      </c>
      <c r="G458">
        <v>1</v>
      </c>
    </row>
    <row r="459" spans="1:8" x14ac:dyDescent="0.2">
      <c r="A459">
        <v>117</v>
      </c>
      <c r="B459" t="s">
        <v>11</v>
      </c>
      <c r="C459" t="s">
        <v>832</v>
      </c>
      <c r="D459" t="s">
        <v>863</v>
      </c>
      <c r="E459">
        <v>9267000</v>
      </c>
      <c r="F459">
        <v>9511293.75</v>
      </c>
      <c r="G459">
        <v>1</v>
      </c>
    </row>
    <row r="460" spans="1:8" x14ac:dyDescent="0.2">
      <c r="A460">
        <v>22</v>
      </c>
      <c r="B460" t="s">
        <v>11</v>
      </c>
      <c r="C460" t="s">
        <v>832</v>
      </c>
      <c r="D460" t="s">
        <v>863</v>
      </c>
      <c r="E460">
        <v>7573000</v>
      </c>
      <c r="F460">
        <v>29013817.43</v>
      </c>
      <c r="G460">
        <v>1</v>
      </c>
    </row>
    <row r="461" spans="1:8" x14ac:dyDescent="0.2">
      <c r="A461">
        <v>4</v>
      </c>
      <c r="B461" t="s">
        <v>12</v>
      </c>
      <c r="C461" t="s">
        <v>1068</v>
      </c>
      <c r="D461" t="s">
        <v>863</v>
      </c>
      <c r="E461">
        <v>6020000</v>
      </c>
      <c r="F461">
        <v>60000000</v>
      </c>
      <c r="G461">
        <v>1</v>
      </c>
    </row>
    <row r="462" spans="1:8" x14ac:dyDescent="0.2">
      <c r="A462">
        <v>4</v>
      </c>
      <c r="B462" t="s">
        <v>11</v>
      </c>
      <c r="C462" t="s">
        <v>84</v>
      </c>
      <c r="D462" t="s">
        <v>864</v>
      </c>
      <c r="E462">
        <v>9286800</v>
      </c>
      <c r="F462">
        <v>9580000</v>
      </c>
      <c r="G462">
        <v>5</v>
      </c>
    </row>
    <row r="463" spans="1:8" x14ac:dyDescent="0.2">
      <c r="A463">
        <v>4</v>
      </c>
      <c r="B463" t="s">
        <v>11</v>
      </c>
      <c r="C463" t="s">
        <v>84</v>
      </c>
      <c r="D463" t="s">
        <v>864</v>
      </c>
      <c r="E463">
        <v>9057250</v>
      </c>
      <c r="F463">
        <v>9550000</v>
      </c>
      <c r="G463">
        <v>4</v>
      </c>
    </row>
    <row r="464" spans="1:8" x14ac:dyDescent="0.2">
      <c r="A464">
        <v>105</v>
      </c>
      <c r="B464" t="s">
        <v>11</v>
      </c>
      <c r="C464" t="s">
        <v>84</v>
      </c>
      <c r="D464" t="s">
        <v>864</v>
      </c>
      <c r="E464">
        <v>9300000</v>
      </c>
      <c r="F464">
        <v>9599973.5399999991</v>
      </c>
      <c r="G464">
        <v>1</v>
      </c>
    </row>
    <row r="465" spans="1:8" x14ac:dyDescent="0.2">
      <c r="A465">
        <v>28</v>
      </c>
      <c r="B465" t="s">
        <v>73</v>
      </c>
      <c r="C465" t="s">
        <v>824</v>
      </c>
      <c r="D465" t="s">
        <v>867</v>
      </c>
      <c r="E465">
        <v>11592000</v>
      </c>
      <c r="F465">
        <v>11994445.890000001</v>
      </c>
      <c r="G465">
        <v>2</v>
      </c>
    </row>
    <row r="466" spans="1:8" x14ac:dyDescent="0.2">
      <c r="A466">
        <v>28</v>
      </c>
      <c r="B466" t="s">
        <v>73</v>
      </c>
      <c r="C466" t="s">
        <v>824</v>
      </c>
      <c r="D466" t="s">
        <v>867</v>
      </c>
      <c r="E466">
        <v>9241000</v>
      </c>
      <c r="F466">
        <v>9605358.3300000001</v>
      </c>
      <c r="G466">
        <v>1</v>
      </c>
    </row>
    <row r="467" spans="1:8" x14ac:dyDescent="0.2">
      <c r="A467">
        <v>87</v>
      </c>
      <c r="B467" t="s">
        <v>73</v>
      </c>
      <c r="C467" t="s">
        <v>824</v>
      </c>
      <c r="D467" t="s">
        <v>867</v>
      </c>
      <c r="E467">
        <v>9300000</v>
      </c>
      <c r="F467">
        <v>9410581.6699999999</v>
      </c>
      <c r="G467">
        <v>1</v>
      </c>
    </row>
    <row r="468" spans="1:8" x14ac:dyDescent="0.2">
      <c r="A468">
        <v>32</v>
      </c>
      <c r="B468" t="s">
        <v>73</v>
      </c>
      <c r="C468" t="s">
        <v>824</v>
      </c>
      <c r="D468" t="s">
        <v>867</v>
      </c>
      <c r="E468">
        <v>9300000</v>
      </c>
      <c r="F468">
        <v>10095156.83</v>
      </c>
      <c r="G468">
        <v>1</v>
      </c>
    </row>
    <row r="469" spans="1:8" x14ac:dyDescent="0.2">
      <c r="A469">
        <v>117</v>
      </c>
      <c r="B469" t="s">
        <v>73</v>
      </c>
      <c r="C469" t="s">
        <v>824</v>
      </c>
      <c r="D469" t="s">
        <v>867</v>
      </c>
      <c r="E469">
        <v>9300000</v>
      </c>
      <c r="F469">
        <v>9511293.75</v>
      </c>
      <c r="G469">
        <v>1</v>
      </c>
    </row>
    <row r="470" spans="1:8" x14ac:dyDescent="0.2">
      <c r="A470">
        <v>117</v>
      </c>
      <c r="B470" t="s">
        <v>73</v>
      </c>
      <c r="C470" t="s">
        <v>824</v>
      </c>
      <c r="D470" t="s">
        <v>867</v>
      </c>
      <c r="E470">
        <v>4650000</v>
      </c>
      <c r="F470">
        <v>9511293.75</v>
      </c>
      <c r="G470">
        <v>2</v>
      </c>
    </row>
    <row r="471" spans="1:8" x14ac:dyDescent="0.2">
      <c r="A471">
        <v>96</v>
      </c>
      <c r="B471" t="s">
        <v>73</v>
      </c>
      <c r="C471" t="s">
        <v>824</v>
      </c>
      <c r="D471" t="s">
        <v>867</v>
      </c>
      <c r="E471">
        <v>9300000</v>
      </c>
      <c r="F471">
        <v>9604558</v>
      </c>
      <c r="G471">
        <v>1</v>
      </c>
    </row>
    <row r="472" spans="1:8" x14ac:dyDescent="0.2">
      <c r="A472">
        <v>4</v>
      </c>
      <c r="B472" t="s">
        <v>74</v>
      </c>
      <c r="C472" t="s">
        <v>735</v>
      </c>
      <c r="D472" t="s">
        <v>869</v>
      </c>
      <c r="E472">
        <v>9300000</v>
      </c>
      <c r="F472">
        <v>9584000</v>
      </c>
      <c r="G472">
        <v>1</v>
      </c>
    </row>
    <row r="473" spans="1:8" x14ac:dyDescent="0.2">
      <c r="A473">
        <v>4</v>
      </c>
      <c r="B473" t="s">
        <v>74</v>
      </c>
      <c r="C473" t="s">
        <v>735</v>
      </c>
      <c r="D473" t="s">
        <v>869</v>
      </c>
      <c r="E473">
        <v>6975000</v>
      </c>
      <c r="F473">
        <v>14250000</v>
      </c>
      <c r="G473">
        <v>2</v>
      </c>
    </row>
    <row r="474" spans="1:8" x14ac:dyDescent="0.2">
      <c r="A474">
        <v>28</v>
      </c>
      <c r="B474" t="s">
        <v>74</v>
      </c>
      <c r="C474" t="s">
        <v>735</v>
      </c>
      <c r="D474" t="s">
        <v>869</v>
      </c>
      <c r="E474">
        <v>9300000</v>
      </c>
      <c r="F474">
        <v>9606025.0299999993</v>
      </c>
      <c r="G474">
        <v>1</v>
      </c>
    </row>
    <row r="475" spans="1:8" x14ac:dyDescent="0.2">
      <c r="A475">
        <v>93</v>
      </c>
      <c r="B475" t="s">
        <v>74</v>
      </c>
      <c r="C475" t="s">
        <v>735</v>
      </c>
      <c r="D475" t="s">
        <v>869</v>
      </c>
      <c r="E475">
        <v>9188000</v>
      </c>
      <c r="F475">
        <v>9500000</v>
      </c>
      <c r="G475">
        <v>1</v>
      </c>
    </row>
    <row r="476" spans="1:8" x14ac:dyDescent="0.2">
      <c r="A476">
        <v>93</v>
      </c>
      <c r="B476" t="s">
        <v>74</v>
      </c>
      <c r="C476" t="s">
        <v>735</v>
      </c>
      <c r="D476" t="s">
        <v>869</v>
      </c>
      <c r="E476">
        <v>9300000</v>
      </c>
      <c r="F476">
        <v>9550000</v>
      </c>
      <c r="G476">
        <v>1</v>
      </c>
    </row>
    <row r="477" spans="1:8" x14ac:dyDescent="0.2">
      <c r="A477">
        <v>88</v>
      </c>
      <c r="B477" t="s">
        <v>74</v>
      </c>
      <c r="C477" t="s">
        <v>735</v>
      </c>
      <c r="D477" t="s">
        <v>869</v>
      </c>
      <c r="E477">
        <v>22620725.75</v>
      </c>
      <c r="F477">
        <v>22620725.75</v>
      </c>
      <c r="H477">
        <v>1</v>
      </c>
    </row>
    <row r="478" spans="1:8" x14ac:dyDescent="0.2">
      <c r="A478">
        <v>4</v>
      </c>
      <c r="B478" t="s">
        <v>104</v>
      </c>
      <c r="C478" t="s">
        <v>818</v>
      </c>
      <c r="D478" t="s">
        <v>870</v>
      </c>
      <c r="E478">
        <v>19895427.100000001</v>
      </c>
      <c r="F478">
        <v>19895427.100000001</v>
      </c>
      <c r="H478">
        <v>2</v>
      </c>
    </row>
    <row r="479" spans="1:8" x14ac:dyDescent="0.2">
      <c r="A479">
        <v>88</v>
      </c>
      <c r="B479" t="s">
        <v>104</v>
      </c>
      <c r="C479" t="s">
        <v>818</v>
      </c>
      <c r="D479" t="s">
        <v>870</v>
      </c>
      <c r="E479">
        <v>9221000</v>
      </c>
      <c r="F479">
        <v>9620085.9000000004</v>
      </c>
      <c r="G479">
        <v>1</v>
      </c>
    </row>
    <row r="480" spans="1:8" x14ac:dyDescent="0.2">
      <c r="A480">
        <v>32</v>
      </c>
      <c r="B480" t="s">
        <v>104</v>
      </c>
      <c r="C480" t="s">
        <v>818</v>
      </c>
      <c r="D480" t="s">
        <v>870</v>
      </c>
      <c r="E480">
        <v>24667402.760000002</v>
      </c>
      <c r="F480">
        <v>24667402.760000002</v>
      </c>
      <c r="H480">
        <v>1</v>
      </c>
    </row>
    <row r="481" spans="1:8" x14ac:dyDescent="0.2">
      <c r="A481">
        <v>4</v>
      </c>
      <c r="B481" t="s">
        <v>104</v>
      </c>
      <c r="C481" t="s">
        <v>107</v>
      </c>
      <c r="D481" t="s">
        <v>871</v>
      </c>
      <c r="E481">
        <v>9262666.6666666698</v>
      </c>
      <c r="F481">
        <v>9600000</v>
      </c>
      <c r="G481">
        <v>3</v>
      </c>
    </row>
    <row r="482" spans="1:8" x14ac:dyDescent="0.2">
      <c r="A482">
        <v>4</v>
      </c>
      <c r="B482" t="s">
        <v>104</v>
      </c>
      <c r="C482" t="s">
        <v>107</v>
      </c>
      <c r="D482" t="s">
        <v>871</v>
      </c>
      <c r="E482">
        <v>9267000</v>
      </c>
      <c r="F482">
        <v>9600000</v>
      </c>
      <c r="G482">
        <v>1</v>
      </c>
    </row>
    <row r="483" spans="1:8" x14ac:dyDescent="0.2">
      <c r="A483">
        <v>93</v>
      </c>
      <c r="B483" t="s">
        <v>104</v>
      </c>
      <c r="C483" t="s">
        <v>107</v>
      </c>
      <c r="D483" t="s">
        <v>871</v>
      </c>
      <c r="E483">
        <v>9300000</v>
      </c>
      <c r="F483">
        <v>9600000</v>
      </c>
      <c r="G483">
        <v>1</v>
      </c>
    </row>
    <row r="484" spans="1:8" x14ac:dyDescent="0.2">
      <c r="A484">
        <v>93</v>
      </c>
      <c r="B484" t="s">
        <v>104</v>
      </c>
      <c r="C484" t="s">
        <v>107</v>
      </c>
      <c r="D484" t="s">
        <v>871</v>
      </c>
      <c r="E484">
        <v>20934502</v>
      </c>
      <c r="F484">
        <v>20982780</v>
      </c>
      <c r="H484">
        <v>1</v>
      </c>
    </row>
    <row r="485" spans="1:8" x14ac:dyDescent="0.2">
      <c r="A485">
        <v>4</v>
      </c>
      <c r="B485" t="s">
        <v>102</v>
      </c>
      <c r="C485" t="s">
        <v>108</v>
      </c>
      <c r="D485" t="s">
        <v>872</v>
      </c>
      <c r="E485">
        <v>9300000</v>
      </c>
      <c r="F485">
        <v>9600000</v>
      </c>
      <c r="G485">
        <v>1</v>
      </c>
    </row>
    <row r="486" spans="1:8" x14ac:dyDescent="0.2">
      <c r="A486">
        <v>93</v>
      </c>
      <c r="B486" t="s">
        <v>102</v>
      </c>
      <c r="C486" t="s">
        <v>108</v>
      </c>
      <c r="D486" t="s">
        <v>872</v>
      </c>
      <c r="E486">
        <v>9300000</v>
      </c>
      <c r="F486">
        <v>9679075.125</v>
      </c>
      <c r="G486">
        <v>2</v>
      </c>
    </row>
    <row r="487" spans="1:8" x14ac:dyDescent="0.2">
      <c r="A487">
        <v>93</v>
      </c>
      <c r="B487" t="s">
        <v>102</v>
      </c>
      <c r="C487" t="s">
        <v>108</v>
      </c>
      <c r="D487" t="s">
        <v>872</v>
      </c>
      <c r="E487">
        <v>9293000</v>
      </c>
      <c r="F487">
        <v>9854933.0800000001</v>
      </c>
      <c r="G487">
        <v>1</v>
      </c>
    </row>
    <row r="488" spans="1:8" x14ac:dyDescent="0.2">
      <c r="A488">
        <v>88</v>
      </c>
      <c r="B488" t="s">
        <v>102</v>
      </c>
      <c r="C488" t="s">
        <v>108</v>
      </c>
      <c r="D488" t="s">
        <v>872</v>
      </c>
      <c r="E488">
        <v>9300000</v>
      </c>
      <c r="F488">
        <v>9620978.5999999996</v>
      </c>
      <c r="G488">
        <v>1</v>
      </c>
    </row>
    <row r="489" spans="1:8" x14ac:dyDescent="0.2">
      <c r="A489">
        <v>94</v>
      </c>
      <c r="B489" t="s">
        <v>102</v>
      </c>
      <c r="C489" t="s">
        <v>108</v>
      </c>
      <c r="D489" t="s">
        <v>872</v>
      </c>
      <c r="E489">
        <v>9127000</v>
      </c>
      <c r="F489">
        <v>9580209</v>
      </c>
      <c r="G489">
        <v>1</v>
      </c>
    </row>
    <row r="490" spans="1:8" x14ac:dyDescent="0.2">
      <c r="A490">
        <v>93</v>
      </c>
      <c r="B490" t="s">
        <v>12</v>
      </c>
      <c r="C490" t="s">
        <v>12</v>
      </c>
      <c r="D490" t="s">
        <v>873</v>
      </c>
      <c r="E490">
        <v>42840052.219999999</v>
      </c>
      <c r="F490">
        <v>43083884.960000001</v>
      </c>
      <c r="H490">
        <v>1</v>
      </c>
    </row>
    <row r="491" spans="1:8" x14ac:dyDescent="0.2">
      <c r="A491">
        <v>27</v>
      </c>
      <c r="B491" t="s">
        <v>12</v>
      </c>
      <c r="C491" t="s">
        <v>12</v>
      </c>
      <c r="D491" t="s">
        <v>873</v>
      </c>
      <c r="E491">
        <v>9182000</v>
      </c>
      <c r="F491">
        <v>42000000</v>
      </c>
      <c r="G491">
        <v>1</v>
      </c>
    </row>
    <row r="492" spans="1:8" x14ac:dyDescent="0.2">
      <c r="A492">
        <v>117</v>
      </c>
      <c r="B492" t="s">
        <v>12</v>
      </c>
      <c r="C492" t="s">
        <v>12</v>
      </c>
      <c r="D492" t="s">
        <v>873</v>
      </c>
      <c r="E492">
        <v>9085000</v>
      </c>
      <c r="F492">
        <v>9511293.75</v>
      </c>
      <c r="G492">
        <v>1</v>
      </c>
    </row>
    <row r="493" spans="1:8" x14ac:dyDescent="0.2">
      <c r="A493">
        <v>22</v>
      </c>
      <c r="B493" t="s">
        <v>12</v>
      </c>
      <c r="C493" t="s">
        <v>12</v>
      </c>
      <c r="D493" t="s">
        <v>873</v>
      </c>
      <c r="E493">
        <v>8917000</v>
      </c>
      <c r="F493">
        <v>39517000</v>
      </c>
      <c r="G493">
        <v>1</v>
      </c>
    </row>
    <row r="494" spans="1:8" x14ac:dyDescent="0.2">
      <c r="A494">
        <v>93</v>
      </c>
      <c r="B494" t="s">
        <v>11</v>
      </c>
      <c r="C494" t="s">
        <v>832</v>
      </c>
      <c r="D494" t="s">
        <v>832</v>
      </c>
      <c r="E494">
        <v>9247000</v>
      </c>
      <c r="F494">
        <v>22072121.02</v>
      </c>
      <c r="G494">
        <v>1</v>
      </c>
    </row>
    <row r="495" spans="1:8" x14ac:dyDescent="0.2">
      <c r="A495">
        <v>93</v>
      </c>
      <c r="B495" t="s">
        <v>11</v>
      </c>
      <c r="C495" t="s">
        <v>832</v>
      </c>
      <c r="D495" t="s">
        <v>832</v>
      </c>
      <c r="E495">
        <v>8707000</v>
      </c>
      <c r="F495">
        <v>17580000.960000001</v>
      </c>
      <c r="G495">
        <v>1</v>
      </c>
    </row>
    <row r="496" spans="1:8" x14ac:dyDescent="0.2">
      <c r="A496">
        <v>4</v>
      </c>
      <c r="B496" t="s">
        <v>102</v>
      </c>
      <c r="C496" t="s">
        <v>108</v>
      </c>
      <c r="D496" t="s">
        <v>874</v>
      </c>
      <c r="E496">
        <v>13950000</v>
      </c>
      <c r="F496">
        <v>14250000</v>
      </c>
      <c r="G496">
        <v>1</v>
      </c>
    </row>
    <row r="497" spans="1:8" x14ac:dyDescent="0.2">
      <c r="A497">
        <v>93</v>
      </c>
      <c r="B497" t="s">
        <v>102</v>
      </c>
      <c r="C497" t="s">
        <v>108</v>
      </c>
      <c r="D497" t="s">
        <v>874</v>
      </c>
      <c r="E497">
        <v>9277000</v>
      </c>
      <c r="F497">
        <v>11688975.175000001</v>
      </c>
      <c r="G497">
        <v>2</v>
      </c>
    </row>
    <row r="498" spans="1:8" x14ac:dyDescent="0.2">
      <c r="A498">
        <v>88</v>
      </c>
      <c r="B498" t="s">
        <v>102</v>
      </c>
      <c r="C498" t="s">
        <v>108</v>
      </c>
      <c r="D498" t="s">
        <v>874</v>
      </c>
      <c r="E498">
        <v>9280000</v>
      </c>
      <c r="F498">
        <v>9691067.1099999994</v>
      </c>
      <c r="G498">
        <v>2</v>
      </c>
    </row>
    <row r="499" spans="1:8" x14ac:dyDescent="0.2">
      <c r="A499">
        <v>4</v>
      </c>
      <c r="B499" t="s">
        <v>11</v>
      </c>
      <c r="C499" t="s">
        <v>515</v>
      </c>
      <c r="D499" t="s">
        <v>875</v>
      </c>
      <c r="E499">
        <v>9300000</v>
      </c>
      <c r="F499">
        <v>9600000</v>
      </c>
      <c r="G499">
        <v>1</v>
      </c>
    </row>
    <row r="500" spans="1:8" x14ac:dyDescent="0.2">
      <c r="A500">
        <v>26</v>
      </c>
      <c r="B500" t="s">
        <v>11</v>
      </c>
      <c r="C500" t="s">
        <v>515</v>
      </c>
      <c r="D500" t="s">
        <v>875</v>
      </c>
      <c r="E500">
        <v>9085000</v>
      </c>
      <c r="F500">
        <v>12181952.92</v>
      </c>
      <c r="G500">
        <v>1</v>
      </c>
    </row>
    <row r="501" spans="1:8" x14ac:dyDescent="0.2">
      <c r="A501">
        <v>96</v>
      </c>
      <c r="B501" t="s">
        <v>11</v>
      </c>
      <c r="C501" t="s">
        <v>515</v>
      </c>
      <c r="D501" t="s">
        <v>875</v>
      </c>
      <c r="E501">
        <v>6975000</v>
      </c>
      <c r="F501">
        <v>11996122.5</v>
      </c>
      <c r="G501">
        <v>2</v>
      </c>
    </row>
    <row r="502" spans="1:8" x14ac:dyDescent="0.2">
      <c r="A502">
        <v>93</v>
      </c>
      <c r="B502" t="s">
        <v>11</v>
      </c>
      <c r="C502" t="s">
        <v>83</v>
      </c>
      <c r="D502" t="s">
        <v>876</v>
      </c>
      <c r="E502">
        <v>9241000</v>
      </c>
      <c r="F502">
        <v>21793377.170000002</v>
      </c>
      <c r="G502">
        <v>1</v>
      </c>
    </row>
    <row r="503" spans="1:8" x14ac:dyDescent="0.2">
      <c r="A503">
        <v>93</v>
      </c>
      <c r="B503" t="s">
        <v>11</v>
      </c>
      <c r="C503" t="s">
        <v>83</v>
      </c>
      <c r="D503" t="s">
        <v>876</v>
      </c>
      <c r="E503">
        <v>8959000</v>
      </c>
      <c r="F503">
        <v>32002758.010000002</v>
      </c>
      <c r="H503">
        <v>1</v>
      </c>
    </row>
    <row r="504" spans="1:8" x14ac:dyDescent="0.2">
      <c r="A504">
        <v>22</v>
      </c>
      <c r="B504" t="s">
        <v>11</v>
      </c>
      <c r="C504" t="s">
        <v>83</v>
      </c>
      <c r="D504" t="s">
        <v>876</v>
      </c>
      <c r="E504">
        <v>7867000</v>
      </c>
      <c r="F504">
        <v>71767000</v>
      </c>
      <c r="G504">
        <v>1</v>
      </c>
    </row>
    <row r="505" spans="1:8" x14ac:dyDescent="0.2">
      <c r="A505">
        <v>4</v>
      </c>
      <c r="B505" t="s">
        <v>11</v>
      </c>
      <c r="C505" t="s">
        <v>84</v>
      </c>
      <c r="D505" t="s">
        <v>888</v>
      </c>
      <c r="E505">
        <v>8137500</v>
      </c>
      <c r="F505">
        <v>11925000</v>
      </c>
      <c r="G505">
        <v>4</v>
      </c>
    </row>
    <row r="506" spans="1:8" x14ac:dyDescent="0.2">
      <c r="A506">
        <v>93</v>
      </c>
      <c r="B506" t="s">
        <v>11</v>
      </c>
      <c r="C506" t="s">
        <v>84</v>
      </c>
      <c r="D506" t="s">
        <v>888</v>
      </c>
      <c r="E506">
        <v>16559294.66</v>
      </c>
      <c r="F506">
        <v>16643690.33</v>
      </c>
      <c r="H506">
        <v>2</v>
      </c>
    </row>
    <row r="507" spans="1:8" x14ac:dyDescent="0.2">
      <c r="A507">
        <v>121</v>
      </c>
      <c r="B507" t="s">
        <v>11</v>
      </c>
      <c r="C507" t="s">
        <v>84</v>
      </c>
      <c r="D507" t="s">
        <v>888</v>
      </c>
      <c r="E507">
        <v>19084280.125</v>
      </c>
      <c r="F507">
        <v>19089280.125</v>
      </c>
      <c r="H507">
        <v>2</v>
      </c>
    </row>
    <row r="508" spans="1:8" x14ac:dyDescent="0.2">
      <c r="A508">
        <v>4</v>
      </c>
      <c r="B508" t="s">
        <v>104</v>
      </c>
      <c r="C508" t="s">
        <v>106</v>
      </c>
      <c r="D508" t="s">
        <v>889</v>
      </c>
      <c r="E508">
        <v>9273000</v>
      </c>
      <c r="F508">
        <v>9500000</v>
      </c>
      <c r="G508">
        <v>1</v>
      </c>
    </row>
    <row r="509" spans="1:8" x14ac:dyDescent="0.2">
      <c r="A509">
        <v>93</v>
      </c>
      <c r="B509" t="s">
        <v>104</v>
      </c>
      <c r="C509" t="s">
        <v>106</v>
      </c>
      <c r="D509" t="s">
        <v>889</v>
      </c>
      <c r="E509">
        <v>8959000</v>
      </c>
      <c r="F509">
        <v>9550000</v>
      </c>
      <c r="G509">
        <v>1</v>
      </c>
    </row>
    <row r="510" spans="1:8" x14ac:dyDescent="0.2">
      <c r="A510">
        <v>93</v>
      </c>
      <c r="B510" t="s">
        <v>104</v>
      </c>
      <c r="C510" t="s">
        <v>106</v>
      </c>
      <c r="D510" t="s">
        <v>889</v>
      </c>
      <c r="E510">
        <v>23256703.879999999</v>
      </c>
      <c r="F510">
        <v>23355591.379999999</v>
      </c>
      <c r="H510">
        <v>1</v>
      </c>
    </row>
    <row r="511" spans="1:8" x14ac:dyDescent="0.2">
      <c r="A511">
        <v>22</v>
      </c>
      <c r="B511" t="s">
        <v>104</v>
      </c>
      <c r="C511" t="s">
        <v>106</v>
      </c>
      <c r="D511" t="s">
        <v>889</v>
      </c>
      <c r="E511">
        <v>6608000</v>
      </c>
      <c r="F511">
        <v>30058000</v>
      </c>
      <c r="G511">
        <v>1</v>
      </c>
    </row>
    <row r="512" spans="1:8" x14ac:dyDescent="0.2">
      <c r="A512">
        <v>93</v>
      </c>
      <c r="B512" t="s">
        <v>11</v>
      </c>
      <c r="C512" t="s">
        <v>103</v>
      </c>
      <c r="D512" t="s">
        <v>890</v>
      </c>
      <c r="E512">
        <v>9214000</v>
      </c>
      <c r="F512">
        <v>21582030.93</v>
      </c>
      <c r="G512">
        <v>1</v>
      </c>
    </row>
    <row r="513" spans="1:8" x14ac:dyDescent="0.2">
      <c r="A513">
        <v>32</v>
      </c>
      <c r="B513" t="s">
        <v>11</v>
      </c>
      <c r="C513" t="s">
        <v>103</v>
      </c>
      <c r="D513" t="s">
        <v>890</v>
      </c>
      <c r="E513">
        <v>9300000</v>
      </c>
      <c r="F513">
        <v>11561139.945</v>
      </c>
      <c r="G513">
        <v>2</v>
      </c>
    </row>
    <row r="514" spans="1:8" x14ac:dyDescent="0.2">
      <c r="A514">
        <v>32</v>
      </c>
      <c r="B514" t="s">
        <v>11</v>
      </c>
      <c r="C514" t="s">
        <v>103</v>
      </c>
      <c r="D514" t="s">
        <v>890</v>
      </c>
      <c r="E514">
        <v>23710197</v>
      </c>
      <c r="F514">
        <v>23710197</v>
      </c>
      <c r="H514">
        <v>1</v>
      </c>
    </row>
    <row r="515" spans="1:8" x14ac:dyDescent="0.2">
      <c r="A515">
        <v>117</v>
      </c>
      <c r="B515" t="s">
        <v>11</v>
      </c>
      <c r="C515" t="s">
        <v>103</v>
      </c>
      <c r="D515" t="s">
        <v>890</v>
      </c>
      <c r="E515">
        <v>8497000</v>
      </c>
      <c r="F515">
        <v>9511293.75</v>
      </c>
      <c r="G515">
        <v>1</v>
      </c>
    </row>
    <row r="516" spans="1:8" x14ac:dyDescent="0.2">
      <c r="A516">
        <v>28</v>
      </c>
      <c r="B516" t="s">
        <v>73</v>
      </c>
      <c r="C516" t="s">
        <v>822</v>
      </c>
      <c r="D516" t="s">
        <v>891</v>
      </c>
      <c r="E516">
        <v>9127000</v>
      </c>
      <c r="F516">
        <v>9604070.1300000008</v>
      </c>
      <c r="G516">
        <v>1</v>
      </c>
    </row>
    <row r="517" spans="1:8" x14ac:dyDescent="0.2">
      <c r="A517">
        <v>105</v>
      </c>
      <c r="B517" t="s">
        <v>73</v>
      </c>
      <c r="C517" t="s">
        <v>822</v>
      </c>
      <c r="D517" t="s">
        <v>891</v>
      </c>
      <c r="E517">
        <v>9300000</v>
      </c>
      <c r="F517">
        <v>9599973.5399999991</v>
      </c>
      <c r="G517">
        <v>1</v>
      </c>
    </row>
    <row r="518" spans="1:8" x14ac:dyDescent="0.2">
      <c r="A518">
        <v>4</v>
      </c>
      <c r="B518" t="s">
        <v>102</v>
      </c>
      <c r="C518" t="s">
        <v>102</v>
      </c>
      <c r="D518" t="s">
        <v>892</v>
      </c>
      <c r="E518">
        <v>9175000</v>
      </c>
      <c r="F518">
        <v>15364569</v>
      </c>
      <c r="G518">
        <v>1</v>
      </c>
    </row>
    <row r="519" spans="1:8" x14ac:dyDescent="0.2">
      <c r="A519">
        <v>93</v>
      </c>
      <c r="B519" t="s">
        <v>102</v>
      </c>
      <c r="C519" t="s">
        <v>102</v>
      </c>
      <c r="D519" t="s">
        <v>892</v>
      </c>
      <c r="E519">
        <v>8400000</v>
      </c>
      <c r="F519">
        <v>8850000</v>
      </c>
      <c r="G519">
        <v>1</v>
      </c>
    </row>
    <row r="520" spans="1:8" x14ac:dyDescent="0.2">
      <c r="A520">
        <v>22</v>
      </c>
      <c r="B520" t="s">
        <v>102</v>
      </c>
      <c r="C520" t="s">
        <v>102</v>
      </c>
      <c r="D520" t="s">
        <v>892</v>
      </c>
      <c r="E520">
        <v>7406000</v>
      </c>
      <c r="F520">
        <v>53732000</v>
      </c>
      <c r="G520">
        <v>1</v>
      </c>
    </row>
    <row r="521" spans="1:8" x14ac:dyDescent="0.2">
      <c r="A521">
        <v>28</v>
      </c>
      <c r="B521" t="s">
        <v>74</v>
      </c>
      <c r="C521" t="s">
        <v>72</v>
      </c>
      <c r="D521" t="s">
        <v>893</v>
      </c>
      <c r="E521">
        <v>11244500</v>
      </c>
      <c r="F521">
        <v>11967787.85</v>
      </c>
      <c r="G521">
        <v>2</v>
      </c>
    </row>
    <row r="522" spans="1:8" x14ac:dyDescent="0.2">
      <c r="A522">
        <v>87</v>
      </c>
      <c r="B522" t="s">
        <v>74</v>
      </c>
      <c r="C522" t="s">
        <v>72</v>
      </c>
      <c r="D522" t="s">
        <v>893</v>
      </c>
      <c r="E522">
        <v>9285000</v>
      </c>
      <c r="F522">
        <v>9376399.1699999999</v>
      </c>
      <c r="G522">
        <v>2</v>
      </c>
    </row>
    <row r="523" spans="1:8" x14ac:dyDescent="0.2">
      <c r="A523">
        <v>93</v>
      </c>
      <c r="B523" t="s">
        <v>74</v>
      </c>
      <c r="C523" t="s">
        <v>72</v>
      </c>
      <c r="D523" t="s">
        <v>893</v>
      </c>
      <c r="E523">
        <v>9300000</v>
      </c>
      <c r="F523">
        <v>9600000</v>
      </c>
      <c r="G523">
        <v>1</v>
      </c>
    </row>
    <row r="524" spans="1:8" x14ac:dyDescent="0.2">
      <c r="A524">
        <v>93</v>
      </c>
      <c r="B524" t="s">
        <v>74</v>
      </c>
      <c r="C524" t="s">
        <v>72</v>
      </c>
      <c r="D524" t="s">
        <v>893</v>
      </c>
      <c r="E524">
        <v>14208282.699999999</v>
      </c>
      <c r="F524">
        <v>14357546.720000001</v>
      </c>
      <c r="H524">
        <v>1</v>
      </c>
    </row>
    <row r="525" spans="1:8" x14ac:dyDescent="0.2">
      <c r="A525">
        <v>88</v>
      </c>
      <c r="B525" t="s">
        <v>74</v>
      </c>
      <c r="C525" t="s">
        <v>72</v>
      </c>
      <c r="D525" t="s">
        <v>893</v>
      </c>
      <c r="E525">
        <v>16345780.18</v>
      </c>
      <c r="F525">
        <v>16345780.18</v>
      </c>
      <c r="H525">
        <v>1</v>
      </c>
    </row>
    <row r="526" spans="1:8" x14ac:dyDescent="0.2">
      <c r="A526">
        <v>101</v>
      </c>
      <c r="B526" t="s">
        <v>74</v>
      </c>
      <c r="C526" t="s">
        <v>72</v>
      </c>
      <c r="D526" t="s">
        <v>893</v>
      </c>
      <c r="E526">
        <v>9300000</v>
      </c>
      <c r="F526">
        <v>9542000</v>
      </c>
      <c r="G526">
        <v>1</v>
      </c>
    </row>
    <row r="527" spans="1:8" x14ac:dyDescent="0.2">
      <c r="A527">
        <v>4</v>
      </c>
      <c r="B527" t="s">
        <v>11</v>
      </c>
      <c r="C527" t="s">
        <v>94</v>
      </c>
      <c r="D527" t="s">
        <v>894</v>
      </c>
      <c r="E527">
        <v>8833000</v>
      </c>
      <c r="F527">
        <v>9600000</v>
      </c>
      <c r="G527">
        <v>1</v>
      </c>
    </row>
    <row r="528" spans="1:8" x14ac:dyDescent="0.2">
      <c r="A528">
        <v>4</v>
      </c>
      <c r="B528" t="s">
        <v>11</v>
      </c>
      <c r="C528" t="s">
        <v>94</v>
      </c>
      <c r="D528" t="s">
        <v>894</v>
      </c>
      <c r="E528">
        <v>19975531.850000001</v>
      </c>
      <c r="F528">
        <v>19990656.850000001</v>
      </c>
      <c r="H528">
        <v>1</v>
      </c>
    </row>
    <row r="529" spans="1:8" x14ac:dyDescent="0.2">
      <c r="A529">
        <v>28</v>
      </c>
      <c r="B529" t="s">
        <v>11</v>
      </c>
      <c r="C529" t="s">
        <v>94</v>
      </c>
      <c r="D529" t="s">
        <v>894</v>
      </c>
      <c r="E529">
        <v>9300000</v>
      </c>
      <c r="F529">
        <v>9606025.0299999993</v>
      </c>
      <c r="G529">
        <v>1</v>
      </c>
    </row>
    <row r="530" spans="1:8" x14ac:dyDescent="0.2">
      <c r="A530">
        <v>93</v>
      </c>
      <c r="B530" t="s">
        <v>11</v>
      </c>
      <c r="C530" t="s">
        <v>94</v>
      </c>
      <c r="D530" t="s">
        <v>894</v>
      </c>
      <c r="E530">
        <v>8512000</v>
      </c>
      <c r="F530">
        <v>17584985</v>
      </c>
      <c r="G530">
        <v>4</v>
      </c>
    </row>
    <row r="531" spans="1:8" x14ac:dyDescent="0.2">
      <c r="A531">
        <v>93</v>
      </c>
      <c r="B531" t="s">
        <v>11</v>
      </c>
      <c r="C531" t="s">
        <v>94</v>
      </c>
      <c r="D531" t="s">
        <v>894</v>
      </c>
      <c r="E531">
        <v>23219793.899999999</v>
      </c>
      <c r="F531">
        <v>23274793.899999999</v>
      </c>
      <c r="H531">
        <v>1</v>
      </c>
    </row>
    <row r="532" spans="1:8" x14ac:dyDescent="0.2">
      <c r="A532">
        <v>93</v>
      </c>
      <c r="B532" t="s">
        <v>11</v>
      </c>
      <c r="C532" t="s">
        <v>94</v>
      </c>
      <c r="D532" t="s">
        <v>894</v>
      </c>
      <c r="E532">
        <v>23219793.899999999</v>
      </c>
      <c r="F532">
        <v>23274793.899999999</v>
      </c>
      <c r="H532">
        <v>1</v>
      </c>
    </row>
    <row r="533" spans="1:8" x14ac:dyDescent="0.2">
      <c r="A533">
        <v>27</v>
      </c>
      <c r="B533" t="s">
        <v>11</v>
      </c>
      <c r="C533" t="s">
        <v>94</v>
      </c>
      <c r="D533" t="s">
        <v>894</v>
      </c>
      <c r="E533">
        <v>9201000</v>
      </c>
      <c r="F533">
        <v>23204000</v>
      </c>
      <c r="G533">
        <v>1</v>
      </c>
    </row>
    <row r="534" spans="1:8" x14ac:dyDescent="0.2">
      <c r="A534">
        <v>121</v>
      </c>
      <c r="B534" t="s">
        <v>11</v>
      </c>
      <c r="C534" t="s">
        <v>94</v>
      </c>
      <c r="D534" t="s">
        <v>894</v>
      </c>
      <c r="E534">
        <v>9267000</v>
      </c>
      <c r="F534">
        <v>9749501.6999999993</v>
      </c>
      <c r="G534">
        <v>1</v>
      </c>
    </row>
    <row r="535" spans="1:8" x14ac:dyDescent="0.2">
      <c r="A535">
        <v>4</v>
      </c>
      <c r="B535" t="s">
        <v>11</v>
      </c>
      <c r="C535" t="s">
        <v>84</v>
      </c>
      <c r="D535" t="s">
        <v>895</v>
      </c>
      <c r="E535">
        <v>9284666.6666666698</v>
      </c>
      <c r="F535">
        <v>9600000</v>
      </c>
      <c r="G535">
        <v>3</v>
      </c>
    </row>
    <row r="536" spans="1:8" x14ac:dyDescent="0.2">
      <c r="A536">
        <v>4</v>
      </c>
      <c r="B536" t="s">
        <v>11</v>
      </c>
      <c r="C536" t="s">
        <v>84</v>
      </c>
      <c r="D536" t="s">
        <v>895</v>
      </c>
      <c r="E536">
        <v>9254000</v>
      </c>
      <c r="F536">
        <v>9600000</v>
      </c>
      <c r="G536">
        <v>1</v>
      </c>
    </row>
    <row r="537" spans="1:8" x14ac:dyDescent="0.2">
      <c r="A537">
        <v>87</v>
      </c>
      <c r="B537" t="s">
        <v>11</v>
      </c>
      <c r="C537" t="s">
        <v>84</v>
      </c>
      <c r="D537" t="s">
        <v>895</v>
      </c>
      <c r="E537">
        <v>9300000</v>
      </c>
      <c r="F537">
        <v>9630605.3399999999</v>
      </c>
      <c r="G537">
        <v>1</v>
      </c>
    </row>
    <row r="538" spans="1:8" x14ac:dyDescent="0.2">
      <c r="A538">
        <v>93</v>
      </c>
      <c r="B538" t="s">
        <v>11</v>
      </c>
      <c r="C538" t="s">
        <v>84</v>
      </c>
      <c r="D538" t="s">
        <v>895</v>
      </c>
      <c r="E538">
        <v>9286000</v>
      </c>
      <c r="F538">
        <v>9650000</v>
      </c>
      <c r="G538">
        <v>1</v>
      </c>
    </row>
    <row r="539" spans="1:8" x14ac:dyDescent="0.2">
      <c r="A539">
        <v>117</v>
      </c>
      <c r="B539" t="s">
        <v>11</v>
      </c>
      <c r="C539" t="s">
        <v>84</v>
      </c>
      <c r="D539" t="s">
        <v>895</v>
      </c>
      <c r="E539">
        <v>13950000</v>
      </c>
      <c r="F539">
        <v>14298868.15</v>
      </c>
      <c r="G539">
        <v>1</v>
      </c>
    </row>
    <row r="540" spans="1:8" x14ac:dyDescent="0.2">
      <c r="A540">
        <v>4</v>
      </c>
      <c r="B540" t="s">
        <v>11</v>
      </c>
      <c r="C540" t="s">
        <v>84</v>
      </c>
      <c r="D540" t="s">
        <v>896</v>
      </c>
      <c r="E540">
        <v>9283857.1428571399</v>
      </c>
      <c r="F540">
        <v>9600000</v>
      </c>
      <c r="G540">
        <v>7</v>
      </c>
    </row>
    <row r="541" spans="1:8" x14ac:dyDescent="0.2">
      <c r="A541">
        <v>4</v>
      </c>
      <c r="B541" t="s">
        <v>11</v>
      </c>
      <c r="C541" t="s">
        <v>84</v>
      </c>
      <c r="D541" t="s">
        <v>896</v>
      </c>
      <c r="E541">
        <v>10828000</v>
      </c>
      <c r="F541">
        <v>11116666.6666667</v>
      </c>
      <c r="G541">
        <v>3</v>
      </c>
    </row>
    <row r="542" spans="1:8" x14ac:dyDescent="0.2">
      <c r="A542">
        <v>28</v>
      </c>
      <c r="B542" t="s">
        <v>11</v>
      </c>
      <c r="C542" t="s">
        <v>84</v>
      </c>
      <c r="D542" t="s">
        <v>896</v>
      </c>
      <c r="E542">
        <v>9241000</v>
      </c>
      <c r="F542">
        <v>9571175.8300000001</v>
      </c>
      <c r="G542">
        <v>1</v>
      </c>
    </row>
    <row r="543" spans="1:8" x14ac:dyDescent="0.2">
      <c r="A543">
        <v>28</v>
      </c>
      <c r="B543" t="s">
        <v>11</v>
      </c>
      <c r="C543" t="s">
        <v>84</v>
      </c>
      <c r="D543" t="s">
        <v>896</v>
      </c>
      <c r="E543">
        <v>9300000</v>
      </c>
      <c r="F543">
        <v>9553657.5</v>
      </c>
      <c r="G543">
        <v>1</v>
      </c>
    </row>
    <row r="544" spans="1:8" x14ac:dyDescent="0.2">
      <c r="A544">
        <v>87</v>
      </c>
      <c r="B544" t="s">
        <v>11</v>
      </c>
      <c r="C544" t="s">
        <v>84</v>
      </c>
      <c r="D544" t="s">
        <v>896</v>
      </c>
      <c r="E544">
        <v>9300000</v>
      </c>
      <c r="F544">
        <v>9588044.6899999995</v>
      </c>
      <c r="G544">
        <v>1</v>
      </c>
    </row>
    <row r="545" spans="1:8" x14ac:dyDescent="0.2">
      <c r="A545">
        <v>116</v>
      </c>
      <c r="B545" t="s">
        <v>11</v>
      </c>
      <c r="C545" t="s">
        <v>84</v>
      </c>
      <c r="D545" t="s">
        <v>896</v>
      </c>
      <c r="E545">
        <v>4650000</v>
      </c>
      <c r="F545">
        <v>9466708.0800000001</v>
      </c>
      <c r="G545">
        <v>2</v>
      </c>
    </row>
    <row r="546" spans="1:8" x14ac:dyDescent="0.2">
      <c r="A546">
        <v>96</v>
      </c>
      <c r="B546" t="s">
        <v>11</v>
      </c>
      <c r="C546" t="s">
        <v>84</v>
      </c>
      <c r="D546" t="s">
        <v>896</v>
      </c>
      <c r="E546">
        <v>14280549.810000001</v>
      </c>
      <c r="F546">
        <v>14422214.02</v>
      </c>
      <c r="H546">
        <v>1</v>
      </c>
    </row>
    <row r="547" spans="1:8" x14ac:dyDescent="0.2">
      <c r="A547">
        <v>96</v>
      </c>
      <c r="B547" t="s">
        <v>11</v>
      </c>
      <c r="C547" t="s">
        <v>84</v>
      </c>
      <c r="D547" t="s">
        <v>896</v>
      </c>
      <c r="E547">
        <v>14237257.529999999</v>
      </c>
      <c r="F547">
        <v>14360367.9</v>
      </c>
      <c r="H547">
        <v>1</v>
      </c>
    </row>
    <row r="548" spans="1:8" x14ac:dyDescent="0.2">
      <c r="A548">
        <v>121</v>
      </c>
      <c r="B548" t="s">
        <v>11</v>
      </c>
      <c r="C548" t="s">
        <v>84</v>
      </c>
      <c r="D548" t="s">
        <v>896</v>
      </c>
      <c r="E548">
        <v>9244000</v>
      </c>
      <c r="F548">
        <v>9644524.6999999993</v>
      </c>
      <c r="G548">
        <v>2</v>
      </c>
    </row>
    <row r="549" spans="1:8" x14ac:dyDescent="0.2">
      <c r="A549">
        <v>4</v>
      </c>
      <c r="B549" t="s">
        <v>11</v>
      </c>
      <c r="C549" t="s">
        <v>84</v>
      </c>
      <c r="D549" t="s">
        <v>897</v>
      </c>
      <c r="E549">
        <v>9300000</v>
      </c>
      <c r="F549">
        <v>9566666.6666666698</v>
      </c>
      <c r="G549">
        <v>3</v>
      </c>
    </row>
    <row r="550" spans="1:8" x14ac:dyDescent="0.2">
      <c r="A550">
        <v>4</v>
      </c>
      <c r="B550" t="s">
        <v>11</v>
      </c>
      <c r="C550" t="s">
        <v>84</v>
      </c>
      <c r="D550" t="s">
        <v>897</v>
      </c>
      <c r="E550">
        <v>9300000</v>
      </c>
      <c r="F550">
        <v>9550000</v>
      </c>
      <c r="G550">
        <v>2</v>
      </c>
    </row>
    <row r="551" spans="1:8" x14ac:dyDescent="0.2">
      <c r="A551">
        <v>28</v>
      </c>
      <c r="B551" t="s">
        <v>11</v>
      </c>
      <c r="C551" t="s">
        <v>84</v>
      </c>
      <c r="D551" t="s">
        <v>897</v>
      </c>
      <c r="E551">
        <v>9300000</v>
      </c>
      <c r="F551">
        <v>9606025.0299999993</v>
      </c>
      <c r="G551">
        <v>1</v>
      </c>
    </row>
    <row r="552" spans="1:8" x14ac:dyDescent="0.2">
      <c r="A552">
        <v>4</v>
      </c>
      <c r="B552" t="s">
        <v>11</v>
      </c>
      <c r="C552" t="s">
        <v>515</v>
      </c>
      <c r="D552" t="s">
        <v>898</v>
      </c>
      <c r="E552">
        <v>9300000</v>
      </c>
      <c r="F552">
        <v>9600000</v>
      </c>
      <c r="G552">
        <v>1</v>
      </c>
    </row>
    <row r="553" spans="1:8" x14ac:dyDescent="0.2">
      <c r="A553">
        <v>93</v>
      </c>
      <c r="B553" t="s">
        <v>11</v>
      </c>
      <c r="C553" t="s">
        <v>515</v>
      </c>
      <c r="D553" t="s">
        <v>898</v>
      </c>
      <c r="E553">
        <v>9195000</v>
      </c>
      <c r="F553">
        <v>18015000</v>
      </c>
      <c r="G553">
        <v>1</v>
      </c>
    </row>
    <row r="554" spans="1:8" x14ac:dyDescent="0.2">
      <c r="A554">
        <v>4</v>
      </c>
      <c r="B554" t="s">
        <v>11</v>
      </c>
      <c r="C554" t="s">
        <v>98</v>
      </c>
      <c r="D554" t="s">
        <v>899</v>
      </c>
      <c r="E554">
        <v>9300000</v>
      </c>
      <c r="F554">
        <v>9600000</v>
      </c>
      <c r="G554">
        <v>1</v>
      </c>
    </row>
    <row r="555" spans="1:8" x14ac:dyDescent="0.2">
      <c r="A555">
        <v>4</v>
      </c>
      <c r="B555" t="s">
        <v>11</v>
      </c>
      <c r="C555" t="s">
        <v>98</v>
      </c>
      <c r="D555" t="s">
        <v>899</v>
      </c>
      <c r="E555">
        <v>9263500</v>
      </c>
      <c r="F555">
        <v>9575000</v>
      </c>
      <c r="G555">
        <v>2</v>
      </c>
    </row>
    <row r="556" spans="1:8" x14ac:dyDescent="0.2">
      <c r="A556">
        <v>4</v>
      </c>
      <c r="B556" t="s">
        <v>11</v>
      </c>
      <c r="C556" t="s">
        <v>98</v>
      </c>
      <c r="D556" t="s">
        <v>899</v>
      </c>
      <c r="E556">
        <v>16555520.630000001</v>
      </c>
      <c r="F556">
        <v>16851041.260000002</v>
      </c>
      <c r="H556">
        <v>1</v>
      </c>
    </row>
    <row r="557" spans="1:8" x14ac:dyDescent="0.2">
      <c r="A557">
        <v>28</v>
      </c>
      <c r="B557" t="s">
        <v>11</v>
      </c>
      <c r="C557" t="s">
        <v>98</v>
      </c>
      <c r="D557" t="s">
        <v>899</v>
      </c>
      <c r="E557">
        <v>9300000</v>
      </c>
      <c r="F557">
        <v>9606025.0299999993</v>
      </c>
      <c r="G557">
        <v>1</v>
      </c>
    </row>
    <row r="558" spans="1:8" x14ac:dyDescent="0.2">
      <c r="A558">
        <v>28</v>
      </c>
      <c r="B558" t="s">
        <v>11</v>
      </c>
      <c r="C558" t="s">
        <v>98</v>
      </c>
      <c r="D558" t="s">
        <v>899</v>
      </c>
      <c r="E558">
        <v>9254000</v>
      </c>
      <c r="F558">
        <v>9571322.7300000004</v>
      </c>
      <c r="G558">
        <v>1</v>
      </c>
    </row>
    <row r="559" spans="1:8" x14ac:dyDescent="0.2">
      <c r="A559">
        <v>93</v>
      </c>
      <c r="B559" t="s">
        <v>11</v>
      </c>
      <c r="C559" t="s">
        <v>98</v>
      </c>
      <c r="D559" t="s">
        <v>899</v>
      </c>
      <c r="E559">
        <v>15621439.08</v>
      </c>
      <c r="F559">
        <v>15770911.52</v>
      </c>
      <c r="H559">
        <v>1</v>
      </c>
    </row>
    <row r="560" spans="1:8" x14ac:dyDescent="0.2">
      <c r="A560">
        <v>121</v>
      </c>
      <c r="B560" t="s">
        <v>11</v>
      </c>
      <c r="C560" t="s">
        <v>98</v>
      </c>
      <c r="D560" t="s">
        <v>899</v>
      </c>
      <c r="E560">
        <v>18889539.800000001</v>
      </c>
      <c r="F560">
        <v>18894539.800000001</v>
      </c>
      <c r="H560">
        <v>1</v>
      </c>
    </row>
    <row r="561" spans="1:8" x14ac:dyDescent="0.2">
      <c r="A561">
        <v>4</v>
      </c>
      <c r="B561" t="s">
        <v>73</v>
      </c>
      <c r="C561" t="s">
        <v>648</v>
      </c>
      <c r="D561" t="s">
        <v>900</v>
      </c>
      <c r="E561">
        <v>9127000</v>
      </c>
      <c r="F561">
        <v>9600000</v>
      </c>
      <c r="G561">
        <v>1</v>
      </c>
    </row>
    <row r="562" spans="1:8" x14ac:dyDescent="0.2">
      <c r="A562">
        <v>32</v>
      </c>
      <c r="B562" t="s">
        <v>73</v>
      </c>
      <c r="C562" t="s">
        <v>648</v>
      </c>
      <c r="D562" t="s">
        <v>900</v>
      </c>
      <c r="E562">
        <v>9172500</v>
      </c>
      <c r="F562">
        <v>15029149.225</v>
      </c>
      <c r="G562">
        <v>2</v>
      </c>
    </row>
    <row r="563" spans="1:8" x14ac:dyDescent="0.2">
      <c r="A563">
        <v>96</v>
      </c>
      <c r="B563" t="s">
        <v>73</v>
      </c>
      <c r="C563" t="s">
        <v>648</v>
      </c>
      <c r="D563" t="s">
        <v>900</v>
      </c>
      <c r="E563">
        <v>9043000</v>
      </c>
      <c r="F563">
        <v>9601653.5099999998</v>
      </c>
      <c r="G563">
        <v>1</v>
      </c>
    </row>
    <row r="564" spans="1:8" x14ac:dyDescent="0.2">
      <c r="A564">
        <v>4</v>
      </c>
      <c r="B564" t="s">
        <v>11</v>
      </c>
      <c r="C564" t="s">
        <v>865</v>
      </c>
      <c r="D564" t="s">
        <v>900</v>
      </c>
      <c r="E564">
        <v>9300000</v>
      </c>
      <c r="F564">
        <v>9600000</v>
      </c>
      <c r="G564">
        <v>1</v>
      </c>
    </row>
    <row r="565" spans="1:8" x14ac:dyDescent="0.2">
      <c r="A565">
        <v>28</v>
      </c>
      <c r="B565" t="s">
        <v>11</v>
      </c>
      <c r="C565" t="s">
        <v>865</v>
      </c>
      <c r="D565" t="s">
        <v>900</v>
      </c>
      <c r="E565">
        <v>9296500</v>
      </c>
      <c r="F565">
        <v>9588894.2300000004</v>
      </c>
      <c r="G565">
        <v>2</v>
      </c>
    </row>
    <row r="566" spans="1:8" x14ac:dyDescent="0.2">
      <c r="A566">
        <v>93</v>
      </c>
      <c r="B566" t="s">
        <v>12</v>
      </c>
      <c r="C566" t="s">
        <v>85</v>
      </c>
      <c r="D566" t="s">
        <v>901</v>
      </c>
      <c r="E566">
        <v>19950627.350000001</v>
      </c>
      <c r="F566">
        <v>19950627.350000001</v>
      </c>
      <c r="H566">
        <v>1</v>
      </c>
    </row>
    <row r="567" spans="1:8" x14ac:dyDescent="0.2">
      <c r="A567">
        <v>4</v>
      </c>
      <c r="B567" t="s">
        <v>74</v>
      </c>
      <c r="C567" t="s">
        <v>75</v>
      </c>
      <c r="D567" t="s">
        <v>902</v>
      </c>
      <c r="E567">
        <v>9300000</v>
      </c>
      <c r="F567">
        <v>9600000</v>
      </c>
      <c r="G567">
        <v>1</v>
      </c>
    </row>
    <row r="568" spans="1:8" x14ac:dyDescent="0.2">
      <c r="A568">
        <v>4</v>
      </c>
      <c r="B568" t="s">
        <v>74</v>
      </c>
      <c r="C568" t="s">
        <v>75</v>
      </c>
      <c r="D568" t="s">
        <v>902</v>
      </c>
      <c r="E568">
        <v>9300000</v>
      </c>
      <c r="F568">
        <v>9634739.4433333296</v>
      </c>
      <c r="G568">
        <v>3</v>
      </c>
    </row>
    <row r="569" spans="1:8" x14ac:dyDescent="0.2">
      <c r="A569">
        <v>93</v>
      </c>
      <c r="B569" t="s">
        <v>74</v>
      </c>
      <c r="C569" t="s">
        <v>75</v>
      </c>
      <c r="D569" t="s">
        <v>902</v>
      </c>
      <c r="E569">
        <v>6975000</v>
      </c>
      <c r="F569">
        <v>12738277</v>
      </c>
      <c r="G569">
        <v>2</v>
      </c>
    </row>
    <row r="570" spans="1:8" x14ac:dyDescent="0.2">
      <c r="A570">
        <v>93</v>
      </c>
      <c r="B570" t="s">
        <v>74</v>
      </c>
      <c r="C570" t="s">
        <v>75</v>
      </c>
      <c r="D570" t="s">
        <v>902</v>
      </c>
      <c r="E570">
        <v>9300000</v>
      </c>
      <c r="F570">
        <v>9885000</v>
      </c>
      <c r="G570">
        <v>1</v>
      </c>
    </row>
    <row r="571" spans="1:8" x14ac:dyDescent="0.2">
      <c r="A571">
        <v>88</v>
      </c>
      <c r="B571" t="s">
        <v>74</v>
      </c>
      <c r="C571" t="s">
        <v>75</v>
      </c>
      <c r="D571" t="s">
        <v>902</v>
      </c>
      <c r="E571">
        <v>9273000</v>
      </c>
      <c r="F571">
        <v>9620673.5</v>
      </c>
      <c r="G571">
        <v>1</v>
      </c>
    </row>
    <row r="572" spans="1:8" x14ac:dyDescent="0.2">
      <c r="A572">
        <v>88</v>
      </c>
      <c r="B572" t="s">
        <v>74</v>
      </c>
      <c r="C572" t="s">
        <v>75</v>
      </c>
      <c r="D572" t="s">
        <v>902</v>
      </c>
      <c r="E572">
        <v>9276400</v>
      </c>
      <c r="F572">
        <v>9620711.9199999999</v>
      </c>
      <c r="G572">
        <v>5</v>
      </c>
    </row>
    <row r="573" spans="1:8" x14ac:dyDescent="0.2">
      <c r="A573">
        <v>88</v>
      </c>
      <c r="B573" t="s">
        <v>74</v>
      </c>
      <c r="C573" t="s">
        <v>75</v>
      </c>
      <c r="D573" t="s">
        <v>902</v>
      </c>
      <c r="E573">
        <v>20348616.170000002</v>
      </c>
      <c r="F573">
        <v>20405407.32</v>
      </c>
      <c r="H573">
        <v>2</v>
      </c>
    </row>
    <row r="574" spans="1:8" x14ac:dyDescent="0.2">
      <c r="A574">
        <v>93</v>
      </c>
      <c r="B574" t="s">
        <v>74</v>
      </c>
      <c r="C574" t="s">
        <v>75</v>
      </c>
      <c r="D574" t="s">
        <v>903</v>
      </c>
      <c r="E574">
        <v>9300000</v>
      </c>
      <c r="F574">
        <v>9550000</v>
      </c>
      <c r="G574">
        <v>1</v>
      </c>
    </row>
    <row r="575" spans="1:8" x14ac:dyDescent="0.2">
      <c r="A575">
        <v>93</v>
      </c>
      <c r="B575" t="s">
        <v>74</v>
      </c>
      <c r="C575" t="s">
        <v>75</v>
      </c>
      <c r="D575" t="s">
        <v>903</v>
      </c>
      <c r="E575">
        <v>19386528.600000001</v>
      </c>
      <c r="F575">
        <v>19573612.280000001</v>
      </c>
      <c r="H575">
        <v>1</v>
      </c>
    </row>
    <row r="576" spans="1:8" x14ac:dyDescent="0.2">
      <c r="A576">
        <v>88</v>
      </c>
      <c r="B576" t="s">
        <v>74</v>
      </c>
      <c r="C576" t="s">
        <v>75</v>
      </c>
      <c r="D576" t="s">
        <v>903</v>
      </c>
      <c r="E576">
        <v>19136160.940000001</v>
      </c>
      <c r="F576">
        <v>19297372.77</v>
      </c>
      <c r="H576">
        <v>1</v>
      </c>
    </row>
    <row r="577" spans="1:8" x14ac:dyDescent="0.2">
      <c r="A577">
        <v>4</v>
      </c>
      <c r="B577" t="s">
        <v>74</v>
      </c>
      <c r="C577" t="s">
        <v>904</v>
      </c>
      <c r="D577" t="s">
        <v>904</v>
      </c>
      <c r="E577">
        <v>9283500</v>
      </c>
      <c r="F577">
        <v>9600000</v>
      </c>
      <c r="G577">
        <v>2</v>
      </c>
    </row>
    <row r="578" spans="1:8" x14ac:dyDescent="0.2">
      <c r="A578">
        <v>4</v>
      </c>
      <c r="B578" t="s">
        <v>74</v>
      </c>
      <c r="C578" t="s">
        <v>904</v>
      </c>
      <c r="D578" t="s">
        <v>904</v>
      </c>
      <c r="E578">
        <v>9300000</v>
      </c>
      <c r="F578">
        <v>9600000</v>
      </c>
      <c r="G578">
        <v>1</v>
      </c>
    </row>
    <row r="579" spans="1:8" x14ac:dyDescent="0.2">
      <c r="A579">
        <v>93</v>
      </c>
      <c r="B579" t="s">
        <v>74</v>
      </c>
      <c r="C579" t="s">
        <v>904</v>
      </c>
      <c r="D579" t="s">
        <v>904</v>
      </c>
      <c r="E579">
        <v>9286000</v>
      </c>
      <c r="F579">
        <v>9650000</v>
      </c>
      <c r="G579">
        <v>1</v>
      </c>
    </row>
    <row r="580" spans="1:8" x14ac:dyDescent="0.2">
      <c r="A580">
        <v>88</v>
      </c>
      <c r="B580" t="s">
        <v>74</v>
      </c>
      <c r="C580" t="s">
        <v>904</v>
      </c>
      <c r="D580" t="s">
        <v>904</v>
      </c>
      <c r="E580">
        <v>21129465.27</v>
      </c>
      <c r="F580">
        <v>21129465.27</v>
      </c>
      <c r="H580">
        <v>1</v>
      </c>
    </row>
    <row r="581" spans="1:8" x14ac:dyDescent="0.2">
      <c r="A581">
        <v>105</v>
      </c>
      <c r="B581" t="s">
        <v>74</v>
      </c>
      <c r="C581" t="s">
        <v>904</v>
      </c>
      <c r="D581" t="s">
        <v>904</v>
      </c>
      <c r="E581">
        <v>14407152.18</v>
      </c>
      <c r="F581">
        <v>14407152.18</v>
      </c>
      <c r="H581">
        <v>1</v>
      </c>
    </row>
    <row r="582" spans="1:8" x14ac:dyDescent="0.2">
      <c r="A582">
        <v>4</v>
      </c>
      <c r="B582" t="s">
        <v>104</v>
      </c>
      <c r="C582" t="s">
        <v>482</v>
      </c>
      <c r="D582" t="s">
        <v>905</v>
      </c>
      <c r="E582">
        <v>9300000</v>
      </c>
      <c r="F582">
        <v>9600000</v>
      </c>
      <c r="G582">
        <v>1</v>
      </c>
    </row>
    <row r="583" spans="1:8" x14ac:dyDescent="0.2">
      <c r="A583">
        <v>121</v>
      </c>
      <c r="B583" t="s">
        <v>104</v>
      </c>
      <c r="C583" t="s">
        <v>482</v>
      </c>
      <c r="D583" t="s">
        <v>905</v>
      </c>
      <c r="E583">
        <v>9300000</v>
      </c>
      <c r="F583">
        <v>9645157.5</v>
      </c>
      <c r="G583">
        <v>1</v>
      </c>
    </row>
    <row r="584" spans="1:8" x14ac:dyDescent="0.2">
      <c r="A584">
        <v>108</v>
      </c>
      <c r="B584" t="s">
        <v>104</v>
      </c>
      <c r="C584" t="s">
        <v>482</v>
      </c>
      <c r="D584" t="s">
        <v>905</v>
      </c>
      <c r="E584">
        <v>9300000</v>
      </c>
      <c r="F584">
        <v>9530000</v>
      </c>
      <c r="G584">
        <v>1</v>
      </c>
    </row>
    <row r="585" spans="1:8" x14ac:dyDescent="0.2">
      <c r="A585">
        <v>4</v>
      </c>
      <c r="B585" t="s">
        <v>104</v>
      </c>
      <c r="C585" t="s">
        <v>107</v>
      </c>
      <c r="D585" t="s">
        <v>906</v>
      </c>
      <c r="E585">
        <v>7719333.3333333302</v>
      </c>
      <c r="F585">
        <v>11066666.6666667</v>
      </c>
      <c r="G585">
        <v>3</v>
      </c>
    </row>
    <row r="586" spans="1:8" x14ac:dyDescent="0.2">
      <c r="A586">
        <v>4</v>
      </c>
      <c r="B586" t="s">
        <v>104</v>
      </c>
      <c r="C586" t="s">
        <v>107</v>
      </c>
      <c r="D586" t="s">
        <v>906</v>
      </c>
      <c r="E586">
        <v>9290000</v>
      </c>
      <c r="F586">
        <v>9600000</v>
      </c>
      <c r="G586">
        <v>2</v>
      </c>
    </row>
    <row r="587" spans="1:8" x14ac:dyDescent="0.2">
      <c r="A587">
        <v>93</v>
      </c>
      <c r="B587" t="s">
        <v>104</v>
      </c>
      <c r="C587" t="s">
        <v>107</v>
      </c>
      <c r="D587" t="s">
        <v>906</v>
      </c>
      <c r="E587">
        <v>9214000</v>
      </c>
      <c r="F587">
        <v>19654844.640000001</v>
      </c>
      <c r="G587">
        <v>1</v>
      </c>
    </row>
    <row r="588" spans="1:8" x14ac:dyDescent="0.2">
      <c r="A588">
        <v>93</v>
      </c>
      <c r="B588" t="s">
        <v>104</v>
      </c>
      <c r="C588" t="s">
        <v>107</v>
      </c>
      <c r="D588" t="s">
        <v>906</v>
      </c>
      <c r="E588">
        <v>16866790.420000002</v>
      </c>
      <c r="F588">
        <v>16924631.469999999</v>
      </c>
      <c r="H588">
        <v>1</v>
      </c>
    </row>
    <row r="589" spans="1:8" x14ac:dyDescent="0.2">
      <c r="A589">
        <v>93</v>
      </c>
      <c r="B589" t="s">
        <v>104</v>
      </c>
      <c r="C589" t="s">
        <v>107</v>
      </c>
      <c r="D589" t="s">
        <v>906</v>
      </c>
      <c r="E589">
        <v>19466127.870000001</v>
      </c>
      <c r="F589">
        <v>19724042.495000001</v>
      </c>
      <c r="H589">
        <v>2</v>
      </c>
    </row>
    <row r="590" spans="1:8" x14ac:dyDescent="0.2">
      <c r="A590">
        <v>27</v>
      </c>
      <c r="B590" t="s">
        <v>102</v>
      </c>
      <c r="C590" t="s">
        <v>811</v>
      </c>
      <c r="D590" t="s">
        <v>907</v>
      </c>
      <c r="E590">
        <v>8480000</v>
      </c>
      <c r="F590">
        <v>8624096</v>
      </c>
      <c r="G590">
        <v>1</v>
      </c>
    </row>
    <row r="591" spans="1:8" x14ac:dyDescent="0.2">
      <c r="A591">
        <v>117</v>
      </c>
      <c r="B591" t="s">
        <v>102</v>
      </c>
      <c r="C591" t="s">
        <v>811</v>
      </c>
      <c r="D591" t="s">
        <v>907</v>
      </c>
      <c r="E591">
        <v>8800000</v>
      </c>
      <c r="F591">
        <v>9011293.75</v>
      </c>
      <c r="G591">
        <v>1</v>
      </c>
    </row>
    <row r="592" spans="1:8" x14ac:dyDescent="0.2">
      <c r="A592">
        <v>87</v>
      </c>
      <c r="B592" t="s">
        <v>11</v>
      </c>
      <c r="C592" t="s">
        <v>832</v>
      </c>
      <c r="D592" t="s">
        <v>907</v>
      </c>
      <c r="E592">
        <v>39933393.798</v>
      </c>
      <c r="F592">
        <v>40070297.986000001</v>
      </c>
      <c r="H592">
        <v>5</v>
      </c>
    </row>
    <row r="593" spans="1:8" x14ac:dyDescent="0.2">
      <c r="A593">
        <v>93</v>
      </c>
      <c r="B593" t="s">
        <v>11</v>
      </c>
      <c r="C593" t="s">
        <v>832</v>
      </c>
      <c r="D593" t="s">
        <v>907</v>
      </c>
      <c r="E593">
        <v>13950000</v>
      </c>
      <c r="F593">
        <v>14699362.369999999</v>
      </c>
      <c r="G593">
        <v>1</v>
      </c>
    </row>
    <row r="594" spans="1:8" x14ac:dyDescent="0.2">
      <c r="A594">
        <v>32</v>
      </c>
      <c r="B594" t="s">
        <v>11</v>
      </c>
      <c r="C594" t="s">
        <v>832</v>
      </c>
      <c r="D594" t="s">
        <v>907</v>
      </c>
      <c r="E594">
        <v>9260000</v>
      </c>
      <c r="F594">
        <v>15971575.220000001</v>
      </c>
      <c r="G594">
        <v>1</v>
      </c>
    </row>
    <row r="595" spans="1:8" x14ac:dyDescent="0.2">
      <c r="A595">
        <v>93</v>
      </c>
      <c r="B595" t="s">
        <v>73</v>
      </c>
      <c r="C595" t="s">
        <v>908</v>
      </c>
      <c r="D595" t="s">
        <v>907</v>
      </c>
      <c r="E595">
        <v>15754171.135</v>
      </c>
      <c r="F595">
        <v>15953834.029999999</v>
      </c>
      <c r="H595">
        <v>2</v>
      </c>
    </row>
    <row r="596" spans="1:8" x14ac:dyDescent="0.2">
      <c r="A596">
        <v>93</v>
      </c>
      <c r="B596" t="s">
        <v>73</v>
      </c>
      <c r="C596" t="s">
        <v>908</v>
      </c>
      <c r="D596" t="s">
        <v>908</v>
      </c>
      <c r="E596">
        <v>9250500</v>
      </c>
      <c r="F596">
        <v>22347500</v>
      </c>
      <c r="G596">
        <v>2</v>
      </c>
    </row>
    <row r="597" spans="1:8" x14ac:dyDescent="0.2">
      <c r="A597">
        <v>28</v>
      </c>
      <c r="B597" t="s">
        <v>11</v>
      </c>
      <c r="C597" t="s">
        <v>747</v>
      </c>
      <c r="D597" t="s">
        <v>909</v>
      </c>
      <c r="E597">
        <v>11611500</v>
      </c>
      <c r="F597">
        <v>14010116.494999999</v>
      </c>
      <c r="G597">
        <v>2</v>
      </c>
    </row>
    <row r="598" spans="1:8" x14ac:dyDescent="0.2">
      <c r="A598">
        <v>28</v>
      </c>
      <c r="B598" t="s">
        <v>11</v>
      </c>
      <c r="C598" t="s">
        <v>747</v>
      </c>
      <c r="D598" t="s">
        <v>909</v>
      </c>
      <c r="E598">
        <v>12375666.6666667</v>
      </c>
      <c r="F598">
        <v>12790783.859999999</v>
      </c>
      <c r="G598">
        <v>3</v>
      </c>
    </row>
    <row r="599" spans="1:8" x14ac:dyDescent="0.2">
      <c r="A599">
        <v>93</v>
      </c>
      <c r="B599" t="s">
        <v>11</v>
      </c>
      <c r="C599" t="s">
        <v>747</v>
      </c>
      <c r="D599" t="s">
        <v>909</v>
      </c>
      <c r="E599">
        <v>8437500</v>
      </c>
      <c r="F599">
        <v>13529043.5</v>
      </c>
      <c r="G599">
        <v>2</v>
      </c>
    </row>
    <row r="600" spans="1:8" x14ac:dyDescent="0.2">
      <c r="A600">
        <v>4</v>
      </c>
      <c r="B600" t="s">
        <v>102</v>
      </c>
      <c r="C600" t="s">
        <v>643</v>
      </c>
      <c r="D600" t="s">
        <v>910</v>
      </c>
      <c r="E600">
        <v>9260000</v>
      </c>
      <c r="F600">
        <v>9600000</v>
      </c>
      <c r="G600">
        <v>1</v>
      </c>
    </row>
    <row r="601" spans="1:8" x14ac:dyDescent="0.2">
      <c r="A601">
        <v>27</v>
      </c>
      <c r="B601" t="s">
        <v>102</v>
      </c>
      <c r="C601" t="s">
        <v>811</v>
      </c>
      <c r="D601" t="s">
        <v>910</v>
      </c>
      <c r="E601">
        <v>7280000</v>
      </c>
      <c r="F601">
        <v>54046000</v>
      </c>
      <c r="G601">
        <v>1</v>
      </c>
    </row>
    <row r="602" spans="1:8" x14ac:dyDescent="0.2">
      <c r="A602">
        <v>4</v>
      </c>
      <c r="B602" t="s">
        <v>11</v>
      </c>
      <c r="C602" t="s">
        <v>11</v>
      </c>
      <c r="D602" t="s">
        <v>910</v>
      </c>
      <c r="E602">
        <v>8959000</v>
      </c>
      <c r="F602">
        <v>36859000</v>
      </c>
      <c r="G602">
        <v>1</v>
      </c>
    </row>
    <row r="603" spans="1:8" x14ac:dyDescent="0.2">
      <c r="A603">
        <v>28</v>
      </c>
      <c r="B603" t="s">
        <v>73</v>
      </c>
      <c r="C603" t="s">
        <v>824</v>
      </c>
      <c r="D603" t="s">
        <v>910</v>
      </c>
      <c r="E603">
        <v>11625000</v>
      </c>
      <c r="F603">
        <v>11994818.789999999</v>
      </c>
      <c r="G603">
        <v>2</v>
      </c>
    </row>
    <row r="604" spans="1:8" x14ac:dyDescent="0.2">
      <c r="A604">
        <v>28</v>
      </c>
      <c r="B604" t="s">
        <v>73</v>
      </c>
      <c r="C604" t="s">
        <v>824</v>
      </c>
      <c r="D604" t="s">
        <v>910</v>
      </c>
      <c r="E604">
        <v>9192571.4285714291</v>
      </c>
      <c r="F604">
        <v>9599927.8728571404</v>
      </c>
      <c r="G604">
        <v>7</v>
      </c>
    </row>
    <row r="605" spans="1:8" x14ac:dyDescent="0.2">
      <c r="A605">
        <v>87</v>
      </c>
      <c r="B605" t="s">
        <v>73</v>
      </c>
      <c r="C605" t="s">
        <v>824</v>
      </c>
      <c r="D605" t="s">
        <v>910</v>
      </c>
      <c r="E605">
        <v>9300000</v>
      </c>
      <c r="F605">
        <v>9410581.6699999999</v>
      </c>
      <c r="G605">
        <v>1</v>
      </c>
    </row>
    <row r="606" spans="1:8" x14ac:dyDescent="0.2">
      <c r="A606">
        <v>32</v>
      </c>
      <c r="B606" t="s">
        <v>73</v>
      </c>
      <c r="C606" t="s">
        <v>824</v>
      </c>
      <c r="D606" t="s">
        <v>910</v>
      </c>
      <c r="E606">
        <v>9280000</v>
      </c>
      <c r="F606">
        <v>15447376.470000001</v>
      </c>
      <c r="G606">
        <v>1</v>
      </c>
    </row>
    <row r="607" spans="1:8" x14ac:dyDescent="0.2">
      <c r="A607">
        <v>96</v>
      </c>
      <c r="B607" t="s">
        <v>73</v>
      </c>
      <c r="C607" t="s">
        <v>824</v>
      </c>
      <c r="D607" t="s">
        <v>910</v>
      </c>
      <c r="E607">
        <v>9300000</v>
      </c>
      <c r="F607">
        <v>9604558</v>
      </c>
      <c r="G607">
        <v>1</v>
      </c>
    </row>
    <row r="608" spans="1:8" x14ac:dyDescent="0.2">
      <c r="A608">
        <v>28</v>
      </c>
      <c r="B608" t="s">
        <v>73</v>
      </c>
      <c r="C608" t="s">
        <v>824</v>
      </c>
      <c r="D608" t="s">
        <v>911</v>
      </c>
      <c r="E608">
        <v>9286000</v>
      </c>
      <c r="F608">
        <v>9605866.8300000001</v>
      </c>
      <c r="G608">
        <v>1</v>
      </c>
    </row>
    <row r="609" spans="1:8" x14ac:dyDescent="0.2">
      <c r="A609">
        <v>94</v>
      </c>
      <c r="B609" t="s">
        <v>73</v>
      </c>
      <c r="C609" t="s">
        <v>824</v>
      </c>
      <c r="D609" t="s">
        <v>911</v>
      </c>
      <c r="E609">
        <v>13950000</v>
      </c>
      <c r="F609">
        <v>14379729.210000001</v>
      </c>
      <c r="G609">
        <v>1</v>
      </c>
    </row>
    <row r="610" spans="1:8" x14ac:dyDescent="0.2">
      <c r="A610">
        <v>28</v>
      </c>
      <c r="B610" t="s">
        <v>73</v>
      </c>
      <c r="C610" t="s">
        <v>86</v>
      </c>
      <c r="D610" t="s">
        <v>912</v>
      </c>
      <c r="E610">
        <v>8415500</v>
      </c>
      <c r="F610">
        <v>9586937.6649999991</v>
      </c>
      <c r="G610">
        <v>2</v>
      </c>
    </row>
    <row r="611" spans="1:8" x14ac:dyDescent="0.2">
      <c r="A611">
        <v>28</v>
      </c>
      <c r="B611" t="s">
        <v>73</v>
      </c>
      <c r="C611" t="s">
        <v>86</v>
      </c>
      <c r="D611" t="s">
        <v>912</v>
      </c>
      <c r="E611">
        <v>9300000</v>
      </c>
      <c r="F611">
        <v>9587840</v>
      </c>
      <c r="G611">
        <v>2</v>
      </c>
    </row>
    <row r="612" spans="1:8" x14ac:dyDescent="0.2">
      <c r="A612">
        <v>93</v>
      </c>
      <c r="B612" t="s">
        <v>73</v>
      </c>
      <c r="C612" t="s">
        <v>86</v>
      </c>
      <c r="D612" t="s">
        <v>912</v>
      </c>
      <c r="E612">
        <v>9300000</v>
      </c>
      <c r="F612">
        <v>11600000</v>
      </c>
      <c r="G612">
        <v>1</v>
      </c>
    </row>
    <row r="613" spans="1:8" x14ac:dyDescent="0.2">
      <c r="A613">
        <v>28</v>
      </c>
      <c r="B613" t="s">
        <v>74</v>
      </c>
      <c r="C613" t="s">
        <v>87</v>
      </c>
      <c r="D613" t="s">
        <v>913</v>
      </c>
      <c r="E613">
        <v>8856500</v>
      </c>
      <c r="F613">
        <v>9608416.5549999997</v>
      </c>
      <c r="G613">
        <v>2</v>
      </c>
    </row>
    <row r="614" spans="1:8" x14ac:dyDescent="0.2">
      <c r="A614">
        <v>87</v>
      </c>
      <c r="B614" t="s">
        <v>74</v>
      </c>
      <c r="C614" t="s">
        <v>87</v>
      </c>
      <c r="D614" t="s">
        <v>913</v>
      </c>
      <c r="E614">
        <v>9300000</v>
      </c>
      <c r="F614">
        <v>9410533.4000000004</v>
      </c>
      <c r="G614">
        <v>1</v>
      </c>
    </row>
    <row r="615" spans="1:8" x14ac:dyDescent="0.2">
      <c r="A615">
        <v>93</v>
      </c>
      <c r="B615" t="s">
        <v>74</v>
      </c>
      <c r="C615" t="s">
        <v>87</v>
      </c>
      <c r="D615" t="s">
        <v>913</v>
      </c>
      <c r="E615">
        <v>7657000</v>
      </c>
      <c r="F615">
        <v>20843289.489999998</v>
      </c>
      <c r="G615">
        <v>1</v>
      </c>
    </row>
    <row r="616" spans="1:8" x14ac:dyDescent="0.2">
      <c r="A616">
        <v>93</v>
      </c>
      <c r="B616" t="s">
        <v>74</v>
      </c>
      <c r="C616" t="s">
        <v>87</v>
      </c>
      <c r="D616" t="s">
        <v>913</v>
      </c>
      <c r="E616">
        <v>13663277.09</v>
      </c>
      <c r="F616">
        <v>13792592.09</v>
      </c>
      <c r="H616">
        <v>1</v>
      </c>
    </row>
    <row r="617" spans="1:8" x14ac:dyDescent="0.2">
      <c r="A617">
        <v>88</v>
      </c>
      <c r="B617" t="s">
        <v>74</v>
      </c>
      <c r="C617" t="s">
        <v>87</v>
      </c>
      <c r="D617" t="s">
        <v>913</v>
      </c>
      <c r="E617">
        <v>9300000</v>
      </c>
      <c r="F617">
        <v>9620978.5999999996</v>
      </c>
      <c r="G617">
        <v>1</v>
      </c>
    </row>
    <row r="618" spans="1:8" x14ac:dyDescent="0.2">
      <c r="A618">
        <v>88</v>
      </c>
      <c r="B618" t="s">
        <v>74</v>
      </c>
      <c r="C618" t="s">
        <v>87</v>
      </c>
      <c r="D618" t="s">
        <v>913</v>
      </c>
      <c r="E618">
        <v>12400000</v>
      </c>
      <c r="F618">
        <v>12896302.006666699</v>
      </c>
      <c r="G618">
        <v>3</v>
      </c>
    </row>
    <row r="619" spans="1:8" x14ac:dyDescent="0.2">
      <c r="A619">
        <v>96</v>
      </c>
      <c r="B619" t="s">
        <v>74</v>
      </c>
      <c r="C619" t="s">
        <v>87</v>
      </c>
      <c r="D619" t="s">
        <v>913</v>
      </c>
      <c r="E619">
        <v>9300000</v>
      </c>
      <c r="F619">
        <v>9604558</v>
      </c>
      <c r="G619">
        <v>1</v>
      </c>
    </row>
    <row r="620" spans="1:8" x14ac:dyDescent="0.2">
      <c r="A620">
        <v>87</v>
      </c>
      <c r="B620" t="s">
        <v>74</v>
      </c>
      <c r="C620" t="s">
        <v>74</v>
      </c>
      <c r="D620" t="s">
        <v>915</v>
      </c>
      <c r="E620">
        <v>18307356.800000001</v>
      </c>
      <c r="F620">
        <v>18307356.800000001</v>
      </c>
      <c r="H620">
        <v>12</v>
      </c>
    </row>
    <row r="621" spans="1:8" x14ac:dyDescent="0.2">
      <c r="A621">
        <v>93</v>
      </c>
      <c r="B621" t="s">
        <v>74</v>
      </c>
      <c r="C621" t="s">
        <v>74</v>
      </c>
      <c r="D621" t="s">
        <v>915</v>
      </c>
      <c r="E621">
        <v>20573619.920000002</v>
      </c>
      <c r="F621">
        <v>20752403.98</v>
      </c>
      <c r="H621">
        <v>1</v>
      </c>
    </row>
    <row r="622" spans="1:8" x14ac:dyDescent="0.2">
      <c r="A622">
        <v>93</v>
      </c>
      <c r="B622" t="s">
        <v>74</v>
      </c>
      <c r="C622" t="s">
        <v>74</v>
      </c>
      <c r="D622" t="s">
        <v>915</v>
      </c>
      <c r="E622">
        <v>16335797.560000001</v>
      </c>
      <c r="F622">
        <v>16390886.18</v>
      </c>
      <c r="H622">
        <v>1</v>
      </c>
    </row>
    <row r="623" spans="1:8" x14ac:dyDescent="0.2">
      <c r="A623">
        <v>117</v>
      </c>
      <c r="B623" t="s">
        <v>74</v>
      </c>
      <c r="C623" t="s">
        <v>74</v>
      </c>
      <c r="D623" t="s">
        <v>915</v>
      </c>
      <c r="E623">
        <v>9300000</v>
      </c>
      <c r="F623">
        <v>9511293.625</v>
      </c>
      <c r="G623">
        <v>2</v>
      </c>
    </row>
    <row r="624" spans="1:8" x14ac:dyDescent="0.2">
      <c r="A624">
        <v>22</v>
      </c>
      <c r="B624" t="s">
        <v>74</v>
      </c>
      <c r="C624" t="s">
        <v>74</v>
      </c>
      <c r="D624" t="s">
        <v>915</v>
      </c>
      <c r="E624">
        <v>9221000</v>
      </c>
      <c r="F624">
        <v>24884000</v>
      </c>
      <c r="G624">
        <v>1</v>
      </c>
    </row>
    <row r="625" spans="1:8" x14ac:dyDescent="0.2">
      <c r="A625">
        <v>121</v>
      </c>
      <c r="B625" t="s">
        <v>74</v>
      </c>
      <c r="C625" t="s">
        <v>74</v>
      </c>
      <c r="D625" t="s">
        <v>915</v>
      </c>
      <c r="E625">
        <v>19951466.300000001</v>
      </c>
      <c r="F625">
        <v>19953966.300000001</v>
      </c>
      <c r="H625">
        <v>2</v>
      </c>
    </row>
    <row r="626" spans="1:8" x14ac:dyDescent="0.2">
      <c r="A626">
        <v>4</v>
      </c>
      <c r="B626" t="s">
        <v>12</v>
      </c>
      <c r="C626" t="s">
        <v>85</v>
      </c>
      <c r="D626" t="s">
        <v>918</v>
      </c>
      <c r="E626">
        <v>9300000</v>
      </c>
      <c r="F626">
        <v>9600000</v>
      </c>
      <c r="G626">
        <v>1</v>
      </c>
    </row>
    <row r="627" spans="1:8" x14ac:dyDescent="0.2">
      <c r="A627">
        <v>93</v>
      </c>
      <c r="B627" t="s">
        <v>12</v>
      </c>
      <c r="C627" t="s">
        <v>85</v>
      </c>
      <c r="D627" t="s">
        <v>918</v>
      </c>
      <c r="E627">
        <v>20943598.68</v>
      </c>
      <c r="F627">
        <v>20943598.68</v>
      </c>
      <c r="H627">
        <v>1</v>
      </c>
    </row>
    <row r="628" spans="1:8" x14ac:dyDescent="0.2">
      <c r="A628">
        <v>28</v>
      </c>
      <c r="B628" t="s">
        <v>73</v>
      </c>
      <c r="C628" t="s">
        <v>743</v>
      </c>
      <c r="D628" t="s">
        <v>919</v>
      </c>
      <c r="E628">
        <v>9300000</v>
      </c>
      <c r="F628">
        <v>9606025.0299999993</v>
      </c>
      <c r="G628">
        <v>1</v>
      </c>
    </row>
    <row r="629" spans="1:8" x14ac:dyDescent="0.2">
      <c r="A629">
        <v>28</v>
      </c>
      <c r="B629" t="s">
        <v>73</v>
      </c>
      <c r="C629" t="s">
        <v>743</v>
      </c>
      <c r="D629" t="s">
        <v>919</v>
      </c>
      <c r="E629">
        <v>9043000</v>
      </c>
      <c r="F629">
        <v>9603120.9299999997</v>
      </c>
      <c r="G629">
        <v>1</v>
      </c>
    </row>
    <row r="630" spans="1:8" x14ac:dyDescent="0.2">
      <c r="A630">
        <v>93</v>
      </c>
      <c r="B630" t="s">
        <v>73</v>
      </c>
      <c r="C630" t="s">
        <v>743</v>
      </c>
      <c r="D630" t="s">
        <v>919</v>
      </c>
      <c r="E630">
        <v>30933333.333333299</v>
      </c>
      <c r="F630">
        <v>30933333.333333299</v>
      </c>
      <c r="H630">
        <v>27</v>
      </c>
    </row>
    <row r="631" spans="1:8" x14ac:dyDescent="0.2">
      <c r="A631">
        <v>93</v>
      </c>
      <c r="B631" t="s">
        <v>73</v>
      </c>
      <c r="C631" t="s">
        <v>743</v>
      </c>
      <c r="D631" t="s">
        <v>919</v>
      </c>
      <c r="E631">
        <v>19587883.190000001</v>
      </c>
      <c r="F631">
        <v>19885373.190000001</v>
      </c>
      <c r="H631">
        <v>1</v>
      </c>
    </row>
    <row r="632" spans="1:8" x14ac:dyDescent="0.2">
      <c r="A632">
        <v>4</v>
      </c>
      <c r="B632" t="s">
        <v>74</v>
      </c>
      <c r="C632" t="s">
        <v>96</v>
      </c>
      <c r="D632" t="s">
        <v>96</v>
      </c>
      <c r="E632">
        <v>9009000</v>
      </c>
      <c r="F632">
        <v>9693510.4550000001</v>
      </c>
      <c r="G632">
        <v>2</v>
      </c>
    </row>
    <row r="633" spans="1:8" x14ac:dyDescent="0.2">
      <c r="A633">
        <v>28</v>
      </c>
      <c r="B633" t="s">
        <v>74</v>
      </c>
      <c r="C633" t="s">
        <v>96</v>
      </c>
      <c r="D633" t="s">
        <v>96</v>
      </c>
      <c r="E633">
        <v>9286000</v>
      </c>
      <c r="F633">
        <v>9571684.3300000001</v>
      </c>
      <c r="G633">
        <v>1</v>
      </c>
    </row>
    <row r="634" spans="1:8" x14ac:dyDescent="0.2">
      <c r="A634">
        <v>93</v>
      </c>
      <c r="B634" t="s">
        <v>74</v>
      </c>
      <c r="C634" t="s">
        <v>96</v>
      </c>
      <c r="D634" t="s">
        <v>96</v>
      </c>
      <c r="E634">
        <v>18135097.164999999</v>
      </c>
      <c r="F634">
        <v>18189552.405000001</v>
      </c>
      <c r="H634">
        <v>2</v>
      </c>
    </row>
    <row r="635" spans="1:8" x14ac:dyDescent="0.2">
      <c r="A635">
        <v>88</v>
      </c>
      <c r="B635" t="s">
        <v>74</v>
      </c>
      <c r="C635" t="s">
        <v>96</v>
      </c>
      <c r="D635" t="s">
        <v>96</v>
      </c>
      <c r="E635">
        <v>13950000</v>
      </c>
      <c r="F635">
        <v>14406767.9</v>
      </c>
      <c r="G635">
        <v>1</v>
      </c>
    </row>
    <row r="636" spans="1:8" x14ac:dyDescent="0.2">
      <c r="A636">
        <v>105</v>
      </c>
      <c r="B636" t="s">
        <v>74</v>
      </c>
      <c r="C636" t="s">
        <v>96</v>
      </c>
      <c r="D636" t="s">
        <v>96</v>
      </c>
      <c r="E636">
        <v>14222151.029999999</v>
      </c>
      <c r="F636">
        <v>14338787.18</v>
      </c>
      <c r="H636">
        <v>1</v>
      </c>
    </row>
    <row r="637" spans="1:8" x14ac:dyDescent="0.2">
      <c r="A637">
        <v>4</v>
      </c>
      <c r="B637" t="s">
        <v>73</v>
      </c>
      <c r="C637" t="s">
        <v>648</v>
      </c>
      <c r="D637" t="s">
        <v>920</v>
      </c>
      <c r="E637">
        <v>9300000</v>
      </c>
      <c r="F637">
        <v>9600000</v>
      </c>
      <c r="G637">
        <v>1</v>
      </c>
    </row>
    <row r="638" spans="1:8" x14ac:dyDescent="0.2">
      <c r="A638">
        <v>116</v>
      </c>
      <c r="B638" t="s">
        <v>73</v>
      </c>
      <c r="C638" t="s">
        <v>648</v>
      </c>
      <c r="D638" t="s">
        <v>920</v>
      </c>
      <c r="E638">
        <v>13950000</v>
      </c>
      <c r="F638">
        <v>14200062.119999999</v>
      </c>
      <c r="G638">
        <v>1</v>
      </c>
    </row>
    <row r="639" spans="1:8" x14ac:dyDescent="0.2">
      <c r="A639">
        <v>96</v>
      </c>
      <c r="B639" t="s">
        <v>73</v>
      </c>
      <c r="C639" t="s">
        <v>648</v>
      </c>
      <c r="D639" t="s">
        <v>920</v>
      </c>
      <c r="E639">
        <v>19671163.879999999</v>
      </c>
      <c r="F639">
        <v>19813091.260000002</v>
      </c>
      <c r="H639">
        <v>2</v>
      </c>
    </row>
    <row r="640" spans="1:8" x14ac:dyDescent="0.2">
      <c r="A640">
        <v>88</v>
      </c>
      <c r="B640" t="s">
        <v>74</v>
      </c>
      <c r="C640" t="s">
        <v>74</v>
      </c>
      <c r="D640" t="s">
        <v>921</v>
      </c>
      <c r="E640">
        <v>9247000</v>
      </c>
      <c r="F640">
        <v>9620379.6999999993</v>
      </c>
      <c r="G640">
        <v>1</v>
      </c>
    </row>
    <row r="641" spans="1:8" x14ac:dyDescent="0.2">
      <c r="A641">
        <v>4</v>
      </c>
      <c r="B641" t="s">
        <v>104</v>
      </c>
      <c r="C641" t="s">
        <v>507</v>
      </c>
      <c r="D641" t="s">
        <v>922</v>
      </c>
      <c r="E641">
        <v>9265500</v>
      </c>
      <c r="F641">
        <v>11225000</v>
      </c>
      <c r="G641">
        <v>4</v>
      </c>
    </row>
    <row r="642" spans="1:8" x14ac:dyDescent="0.2">
      <c r="A642">
        <v>4</v>
      </c>
      <c r="B642" t="s">
        <v>104</v>
      </c>
      <c r="C642" t="s">
        <v>507</v>
      </c>
      <c r="D642" t="s">
        <v>922</v>
      </c>
      <c r="E642">
        <v>9045500</v>
      </c>
      <c r="F642">
        <v>13278006.635</v>
      </c>
      <c r="G642">
        <v>2</v>
      </c>
    </row>
    <row r="643" spans="1:8" x14ac:dyDescent="0.2">
      <c r="A643">
        <v>93</v>
      </c>
      <c r="B643" t="s">
        <v>104</v>
      </c>
      <c r="C643" t="s">
        <v>507</v>
      </c>
      <c r="D643" t="s">
        <v>922</v>
      </c>
      <c r="E643">
        <v>23048602</v>
      </c>
      <c r="F643">
        <v>23096780</v>
      </c>
      <c r="H643">
        <v>1</v>
      </c>
    </row>
    <row r="644" spans="1:8" x14ac:dyDescent="0.2">
      <c r="A644">
        <v>93</v>
      </c>
      <c r="B644" t="s">
        <v>104</v>
      </c>
      <c r="C644" t="s">
        <v>507</v>
      </c>
      <c r="D644" t="s">
        <v>922</v>
      </c>
      <c r="E644">
        <v>28669889.1875</v>
      </c>
      <c r="F644">
        <v>28678945.6875</v>
      </c>
      <c r="H644">
        <v>12</v>
      </c>
    </row>
    <row r="645" spans="1:8" x14ac:dyDescent="0.2">
      <c r="A645">
        <v>116</v>
      </c>
      <c r="B645" t="s">
        <v>104</v>
      </c>
      <c r="C645" t="s">
        <v>507</v>
      </c>
      <c r="D645" t="s">
        <v>922</v>
      </c>
      <c r="E645">
        <v>9300000</v>
      </c>
      <c r="F645">
        <v>9466708.0800000001</v>
      </c>
      <c r="G645">
        <v>1</v>
      </c>
    </row>
    <row r="646" spans="1:8" x14ac:dyDescent="0.2">
      <c r="A646">
        <v>88</v>
      </c>
      <c r="B646" t="s">
        <v>102</v>
      </c>
      <c r="C646" t="s">
        <v>108</v>
      </c>
      <c r="D646" t="s">
        <v>924</v>
      </c>
      <c r="E646">
        <v>9300000</v>
      </c>
      <c r="F646">
        <v>9977768.5199999996</v>
      </c>
      <c r="G646">
        <v>1</v>
      </c>
    </row>
    <row r="647" spans="1:8" x14ac:dyDescent="0.2">
      <c r="A647">
        <v>93</v>
      </c>
      <c r="B647" t="s">
        <v>11</v>
      </c>
      <c r="C647" t="s">
        <v>83</v>
      </c>
      <c r="D647" t="s">
        <v>925</v>
      </c>
      <c r="E647">
        <v>9269000</v>
      </c>
      <c r="F647">
        <v>9469714.3800000008</v>
      </c>
      <c r="G647">
        <v>1</v>
      </c>
    </row>
    <row r="648" spans="1:8" x14ac:dyDescent="0.2">
      <c r="A648">
        <v>22</v>
      </c>
      <c r="B648" t="s">
        <v>11</v>
      </c>
      <c r="C648" t="s">
        <v>83</v>
      </c>
      <c r="D648" t="s">
        <v>925</v>
      </c>
      <c r="E648">
        <v>9221000</v>
      </c>
      <c r="F648">
        <v>34721000</v>
      </c>
      <c r="G648">
        <v>1</v>
      </c>
    </row>
    <row r="649" spans="1:8" x14ac:dyDescent="0.2">
      <c r="A649">
        <v>32</v>
      </c>
      <c r="B649" t="s">
        <v>12</v>
      </c>
      <c r="C649" t="s">
        <v>12</v>
      </c>
      <c r="D649" t="s">
        <v>926</v>
      </c>
      <c r="E649">
        <v>7364000</v>
      </c>
      <c r="F649">
        <v>7915548.4000000004</v>
      </c>
      <c r="G649">
        <v>1</v>
      </c>
    </row>
    <row r="650" spans="1:8" x14ac:dyDescent="0.2">
      <c r="A650">
        <v>22</v>
      </c>
      <c r="B650" t="s">
        <v>12</v>
      </c>
      <c r="C650" t="s">
        <v>12</v>
      </c>
      <c r="D650" t="s">
        <v>926</v>
      </c>
      <c r="E650">
        <v>6272000</v>
      </c>
      <c r="F650">
        <v>59872092.859999999</v>
      </c>
      <c r="G650">
        <v>1</v>
      </c>
    </row>
    <row r="651" spans="1:8" x14ac:dyDescent="0.2">
      <c r="A651">
        <v>4</v>
      </c>
      <c r="B651" t="s">
        <v>73</v>
      </c>
      <c r="C651" t="s">
        <v>513</v>
      </c>
      <c r="D651" t="s">
        <v>927</v>
      </c>
      <c r="E651">
        <v>9300000</v>
      </c>
      <c r="F651">
        <v>9600000</v>
      </c>
      <c r="G651">
        <v>1</v>
      </c>
    </row>
    <row r="652" spans="1:8" x14ac:dyDescent="0.2">
      <c r="A652">
        <v>4</v>
      </c>
      <c r="B652" t="s">
        <v>73</v>
      </c>
      <c r="C652" t="s">
        <v>513</v>
      </c>
      <c r="D652" t="s">
        <v>927</v>
      </c>
      <c r="E652">
        <v>6482000</v>
      </c>
      <c r="F652">
        <v>10260000</v>
      </c>
      <c r="G652">
        <v>1</v>
      </c>
    </row>
    <row r="653" spans="1:8" x14ac:dyDescent="0.2">
      <c r="A653">
        <v>87</v>
      </c>
      <c r="B653" t="s">
        <v>73</v>
      </c>
      <c r="C653" t="s">
        <v>513</v>
      </c>
      <c r="D653" t="s">
        <v>927</v>
      </c>
      <c r="E653">
        <v>9254000</v>
      </c>
      <c r="F653">
        <v>9606024.2899999991</v>
      </c>
      <c r="G653">
        <v>1</v>
      </c>
    </row>
    <row r="654" spans="1:8" x14ac:dyDescent="0.2">
      <c r="A654">
        <v>93</v>
      </c>
      <c r="B654" t="s">
        <v>74</v>
      </c>
      <c r="C654" t="s">
        <v>72</v>
      </c>
      <c r="D654" t="s">
        <v>928</v>
      </c>
      <c r="E654">
        <v>9280000</v>
      </c>
      <c r="F654">
        <v>16950000</v>
      </c>
      <c r="G654">
        <v>1</v>
      </c>
    </row>
    <row r="655" spans="1:8" x14ac:dyDescent="0.2">
      <c r="A655">
        <v>93</v>
      </c>
      <c r="B655" t="s">
        <v>74</v>
      </c>
      <c r="C655" t="s">
        <v>72</v>
      </c>
      <c r="D655" t="s">
        <v>928</v>
      </c>
      <c r="E655">
        <v>17875928.050000001</v>
      </c>
      <c r="F655">
        <v>17875928.050000001</v>
      </c>
      <c r="H655">
        <v>2</v>
      </c>
    </row>
    <row r="656" spans="1:8" x14ac:dyDescent="0.2">
      <c r="A656">
        <v>88</v>
      </c>
      <c r="B656" t="s">
        <v>74</v>
      </c>
      <c r="C656" t="s">
        <v>72</v>
      </c>
      <c r="D656" t="s">
        <v>928</v>
      </c>
      <c r="E656">
        <v>9300000</v>
      </c>
      <c r="F656">
        <v>9659967.3200000003</v>
      </c>
      <c r="G656">
        <v>3</v>
      </c>
    </row>
    <row r="657" spans="1:8" x14ac:dyDescent="0.2">
      <c r="A657">
        <v>88</v>
      </c>
      <c r="B657" t="s">
        <v>74</v>
      </c>
      <c r="C657" t="s">
        <v>72</v>
      </c>
      <c r="D657" t="s">
        <v>928</v>
      </c>
      <c r="E657">
        <v>17515594.940000001</v>
      </c>
      <c r="F657">
        <v>17667992.77</v>
      </c>
      <c r="H657">
        <v>1</v>
      </c>
    </row>
    <row r="658" spans="1:8" x14ac:dyDescent="0.2">
      <c r="A658">
        <v>32</v>
      </c>
      <c r="B658" t="s">
        <v>74</v>
      </c>
      <c r="C658" t="s">
        <v>72</v>
      </c>
      <c r="D658" t="s">
        <v>928</v>
      </c>
      <c r="E658">
        <v>9280000</v>
      </c>
      <c r="F658">
        <v>16485809.26</v>
      </c>
      <c r="G658">
        <v>1</v>
      </c>
    </row>
    <row r="659" spans="1:8" x14ac:dyDescent="0.2">
      <c r="A659">
        <v>28</v>
      </c>
      <c r="B659" t="s">
        <v>74</v>
      </c>
      <c r="C659" t="s">
        <v>87</v>
      </c>
      <c r="D659" t="s">
        <v>929</v>
      </c>
      <c r="E659">
        <v>9300000</v>
      </c>
      <c r="F659">
        <v>9606025.0299999993</v>
      </c>
      <c r="G659">
        <v>1</v>
      </c>
    </row>
    <row r="660" spans="1:8" x14ac:dyDescent="0.2">
      <c r="A660">
        <v>28</v>
      </c>
      <c r="B660" t="s">
        <v>74</v>
      </c>
      <c r="C660" t="s">
        <v>87</v>
      </c>
      <c r="D660" t="s">
        <v>929</v>
      </c>
      <c r="E660">
        <v>9300000</v>
      </c>
      <c r="F660">
        <v>9606025.0299999993</v>
      </c>
      <c r="G660">
        <v>1</v>
      </c>
    </row>
    <row r="661" spans="1:8" x14ac:dyDescent="0.2">
      <c r="A661">
        <v>93</v>
      </c>
      <c r="B661" t="s">
        <v>74</v>
      </c>
      <c r="C661" t="s">
        <v>87</v>
      </c>
      <c r="D661" t="s">
        <v>929</v>
      </c>
      <c r="E661">
        <v>9300000</v>
      </c>
      <c r="F661">
        <v>9560000</v>
      </c>
      <c r="G661">
        <v>1</v>
      </c>
    </row>
    <row r="662" spans="1:8" x14ac:dyDescent="0.2">
      <c r="A662">
        <v>88</v>
      </c>
      <c r="B662" t="s">
        <v>74</v>
      </c>
      <c r="C662" t="s">
        <v>87</v>
      </c>
      <c r="D662" t="s">
        <v>929</v>
      </c>
      <c r="E662">
        <v>9300000</v>
      </c>
      <c r="F662">
        <v>9620978.5999999996</v>
      </c>
      <c r="G662">
        <v>1</v>
      </c>
    </row>
    <row r="663" spans="1:8" x14ac:dyDescent="0.2">
      <c r="A663">
        <v>4</v>
      </c>
      <c r="B663" t="s">
        <v>102</v>
      </c>
      <c r="C663" t="s">
        <v>923</v>
      </c>
      <c r="D663" t="s">
        <v>930</v>
      </c>
      <c r="E663">
        <v>7734666.6666666698</v>
      </c>
      <c r="F663">
        <v>11083333.3333333</v>
      </c>
      <c r="G663">
        <v>3</v>
      </c>
    </row>
    <row r="664" spans="1:8" x14ac:dyDescent="0.2">
      <c r="A664">
        <v>4</v>
      </c>
      <c r="B664" t="s">
        <v>102</v>
      </c>
      <c r="C664" t="s">
        <v>923</v>
      </c>
      <c r="D664" t="s">
        <v>930</v>
      </c>
      <c r="E664">
        <v>10694333.3333333</v>
      </c>
      <c r="F664">
        <v>11150000</v>
      </c>
      <c r="G664">
        <v>3</v>
      </c>
    </row>
    <row r="665" spans="1:8" x14ac:dyDescent="0.2">
      <c r="A665">
        <v>4</v>
      </c>
      <c r="B665" t="s">
        <v>102</v>
      </c>
      <c r="C665" t="s">
        <v>108</v>
      </c>
      <c r="D665" t="s">
        <v>931</v>
      </c>
      <c r="E665">
        <v>9300000</v>
      </c>
      <c r="F665">
        <v>9600000</v>
      </c>
      <c r="G665">
        <v>2</v>
      </c>
    </row>
    <row r="666" spans="1:8" x14ac:dyDescent="0.2">
      <c r="A666">
        <v>93</v>
      </c>
      <c r="B666" t="s">
        <v>102</v>
      </c>
      <c r="C666" t="s">
        <v>108</v>
      </c>
      <c r="D666" t="s">
        <v>931</v>
      </c>
      <c r="E666">
        <v>9217500</v>
      </c>
      <c r="F666">
        <v>14006198.955</v>
      </c>
      <c r="G666">
        <v>2</v>
      </c>
    </row>
    <row r="667" spans="1:8" x14ac:dyDescent="0.2">
      <c r="A667">
        <v>4</v>
      </c>
      <c r="B667" t="s">
        <v>104</v>
      </c>
      <c r="C667" t="s">
        <v>106</v>
      </c>
      <c r="D667" t="s">
        <v>932</v>
      </c>
      <c r="E667">
        <v>9227000</v>
      </c>
      <c r="F667">
        <v>9600000.2699999996</v>
      </c>
      <c r="G667">
        <v>1</v>
      </c>
    </row>
    <row r="668" spans="1:8" x14ac:dyDescent="0.2">
      <c r="A668">
        <v>14</v>
      </c>
      <c r="B668" t="s">
        <v>104</v>
      </c>
      <c r="C668" t="s">
        <v>106</v>
      </c>
      <c r="D668" t="s">
        <v>932</v>
      </c>
      <c r="E668">
        <v>19133070.440000001</v>
      </c>
      <c r="F668">
        <v>19133070.440000001</v>
      </c>
      <c r="H668">
        <v>1</v>
      </c>
    </row>
    <row r="669" spans="1:8" x14ac:dyDescent="0.2">
      <c r="A669">
        <v>32</v>
      </c>
      <c r="B669" t="s">
        <v>104</v>
      </c>
      <c r="C669" t="s">
        <v>106</v>
      </c>
      <c r="D669" t="s">
        <v>932</v>
      </c>
      <c r="E669">
        <v>20905005.147045501</v>
      </c>
      <c r="F669">
        <v>20905005.147045501</v>
      </c>
      <c r="H669">
        <v>44</v>
      </c>
    </row>
    <row r="670" spans="1:8" x14ac:dyDescent="0.2">
      <c r="A670">
        <v>93</v>
      </c>
      <c r="B670" t="s">
        <v>73</v>
      </c>
      <c r="C670" t="s">
        <v>607</v>
      </c>
      <c r="D670" t="s">
        <v>932</v>
      </c>
      <c r="E670">
        <v>9280000</v>
      </c>
      <c r="F670">
        <v>9600000</v>
      </c>
      <c r="G670">
        <v>2</v>
      </c>
    </row>
    <row r="671" spans="1:8" x14ac:dyDescent="0.2">
      <c r="A671">
        <v>4</v>
      </c>
      <c r="B671" t="s">
        <v>104</v>
      </c>
      <c r="C671" t="s">
        <v>507</v>
      </c>
      <c r="D671" t="s">
        <v>507</v>
      </c>
      <c r="E671">
        <v>9280000</v>
      </c>
      <c r="F671">
        <v>9600000</v>
      </c>
      <c r="G671">
        <v>1</v>
      </c>
    </row>
    <row r="672" spans="1:8" x14ac:dyDescent="0.2">
      <c r="A672">
        <v>4</v>
      </c>
      <c r="B672" t="s">
        <v>104</v>
      </c>
      <c r="C672" t="s">
        <v>507</v>
      </c>
      <c r="D672" t="s">
        <v>507</v>
      </c>
      <c r="E672">
        <v>9300000</v>
      </c>
      <c r="F672">
        <v>9600000</v>
      </c>
      <c r="G672">
        <v>2</v>
      </c>
    </row>
    <row r="673" spans="1:8" x14ac:dyDescent="0.2">
      <c r="A673">
        <v>4</v>
      </c>
      <c r="B673" t="s">
        <v>104</v>
      </c>
      <c r="C673" t="s">
        <v>507</v>
      </c>
      <c r="D673" t="s">
        <v>507</v>
      </c>
      <c r="E673">
        <v>18354990.5</v>
      </c>
      <c r="F673">
        <v>18354990.5</v>
      </c>
      <c r="H673">
        <v>1</v>
      </c>
    </row>
    <row r="674" spans="1:8" x14ac:dyDescent="0.2">
      <c r="A674">
        <v>101</v>
      </c>
      <c r="B674" t="s">
        <v>104</v>
      </c>
      <c r="C674" t="s">
        <v>507</v>
      </c>
      <c r="D674" t="s">
        <v>507</v>
      </c>
      <c r="E674">
        <v>9300000</v>
      </c>
      <c r="F674">
        <v>9542000</v>
      </c>
      <c r="G674">
        <v>1</v>
      </c>
    </row>
    <row r="675" spans="1:8" x14ac:dyDescent="0.2">
      <c r="A675">
        <v>121</v>
      </c>
      <c r="B675" t="s">
        <v>104</v>
      </c>
      <c r="C675" t="s">
        <v>507</v>
      </c>
      <c r="D675" t="s">
        <v>507</v>
      </c>
      <c r="E675">
        <v>9293000</v>
      </c>
      <c r="F675">
        <v>9645157.5</v>
      </c>
      <c r="G675">
        <v>1</v>
      </c>
    </row>
    <row r="676" spans="1:8" x14ac:dyDescent="0.2">
      <c r="A676">
        <v>4</v>
      </c>
      <c r="B676" t="s">
        <v>11</v>
      </c>
      <c r="C676" t="s">
        <v>11</v>
      </c>
      <c r="D676" t="s">
        <v>105</v>
      </c>
      <c r="E676">
        <v>9293000</v>
      </c>
      <c r="F676">
        <v>9640000</v>
      </c>
      <c r="G676">
        <v>1</v>
      </c>
    </row>
    <row r="677" spans="1:8" x14ac:dyDescent="0.2">
      <c r="A677">
        <v>28</v>
      </c>
      <c r="B677" t="s">
        <v>11</v>
      </c>
      <c r="C677" t="s">
        <v>11</v>
      </c>
      <c r="D677" t="s">
        <v>105</v>
      </c>
      <c r="E677">
        <v>9300000</v>
      </c>
      <c r="F677">
        <v>9571842.5299999993</v>
      </c>
      <c r="G677">
        <v>1</v>
      </c>
    </row>
    <row r="678" spans="1:8" x14ac:dyDescent="0.2">
      <c r="A678">
        <v>116</v>
      </c>
      <c r="B678" t="s">
        <v>11</v>
      </c>
      <c r="C678" t="s">
        <v>11</v>
      </c>
      <c r="D678" t="s">
        <v>105</v>
      </c>
      <c r="E678">
        <v>15022208.34</v>
      </c>
      <c r="F678">
        <v>15160297.630000001</v>
      </c>
      <c r="H678">
        <v>1</v>
      </c>
    </row>
    <row r="679" spans="1:8" x14ac:dyDescent="0.2">
      <c r="A679">
        <v>88</v>
      </c>
      <c r="B679" t="s">
        <v>74</v>
      </c>
      <c r="C679" t="s">
        <v>868</v>
      </c>
      <c r="D679" t="s">
        <v>960</v>
      </c>
      <c r="E679">
        <v>9300000</v>
      </c>
      <c r="F679">
        <v>9620978.5999999996</v>
      </c>
      <c r="G679">
        <v>1</v>
      </c>
    </row>
    <row r="680" spans="1:8" x14ac:dyDescent="0.2">
      <c r="A680">
        <v>4</v>
      </c>
      <c r="B680" t="s">
        <v>73</v>
      </c>
      <c r="C680" t="s">
        <v>86</v>
      </c>
      <c r="D680" t="s">
        <v>961</v>
      </c>
      <c r="E680">
        <v>4650000</v>
      </c>
      <c r="F680">
        <v>9600000</v>
      </c>
      <c r="G680">
        <v>2</v>
      </c>
    </row>
    <row r="681" spans="1:8" x14ac:dyDescent="0.2">
      <c r="A681">
        <v>28</v>
      </c>
      <c r="B681" t="s">
        <v>73</v>
      </c>
      <c r="C681" t="s">
        <v>86</v>
      </c>
      <c r="D681" t="s">
        <v>961</v>
      </c>
      <c r="E681">
        <v>9300000</v>
      </c>
      <c r="F681">
        <v>9606025.0299999993</v>
      </c>
      <c r="G681">
        <v>1</v>
      </c>
    </row>
    <row r="682" spans="1:8" x14ac:dyDescent="0.2">
      <c r="A682">
        <v>93</v>
      </c>
      <c r="B682" t="s">
        <v>73</v>
      </c>
      <c r="C682" t="s">
        <v>86</v>
      </c>
      <c r="D682" t="s">
        <v>961</v>
      </c>
      <c r="E682">
        <v>9300000</v>
      </c>
      <c r="F682">
        <v>9750000</v>
      </c>
      <c r="G682">
        <v>1</v>
      </c>
    </row>
    <row r="683" spans="1:8" x14ac:dyDescent="0.2">
      <c r="A683">
        <v>32</v>
      </c>
      <c r="B683" t="s">
        <v>102</v>
      </c>
      <c r="C683" t="s">
        <v>748</v>
      </c>
      <c r="D683" t="s">
        <v>962</v>
      </c>
      <c r="E683">
        <v>14827896.67</v>
      </c>
      <c r="F683">
        <v>14827896.67</v>
      </c>
      <c r="H683">
        <v>1</v>
      </c>
    </row>
    <row r="684" spans="1:8" x14ac:dyDescent="0.2">
      <c r="A684">
        <v>27</v>
      </c>
      <c r="B684" t="s">
        <v>11</v>
      </c>
      <c r="C684" t="s">
        <v>823</v>
      </c>
      <c r="D684" t="s">
        <v>963</v>
      </c>
      <c r="E684">
        <v>6524000</v>
      </c>
      <c r="F684">
        <v>72149000</v>
      </c>
      <c r="G684">
        <v>1</v>
      </c>
    </row>
    <row r="685" spans="1:8" x14ac:dyDescent="0.2">
      <c r="A685">
        <v>4</v>
      </c>
      <c r="B685" t="s">
        <v>12</v>
      </c>
      <c r="C685" t="s">
        <v>815</v>
      </c>
      <c r="D685" t="s">
        <v>966</v>
      </c>
      <c r="E685">
        <v>9085000</v>
      </c>
      <c r="F685">
        <v>24442000</v>
      </c>
      <c r="G685">
        <v>1</v>
      </c>
    </row>
    <row r="686" spans="1:8" x14ac:dyDescent="0.2">
      <c r="A686">
        <v>4</v>
      </c>
      <c r="B686" t="s">
        <v>12</v>
      </c>
      <c r="C686" t="s">
        <v>815</v>
      </c>
      <c r="D686" t="s">
        <v>966</v>
      </c>
      <c r="E686">
        <v>8539000</v>
      </c>
      <c r="F686">
        <v>21671000</v>
      </c>
      <c r="G686">
        <v>1</v>
      </c>
    </row>
    <row r="687" spans="1:8" x14ac:dyDescent="0.2">
      <c r="A687">
        <v>93</v>
      </c>
      <c r="B687" t="s">
        <v>11</v>
      </c>
      <c r="C687" t="s">
        <v>832</v>
      </c>
      <c r="D687" t="s">
        <v>967</v>
      </c>
      <c r="E687">
        <v>8035000</v>
      </c>
      <c r="F687">
        <v>20808424.010000002</v>
      </c>
      <c r="G687">
        <v>1</v>
      </c>
    </row>
    <row r="688" spans="1:8" x14ac:dyDescent="0.2">
      <c r="A688">
        <v>14</v>
      </c>
      <c r="B688" t="s">
        <v>74</v>
      </c>
      <c r="C688" t="s">
        <v>74</v>
      </c>
      <c r="D688" t="s">
        <v>968</v>
      </c>
      <c r="E688">
        <v>25291303.719999999</v>
      </c>
      <c r="F688">
        <v>25497576.75</v>
      </c>
      <c r="H688">
        <v>1</v>
      </c>
    </row>
    <row r="689" spans="1:8" x14ac:dyDescent="0.2">
      <c r="A689">
        <v>93</v>
      </c>
      <c r="B689" t="s">
        <v>74</v>
      </c>
      <c r="C689" t="s">
        <v>74</v>
      </c>
      <c r="D689" t="s">
        <v>968</v>
      </c>
      <c r="E689">
        <v>27288674.93</v>
      </c>
      <c r="F689">
        <v>27288674.93</v>
      </c>
      <c r="H689">
        <v>1</v>
      </c>
    </row>
    <row r="690" spans="1:8" x14ac:dyDescent="0.2">
      <c r="A690">
        <v>93</v>
      </c>
      <c r="B690" t="s">
        <v>74</v>
      </c>
      <c r="C690" t="s">
        <v>74</v>
      </c>
      <c r="D690" t="s">
        <v>968</v>
      </c>
      <c r="E690">
        <v>24523337.719999999</v>
      </c>
      <c r="F690">
        <v>24800022.09</v>
      </c>
      <c r="H690">
        <v>1</v>
      </c>
    </row>
    <row r="691" spans="1:8" x14ac:dyDescent="0.2">
      <c r="A691">
        <v>28</v>
      </c>
      <c r="B691" t="s">
        <v>74</v>
      </c>
      <c r="C691" t="s">
        <v>74</v>
      </c>
      <c r="D691" t="s">
        <v>969</v>
      </c>
      <c r="E691">
        <v>17708669.710999999</v>
      </c>
      <c r="F691">
        <v>17708669.710999999</v>
      </c>
      <c r="H691">
        <v>10</v>
      </c>
    </row>
    <row r="692" spans="1:8" x14ac:dyDescent="0.2">
      <c r="A692">
        <v>87</v>
      </c>
      <c r="B692" t="s">
        <v>74</v>
      </c>
      <c r="C692" t="s">
        <v>74</v>
      </c>
      <c r="D692" t="s">
        <v>969</v>
      </c>
      <c r="E692">
        <v>18717388.530000001</v>
      </c>
      <c r="F692">
        <v>18717388.530000001</v>
      </c>
      <c r="H692">
        <v>12</v>
      </c>
    </row>
    <row r="693" spans="1:8" x14ac:dyDescent="0.2">
      <c r="A693">
        <v>93</v>
      </c>
      <c r="B693" t="s">
        <v>74</v>
      </c>
      <c r="C693" t="s">
        <v>74</v>
      </c>
      <c r="D693" t="s">
        <v>969</v>
      </c>
      <c r="E693">
        <v>16511422.460000001</v>
      </c>
      <c r="F693">
        <v>16511422.460000001</v>
      </c>
      <c r="H693">
        <v>1</v>
      </c>
    </row>
    <row r="694" spans="1:8" x14ac:dyDescent="0.2">
      <c r="A694">
        <v>27</v>
      </c>
      <c r="B694" t="s">
        <v>102</v>
      </c>
      <c r="C694" t="s">
        <v>93</v>
      </c>
      <c r="D694" t="s">
        <v>985</v>
      </c>
      <c r="E694">
        <v>8959000</v>
      </c>
      <c r="F694">
        <v>50958000</v>
      </c>
      <c r="G694">
        <v>1</v>
      </c>
    </row>
    <row r="695" spans="1:8" x14ac:dyDescent="0.2">
      <c r="A695">
        <v>32</v>
      </c>
      <c r="B695" t="s">
        <v>74</v>
      </c>
      <c r="C695" t="s">
        <v>74</v>
      </c>
      <c r="D695" t="s">
        <v>986</v>
      </c>
      <c r="E695">
        <v>22034439.870000001</v>
      </c>
      <c r="F695">
        <v>22078639.859999999</v>
      </c>
      <c r="H695">
        <v>1</v>
      </c>
    </row>
    <row r="696" spans="1:8" x14ac:dyDescent="0.2">
      <c r="A696">
        <v>117</v>
      </c>
      <c r="B696" t="s">
        <v>74</v>
      </c>
      <c r="C696" t="s">
        <v>74</v>
      </c>
      <c r="D696" t="s">
        <v>986</v>
      </c>
      <c r="E696">
        <v>9300000</v>
      </c>
      <c r="F696">
        <v>9511293.75</v>
      </c>
      <c r="G696">
        <v>1</v>
      </c>
    </row>
    <row r="697" spans="1:8" x14ac:dyDescent="0.2">
      <c r="A697">
        <v>108</v>
      </c>
      <c r="B697" t="s">
        <v>74</v>
      </c>
      <c r="C697" t="s">
        <v>74</v>
      </c>
      <c r="D697" t="s">
        <v>986</v>
      </c>
      <c r="E697">
        <v>7238000</v>
      </c>
      <c r="F697">
        <v>12365191.16</v>
      </c>
      <c r="G697">
        <v>1</v>
      </c>
    </row>
    <row r="698" spans="1:8" x14ac:dyDescent="0.2">
      <c r="A698">
        <v>32</v>
      </c>
      <c r="B698" t="s">
        <v>11</v>
      </c>
      <c r="C698" t="s">
        <v>103</v>
      </c>
      <c r="D698" t="s">
        <v>990</v>
      </c>
      <c r="E698">
        <v>9300000</v>
      </c>
      <c r="F698">
        <v>15344425.26</v>
      </c>
      <c r="G698">
        <v>1</v>
      </c>
    </row>
    <row r="699" spans="1:8" x14ac:dyDescent="0.2">
      <c r="A699">
        <v>105</v>
      </c>
      <c r="B699" t="s">
        <v>11</v>
      </c>
      <c r="C699" t="s">
        <v>103</v>
      </c>
      <c r="D699" t="s">
        <v>990</v>
      </c>
      <c r="E699">
        <v>9286000</v>
      </c>
      <c r="F699">
        <v>9599973.5399999991</v>
      </c>
      <c r="G699">
        <v>1</v>
      </c>
    </row>
    <row r="700" spans="1:8" x14ac:dyDescent="0.2">
      <c r="A700">
        <v>92</v>
      </c>
      <c r="B700" t="s">
        <v>102</v>
      </c>
      <c r="C700" t="s">
        <v>739</v>
      </c>
      <c r="D700" t="s">
        <v>990</v>
      </c>
      <c r="E700">
        <v>9300000</v>
      </c>
      <c r="F700">
        <v>9523000</v>
      </c>
      <c r="G700">
        <v>1</v>
      </c>
    </row>
    <row r="701" spans="1:8" x14ac:dyDescent="0.2">
      <c r="A701">
        <v>93</v>
      </c>
      <c r="B701" t="s">
        <v>12</v>
      </c>
      <c r="C701" t="s">
        <v>815</v>
      </c>
      <c r="D701" t="s">
        <v>991</v>
      </c>
      <c r="E701">
        <v>32389845.559999999</v>
      </c>
      <c r="F701">
        <v>32779691.129999999</v>
      </c>
      <c r="H701">
        <v>1</v>
      </c>
    </row>
    <row r="702" spans="1:8" x14ac:dyDescent="0.2">
      <c r="A702">
        <v>117</v>
      </c>
      <c r="B702" t="s">
        <v>73</v>
      </c>
      <c r="C702" t="s">
        <v>822</v>
      </c>
      <c r="D702" t="s">
        <v>992</v>
      </c>
      <c r="E702">
        <v>7196000</v>
      </c>
      <c r="F702">
        <v>9511293.75</v>
      </c>
      <c r="G702">
        <v>1</v>
      </c>
    </row>
    <row r="703" spans="1:8" x14ac:dyDescent="0.2">
      <c r="A703">
        <v>121</v>
      </c>
      <c r="B703" t="s">
        <v>73</v>
      </c>
      <c r="C703" t="s">
        <v>822</v>
      </c>
      <c r="D703" t="s">
        <v>992</v>
      </c>
      <c r="E703">
        <v>9300000</v>
      </c>
      <c r="F703">
        <v>9645157.5</v>
      </c>
      <c r="G703">
        <v>1</v>
      </c>
    </row>
    <row r="704" spans="1:8" x14ac:dyDescent="0.2">
      <c r="A704">
        <v>4</v>
      </c>
      <c r="B704" t="s">
        <v>102</v>
      </c>
      <c r="C704" t="s">
        <v>108</v>
      </c>
      <c r="D704" t="s">
        <v>993</v>
      </c>
      <c r="E704">
        <v>9300000</v>
      </c>
      <c r="F704">
        <v>9600000</v>
      </c>
      <c r="G704">
        <v>1</v>
      </c>
    </row>
    <row r="705" spans="1:8" x14ac:dyDescent="0.2">
      <c r="A705">
        <v>93</v>
      </c>
      <c r="B705" t="s">
        <v>102</v>
      </c>
      <c r="C705" t="s">
        <v>108</v>
      </c>
      <c r="D705" t="s">
        <v>993</v>
      </c>
      <c r="E705">
        <v>9300000</v>
      </c>
      <c r="F705">
        <v>9500000</v>
      </c>
      <c r="G705">
        <v>1</v>
      </c>
    </row>
    <row r="706" spans="1:8" x14ac:dyDescent="0.2">
      <c r="A706">
        <v>28</v>
      </c>
      <c r="B706" t="s">
        <v>74</v>
      </c>
      <c r="C706" t="s">
        <v>87</v>
      </c>
      <c r="D706" t="s">
        <v>994</v>
      </c>
      <c r="E706">
        <v>9300000</v>
      </c>
      <c r="F706">
        <v>9571842.5299999993</v>
      </c>
      <c r="G706">
        <v>1</v>
      </c>
    </row>
    <row r="707" spans="1:8" x14ac:dyDescent="0.2">
      <c r="A707">
        <v>93</v>
      </c>
      <c r="B707" t="s">
        <v>74</v>
      </c>
      <c r="C707" t="s">
        <v>87</v>
      </c>
      <c r="D707" t="s">
        <v>994</v>
      </c>
      <c r="E707">
        <v>7909000</v>
      </c>
      <c r="F707">
        <v>22200000</v>
      </c>
      <c r="G707">
        <v>1</v>
      </c>
    </row>
    <row r="708" spans="1:8" x14ac:dyDescent="0.2">
      <c r="A708">
        <v>93</v>
      </c>
      <c r="B708" t="s">
        <v>74</v>
      </c>
      <c r="C708" t="s">
        <v>87</v>
      </c>
      <c r="D708" t="s">
        <v>994</v>
      </c>
      <c r="E708">
        <v>9300000</v>
      </c>
      <c r="F708">
        <v>9550000</v>
      </c>
      <c r="G708">
        <v>1</v>
      </c>
    </row>
    <row r="709" spans="1:8" x14ac:dyDescent="0.2">
      <c r="A709">
        <v>32</v>
      </c>
      <c r="B709" t="s">
        <v>74</v>
      </c>
      <c r="C709" t="s">
        <v>87</v>
      </c>
      <c r="D709" t="s">
        <v>994</v>
      </c>
      <c r="E709">
        <v>19695488.774078902</v>
      </c>
      <c r="F709">
        <v>19695488.774078902</v>
      </c>
      <c r="H709">
        <v>76</v>
      </c>
    </row>
    <row r="710" spans="1:8" x14ac:dyDescent="0.2">
      <c r="A710">
        <v>105</v>
      </c>
      <c r="B710" t="s">
        <v>74</v>
      </c>
      <c r="C710" t="s">
        <v>87</v>
      </c>
      <c r="D710" t="s">
        <v>994</v>
      </c>
      <c r="E710">
        <v>14338787.18</v>
      </c>
      <c r="F710">
        <v>14338787.18</v>
      </c>
      <c r="H710">
        <v>1</v>
      </c>
    </row>
    <row r="711" spans="1:8" x14ac:dyDescent="0.2">
      <c r="A711">
        <v>87</v>
      </c>
      <c r="B711" t="s">
        <v>74</v>
      </c>
      <c r="C711" t="s">
        <v>74</v>
      </c>
      <c r="D711" t="s">
        <v>74</v>
      </c>
      <c r="E711">
        <v>17845505.661249999</v>
      </c>
      <c r="F711">
        <v>17860898.473749999</v>
      </c>
      <c r="H711">
        <v>8</v>
      </c>
    </row>
    <row r="712" spans="1:8" x14ac:dyDescent="0.2">
      <c r="A712">
        <v>93</v>
      </c>
      <c r="B712" t="s">
        <v>74</v>
      </c>
      <c r="C712" t="s">
        <v>74</v>
      </c>
      <c r="D712" t="s">
        <v>74</v>
      </c>
      <c r="E712">
        <v>9300000</v>
      </c>
      <c r="F712">
        <v>9550000</v>
      </c>
      <c r="G712">
        <v>1</v>
      </c>
    </row>
    <row r="713" spans="1:8" x14ac:dyDescent="0.2">
      <c r="A713">
        <v>93</v>
      </c>
      <c r="B713" t="s">
        <v>74</v>
      </c>
      <c r="C713" t="s">
        <v>752</v>
      </c>
      <c r="D713" t="s">
        <v>995</v>
      </c>
      <c r="E713">
        <v>8329000</v>
      </c>
      <c r="F713">
        <v>13289235.460000001</v>
      </c>
      <c r="G713">
        <v>1</v>
      </c>
    </row>
    <row r="714" spans="1:8" x14ac:dyDescent="0.2">
      <c r="A714">
        <v>116</v>
      </c>
      <c r="B714" t="s">
        <v>74</v>
      </c>
      <c r="C714" t="s">
        <v>752</v>
      </c>
      <c r="D714" t="s">
        <v>995</v>
      </c>
      <c r="E714">
        <v>22245161.579999998</v>
      </c>
      <c r="F714">
        <v>22350230.829999998</v>
      </c>
      <c r="H714">
        <v>1</v>
      </c>
    </row>
    <row r="715" spans="1:8" x14ac:dyDescent="0.2">
      <c r="A715">
        <v>117</v>
      </c>
      <c r="B715" t="s">
        <v>74</v>
      </c>
      <c r="C715" t="s">
        <v>752</v>
      </c>
      <c r="D715" t="s">
        <v>995</v>
      </c>
      <c r="E715">
        <v>9300000</v>
      </c>
      <c r="F715">
        <v>9511000</v>
      </c>
      <c r="G715">
        <v>2</v>
      </c>
    </row>
    <row r="716" spans="1:8" x14ac:dyDescent="0.2">
      <c r="A716">
        <v>4</v>
      </c>
      <c r="B716" t="s">
        <v>11</v>
      </c>
      <c r="C716" t="s">
        <v>515</v>
      </c>
      <c r="D716" t="s">
        <v>996</v>
      </c>
      <c r="E716">
        <v>8982500</v>
      </c>
      <c r="F716">
        <v>9550000</v>
      </c>
      <c r="G716">
        <v>2</v>
      </c>
    </row>
    <row r="717" spans="1:8" x14ac:dyDescent="0.2">
      <c r="A717">
        <v>4</v>
      </c>
      <c r="B717" t="s">
        <v>11</v>
      </c>
      <c r="C717" t="s">
        <v>515</v>
      </c>
      <c r="D717" t="s">
        <v>996</v>
      </c>
      <c r="E717">
        <v>9127000</v>
      </c>
      <c r="F717">
        <v>9600000</v>
      </c>
      <c r="G717">
        <v>1</v>
      </c>
    </row>
    <row r="718" spans="1:8" x14ac:dyDescent="0.2">
      <c r="A718">
        <v>28</v>
      </c>
      <c r="B718" t="s">
        <v>11</v>
      </c>
      <c r="C718" t="s">
        <v>515</v>
      </c>
      <c r="D718" t="s">
        <v>996</v>
      </c>
      <c r="E718">
        <v>8665000</v>
      </c>
      <c r="F718">
        <v>9598849.5299999993</v>
      </c>
      <c r="G718">
        <v>1</v>
      </c>
    </row>
    <row r="719" spans="1:8" x14ac:dyDescent="0.2">
      <c r="A719">
        <v>105</v>
      </c>
      <c r="B719" t="s">
        <v>11</v>
      </c>
      <c r="C719" t="s">
        <v>515</v>
      </c>
      <c r="D719" t="s">
        <v>996</v>
      </c>
      <c r="E719">
        <v>9296500</v>
      </c>
      <c r="F719">
        <v>9599973.5399999991</v>
      </c>
      <c r="G719">
        <v>2</v>
      </c>
    </row>
    <row r="720" spans="1:8" x14ac:dyDescent="0.2">
      <c r="A720">
        <v>4</v>
      </c>
      <c r="B720" t="s">
        <v>74</v>
      </c>
      <c r="C720" t="s">
        <v>868</v>
      </c>
      <c r="D720" t="s">
        <v>868</v>
      </c>
      <c r="E720">
        <v>10836666.6666667</v>
      </c>
      <c r="F720">
        <v>11050000</v>
      </c>
      <c r="G720">
        <v>3</v>
      </c>
    </row>
    <row r="721" spans="1:8" x14ac:dyDescent="0.2">
      <c r="A721">
        <v>4</v>
      </c>
      <c r="B721" t="s">
        <v>74</v>
      </c>
      <c r="C721" t="s">
        <v>868</v>
      </c>
      <c r="D721" t="s">
        <v>868</v>
      </c>
      <c r="E721">
        <v>9200750</v>
      </c>
      <c r="F721">
        <v>9612500</v>
      </c>
      <c r="G721">
        <v>4</v>
      </c>
    </row>
    <row r="722" spans="1:8" x14ac:dyDescent="0.2">
      <c r="A722">
        <v>88</v>
      </c>
      <c r="B722" t="s">
        <v>74</v>
      </c>
      <c r="C722" t="s">
        <v>868</v>
      </c>
      <c r="D722" t="s">
        <v>868</v>
      </c>
      <c r="E722">
        <v>9260000</v>
      </c>
      <c r="F722">
        <v>9676888.1999999993</v>
      </c>
      <c r="G722">
        <v>2</v>
      </c>
    </row>
    <row r="723" spans="1:8" x14ac:dyDescent="0.2">
      <c r="A723">
        <v>28</v>
      </c>
      <c r="B723" t="s">
        <v>73</v>
      </c>
      <c r="C723" t="s">
        <v>824</v>
      </c>
      <c r="D723" t="s">
        <v>997</v>
      </c>
      <c r="E723">
        <v>9300000</v>
      </c>
      <c r="F723">
        <v>9606025.0299999993</v>
      </c>
      <c r="G723">
        <v>2</v>
      </c>
    </row>
    <row r="724" spans="1:8" x14ac:dyDescent="0.2">
      <c r="A724">
        <v>32</v>
      </c>
      <c r="B724" t="s">
        <v>73</v>
      </c>
      <c r="C724" t="s">
        <v>824</v>
      </c>
      <c r="D724" t="s">
        <v>997</v>
      </c>
      <c r="E724">
        <v>7364000</v>
      </c>
      <c r="F724">
        <v>15338153.99</v>
      </c>
      <c r="G724">
        <v>1</v>
      </c>
    </row>
    <row r="725" spans="1:8" x14ac:dyDescent="0.2">
      <c r="A725">
        <v>105</v>
      </c>
      <c r="B725" t="s">
        <v>73</v>
      </c>
      <c r="C725" t="s">
        <v>824</v>
      </c>
      <c r="D725" t="s">
        <v>997</v>
      </c>
      <c r="E725">
        <v>9300000</v>
      </c>
      <c r="F725">
        <v>9599973.5399999991</v>
      </c>
      <c r="G725">
        <v>1</v>
      </c>
    </row>
    <row r="726" spans="1:8" x14ac:dyDescent="0.2">
      <c r="A726">
        <v>4</v>
      </c>
      <c r="B726" t="s">
        <v>73</v>
      </c>
      <c r="C726" t="s">
        <v>732</v>
      </c>
      <c r="D726" t="s">
        <v>732</v>
      </c>
      <c r="E726">
        <v>9300000</v>
      </c>
      <c r="F726">
        <v>9600000</v>
      </c>
      <c r="G726">
        <v>1</v>
      </c>
    </row>
    <row r="727" spans="1:8" x14ac:dyDescent="0.2">
      <c r="A727">
        <v>28</v>
      </c>
      <c r="B727" t="s">
        <v>73</v>
      </c>
      <c r="C727" t="s">
        <v>732</v>
      </c>
      <c r="D727" t="s">
        <v>732</v>
      </c>
      <c r="E727">
        <v>9300000</v>
      </c>
      <c r="F727">
        <v>9571842.5299999993</v>
      </c>
      <c r="G727">
        <v>1</v>
      </c>
    </row>
    <row r="728" spans="1:8" x14ac:dyDescent="0.2">
      <c r="A728">
        <v>28</v>
      </c>
      <c r="B728" t="s">
        <v>73</v>
      </c>
      <c r="C728" t="s">
        <v>732</v>
      </c>
      <c r="D728" t="s">
        <v>732</v>
      </c>
      <c r="E728">
        <v>9293000</v>
      </c>
      <c r="F728">
        <v>9605945.9299999997</v>
      </c>
      <c r="G728">
        <v>2</v>
      </c>
    </row>
    <row r="729" spans="1:8" x14ac:dyDescent="0.2">
      <c r="A729">
        <v>28</v>
      </c>
      <c r="B729" t="s">
        <v>73</v>
      </c>
      <c r="C729" t="s">
        <v>732</v>
      </c>
      <c r="D729" t="s">
        <v>732</v>
      </c>
      <c r="E729">
        <v>24303845.73</v>
      </c>
      <c r="F729">
        <v>24364273.030000001</v>
      </c>
      <c r="H729">
        <v>1</v>
      </c>
    </row>
    <row r="730" spans="1:8" x14ac:dyDescent="0.2">
      <c r="A730">
        <v>96</v>
      </c>
      <c r="B730" t="s">
        <v>73</v>
      </c>
      <c r="C730" t="s">
        <v>732</v>
      </c>
      <c r="D730" t="s">
        <v>732</v>
      </c>
      <c r="E730">
        <v>9300000</v>
      </c>
      <c r="F730">
        <v>9604557.5099999998</v>
      </c>
      <c r="G730">
        <v>1</v>
      </c>
    </row>
    <row r="731" spans="1:8" x14ac:dyDescent="0.2">
      <c r="A731">
        <v>28</v>
      </c>
      <c r="B731" t="s">
        <v>73</v>
      </c>
      <c r="C731" t="s">
        <v>825</v>
      </c>
      <c r="D731" t="s">
        <v>825</v>
      </c>
      <c r="E731">
        <v>10847666.6666667</v>
      </c>
      <c r="F731">
        <v>11165924.1366667</v>
      </c>
      <c r="G731">
        <v>3</v>
      </c>
    </row>
    <row r="732" spans="1:8" x14ac:dyDescent="0.2">
      <c r="A732">
        <v>93</v>
      </c>
      <c r="B732" t="s">
        <v>73</v>
      </c>
      <c r="C732" t="s">
        <v>825</v>
      </c>
      <c r="D732" t="s">
        <v>825</v>
      </c>
      <c r="E732">
        <v>9234000</v>
      </c>
      <c r="F732">
        <v>9600000</v>
      </c>
      <c r="G732">
        <v>1</v>
      </c>
    </row>
    <row r="733" spans="1:8" x14ac:dyDescent="0.2">
      <c r="A733">
        <v>116</v>
      </c>
      <c r="B733" t="s">
        <v>73</v>
      </c>
      <c r="C733" t="s">
        <v>825</v>
      </c>
      <c r="D733" t="s">
        <v>825</v>
      </c>
      <c r="E733">
        <v>9273000</v>
      </c>
      <c r="F733">
        <v>9466708.0800000001</v>
      </c>
      <c r="G733">
        <v>1</v>
      </c>
    </row>
    <row r="734" spans="1:8" x14ac:dyDescent="0.2">
      <c r="A734">
        <v>32</v>
      </c>
      <c r="B734" t="s">
        <v>73</v>
      </c>
      <c r="C734" t="s">
        <v>825</v>
      </c>
      <c r="D734" t="s">
        <v>825</v>
      </c>
      <c r="E734">
        <v>9290000</v>
      </c>
      <c r="F734">
        <v>13320181.82</v>
      </c>
      <c r="G734">
        <v>2</v>
      </c>
    </row>
    <row r="735" spans="1:8" x14ac:dyDescent="0.2">
      <c r="A735">
        <v>32</v>
      </c>
      <c r="B735" t="s">
        <v>73</v>
      </c>
      <c r="C735" t="s">
        <v>825</v>
      </c>
      <c r="D735" t="s">
        <v>825</v>
      </c>
      <c r="E735">
        <v>9174000</v>
      </c>
      <c r="F735">
        <v>13757545.970000001</v>
      </c>
      <c r="G735">
        <v>2</v>
      </c>
    </row>
    <row r="736" spans="1:8" x14ac:dyDescent="0.2">
      <c r="A736">
        <v>4</v>
      </c>
      <c r="B736" t="s">
        <v>11</v>
      </c>
      <c r="C736" t="s">
        <v>94</v>
      </c>
      <c r="D736" t="s">
        <v>998</v>
      </c>
      <c r="E736">
        <v>9300000</v>
      </c>
      <c r="F736">
        <v>9600000</v>
      </c>
      <c r="G736">
        <v>1</v>
      </c>
    </row>
    <row r="737" spans="1:8" x14ac:dyDescent="0.2">
      <c r="A737">
        <v>4</v>
      </c>
      <c r="B737" t="s">
        <v>11</v>
      </c>
      <c r="C737" t="s">
        <v>94</v>
      </c>
      <c r="D737" t="s">
        <v>998</v>
      </c>
      <c r="E737">
        <v>9195000</v>
      </c>
      <c r="F737">
        <v>9600000</v>
      </c>
      <c r="G737">
        <v>1</v>
      </c>
    </row>
    <row r="738" spans="1:8" x14ac:dyDescent="0.2">
      <c r="A738">
        <v>93</v>
      </c>
      <c r="B738" t="s">
        <v>11</v>
      </c>
      <c r="C738" t="s">
        <v>94</v>
      </c>
      <c r="D738" t="s">
        <v>998</v>
      </c>
      <c r="E738">
        <v>15556615</v>
      </c>
      <c r="F738">
        <v>15714175</v>
      </c>
      <c r="H738">
        <v>1</v>
      </c>
    </row>
    <row r="739" spans="1:8" x14ac:dyDescent="0.2">
      <c r="A739">
        <v>4</v>
      </c>
      <c r="B739" t="s">
        <v>11</v>
      </c>
      <c r="C739" t="s">
        <v>94</v>
      </c>
      <c r="D739" t="s">
        <v>1005</v>
      </c>
      <c r="E739">
        <v>9300000</v>
      </c>
      <c r="F739">
        <v>9600000</v>
      </c>
      <c r="G739">
        <v>1</v>
      </c>
    </row>
    <row r="740" spans="1:8" x14ac:dyDescent="0.2">
      <c r="A740">
        <v>4</v>
      </c>
      <c r="B740" t="s">
        <v>11</v>
      </c>
      <c r="C740" t="s">
        <v>865</v>
      </c>
      <c r="D740" t="s">
        <v>1006</v>
      </c>
      <c r="E740">
        <v>9300000</v>
      </c>
      <c r="F740">
        <v>9600000</v>
      </c>
      <c r="G740">
        <v>1</v>
      </c>
    </row>
    <row r="741" spans="1:8" x14ac:dyDescent="0.2">
      <c r="A741">
        <v>4</v>
      </c>
      <c r="B741" t="s">
        <v>11</v>
      </c>
      <c r="C741" t="s">
        <v>865</v>
      </c>
      <c r="D741" t="s">
        <v>1006</v>
      </c>
      <c r="E741">
        <v>22324838.100000001</v>
      </c>
      <c r="F741">
        <v>22324838.100000001</v>
      </c>
      <c r="H741">
        <v>1</v>
      </c>
    </row>
    <row r="742" spans="1:8" x14ac:dyDescent="0.2">
      <c r="A742">
        <v>93</v>
      </c>
      <c r="B742" t="s">
        <v>11</v>
      </c>
      <c r="C742" t="s">
        <v>865</v>
      </c>
      <c r="D742" t="s">
        <v>1006</v>
      </c>
      <c r="E742">
        <v>9286000</v>
      </c>
      <c r="F742">
        <v>15780000</v>
      </c>
      <c r="G742">
        <v>1</v>
      </c>
    </row>
    <row r="743" spans="1:8" x14ac:dyDescent="0.2">
      <c r="A743">
        <v>93</v>
      </c>
      <c r="B743" t="s">
        <v>11</v>
      </c>
      <c r="C743" t="s">
        <v>865</v>
      </c>
      <c r="D743" t="s">
        <v>1006</v>
      </c>
      <c r="E743">
        <v>9043000</v>
      </c>
      <c r="F743">
        <v>9650000</v>
      </c>
      <c r="G743">
        <v>1</v>
      </c>
    </row>
    <row r="744" spans="1:8" x14ac:dyDescent="0.2">
      <c r="A744">
        <v>96</v>
      </c>
      <c r="B744" t="s">
        <v>11</v>
      </c>
      <c r="C744" t="s">
        <v>865</v>
      </c>
      <c r="D744" t="s">
        <v>1006</v>
      </c>
      <c r="E744">
        <v>9201000</v>
      </c>
      <c r="F744">
        <v>9806929.3000000007</v>
      </c>
      <c r="G744">
        <v>1</v>
      </c>
    </row>
    <row r="745" spans="1:8" x14ac:dyDescent="0.2">
      <c r="A745">
        <v>4</v>
      </c>
      <c r="B745" t="s">
        <v>12</v>
      </c>
      <c r="C745" t="s">
        <v>866</v>
      </c>
      <c r="D745" t="s">
        <v>1007</v>
      </c>
      <c r="E745">
        <v>7741000</v>
      </c>
      <c r="F745">
        <v>49700000</v>
      </c>
      <c r="G745">
        <v>1</v>
      </c>
    </row>
    <row r="746" spans="1:8" x14ac:dyDescent="0.2">
      <c r="A746">
        <v>93</v>
      </c>
      <c r="B746" t="s">
        <v>11</v>
      </c>
      <c r="C746" t="s">
        <v>83</v>
      </c>
      <c r="D746" t="s">
        <v>1008</v>
      </c>
      <c r="E746">
        <v>8371000</v>
      </c>
      <c r="F746">
        <v>20724581.73</v>
      </c>
      <c r="G746">
        <v>1</v>
      </c>
    </row>
    <row r="747" spans="1:8" x14ac:dyDescent="0.2">
      <c r="A747">
        <v>22</v>
      </c>
      <c r="B747" t="s">
        <v>102</v>
      </c>
      <c r="C747" t="s">
        <v>739</v>
      </c>
      <c r="D747" t="s">
        <v>1009</v>
      </c>
      <c r="E747">
        <v>7930500</v>
      </c>
      <c r="F747">
        <v>33380500</v>
      </c>
      <c r="G747">
        <v>2</v>
      </c>
    </row>
    <row r="748" spans="1:8" x14ac:dyDescent="0.2">
      <c r="A748">
        <v>92</v>
      </c>
      <c r="B748" t="s">
        <v>102</v>
      </c>
      <c r="C748" t="s">
        <v>739</v>
      </c>
      <c r="D748" t="s">
        <v>1009</v>
      </c>
      <c r="E748">
        <v>10594000</v>
      </c>
      <c r="F748">
        <v>11881500</v>
      </c>
      <c r="G748">
        <v>2</v>
      </c>
    </row>
    <row r="749" spans="1:8" x14ac:dyDescent="0.2">
      <c r="A749">
        <v>92</v>
      </c>
      <c r="B749" t="s">
        <v>102</v>
      </c>
      <c r="C749" t="s">
        <v>739</v>
      </c>
      <c r="D749" t="s">
        <v>1009</v>
      </c>
      <c r="E749">
        <v>9101500</v>
      </c>
      <c r="F749">
        <v>17454500</v>
      </c>
      <c r="G749">
        <v>2</v>
      </c>
    </row>
    <row r="750" spans="1:8" x14ac:dyDescent="0.2">
      <c r="A750">
        <v>93</v>
      </c>
      <c r="B750" t="s">
        <v>11</v>
      </c>
      <c r="C750" t="s">
        <v>11</v>
      </c>
      <c r="D750" t="s">
        <v>11</v>
      </c>
      <c r="E750">
        <v>7112000</v>
      </c>
      <c r="F750">
        <v>42550000</v>
      </c>
      <c r="G750">
        <v>1</v>
      </c>
    </row>
    <row r="751" spans="1:8" x14ac:dyDescent="0.2">
      <c r="A751">
        <v>117</v>
      </c>
      <c r="B751" t="s">
        <v>11</v>
      </c>
      <c r="C751" t="s">
        <v>11</v>
      </c>
      <c r="D751" t="s">
        <v>11</v>
      </c>
      <c r="E751">
        <v>9227000</v>
      </c>
      <c r="F751">
        <v>10831924.4</v>
      </c>
      <c r="G751">
        <v>1</v>
      </c>
    </row>
    <row r="752" spans="1:8" x14ac:dyDescent="0.2">
      <c r="A752">
        <v>93</v>
      </c>
      <c r="B752" t="s">
        <v>11</v>
      </c>
      <c r="C752" t="s">
        <v>11</v>
      </c>
      <c r="D752" t="s">
        <v>1011</v>
      </c>
      <c r="E752">
        <v>7426500</v>
      </c>
      <c r="F752">
        <v>45450000</v>
      </c>
      <c r="G752">
        <v>2</v>
      </c>
    </row>
    <row r="753" spans="1:8" x14ac:dyDescent="0.2">
      <c r="A753">
        <v>27</v>
      </c>
      <c r="B753" t="s">
        <v>11</v>
      </c>
      <c r="C753" t="s">
        <v>11</v>
      </c>
      <c r="D753" t="s">
        <v>1011</v>
      </c>
      <c r="E753">
        <v>8581000</v>
      </c>
      <c r="F753">
        <v>45436000</v>
      </c>
      <c r="G753">
        <v>1</v>
      </c>
    </row>
    <row r="754" spans="1:8" x14ac:dyDescent="0.2">
      <c r="A754">
        <v>93</v>
      </c>
      <c r="B754" t="s">
        <v>73</v>
      </c>
      <c r="C754" t="s">
        <v>751</v>
      </c>
      <c r="D754" t="s">
        <v>751</v>
      </c>
      <c r="E754">
        <v>11621500</v>
      </c>
      <c r="F754">
        <v>16100000</v>
      </c>
      <c r="G754">
        <v>2</v>
      </c>
    </row>
    <row r="755" spans="1:8" x14ac:dyDescent="0.2">
      <c r="A755">
        <v>93</v>
      </c>
      <c r="B755" t="s">
        <v>73</v>
      </c>
      <c r="C755" t="s">
        <v>751</v>
      </c>
      <c r="D755" t="s">
        <v>751</v>
      </c>
      <c r="E755">
        <v>9293000</v>
      </c>
      <c r="F755">
        <v>9600000</v>
      </c>
      <c r="G755">
        <v>1</v>
      </c>
    </row>
    <row r="756" spans="1:8" x14ac:dyDescent="0.2">
      <c r="A756">
        <v>22</v>
      </c>
      <c r="B756" t="s">
        <v>73</v>
      </c>
      <c r="C756" t="s">
        <v>751</v>
      </c>
      <c r="D756" t="s">
        <v>751</v>
      </c>
      <c r="E756">
        <v>8203000</v>
      </c>
      <c r="F756">
        <v>49963002.240000002</v>
      </c>
      <c r="G756">
        <v>1</v>
      </c>
    </row>
    <row r="757" spans="1:8" x14ac:dyDescent="0.2">
      <c r="A757">
        <v>28</v>
      </c>
      <c r="B757" t="s">
        <v>73</v>
      </c>
      <c r="C757" t="s">
        <v>825</v>
      </c>
      <c r="D757" t="s">
        <v>1013</v>
      </c>
      <c r="E757">
        <v>9300000</v>
      </c>
      <c r="F757">
        <v>9587840</v>
      </c>
      <c r="G757">
        <v>1</v>
      </c>
    </row>
    <row r="758" spans="1:8" x14ac:dyDescent="0.2">
      <c r="A758">
        <v>28</v>
      </c>
      <c r="B758" t="s">
        <v>73</v>
      </c>
      <c r="C758" t="s">
        <v>825</v>
      </c>
      <c r="D758" t="s">
        <v>1013</v>
      </c>
      <c r="E758">
        <v>9286000</v>
      </c>
      <c r="F758">
        <v>9587681.8000000007</v>
      </c>
      <c r="G758">
        <v>1</v>
      </c>
    </row>
    <row r="759" spans="1:8" x14ac:dyDescent="0.2">
      <c r="A759">
        <v>93</v>
      </c>
      <c r="B759" t="s">
        <v>102</v>
      </c>
      <c r="C759" t="s">
        <v>748</v>
      </c>
      <c r="D759" t="s">
        <v>1014</v>
      </c>
      <c r="E759">
        <v>8308000</v>
      </c>
      <c r="F759">
        <v>29469841.565000001</v>
      </c>
      <c r="G759">
        <v>2</v>
      </c>
    </row>
    <row r="760" spans="1:8" x14ac:dyDescent="0.2">
      <c r="A760">
        <v>32</v>
      </c>
      <c r="B760" t="s">
        <v>73</v>
      </c>
      <c r="C760" t="s">
        <v>825</v>
      </c>
      <c r="D760" t="s">
        <v>1015</v>
      </c>
      <c r="E760">
        <v>9127000</v>
      </c>
      <c r="F760">
        <v>9890291.6500000004</v>
      </c>
      <c r="G760">
        <v>1</v>
      </c>
    </row>
    <row r="761" spans="1:8" x14ac:dyDescent="0.2">
      <c r="A761">
        <v>93</v>
      </c>
      <c r="B761" t="s">
        <v>102</v>
      </c>
      <c r="C761" t="s">
        <v>1016</v>
      </c>
      <c r="D761" t="s">
        <v>1017</v>
      </c>
      <c r="E761">
        <v>30704666.84</v>
      </c>
      <c r="F761">
        <v>30782963.16</v>
      </c>
      <c r="H761">
        <v>1</v>
      </c>
    </row>
    <row r="762" spans="1:8" x14ac:dyDescent="0.2">
      <c r="A762">
        <v>117</v>
      </c>
      <c r="B762" t="s">
        <v>11</v>
      </c>
      <c r="C762" t="s">
        <v>741</v>
      </c>
      <c r="D762" t="s">
        <v>1018</v>
      </c>
      <c r="E762">
        <v>8917000</v>
      </c>
      <c r="F762">
        <v>9511000</v>
      </c>
      <c r="G762">
        <v>1</v>
      </c>
    </row>
    <row r="763" spans="1:8" x14ac:dyDescent="0.2">
      <c r="A763">
        <v>93</v>
      </c>
      <c r="B763" t="s">
        <v>74</v>
      </c>
      <c r="C763" t="s">
        <v>74</v>
      </c>
      <c r="D763" t="s">
        <v>1019</v>
      </c>
      <c r="E763">
        <v>9300000</v>
      </c>
      <c r="F763">
        <v>9600004.4000000004</v>
      </c>
      <c r="G763">
        <v>1</v>
      </c>
    </row>
    <row r="764" spans="1:8" x14ac:dyDescent="0.2">
      <c r="A764">
        <v>117</v>
      </c>
      <c r="B764" t="s">
        <v>102</v>
      </c>
      <c r="C764" t="s">
        <v>1010</v>
      </c>
      <c r="D764" t="s">
        <v>1020</v>
      </c>
      <c r="E764">
        <v>4500500</v>
      </c>
      <c r="F764">
        <v>9511293.75</v>
      </c>
      <c r="G764">
        <v>2</v>
      </c>
    </row>
    <row r="765" spans="1:8" x14ac:dyDescent="0.2">
      <c r="A765">
        <v>101</v>
      </c>
      <c r="B765" t="s">
        <v>102</v>
      </c>
      <c r="C765" t="s">
        <v>923</v>
      </c>
      <c r="D765" t="s">
        <v>1021</v>
      </c>
      <c r="E765">
        <v>28087962.77</v>
      </c>
      <c r="F765">
        <v>28415925.539999999</v>
      </c>
      <c r="H765">
        <v>1</v>
      </c>
    </row>
    <row r="766" spans="1:8" x14ac:dyDescent="0.2">
      <c r="A766">
        <v>93</v>
      </c>
      <c r="B766" t="s">
        <v>73</v>
      </c>
      <c r="C766" t="s">
        <v>751</v>
      </c>
      <c r="D766" t="s">
        <v>1022</v>
      </c>
      <c r="E766">
        <v>9270000</v>
      </c>
      <c r="F766">
        <v>9520139.6899999995</v>
      </c>
      <c r="G766">
        <v>1</v>
      </c>
    </row>
    <row r="767" spans="1:8" x14ac:dyDescent="0.2">
      <c r="A767">
        <v>108</v>
      </c>
      <c r="B767" t="s">
        <v>12</v>
      </c>
      <c r="C767" t="s">
        <v>816</v>
      </c>
      <c r="D767" t="s">
        <v>1022</v>
      </c>
      <c r="E767">
        <v>9300000</v>
      </c>
      <c r="F767">
        <v>9530000</v>
      </c>
      <c r="G767">
        <v>1</v>
      </c>
    </row>
    <row r="768" spans="1:8" x14ac:dyDescent="0.2">
      <c r="A768">
        <v>4</v>
      </c>
      <c r="B768" t="s">
        <v>102</v>
      </c>
      <c r="C768" t="s">
        <v>102</v>
      </c>
      <c r="D768" t="s">
        <v>1023</v>
      </c>
      <c r="E768">
        <v>8413000</v>
      </c>
      <c r="F768">
        <v>37813000</v>
      </c>
      <c r="G768">
        <v>1</v>
      </c>
    </row>
    <row r="769" spans="1:8" x14ac:dyDescent="0.2">
      <c r="A769">
        <v>4</v>
      </c>
      <c r="B769" t="s">
        <v>102</v>
      </c>
      <c r="C769" t="s">
        <v>102</v>
      </c>
      <c r="D769" t="s">
        <v>1023</v>
      </c>
      <c r="E769">
        <v>9300000</v>
      </c>
      <c r="F769">
        <v>9600000</v>
      </c>
      <c r="G769">
        <v>1</v>
      </c>
    </row>
    <row r="770" spans="1:8" x14ac:dyDescent="0.2">
      <c r="A770">
        <v>93</v>
      </c>
      <c r="B770" t="s">
        <v>73</v>
      </c>
      <c r="C770" t="s">
        <v>607</v>
      </c>
      <c r="D770" t="s">
        <v>1024</v>
      </c>
      <c r="E770">
        <v>9260000</v>
      </c>
      <c r="F770">
        <v>9800000</v>
      </c>
      <c r="G770">
        <v>1</v>
      </c>
    </row>
    <row r="771" spans="1:8" x14ac:dyDescent="0.2">
      <c r="A771">
        <v>93</v>
      </c>
      <c r="B771" t="s">
        <v>73</v>
      </c>
      <c r="C771" t="s">
        <v>607</v>
      </c>
      <c r="D771" t="s">
        <v>1024</v>
      </c>
      <c r="E771">
        <v>18607268.02</v>
      </c>
      <c r="F771">
        <v>18908536.039999999</v>
      </c>
      <c r="H771">
        <v>1</v>
      </c>
    </row>
    <row r="772" spans="1:8" x14ac:dyDescent="0.2">
      <c r="A772">
        <v>101</v>
      </c>
      <c r="B772" t="s">
        <v>73</v>
      </c>
      <c r="C772" t="s">
        <v>607</v>
      </c>
      <c r="D772" t="s">
        <v>1024</v>
      </c>
      <c r="E772">
        <v>9300000</v>
      </c>
      <c r="F772">
        <v>9557000</v>
      </c>
      <c r="G772">
        <v>1</v>
      </c>
    </row>
    <row r="773" spans="1:8" x14ac:dyDescent="0.2">
      <c r="A773">
        <v>4</v>
      </c>
      <c r="B773" t="s">
        <v>104</v>
      </c>
      <c r="C773" t="s">
        <v>482</v>
      </c>
      <c r="D773" t="s">
        <v>1025</v>
      </c>
      <c r="E773">
        <v>11625000</v>
      </c>
      <c r="F773">
        <v>11875000</v>
      </c>
      <c r="G773">
        <v>2</v>
      </c>
    </row>
    <row r="774" spans="1:8" x14ac:dyDescent="0.2">
      <c r="A774">
        <v>87</v>
      </c>
      <c r="B774" t="s">
        <v>104</v>
      </c>
      <c r="C774" t="s">
        <v>482</v>
      </c>
      <c r="D774" t="s">
        <v>1025</v>
      </c>
      <c r="E774">
        <v>9290000</v>
      </c>
      <c r="F774">
        <v>9606024.2899999991</v>
      </c>
      <c r="G774">
        <v>2</v>
      </c>
    </row>
    <row r="775" spans="1:8" x14ac:dyDescent="0.2">
      <c r="A775">
        <v>4</v>
      </c>
      <c r="B775" t="s">
        <v>73</v>
      </c>
      <c r="C775" t="s">
        <v>732</v>
      </c>
      <c r="D775" t="s">
        <v>1026</v>
      </c>
      <c r="E775">
        <v>9300000</v>
      </c>
      <c r="F775">
        <v>9600000</v>
      </c>
      <c r="G775">
        <v>1</v>
      </c>
    </row>
    <row r="776" spans="1:8" x14ac:dyDescent="0.2">
      <c r="A776">
        <v>116</v>
      </c>
      <c r="B776" t="s">
        <v>73</v>
      </c>
      <c r="C776" t="s">
        <v>732</v>
      </c>
      <c r="D776" t="s">
        <v>1026</v>
      </c>
      <c r="E776">
        <v>6975000</v>
      </c>
      <c r="F776">
        <v>14200062.119999999</v>
      </c>
      <c r="G776">
        <v>2</v>
      </c>
    </row>
    <row r="777" spans="1:8" x14ac:dyDescent="0.2">
      <c r="A777">
        <v>4</v>
      </c>
      <c r="B777" t="s">
        <v>74</v>
      </c>
      <c r="C777" t="s">
        <v>72</v>
      </c>
      <c r="D777" t="s">
        <v>1027</v>
      </c>
      <c r="E777">
        <v>9300000</v>
      </c>
      <c r="F777">
        <v>9600000</v>
      </c>
      <c r="G777">
        <v>1</v>
      </c>
    </row>
    <row r="778" spans="1:8" x14ac:dyDescent="0.2">
      <c r="A778">
        <v>4</v>
      </c>
      <c r="B778" t="s">
        <v>74</v>
      </c>
      <c r="C778" t="s">
        <v>72</v>
      </c>
      <c r="D778" t="s">
        <v>1027</v>
      </c>
      <c r="E778">
        <v>9300000</v>
      </c>
      <c r="F778">
        <v>9600000</v>
      </c>
      <c r="G778">
        <v>1</v>
      </c>
    </row>
    <row r="779" spans="1:8" x14ac:dyDescent="0.2">
      <c r="A779">
        <v>28</v>
      </c>
      <c r="B779" t="s">
        <v>74</v>
      </c>
      <c r="C779" t="s">
        <v>72</v>
      </c>
      <c r="D779" t="s">
        <v>1027</v>
      </c>
      <c r="E779">
        <v>9300000</v>
      </c>
      <c r="F779">
        <v>9571842.5299999993</v>
      </c>
      <c r="G779">
        <v>1</v>
      </c>
    </row>
    <row r="780" spans="1:8" x14ac:dyDescent="0.2">
      <c r="A780">
        <v>105</v>
      </c>
      <c r="B780" t="s">
        <v>74</v>
      </c>
      <c r="C780" t="s">
        <v>72</v>
      </c>
      <c r="D780" t="s">
        <v>1027</v>
      </c>
      <c r="E780">
        <v>9247000</v>
      </c>
      <c r="F780">
        <v>9599973.5399999991</v>
      </c>
      <c r="G780">
        <v>1</v>
      </c>
    </row>
    <row r="781" spans="1:8" x14ac:dyDescent="0.2">
      <c r="A781">
        <v>28</v>
      </c>
      <c r="B781" t="s">
        <v>11</v>
      </c>
      <c r="C781" t="s">
        <v>747</v>
      </c>
      <c r="D781" t="s">
        <v>1028</v>
      </c>
      <c r="E781">
        <v>9300000</v>
      </c>
      <c r="F781">
        <v>9606025.0299999993</v>
      </c>
      <c r="G781">
        <v>1</v>
      </c>
    </row>
    <row r="782" spans="1:8" x14ac:dyDescent="0.2">
      <c r="A782">
        <v>28</v>
      </c>
      <c r="B782" t="s">
        <v>73</v>
      </c>
      <c r="C782" t="s">
        <v>86</v>
      </c>
      <c r="D782" t="s">
        <v>1029</v>
      </c>
      <c r="E782">
        <v>9300000</v>
      </c>
      <c r="F782">
        <v>9606025.0299999993</v>
      </c>
      <c r="G782">
        <v>1</v>
      </c>
    </row>
    <row r="783" spans="1:8" x14ac:dyDescent="0.2">
      <c r="A783">
        <v>101</v>
      </c>
      <c r="B783" t="s">
        <v>12</v>
      </c>
      <c r="C783" t="s">
        <v>85</v>
      </c>
      <c r="D783" t="s">
        <v>1030</v>
      </c>
      <c r="E783">
        <v>9300000</v>
      </c>
      <c r="F783">
        <v>9542000</v>
      </c>
      <c r="G783">
        <v>2</v>
      </c>
    </row>
    <row r="784" spans="1:8" x14ac:dyDescent="0.2">
      <c r="A784">
        <v>22</v>
      </c>
      <c r="B784" t="s">
        <v>12</v>
      </c>
      <c r="C784" t="s">
        <v>85</v>
      </c>
      <c r="D784" t="s">
        <v>1030</v>
      </c>
      <c r="E784">
        <v>20105946.640000001</v>
      </c>
      <c r="F784">
        <v>20105946.640000001</v>
      </c>
      <c r="H784">
        <v>2</v>
      </c>
    </row>
    <row r="785" spans="1:8" x14ac:dyDescent="0.2">
      <c r="A785">
        <v>28</v>
      </c>
      <c r="B785" t="s">
        <v>73</v>
      </c>
      <c r="C785" t="s">
        <v>825</v>
      </c>
      <c r="D785" t="s">
        <v>1031</v>
      </c>
      <c r="E785">
        <v>9300000</v>
      </c>
      <c r="F785">
        <v>9606025.0299999993</v>
      </c>
      <c r="G785">
        <v>1</v>
      </c>
    </row>
    <row r="786" spans="1:8" x14ac:dyDescent="0.2">
      <c r="A786">
        <v>32</v>
      </c>
      <c r="B786" t="s">
        <v>73</v>
      </c>
      <c r="C786" t="s">
        <v>825</v>
      </c>
      <c r="D786" t="s">
        <v>1031</v>
      </c>
      <c r="E786">
        <v>13950000</v>
      </c>
      <c r="F786">
        <v>14362517</v>
      </c>
      <c r="G786">
        <v>1</v>
      </c>
    </row>
    <row r="787" spans="1:8" x14ac:dyDescent="0.2">
      <c r="A787">
        <v>27</v>
      </c>
      <c r="B787" t="s">
        <v>11</v>
      </c>
      <c r="C787" t="s">
        <v>812</v>
      </c>
      <c r="D787" t="s">
        <v>1032</v>
      </c>
      <c r="E787">
        <v>7448000</v>
      </c>
      <c r="F787">
        <v>43310000</v>
      </c>
      <c r="G787">
        <v>1</v>
      </c>
    </row>
    <row r="788" spans="1:8" x14ac:dyDescent="0.2">
      <c r="A788">
        <v>4</v>
      </c>
      <c r="B788" t="s">
        <v>73</v>
      </c>
      <c r="C788" t="s">
        <v>513</v>
      </c>
      <c r="D788" t="s">
        <v>1033</v>
      </c>
      <c r="E788">
        <v>9286000</v>
      </c>
      <c r="F788">
        <v>9600000</v>
      </c>
      <c r="G788">
        <v>1</v>
      </c>
    </row>
    <row r="789" spans="1:8" x14ac:dyDescent="0.2">
      <c r="A789">
        <v>4</v>
      </c>
      <c r="B789" t="s">
        <v>102</v>
      </c>
      <c r="C789" t="s">
        <v>811</v>
      </c>
      <c r="D789" t="s">
        <v>1042</v>
      </c>
      <c r="E789">
        <v>9300000</v>
      </c>
      <c r="F789">
        <v>9600000</v>
      </c>
      <c r="G789">
        <v>1</v>
      </c>
    </row>
    <row r="790" spans="1:8" x14ac:dyDescent="0.2">
      <c r="A790">
        <v>4</v>
      </c>
      <c r="B790" t="s">
        <v>102</v>
      </c>
      <c r="C790" t="s">
        <v>811</v>
      </c>
      <c r="D790" t="s">
        <v>1042</v>
      </c>
      <c r="E790">
        <v>9300000</v>
      </c>
      <c r="F790">
        <v>9600000</v>
      </c>
      <c r="G790">
        <v>1</v>
      </c>
    </row>
    <row r="791" spans="1:8" x14ac:dyDescent="0.2">
      <c r="A791">
        <v>4</v>
      </c>
      <c r="B791" t="s">
        <v>102</v>
      </c>
      <c r="C791" t="s">
        <v>923</v>
      </c>
      <c r="D791" t="s">
        <v>1043</v>
      </c>
      <c r="E791">
        <v>9293000</v>
      </c>
      <c r="F791">
        <v>9600000</v>
      </c>
      <c r="G791">
        <v>1</v>
      </c>
    </row>
    <row r="792" spans="1:8" x14ac:dyDescent="0.2">
      <c r="A792">
        <v>4</v>
      </c>
      <c r="B792" t="s">
        <v>102</v>
      </c>
      <c r="C792" t="s">
        <v>1044</v>
      </c>
      <c r="D792" t="s">
        <v>1045</v>
      </c>
      <c r="E792">
        <v>9300000</v>
      </c>
      <c r="F792">
        <v>9600000</v>
      </c>
      <c r="G792">
        <v>1</v>
      </c>
    </row>
    <row r="793" spans="1:8" x14ac:dyDescent="0.2">
      <c r="A793">
        <v>4</v>
      </c>
      <c r="B793" t="s">
        <v>102</v>
      </c>
      <c r="C793" t="s">
        <v>1044</v>
      </c>
      <c r="D793" t="s">
        <v>1045</v>
      </c>
      <c r="E793">
        <v>24393750</v>
      </c>
      <c r="F793">
        <v>24562500</v>
      </c>
      <c r="H793">
        <v>1</v>
      </c>
    </row>
    <row r="794" spans="1:8" x14ac:dyDescent="0.2">
      <c r="A794">
        <v>4</v>
      </c>
      <c r="B794" t="s">
        <v>102</v>
      </c>
      <c r="C794" t="s">
        <v>746</v>
      </c>
      <c r="D794" t="s">
        <v>1046</v>
      </c>
      <c r="E794">
        <v>6975000</v>
      </c>
      <c r="F794">
        <v>11825000</v>
      </c>
      <c r="G794">
        <v>2</v>
      </c>
    </row>
    <row r="795" spans="1:8" x14ac:dyDescent="0.2">
      <c r="A795">
        <v>4</v>
      </c>
      <c r="B795" t="s">
        <v>102</v>
      </c>
      <c r="C795" t="s">
        <v>746</v>
      </c>
      <c r="D795" t="s">
        <v>1047</v>
      </c>
      <c r="E795">
        <v>8499500</v>
      </c>
      <c r="F795">
        <v>9600000</v>
      </c>
      <c r="G795">
        <v>2</v>
      </c>
    </row>
    <row r="796" spans="1:8" x14ac:dyDescent="0.2">
      <c r="A796">
        <v>4</v>
      </c>
      <c r="B796" t="s">
        <v>102</v>
      </c>
      <c r="C796" t="s">
        <v>746</v>
      </c>
      <c r="D796" t="s">
        <v>1047</v>
      </c>
      <c r="E796">
        <v>9300000</v>
      </c>
      <c r="F796">
        <v>9600000</v>
      </c>
      <c r="G796">
        <v>1</v>
      </c>
    </row>
    <row r="797" spans="1:8" x14ac:dyDescent="0.2">
      <c r="A797">
        <v>4</v>
      </c>
      <c r="B797" t="s">
        <v>11</v>
      </c>
      <c r="C797" t="s">
        <v>823</v>
      </c>
      <c r="D797" t="s">
        <v>823</v>
      </c>
      <c r="E797">
        <v>8623000</v>
      </c>
      <c r="F797">
        <v>9600000</v>
      </c>
      <c r="G797">
        <v>1</v>
      </c>
    </row>
    <row r="798" spans="1:8" x14ac:dyDescent="0.2">
      <c r="A798">
        <v>93</v>
      </c>
      <c r="B798" t="s">
        <v>11</v>
      </c>
      <c r="C798" t="s">
        <v>823</v>
      </c>
      <c r="D798" t="s">
        <v>823</v>
      </c>
      <c r="E798">
        <v>8917000</v>
      </c>
      <c r="F798">
        <v>35000000</v>
      </c>
      <c r="G798">
        <v>1</v>
      </c>
    </row>
    <row r="799" spans="1:8" x14ac:dyDescent="0.2">
      <c r="A799">
        <v>93</v>
      </c>
      <c r="B799" t="s">
        <v>11</v>
      </c>
      <c r="C799" t="s">
        <v>823</v>
      </c>
      <c r="D799" t="s">
        <v>823</v>
      </c>
      <c r="E799">
        <v>8287000</v>
      </c>
      <c r="F799">
        <v>15800000</v>
      </c>
      <c r="G799">
        <v>1</v>
      </c>
    </row>
    <row r="800" spans="1:8" x14ac:dyDescent="0.2">
      <c r="A800">
        <v>117</v>
      </c>
      <c r="B800" t="s">
        <v>11</v>
      </c>
      <c r="C800" t="s">
        <v>823</v>
      </c>
      <c r="D800" t="s">
        <v>823</v>
      </c>
      <c r="E800">
        <v>6944000</v>
      </c>
      <c r="F800">
        <v>9511293.75</v>
      </c>
      <c r="G800">
        <v>1</v>
      </c>
    </row>
    <row r="801" spans="1:8" x14ac:dyDescent="0.2">
      <c r="A801">
        <v>4</v>
      </c>
      <c r="B801" t="s">
        <v>11</v>
      </c>
      <c r="C801" t="s">
        <v>84</v>
      </c>
      <c r="D801" t="s">
        <v>1048</v>
      </c>
      <c r="E801">
        <v>9300000</v>
      </c>
      <c r="F801">
        <v>9600000</v>
      </c>
      <c r="G801">
        <v>1</v>
      </c>
    </row>
    <row r="802" spans="1:8" x14ac:dyDescent="0.2">
      <c r="A802">
        <v>4</v>
      </c>
      <c r="B802" t="s">
        <v>11</v>
      </c>
      <c r="C802" t="s">
        <v>84</v>
      </c>
      <c r="D802" t="s">
        <v>1048</v>
      </c>
      <c r="E802">
        <v>9275250</v>
      </c>
      <c r="F802">
        <v>9575000</v>
      </c>
      <c r="G802">
        <v>4</v>
      </c>
    </row>
    <row r="803" spans="1:8" x14ac:dyDescent="0.2">
      <c r="A803">
        <v>28</v>
      </c>
      <c r="B803" t="s">
        <v>11</v>
      </c>
      <c r="C803" t="s">
        <v>84</v>
      </c>
      <c r="D803" t="s">
        <v>1048</v>
      </c>
      <c r="E803">
        <v>9247000</v>
      </c>
      <c r="F803">
        <v>9587241.0999999996</v>
      </c>
      <c r="G803">
        <v>1</v>
      </c>
    </row>
    <row r="804" spans="1:8" x14ac:dyDescent="0.2">
      <c r="A804">
        <v>105</v>
      </c>
      <c r="B804" t="s">
        <v>11</v>
      </c>
      <c r="C804" t="s">
        <v>84</v>
      </c>
      <c r="D804" t="s">
        <v>1048</v>
      </c>
      <c r="E804">
        <v>9300000</v>
      </c>
      <c r="F804">
        <v>9599973.5399999991</v>
      </c>
      <c r="G804">
        <v>1</v>
      </c>
    </row>
    <row r="805" spans="1:8" x14ac:dyDescent="0.2">
      <c r="A805">
        <v>4</v>
      </c>
      <c r="B805" t="s">
        <v>12</v>
      </c>
      <c r="C805" t="s">
        <v>372</v>
      </c>
      <c r="D805" t="s">
        <v>1049</v>
      </c>
      <c r="E805">
        <v>9300000</v>
      </c>
      <c r="F805">
        <v>11129653</v>
      </c>
      <c r="G805">
        <v>1</v>
      </c>
    </row>
    <row r="806" spans="1:8" x14ac:dyDescent="0.2">
      <c r="A806">
        <v>96</v>
      </c>
      <c r="B806" t="s">
        <v>12</v>
      </c>
      <c r="C806" t="s">
        <v>372</v>
      </c>
      <c r="D806" t="s">
        <v>1049</v>
      </c>
      <c r="E806">
        <v>9300000</v>
      </c>
      <c r="F806">
        <v>9591198.6999999993</v>
      </c>
      <c r="G806">
        <v>1</v>
      </c>
    </row>
    <row r="807" spans="1:8" x14ac:dyDescent="0.2">
      <c r="A807">
        <v>4</v>
      </c>
      <c r="B807" t="s">
        <v>12</v>
      </c>
      <c r="C807" t="s">
        <v>85</v>
      </c>
      <c r="D807" t="s">
        <v>1050</v>
      </c>
      <c r="E807">
        <v>7750000</v>
      </c>
      <c r="F807">
        <v>12700000</v>
      </c>
      <c r="G807">
        <v>3</v>
      </c>
    </row>
    <row r="808" spans="1:8" x14ac:dyDescent="0.2">
      <c r="A808">
        <v>93</v>
      </c>
      <c r="B808" t="s">
        <v>12</v>
      </c>
      <c r="C808" t="s">
        <v>85</v>
      </c>
      <c r="D808" t="s">
        <v>1050</v>
      </c>
      <c r="E808">
        <v>9267000</v>
      </c>
      <c r="F808">
        <v>9500004.6300000008</v>
      </c>
      <c r="G808">
        <v>1</v>
      </c>
    </row>
    <row r="809" spans="1:8" x14ac:dyDescent="0.2">
      <c r="A809">
        <v>4</v>
      </c>
      <c r="B809" t="s">
        <v>12</v>
      </c>
      <c r="C809" t="s">
        <v>816</v>
      </c>
      <c r="D809" t="s">
        <v>1051</v>
      </c>
      <c r="E809">
        <v>9300000</v>
      </c>
      <c r="F809">
        <v>9600000</v>
      </c>
      <c r="G809">
        <v>1</v>
      </c>
    </row>
    <row r="810" spans="1:8" x14ac:dyDescent="0.2">
      <c r="A810">
        <v>87</v>
      </c>
      <c r="B810" t="s">
        <v>12</v>
      </c>
      <c r="C810" t="s">
        <v>816</v>
      </c>
      <c r="D810" t="s">
        <v>1051</v>
      </c>
      <c r="E810">
        <v>9286000</v>
      </c>
      <c r="F810">
        <v>9606024.2899999991</v>
      </c>
      <c r="G810">
        <v>1</v>
      </c>
    </row>
    <row r="811" spans="1:8" x14ac:dyDescent="0.2">
      <c r="A811">
        <v>93</v>
      </c>
      <c r="B811" t="s">
        <v>12</v>
      </c>
      <c r="C811" t="s">
        <v>816</v>
      </c>
      <c r="D811" t="s">
        <v>1051</v>
      </c>
      <c r="E811">
        <v>6975000</v>
      </c>
      <c r="F811">
        <v>13977045</v>
      </c>
      <c r="G811">
        <v>2</v>
      </c>
    </row>
    <row r="812" spans="1:8" x14ac:dyDescent="0.2">
      <c r="A812">
        <v>4</v>
      </c>
      <c r="B812" t="s">
        <v>13</v>
      </c>
      <c r="C812" t="s">
        <v>105</v>
      </c>
      <c r="D812" t="s">
        <v>1052</v>
      </c>
      <c r="E812">
        <v>9153000</v>
      </c>
      <c r="F812">
        <v>9600000.0899999999</v>
      </c>
      <c r="G812">
        <v>3</v>
      </c>
    </row>
    <row r="813" spans="1:8" x14ac:dyDescent="0.2">
      <c r="A813">
        <v>4</v>
      </c>
      <c r="B813" t="s">
        <v>13</v>
      </c>
      <c r="C813" t="s">
        <v>105</v>
      </c>
      <c r="D813" t="s">
        <v>1052</v>
      </c>
      <c r="E813">
        <v>8129250</v>
      </c>
      <c r="F813">
        <v>11900000</v>
      </c>
      <c r="G813">
        <v>4</v>
      </c>
    </row>
    <row r="814" spans="1:8" x14ac:dyDescent="0.2">
      <c r="A814">
        <v>4</v>
      </c>
      <c r="B814" t="s">
        <v>13</v>
      </c>
      <c r="C814" t="s">
        <v>105</v>
      </c>
      <c r="D814" t="s">
        <v>1052</v>
      </c>
      <c r="E814">
        <v>22069753.879999999</v>
      </c>
      <c r="F814">
        <v>22206791.260000002</v>
      </c>
      <c r="H814">
        <v>1</v>
      </c>
    </row>
    <row r="815" spans="1:8" x14ac:dyDescent="0.2">
      <c r="A815">
        <v>28</v>
      </c>
      <c r="B815" t="s">
        <v>13</v>
      </c>
      <c r="C815" t="s">
        <v>105</v>
      </c>
      <c r="D815" t="s">
        <v>1052</v>
      </c>
      <c r="E815">
        <v>10845333.3333333</v>
      </c>
      <c r="F815">
        <v>11198501.470000001</v>
      </c>
      <c r="G815">
        <v>3</v>
      </c>
    </row>
    <row r="816" spans="1:8" x14ac:dyDescent="0.2">
      <c r="A816">
        <v>28</v>
      </c>
      <c r="B816" t="s">
        <v>13</v>
      </c>
      <c r="C816" t="s">
        <v>105</v>
      </c>
      <c r="D816" t="s">
        <v>1052</v>
      </c>
      <c r="E816">
        <v>10034250</v>
      </c>
      <c r="F816">
        <v>10769926.035</v>
      </c>
      <c r="G816">
        <v>4</v>
      </c>
    </row>
    <row r="817" spans="1:8" x14ac:dyDescent="0.2">
      <c r="A817">
        <v>87</v>
      </c>
      <c r="B817" t="s">
        <v>13</v>
      </c>
      <c r="C817" t="s">
        <v>105</v>
      </c>
      <c r="D817" t="s">
        <v>1052</v>
      </c>
      <c r="E817">
        <v>9283500</v>
      </c>
      <c r="F817">
        <v>9620918.1750000007</v>
      </c>
      <c r="G817">
        <v>2</v>
      </c>
    </row>
    <row r="818" spans="1:8" x14ac:dyDescent="0.2">
      <c r="A818">
        <v>93</v>
      </c>
      <c r="B818" t="s">
        <v>13</v>
      </c>
      <c r="C818" t="s">
        <v>105</v>
      </c>
      <c r="D818" t="s">
        <v>1052</v>
      </c>
      <c r="E818">
        <v>9300000</v>
      </c>
      <c r="F818">
        <v>9500000</v>
      </c>
      <c r="G818">
        <v>1</v>
      </c>
    </row>
    <row r="819" spans="1:8" x14ac:dyDescent="0.2">
      <c r="A819">
        <v>93</v>
      </c>
      <c r="B819" t="s">
        <v>13</v>
      </c>
      <c r="C819" t="s">
        <v>105</v>
      </c>
      <c r="D819" t="s">
        <v>1052</v>
      </c>
      <c r="E819">
        <v>18037795</v>
      </c>
      <c r="F819">
        <v>18192850</v>
      </c>
      <c r="H819">
        <v>1</v>
      </c>
    </row>
    <row r="820" spans="1:8" x14ac:dyDescent="0.2">
      <c r="A820">
        <v>27</v>
      </c>
      <c r="B820" t="s">
        <v>13</v>
      </c>
      <c r="C820" t="s">
        <v>105</v>
      </c>
      <c r="D820" t="s">
        <v>1052</v>
      </c>
      <c r="E820">
        <v>9280000</v>
      </c>
      <c r="F820">
        <v>21634000</v>
      </c>
      <c r="G820">
        <v>1</v>
      </c>
    </row>
    <row r="821" spans="1:8" x14ac:dyDescent="0.2">
      <c r="A821">
        <v>101</v>
      </c>
      <c r="B821" t="s">
        <v>13</v>
      </c>
      <c r="C821" t="s">
        <v>105</v>
      </c>
      <c r="D821" t="s">
        <v>1052</v>
      </c>
      <c r="E821">
        <v>8940500</v>
      </c>
      <c r="F821">
        <v>9211500</v>
      </c>
      <c r="G821">
        <v>2</v>
      </c>
    </row>
    <row r="822" spans="1:8" x14ac:dyDescent="0.2">
      <c r="A822">
        <v>22</v>
      </c>
      <c r="B822" t="s">
        <v>13</v>
      </c>
      <c r="C822" t="s">
        <v>105</v>
      </c>
      <c r="D822" t="s">
        <v>1052</v>
      </c>
      <c r="E822">
        <v>8707000</v>
      </c>
      <c r="F822">
        <v>25207000</v>
      </c>
      <c r="G822">
        <v>1</v>
      </c>
    </row>
    <row r="823" spans="1:8" x14ac:dyDescent="0.2">
      <c r="A823">
        <v>121</v>
      </c>
      <c r="B823" t="s">
        <v>13</v>
      </c>
      <c r="C823" t="s">
        <v>105</v>
      </c>
      <c r="D823" t="s">
        <v>1052</v>
      </c>
      <c r="E823">
        <v>9300000</v>
      </c>
      <c r="F823">
        <v>9660135.9000000004</v>
      </c>
      <c r="G823">
        <v>1</v>
      </c>
    </row>
    <row r="824" spans="1:8" x14ac:dyDescent="0.2">
      <c r="A824">
        <v>4</v>
      </c>
      <c r="B824" t="s">
        <v>73</v>
      </c>
      <c r="C824" t="s">
        <v>86</v>
      </c>
      <c r="D824" t="s">
        <v>1053</v>
      </c>
      <c r="E824">
        <v>9300000</v>
      </c>
      <c r="F824">
        <v>9500000</v>
      </c>
      <c r="G824">
        <v>1</v>
      </c>
    </row>
    <row r="825" spans="1:8" x14ac:dyDescent="0.2">
      <c r="A825">
        <v>4</v>
      </c>
      <c r="B825" t="s">
        <v>73</v>
      </c>
      <c r="C825" t="s">
        <v>732</v>
      </c>
      <c r="D825" t="s">
        <v>1054</v>
      </c>
      <c r="E825">
        <v>8875000</v>
      </c>
      <c r="F825">
        <v>9600000.9399999995</v>
      </c>
      <c r="G825">
        <v>1</v>
      </c>
    </row>
    <row r="826" spans="1:8" x14ac:dyDescent="0.2">
      <c r="A826">
        <v>4</v>
      </c>
      <c r="B826" t="s">
        <v>73</v>
      </c>
      <c r="C826" t="s">
        <v>732</v>
      </c>
      <c r="D826" t="s">
        <v>1054</v>
      </c>
      <c r="E826">
        <v>9300000</v>
      </c>
      <c r="F826">
        <v>9600000</v>
      </c>
      <c r="G826">
        <v>1</v>
      </c>
    </row>
    <row r="827" spans="1:8" x14ac:dyDescent="0.2">
      <c r="A827">
        <v>117</v>
      </c>
      <c r="B827" t="s">
        <v>73</v>
      </c>
      <c r="C827" t="s">
        <v>732</v>
      </c>
      <c r="D827" t="s">
        <v>1054</v>
      </c>
      <c r="E827">
        <v>9273000</v>
      </c>
      <c r="F827">
        <v>9551293.75</v>
      </c>
      <c r="G827">
        <v>1</v>
      </c>
    </row>
    <row r="828" spans="1:8" x14ac:dyDescent="0.2">
      <c r="A828">
        <v>4</v>
      </c>
      <c r="B828" t="s">
        <v>74</v>
      </c>
      <c r="C828" t="s">
        <v>96</v>
      </c>
      <c r="D828" t="s">
        <v>1055</v>
      </c>
      <c r="E828">
        <v>7993000</v>
      </c>
      <c r="F828">
        <v>25700000</v>
      </c>
      <c r="G828">
        <v>1</v>
      </c>
    </row>
    <row r="829" spans="1:8" x14ac:dyDescent="0.2">
      <c r="A829">
        <v>4</v>
      </c>
      <c r="B829" t="s">
        <v>74</v>
      </c>
      <c r="C829" t="s">
        <v>96</v>
      </c>
      <c r="D829" t="s">
        <v>1055</v>
      </c>
      <c r="E829">
        <v>9300000</v>
      </c>
      <c r="F829">
        <v>9600000</v>
      </c>
      <c r="G829">
        <v>1</v>
      </c>
    </row>
    <row r="830" spans="1:8" x14ac:dyDescent="0.2">
      <c r="A830">
        <v>28</v>
      </c>
      <c r="B830" t="s">
        <v>74</v>
      </c>
      <c r="C830" t="s">
        <v>96</v>
      </c>
      <c r="D830" t="s">
        <v>1055</v>
      </c>
      <c r="E830">
        <v>9300000</v>
      </c>
      <c r="F830">
        <v>9606025.0299999993</v>
      </c>
      <c r="G830">
        <v>1</v>
      </c>
    </row>
    <row r="831" spans="1:8" x14ac:dyDescent="0.2">
      <c r="A831">
        <v>87</v>
      </c>
      <c r="B831" t="s">
        <v>74</v>
      </c>
      <c r="C831" t="s">
        <v>96</v>
      </c>
      <c r="D831" t="s">
        <v>1055</v>
      </c>
      <c r="E831">
        <v>9273000</v>
      </c>
      <c r="F831">
        <v>9606024.2899999991</v>
      </c>
      <c r="G831">
        <v>1</v>
      </c>
    </row>
    <row r="832" spans="1:8" x14ac:dyDescent="0.2">
      <c r="A832">
        <v>93</v>
      </c>
      <c r="B832" t="s">
        <v>74</v>
      </c>
      <c r="C832" t="s">
        <v>96</v>
      </c>
      <c r="D832" t="s">
        <v>1055</v>
      </c>
      <c r="E832">
        <v>17511582.77</v>
      </c>
      <c r="F832">
        <v>17511582.77</v>
      </c>
      <c r="H832">
        <v>1</v>
      </c>
    </row>
    <row r="833" spans="1:8" x14ac:dyDescent="0.2">
      <c r="A833">
        <v>4</v>
      </c>
      <c r="B833" t="s">
        <v>74</v>
      </c>
      <c r="C833" t="s">
        <v>735</v>
      </c>
      <c r="D833" t="s">
        <v>1056</v>
      </c>
      <c r="E833">
        <v>9295333.3333333302</v>
      </c>
      <c r="F833">
        <v>9580000</v>
      </c>
      <c r="G833">
        <v>3</v>
      </c>
    </row>
    <row r="834" spans="1:8" x14ac:dyDescent="0.2">
      <c r="A834">
        <v>4</v>
      </c>
      <c r="B834" t="s">
        <v>74</v>
      </c>
      <c r="C834" t="s">
        <v>735</v>
      </c>
      <c r="D834" t="s">
        <v>1056</v>
      </c>
      <c r="E834">
        <v>9295800</v>
      </c>
      <c r="F834">
        <v>9600000</v>
      </c>
      <c r="G834">
        <v>5</v>
      </c>
    </row>
    <row r="835" spans="1:8" x14ac:dyDescent="0.2">
      <c r="A835">
        <v>87</v>
      </c>
      <c r="B835" t="s">
        <v>74</v>
      </c>
      <c r="C835" t="s">
        <v>735</v>
      </c>
      <c r="D835" t="s">
        <v>1056</v>
      </c>
      <c r="E835">
        <v>9278000</v>
      </c>
      <c r="F835">
        <v>9479975.6699999999</v>
      </c>
      <c r="G835">
        <v>3</v>
      </c>
    </row>
    <row r="836" spans="1:8" x14ac:dyDescent="0.2">
      <c r="A836">
        <v>93</v>
      </c>
      <c r="B836" t="s">
        <v>74</v>
      </c>
      <c r="C836" t="s">
        <v>735</v>
      </c>
      <c r="D836" t="s">
        <v>1056</v>
      </c>
      <c r="E836">
        <v>9300000</v>
      </c>
      <c r="F836">
        <v>9550000</v>
      </c>
      <c r="G836">
        <v>1</v>
      </c>
    </row>
    <row r="837" spans="1:8" x14ac:dyDescent="0.2">
      <c r="A837">
        <v>93</v>
      </c>
      <c r="B837" t="s">
        <v>74</v>
      </c>
      <c r="C837" t="s">
        <v>735</v>
      </c>
      <c r="D837" t="s">
        <v>1056</v>
      </c>
      <c r="E837">
        <v>14415150</v>
      </c>
      <c r="F837">
        <v>14415150</v>
      </c>
      <c r="H837">
        <v>1</v>
      </c>
    </row>
    <row r="838" spans="1:8" x14ac:dyDescent="0.2">
      <c r="A838">
        <v>93</v>
      </c>
      <c r="B838" t="s">
        <v>74</v>
      </c>
      <c r="C838" t="s">
        <v>735</v>
      </c>
      <c r="D838" t="s">
        <v>1056</v>
      </c>
      <c r="E838">
        <v>15773550</v>
      </c>
      <c r="F838">
        <v>15873550</v>
      </c>
      <c r="H838">
        <v>1</v>
      </c>
    </row>
    <row r="839" spans="1:8" x14ac:dyDescent="0.2">
      <c r="A839">
        <v>88</v>
      </c>
      <c r="B839" t="s">
        <v>74</v>
      </c>
      <c r="C839" t="s">
        <v>735</v>
      </c>
      <c r="D839" t="s">
        <v>1056</v>
      </c>
      <c r="E839">
        <v>8631000</v>
      </c>
      <c r="F839">
        <v>8995754.0600000005</v>
      </c>
      <c r="G839">
        <v>1</v>
      </c>
    </row>
    <row r="840" spans="1:8" x14ac:dyDescent="0.2">
      <c r="A840">
        <v>88</v>
      </c>
      <c r="B840" t="s">
        <v>74</v>
      </c>
      <c r="C840" t="s">
        <v>735</v>
      </c>
      <c r="D840" t="s">
        <v>1056</v>
      </c>
      <c r="E840">
        <v>9213500</v>
      </c>
      <c r="F840">
        <v>9620001.1500000004</v>
      </c>
      <c r="G840">
        <v>2</v>
      </c>
    </row>
    <row r="841" spans="1:8" x14ac:dyDescent="0.2">
      <c r="A841">
        <v>121</v>
      </c>
      <c r="B841" t="s">
        <v>74</v>
      </c>
      <c r="C841" t="s">
        <v>735</v>
      </c>
      <c r="D841" t="s">
        <v>1056</v>
      </c>
      <c r="E841">
        <v>9300000</v>
      </c>
      <c r="F841">
        <v>9645157.5</v>
      </c>
      <c r="G841">
        <v>1</v>
      </c>
    </row>
    <row r="842" spans="1:8" x14ac:dyDescent="0.2">
      <c r="A842">
        <v>4</v>
      </c>
      <c r="B842" t="s">
        <v>104</v>
      </c>
      <c r="C842" t="s">
        <v>104</v>
      </c>
      <c r="D842" t="s">
        <v>1057</v>
      </c>
      <c r="E842">
        <v>13950000</v>
      </c>
      <c r="F842">
        <v>14250000</v>
      </c>
      <c r="G842">
        <v>1</v>
      </c>
    </row>
    <row r="843" spans="1:8" x14ac:dyDescent="0.2">
      <c r="A843">
        <v>4</v>
      </c>
      <c r="B843" t="s">
        <v>104</v>
      </c>
      <c r="C843" t="s">
        <v>818</v>
      </c>
      <c r="D843" t="s">
        <v>1058</v>
      </c>
      <c r="E843">
        <v>8623000</v>
      </c>
      <c r="F843">
        <v>8923000</v>
      </c>
      <c r="G843">
        <v>2</v>
      </c>
    </row>
    <row r="844" spans="1:8" x14ac:dyDescent="0.2">
      <c r="A844">
        <v>4</v>
      </c>
      <c r="B844" t="s">
        <v>104</v>
      </c>
      <c r="C844" t="s">
        <v>818</v>
      </c>
      <c r="D844" t="s">
        <v>1058</v>
      </c>
      <c r="E844">
        <v>6975000</v>
      </c>
      <c r="F844">
        <v>14250000</v>
      </c>
      <c r="G844">
        <v>2</v>
      </c>
    </row>
    <row r="845" spans="1:8" x14ac:dyDescent="0.2">
      <c r="A845">
        <v>87</v>
      </c>
      <c r="B845" t="s">
        <v>104</v>
      </c>
      <c r="C845" t="s">
        <v>818</v>
      </c>
      <c r="D845" t="s">
        <v>1058</v>
      </c>
      <c r="E845">
        <v>9300000</v>
      </c>
      <c r="F845">
        <v>9620622.1799999997</v>
      </c>
      <c r="G845">
        <v>1</v>
      </c>
    </row>
    <row r="846" spans="1:8" x14ac:dyDescent="0.2">
      <c r="A846">
        <v>4</v>
      </c>
      <c r="B846" t="s">
        <v>104</v>
      </c>
      <c r="C846" t="s">
        <v>818</v>
      </c>
      <c r="D846" t="s">
        <v>1059</v>
      </c>
      <c r="E846">
        <v>9300000</v>
      </c>
      <c r="F846">
        <v>9600000</v>
      </c>
      <c r="G846">
        <v>1</v>
      </c>
    </row>
    <row r="847" spans="1:8" x14ac:dyDescent="0.2">
      <c r="A847">
        <v>93</v>
      </c>
      <c r="B847" t="s">
        <v>104</v>
      </c>
      <c r="C847" t="s">
        <v>818</v>
      </c>
      <c r="D847" t="s">
        <v>1059</v>
      </c>
      <c r="E847">
        <v>9085000</v>
      </c>
      <c r="F847">
        <v>14000000</v>
      </c>
      <c r="G847">
        <v>1</v>
      </c>
    </row>
    <row r="848" spans="1:8" x14ac:dyDescent="0.2">
      <c r="A848">
        <v>93</v>
      </c>
      <c r="B848" t="s">
        <v>104</v>
      </c>
      <c r="C848" t="s">
        <v>818</v>
      </c>
      <c r="D848" t="s">
        <v>1059</v>
      </c>
      <c r="E848">
        <v>7657000</v>
      </c>
      <c r="F848">
        <v>15757000</v>
      </c>
      <c r="G848">
        <v>1</v>
      </c>
    </row>
    <row r="849" spans="1:8" x14ac:dyDescent="0.2">
      <c r="A849">
        <v>4</v>
      </c>
      <c r="B849" t="s">
        <v>104</v>
      </c>
      <c r="C849" t="s">
        <v>818</v>
      </c>
      <c r="D849" t="s">
        <v>1060</v>
      </c>
      <c r="E849">
        <v>9271333.3333333302</v>
      </c>
      <c r="F849">
        <v>9600000</v>
      </c>
      <c r="G849">
        <v>3</v>
      </c>
    </row>
    <row r="850" spans="1:8" x14ac:dyDescent="0.2">
      <c r="A850">
        <v>4</v>
      </c>
      <c r="B850" t="s">
        <v>104</v>
      </c>
      <c r="C850" t="s">
        <v>818</v>
      </c>
      <c r="D850" t="s">
        <v>1060</v>
      </c>
      <c r="E850">
        <v>9085000</v>
      </c>
      <c r="F850">
        <v>9469000</v>
      </c>
      <c r="G850">
        <v>1</v>
      </c>
    </row>
    <row r="851" spans="1:8" x14ac:dyDescent="0.2">
      <c r="A851">
        <v>93</v>
      </c>
      <c r="B851" t="s">
        <v>104</v>
      </c>
      <c r="C851" t="s">
        <v>818</v>
      </c>
      <c r="D851" t="s">
        <v>1060</v>
      </c>
      <c r="E851">
        <v>18866917.129999999</v>
      </c>
      <c r="F851">
        <v>18931277.02</v>
      </c>
      <c r="H851">
        <v>1</v>
      </c>
    </row>
    <row r="852" spans="1:8" x14ac:dyDescent="0.2">
      <c r="A852">
        <v>14</v>
      </c>
      <c r="B852" t="s">
        <v>102</v>
      </c>
      <c r="C852" t="s">
        <v>811</v>
      </c>
      <c r="D852" t="s">
        <v>1061</v>
      </c>
      <c r="E852">
        <v>5081000</v>
      </c>
      <c r="F852">
        <v>5309897.8899999997</v>
      </c>
      <c r="G852">
        <v>1</v>
      </c>
    </row>
    <row r="853" spans="1:8" x14ac:dyDescent="0.2">
      <c r="A853">
        <v>93</v>
      </c>
      <c r="B853" t="s">
        <v>102</v>
      </c>
      <c r="C853" t="s">
        <v>811</v>
      </c>
      <c r="D853" t="s">
        <v>1061</v>
      </c>
      <c r="E853">
        <v>8623000</v>
      </c>
      <c r="F853">
        <v>33230000</v>
      </c>
      <c r="G853">
        <v>1</v>
      </c>
    </row>
    <row r="854" spans="1:8" x14ac:dyDescent="0.2">
      <c r="A854">
        <v>93</v>
      </c>
      <c r="B854" t="s">
        <v>102</v>
      </c>
      <c r="C854" t="s">
        <v>811</v>
      </c>
      <c r="D854" t="s">
        <v>1062</v>
      </c>
      <c r="E854">
        <v>25462582.18</v>
      </c>
      <c r="F854">
        <v>25660831.68</v>
      </c>
      <c r="H854">
        <v>1</v>
      </c>
    </row>
    <row r="855" spans="1:8" x14ac:dyDescent="0.2">
      <c r="A855">
        <v>22</v>
      </c>
      <c r="B855" t="s">
        <v>102</v>
      </c>
      <c r="C855" t="s">
        <v>811</v>
      </c>
      <c r="D855" t="s">
        <v>1062</v>
      </c>
      <c r="E855">
        <v>7322000</v>
      </c>
      <c r="F855">
        <v>43667000</v>
      </c>
      <c r="G855">
        <v>1</v>
      </c>
    </row>
    <row r="856" spans="1:8" x14ac:dyDescent="0.2">
      <c r="A856">
        <v>26</v>
      </c>
      <c r="B856" t="s">
        <v>102</v>
      </c>
      <c r="C856" t="s">
        <v>93</v>
      </c>
      <c r="D856" t="s">
        <v>1063</v>
      </c>
      <c r="E856">
        <v>7573000</v>
      </c>
      <c r="F856">
        <v>34709954.649999999</v>
      </c>
      <c r="G856">
        <v>1</v>
      </c>
    </row>
    <row r="857" spans="1:8" x14ac:dyDescent="0.2">
      <c r="A857">
        <v>27</v>
      </c>
      <c r="B857" t="s">
        <v>11</v>
      </c>
      <c r="C857" t="s">
        <v>823</v>
      </c>
      <c r="D857" t="s">
        <v>1064</v>
      </c>
      <c r="E857">
        <v>8833000</v>
      </c>
      <c r="F857">
        <v>25514000</v>
      </c>
      <c r="G857">
        <v>1</v>
      </c>
    </row>
    <row r="858" spans="1:8" x14ac:dyDescent="0.2">
      <c r="A858">
        <v>93</v>
      </c>
      <c r="B858" t="s">
        <v>102</v>
      </c>
      <c r="C858" t="s">
        <v>643</v>
      </c>
      <c r="D858" t="s">
        <v>1065</v>
      </c>
      <c r="E858">
        <v>8833000</v>
      </c>
      <c r="F858">
        <v>31350000</v>
      </c>
      <c r="G858">
        <v>1</v>
      </c>
    </row>
    <row r="859" spans="1:8" x14ac:dyDescent="0.2">
      <c r="A859">
        <v>32</v>
      </c>
      <c r="B859" t="s">
        <v>102</v>
      </c>
      <c r="C859" t="s">
        <v>643</v>
      </c>
      <c r="D859" t="s">
        <v>1065</v>
      </c>
      <c r="E859">
        <v>9280000</v>
      </c>
      <c r="F859">
        <v>11216365.15</v>
      </c>
      <c r="G859">
        <v>1</v>
      </c>
    </row>
    <row r="860" spans="1:8" x14ac:dyDescent="0.2">
      <c r="A860">
        <v>22</v>
      </c>
      <c r="B860" t="s">
        <v>102</v>
      </c>
      <c r="C860" t="s">
        <v>643</v>
      </c>
      <c r="D860" t="s">
        <v>1065</v>
      </c>
      <c r="E860">
        <v>8371000</v>
      </c>
      <c r="F860">
        <v>34431000</v>
      </c>
      <c r="G860">
        <v>1</v>
      </c>
    </row>
    <row r="861" spans="1:8" x14ac:dyDescent="0.2">
      <c r="A861">
        <v>27</v>
      </c>
      <c r="B861" t="s">
        <v>11</v>
      </c>
      <c r="C861" t="s">
        <v>823</v>
      </c>
      <c r="D861" t="s">
        <v>1065</v>
      </c>
      <c r="E861">
        <v>8287000</v>
      </c>
      <c r="F861">
        <v>49641000</v>
      </c>
      <c r="G861">
        <v>1</v>
      </c>
    </row>
    <row r="862" spans="1:8" x14ac:dyDescent="0.2">
      <c r="A862">
        <v>93</v>
      </c>
      <c r="B862" t="s">
        <v>11</v>
      </c>
      <c r="C862" t="s">
        <v>965</v>
      </c>
      <c r="D862" t="s">
        <v>1066</v>
      </c>
      <c r="E862">
        <v>9175000</v>
      </c>
      <c r="F862">
        <v>31415357.82</v>
      </c>
      <c r="G862">
        <v>1</v>
      </c>
    </row>
    <row r="863" spans="1:8" x14ac:dyDescent="0.2">
      <c r="A863">
        <v>27</v>
      </c>
      <c r="B863" t="s">
        <v>11</v>
      </c>
      <c r="C863" t="s">
        <v>965</v>
      </c>
      <c r="D863" t="s">
        <v>1066</v>
      </c>
      <c r="E863">
        <v>8077000</v>
      </c>
      <c r="F863">
        <v>23555000</v>
      </c>
      <c r="G863">
        <v>1</v>
      </c>
    </row>
    <row r="864" spans="1:8" x14ac:dyDescent="0.2">
      <c r="A864">
        <v>27</v>
      </c>
      <c r="B864" t="s">
        <v>12</v>
      </c>
      <c r="C864" t="s">
        <v>12</v>
      </c>
      <c r="D864" t="s">
        <v>1067</v>
      </c>
      <c r="E864">
        <v>9260000</v>
      </c>
      <c r="F864">
        <v>22148000</v>
      </c>
      <c r="G864">
        <v>1</v>
      </c>
    </row>
    <row r="865" spans="1:8" x14ac:dyDescent="0.2">
      <c r="A865">
        <v>27</v>
      </c>
      <c r="B865" t="s">
        <v>13</v>
      </c>
      <c r="C865" t="s">
        <v>1069</v>
      </c>
      <c r="D865" t="s">
        <v>1070</v>
      </c>
      <c r="E865">
        <v>6986000</v>
      </c>
      <c r="F865">
        <v>56548000</v>
      </c>
      <c r="G865">
        <v>1</v>
      </c>
    </row>
    <row r="866" spans="1:8" x14ac:dyDescent="0.2">
      <c r="A866">
        <v>93</v>
      </c>
      <c r="B866" t="s">
        <v>73</v>
      </c>
      <c r="C866" t="s">
        <v>607</v>
      </c>
      <c r="D866" t="s">
        <v>1071</v>
      </c>
      <c r="E866">
        <v>9300000</v>
      </c>
      <c r="F866">
        <v>9750000</v>
      </c>
      <c r="G866">
        <v>1</v>
      </c>
    </row>
    <row r="867" spans="1:8" x14ac:dyDescent="0.2">
      <c r="A867">
        <v>93</v>
      </c>
      <c r="B867" t="s">
        <v>73</v>
      </c>
      <c r="C867" t="s">
        <v>607</v>
      </c>
      <c r="D867" t="s">
        <v>1071</v>
      </c>
      <c r="E867">
        <v>9254000</v>
      </c>
      <c r="F867">
        <v>9750000</v>
      </c>
      <c r="G867">
        <v>2</v>
      </c>
    </row>
    <row r="868" spans="1:8" x14ac:dyDescent="0.2">
      <c r="A868">
        <v>93</v>
      </c>
      <c r="B868" t="s">
        <v>73</v>
      </c>
      <c r="C868" t="s">
        <v>607</v>
      </c>
      <c r="D868" t="s">
        <v>1071</v>
      </c>
      <c r="E868">
        <v>18048376.484999999</v>
      </c>
      <c r="F868">
        <v>18080878.184999999</v>
      </c>
      <c r="H868">
        <v>2</v>
      </c>
    </row>
    <row r="869" spans="1:8" x14ac:dyDescent="0.2">
      <c r="A869">
        <v>27</v>
      </c>
      <c r="B869" t="s">
        <v>73</v>
      </c>
      <c r="C869" t="s">
        <v>607</v>
      </c>
      <c r="D869" t="s">
        <v>1071</v>
      </c>
      <c r="E869">
        <v>9300000</v>
      </c>
      <c r="F869">
        <v>9438287.4600000009</v>
      </c>
      <c r="G869">
        <v>1</v>
      </c>
    </row>
    <row r="870" spans="1:8" x14ac:dyDescent="0.2">
      <c r="A870">
        <v>28</v>
      </c>
      <c r="B870" t="s">
        <v>102</v>
      </c>
      <c r="C870" t="s">
        <v>1072</v>
      </c>
      <c r="D870" t="s">
        <v>1073</v>
      </c>
      <c r="E870">
        <v>9300000</v>
      </c>
      <c r="F870">
        <v>9605719.9299999997</v>
      </c>
      <c r="G870">
        <v>1</v>
      </c>
    </row>
    <row r="871" spans="1:8" x14ac:dyDescent="0.2">
      <c r="A871">
        <v>28</v>
      </c>
      <c r="B871" t="s">
        <v>11</v>
      </c>
      <c r="C871" t="s">
        <v>1074</v>
      </c>
      <c r="D871" t="s">
        <v>1074</v>
      </c>
      <c r="E871">
        <v>9300000</v>
      </c>
      <c r="F871">
        <v>17820263.640000001</v>
      </c>
      <c r="G871">
        <v>1</v>
      </c>
    </row>
    <row r="872" spans="1:8" x14ac:dyDescent="0.2">
      <c r="A872">
        <v>28</v>
      </c>
      <c r="B872" t="s">
        <v>11</v>
      </c>
      <c r="C872" t="s">
        <v>1074</v>
      </c>
      <c r="D872" t="s">
        <v>1075</v>
      </c>
      <c r="E872">
        <v>9300000</v>
      </c>
      <c r="F872">
        <v>9605456.4399999995</v>
      </c>
      <c r="G872">
        <v>1</v>
      </c>
    </row>
    <row r="873" spans="1:8" x14ac:dyDescent="0.2">
      <c r="A873">
        <v>28</v>
      </c>
      <c r="B873" t="s">
        <v>11</v>
      </c>
      <c r="C873" t="s">
        <v>1074</v>
      </c>
      <c r="D873" t="s">
        <v>1076</v>
      </c>
      <c r="E873">
        <v>9300000</v>
      </c>
      <c r="F873">
        <v>9718070.2200000007</v>
      </c>
      <c r="G873">
        <v>1</v>
      </c>
    </row>
    <row r="874" spans="1:8" x14ac:dyDescent="0.2">
      <c r="A874">
        <v>28</v>
      </c>
      <c r="B874" t="s">
        <v>11</v>
      </c>
      <c r="C874" t="s">
        <v>747</v>
      </c>
      <c r="D874" t="s">
        <v>1077</v>
      </c>
      <c r="E874">
        <v>9181666.6666666698</v>
      </c>
      <c r="F874">
        <v>9815776.6466666702</v>
      </c>
      <c r="G874">
        <v>3</v>
      </c>
    </row>
    <row r="875" spans="1:8" x14ac:dyDescent="0.2">
      <c r="A875">
        <v>28</v>
      </c>
      <c r="B875" t="s">
        <v>11</v>
      </c>
      <c r="C875" t="s">
        <v>98</v>
      </c>
      <c r="D875" t="s">
        <v>1078</v>
      </c>
      <c r="E875">
        <v>9300000</v>
      </c>
      <c r="F875">
        <v>9571842.5299999993</v>
      </c>
      <c r="G875">
        <v>1</v>
      </c>
    </row>
    <row r="876" spans="1:8" x14ac:dyDescent="0.2">
      <c r="A876">
        <v>87</v>
      </c>
      <c r="B876" t="s">
        <v>11</v>
      </c>
      <c r="C876" t="s">
        <v>98</v>
      </c>
      <c r="D876" t="s">
        <v>1078</v>
      </c>
      <c r="E876">
        <v>9300000</v>
      </c>
      <c r="F876">
        <v>9606024.2899999991</v>
      </c>
      <c r="G876">
        <v>1</v>
      </c>
    </row>
    <row r="877" spans="1:8" x14ac:dyDescent="0.2">
      <c r="A877">
        <v>93</v>
      </c>
      <c r="B877" t="s">
        <v>11</v>
      </c>
      <c r="C877" t="s">
        <v>98</v>
      </c>
      <c r="D877" t="s">
        <v>1078</v>
      </c>
      <c r="E877">
        <v>14340390</v>
      </c>
      <c r="F877">
        <v>14507700</v>
      </c>
      <c r="H877">
        <v>1</v>
      </c>
    </row>
    <row r="878" spans="1:8" x14ac:dyDescent="0.2">
      <c r="A878">
        <v>22</v>
      </c>
      <c r="B878" t="s">
        <v>11</v>
      </c>
      <c r="C878" t="s">
        <v>98</v>
      </c>
      <c r="D878" t="s">
        <v>1078</v>
      </c>
      <c r="E878">
        <v>22395488.963076901</v>
      </c>
      <c r="F878">
        <v>22395488.963076901</v>
      </c>
      <c r="H878">
        <v>26</v>
      </c>
    </row>
    <row r="879" spans="1:8" x14ac:dyDescent="0.2">
      <c r="A879">
        <v>4</v>
      </c>
      <c r="B879" t="s">
        <v>11</v>
      </c>
      <c r="C879" t="s">
        <v>98</v>
      </c>
      <c r="D879" t="s">
        <v>1079</v>
      </c>
      <c r="E879">
        <v>6975000</v>
      </c>
      <c r="F879">
        <v>11925000</v>
      </c>
      <c r="G879">
        <v>2</v>
      </c>
    </row>
    <row r="880" spans="1:8" x14ac:dyDescent="0.2">
      <c r="A880">
        <v>28</v>
      </c>
      <c r="B880" t="s">
        <v>11</v>
      </c>
      <c r="C880" t="s">
        <v>98</v>
      </c>
      <c r="D880" t="s">
        <v>1079</v>
      </c>
      <c r="E880">
        <v>9286000</v>
      </c>
      <c r="F880">
        <v>9656695.5500000007</v>
      </c>
      <c r="G880">
        <v>1</v>
      </c>
    </row>
    <row r="881" spans="1:8" x14ac:dyDescent="0.2">
      <c r="A881">
        <v>28</v>
      </c>
      <c r="B881" t="s">
        <v>11</v>
      </c>
      <c r="C881" t="s">
        <v>98</v>
      </c>
      <c r="D881" t="s">
        <v>1079</v>
      </c>
      <c r="E881">
        <v>9300000</v>
      </c>
      <c r="F881">
        <v>9606025.0299999993</v>
      </c>
      <c r="G881">
        <v>1</v>
      </c>
    </row>
    <row r="882" spans="1:8" x14ac:dyDescent="0.2">
      <c r="A882">
        <v>28</v>
      </c>
      <c r="B882" t="s">
        <v>73</v>
      </c>
      <c r="C882" t="s">
        <v>824</v>
      </c>
      <c r="D882" t="s">
        <v>1080</v>
      </c>
      <c r="E882">
        <v>9300000</v>
      </c>
      <c r="F882">
        <v>9587840</v>
      </c>
      <c r="G882">
        <v>2</v>
      </c>
    </row>
    <row r="883" spans="1:8" x14ac:dyDescent="0.2">
      <c r="A883">
        <v>28</v>
      </c>
      <c r="B883" t="s">
        <v>73</v>
      </c>
      <c r="C883" t="s">
        <v>824</v>
      </c>
      <c r="D883" t="s">
        <v>1080</v>
      </c>
      <c r="E883">
        <v>9300000</v>
      </c>
      <c r="F883">
        <v>9579841.2650000006</v>
      </c>
      <c r="G883">
        <v>2</v>
      </c>
    </row>
    <row r="884" spans="1:8" x14ac:dyDescent="0.2">
      <c r="A884">
        <v>96</v>
      </c>
      <c r="B884" t="s">
        <v>73</v>
      </c>
      <c r="C884" t="s">
        <v>824</v>
      </c>
      <c r="D884" t="s">
        <v>1080</v>
      </c>
      <c r="E884">
        <v>8543000</v>
      </c>
      <c r="F884">
        <v>9596003.5325000007</v>
      </c>
      <c r="G884">
        <v>4</v>
      </c>
    </row>
    <row r="885" spans="1:8" x14ac:dyDescent="0.2">
      <c r="A885">
        <v>28</v>
      </c>
      <c r="B885" t="s">
        <v>73</v>
      </c>
      <c r="C885" t="s">
        <v>824</v>
      </c>
      <c r="D885" t="s">
        <v>1081</v>
      </c>
      <c r="E885">
        <v>9300000</v>
      </c>
      <c r="F885">
        <v>9606025.0299999993</v>
      </c>
      <c r="G885">
        <v>1</v>
      </c>
    </row>
    <row r="886" spans="1:8" x14ac:dyDescent="0.2">
      <c r="A886">
        <v>28</v>
      </c>
      <c r="B886" t="s">
        <v>73</v>
      </c>
      <c r="C886" t="s">
        <v>824</v>
      </c>
      <c r="D886" t="s">
        <v>1081</v>
      </c>
      <c r="E886">
        <v>9300000</v>
      </c>
      <c r="F886">
        <v>9606025.0299999993</v>
      </c>
      <c r="G886">
        <v>1</v>
      </c>
    </row>
    <row r="887" spans="1:8" x14ac:dyDescent="0.2">
      <c r="A887">
        <v>28</v>
      </c>
      <c r="B887" t="s">
        <v>73</v>
      </c>
      <c r="C887" t="s">
        <v>86</v>
      </c>
      <c r="D887" t="s">
        <v>1082</v>
      </c>
      <c r="E887">
        <v>9300000</v>
      </c>
      <c r="F887">
        <v>9587840</v>
      </c>
      <c r="G887">
        <v>1</v>
      </c>
    </row>
    <row r="888" spans="1:8" x14ac:dyDescent="0.2">
      <c r="A888">
        <v>28</v>
      </c>
      <c r="B888" t="s">
        <v>73</v>
      </c>
      <c r="C888" t="s">
        <v>86</v>
      </c>
      <c r="D888" t="s">
        <v>1082</v>
      </c>
      <c r="E888">
        <v>9300000</v>
      </c>
      <c r="F888">
        <v>9606025.0299999993</v>
      </c>
      <c r="G888">
        <v>2</v>
      </c>
    </row>
    <row r="889" spans="1:8" x14ac:dyDescent="0.2">
      <c r="A889">
        <v>28</v>
      </c>
      <c r="B889" t="s">
        <v>73</v>
      </c>
      <c r="C889" t="s">
        <v>86</v>
      </c>
      <c r="D889" t="s">
        <v>1082</v>
      </c>
      <c r="E889">
        <v>24742648.451818202</v>
      </c>
      <c r="F889">
        <v>24814792.695454501</v>
      </c>
      <c r="H889">
        <v>11</v>
      </c>
    </row>
    <row r="890" spans="1:8" x14ac:dyDescent="0.2">
      <c r="A890">
        <v>28</v>
      </c>
      <c r="B890" t="s">
        <v>74</v>
      </c>
      <c r="C890" t="s">
        <v>87</v>
      </c>
      <c r="D890" t="s">
        <v>1083</v>
      </c>
      <c r="E890">
        <v>9267000</v>
      </c>
      <c r="F890">
        <v>9596559.6150000002</v>
      </c>
      <c r="G890">
        <v>2</v>
      </c>
    </row>
    <row r="891" spans="1:8" x14ac:dyDescent="0.2">
      <c r="A891">
        <v>87</v>
      </c>
      <c r="B891" t="s">
        <v>74</v>
      </c>
      <c r="C891" t="s">
        <v>87</v>
      </c>
      <c r="D891" t="s">
        <v>1083</v>
      </c>
      <c r="E891">
        <v>8827000</v>
      </c>
      <c r="F891">
        <v>13683697.695</v>
      </c>
      <c r="G891">
        <v>2</v>
      </c>
    </row>
    <row r="892" spans="1:8" x14ac:dyDescent="0.2">
      <c r="A892">
        <v>28</v>
      </c>
      <c r="B892" t="s">
        <v>74</v>
      </c>
      <c r="C892" t="s">
        <v>914</v>
      </c>
      <c r="D892" t="s">
        <v>1084</v>
      </c>
      <c r="E892">
        <v>9195000</v>
      </c>
      <c r="F892">
        <v>9604838.5299999993</v>
      </c>
      <c r="G892">
        <v>1</v>
      </c>
    </row>
    <row r="893" spans="1:8" x14ac:dyDescent="0.2">
      <c r="A893">
        <v>93</v>
      </c>
      <c r="B893" t="s">
        <v>11</v>
      </c>
      <c r="C893" t="s">
        <v>103</v>
      </c>
      <c r="D893" t="s">
        <v>1085</v>
      </c>
      <c r="E893">
        <v>8077000</v>
      </c>
      <c r="F893">
        <v>30600000</v>
      </c>
      <c r="G893">
        <v>1</v>
      </c>
    </row>
    <row r="894" spans="1:8" x14ac:dyDescent="0.2">
      <c r="A894">
        <v>32</v>
      </c>
      <c r="B894" t="s">
        <v>11</v>
      </c>
      <c r="C894" t="s">
        <v>103</v>
      </c>
      <c r="D894" t="s">
        <v>1085</v>
      </c>
      <c r="E894">
        <v>9293000</v>
      </c>
      <c r="F894">
        <v>11631648.25</v>
      </c>
      <c r="G894">
        <v>1</v>
      </c>
    </row>
    <row r="895" spans="1:8" x14ac:dyDescent="0.2">
      <c r="A895">
        <v>117</v>
      </c>
      <c r="B895" t="s">
        <v>73</v>
      </c>
      <c r="C895" t="s">
        <v>822</v>
      </c>
      <c r="D895" t="s">
        <v>1086</v>
      </c>
      <c r="E895">
        <v>9300000</v>
      </c>
      <c r="F895">
        <v>9511293.75</v>
      </c>
      <c r="G895">
        <v>2</v>
      </c>
    </row>
    <row r="896" spans="1:8" x14ac:dyDescent="0.2">
      <c r="A896">
        <v>88</v>
      </c>
      <c r="B896" t="s">
        <v>73</v>
      </c>
      <c r="C896" t="s">
        <v>908</v>
      </c>
      <c r="D896" t="s">
        <v>1086</v>
      </c>
      <c r="E896">
        <v>22626488.789999999</v>
      </c>
      <c r="F896">
        <v>22811583.989999998</v>
      </c>
      <c r="H896">
        <v>1</v>
      </c>
    </row>
    <row r="897" spans="1:8" x14ac:dyDescent="0.2">
      <c r="A897">
        <v>32</v>
      </c>
      <c r="B897" t="s">
        <v>73</v>
      </c>
      <c r="C897" t="s">
        <v>908</v>
      </c>
      <c r="D897" t="s">
        <v>1086</v>
      </c>
      <c r="E897">
        <v>9001000</v>
      </c>
      <c r="F897">
        <v>17242233.469999999</v>
      </c>
      <c r="G897">
        <v>1</v>
      </c>
    </row>
    <row r="898" spans="1:8" x14ac:dyDescent="0.2">
      <c r="A898">
        <v>116</v>
      </c>
      <c r="B898" t="s">
        <v>74</v>
      </c>
      <c r="C898" t="s">
        <v>74</v>
      </c>
      <c r="D898" t="s">
        <v>1087</v>
      </c>
      <c r="E898">
        <v>9300000</v>
      </c>
      <c r="F898">
        <v>9466708.0800000001</v>
      </c>
      <c r="G898">
        <v>1</v>
      </c>
    </row>
    <row r="899" spans="1:8" x14ac:dyDescent="0.2">
      <c r="A899">
        <v>88</v>
      </c>
      <c r="B899" t="s">
        <v>74</v>
      </c>
      <c r="C899" t="s">
        <v>74</v>
      </c>
      <c r="D899" t="s">
        <v>1087</v>
      </c>
      <c r="E899">
        <v>9260000</v>
      </c>
      <c r="F899">
        <v>9620526.5999999996</v>
      </c>
      <c r="G899">
        <v>1</v>
      </c>
    </row>
    <row r="900" spans="1:8" x14ac:dyDescent="0.2">
      <c r="A900">
        <v>88</v>
      </c>
      <c r="B900" t="s">
        <v>74</v>
      </c>
      <c r="C900" t="s">
        <v>74</v>
      </c>
      <c r="D900" t="s">
        <v>1087</v>
      </c>
      <c r="E900">
        <v>9208000</v>
      </c>
      <c r="F900">
        <v>10633606.83</v>
      </c>
      <c r="G900">
        <v>1</v>
      </c>
    </row>
    <row r="901" spans="1:8" x14ac:dyDescent="0.2">
      <c r="A901">
        <v>32</v>
      </c>
      <c r="B901" t="s">
        <v>74</v>
      </c>
      <c r="C901" t="s">
        <v>74</v>
      </c>
      <c r="D901" t="s">
        <v>1087</v>
      </c>
      <c r="E901">
        <v>9293000</v>
      </c>
      <c r="F901">
        <v>10095085.92</v>
      </c>
      <c r="G901">
        <v>1</v>
      </c>
    </row>
    <row r="902" spans="1:8" x14ac:dyDescent="0.2">
      <c r="A902">
        <v>22</v>
      </c>
      <c r="B902" t="s">
        <v>102</v>
      </c>
      <c r="C902" t="s">
        <v>811</v>
      </c>
      <c r="D902" t="s">
        <v>1088</v>
      </c>
      <c r="E902">
        <v>9254000</v>
      </c>
      <c r="F902">
        <v>25254000</v>
      </c>
      <c r="G902">
        <v>1</v>
      </c>
    </row>
    <row r="903" spans="1:8" x14ac:dyDescent="0.2">
      <c r="A903">
        <v>92</v>
      </c>
      <c r="B903" t="s">
        <v>102</v>
      </c>
      <c r="C903" t="s">
        <v>811</v>
      </c>
      <c r="D903" t="s">
        <v>1088</v>
      </c>
      <c r="E903">
        <v>9300000</v>
      </c>
      <c r="F903">
        <v>9526000</v>
      </c>
      <c r="G903">
        <v>1</v>
      </c>
    </row>
    <row r="904" spans="1:8" x14ac:dyDescent="0.2">
      <c r="A904">
        <v>92</v>
      </c>
      <c r="B904" t="s">
        <v>102</v>
      </c>
      <c r="C904" t="s">
        <v>739</v>
      </c>
      <c r="D904" t="s">
        <v>94</v>
      </c>
      <c r="E904">
        <v>9300000</v>
      </c>
      <c r="F904">
        <v>9526000</v>
      </c>
      <c r="G904">
        <v>1</v>
      </c>
    </row>
    <row r="905" spans="1:8" x14ac:dyDescent="0.2">
      <c r="A905">
        <v>93</v>
      </c>
      <c r="B905" t="s">
        <v>102</v>
      </c>
      <c r="C905" t="s">
        <v>93</v>
      </c>
      <c r="D905" t="s">
        <v>1089</v>
      </c>
      <c r="E905">
        <v>8497000</v>
      </c>
      <c r="F905">
        <v>31233000</v>
      </c>
      <c r="G905">
        <v>1</v>
      </c>
    </row>
    <row r="906" spans="1:8" x14ac:dyDescent="0.2">
      <c r="A906">
        <v>93</v>
      </c>
      <c r="B906" t="s">
        <v>102</v>
      </c>
      <c r="C906" t="s">
        <v>108</v>
      </c>
      <c r="D906" t="s">
        <v>1090</v>
      </c>
      <c r="E906">
        <v>8791000</v>
      </c>
      <c r="F906">
        <v>22700000</v>
      </c>
      <c r="G906">
        <v>1</v>
      </c>
    </row>
    <row r="907" spans="1:8" x14ac:dyDescent="0.2">
      <c r="A907">
        <v>93</v>
      </c>
      <c r="B907" t="s">
        <v>102</v>
      </c>
      <c r="C907" t="s">
        <v>108</v>
      </c>
      <c r="D907" t="s">
        <v>1090</v>
      </c>
      <c r="E907">
        <v>14449832.9</v>
      </c>
      <c r="F907">
        <v>14449832.9</v>
      </c>
      <c r="H907">
        <v>1</v>
      </c>
    </row>
    <row r="908" spans="1:8" x14ac:dyDescent="0.2">
      <c r="A908">
        <v>93</v>
      </c>
      <c r="B908" t="s">
        <v>11</v>
      </c>
      <c r="C908" t="s">
        <v>103</v>
      </c>
      <c r="D908" t="s">
        <v>1091</v>
      </c>
      <c r="E908">
        <v>9106500</v>
      </c>
      <c r="F908">
        <v>19202375.82</v>
      </c>
      <c r="G908">
        <v>2</v>
      </c>
    </row>
    <row r="909" spans="1:8" x14ac:dyDescent="0.2">
      <c r="A909">
        <v>32</v>
      </c>
      <c r="B909" t="s">
        <v>11</v>
      </c>
      <c r="C909" t="s">
        <v>103</v>
      </c>
      <c r="D909" t="s">
        <v>1091</v>
      </c>
      <c r="E909">
        <v>10809000</v>
      </c>
      <c r="F909">
        <v>25173233.02</v>
      </c>
      <c r="G909">
        <v>1</v>
      </c>
    </row>
    <row r="910" spans="1:8" x14ac:dyDescent="0.2">
      <c r="A910">
        <v>93</v>
      </c>
      <c r="B910" t="s">
        <v>11</v>
      </c>
      <c r="C910" t="s">
        <v>1074</v>
      </c>
      <c r="D910" t="s">
        <v>1092</v>
      </c>
      <c r="E910">
        <v>9188000</v>
      </c>
      <c r="F910">
        <v>18934592.239999998</v>
      </c>
      <c r="G910">
        <v>1</v>
      </c>
    </row>
    <row r="911" spans="1:8" x14ac:dyDescent="0.2">
      <c r="A911">
        <v>93</v>
      </c>
      <c r="B911" t="s">
        <v>11</v>
      </c>
      <c r="C911" t="s">
        <v>741</v>
      </c>
      <c r="D911" t="s">
        <v>1093</v>
      </c>
      <c r="E911">
        <v>6650000</v>
      </c>
      <c r="F911">
        <v>25300000</v>
      </c>
      <c r="G911">
        <v>1</v>
      </c>
    </row>
    <row r="912" spans="1:8" x14ac:dyDescent="0.2">
      <c r="A912">
        <v>93</v>
      </c>
      <c r="B912" t="s">
        <v>11</v>
      </c>
      <c r="C912" t="s">
        <v>812</v>
      </c>
      <c r="D912" t="s">
        <v>1094</v>
      </c>
      <c r="E912">
        <v>9085000</v>
      </c>
      <c r="F912">
        <v>12800000</v>
      </c>
      <c r="G912">
        <v>1</v>
      </c>
    </row>
    <row r="913" spans="1:8" x14ac:dyDescent="0.2">
      <c r="A913">
        <v>93</v>
      </c>
      <c r="B913" t="s">
        <v>11</v>
      </c>
      <c r="C913" t="s">
        <v>812</v>
      </c>
      <c r="D913" t="s">
        <v>1094</v>
      </c>
      <c r="E913">
        <v>7196000</v>
      </c>
      <c r="F913">
        <v>40004747.850000001</v>
      </c>
      <c r="G913">
        <v>1</v>
      </c>
    </row>
    <row r="914" spans="1:8" x14ac:dyDescent="0.2">
      <c r="A914">
        <v>93</v>
      </c>
      <c r="B914" t="s">
        <v>11</v>
      </c>
      <c r="C914" t="s">
        <v>965</v>
      </c>
      <c r="D914" t="s">
        <v>1095</v>
      </c>
      <c r="E914">
        <v>7028000</v>
      </c>
      <c r="F914">
        <v>25159501.620000001</v>
      </c>
      <c r="G914">
        <v>1</v>
      </c>
    </row>
    <row r="915" spans="1:8" x14ac:dyDescent="0.2">
      <c r="A915">
        <v>4</v>
      </c>
      <c r="B915" t="s">
        <v>12</v>
      </c>
      <c r="C915" t="s">
        <v>85</v>
      </c>
      <c r="D915" t="s">
        <v>1096</v>
      </c>
      <c r="E915">
        <v>20922889.02</v>
      </c>
      <c r="F915">
        <v>20922889.02</v>
      </c>
      <c r="H915">
        <v>1</v>
      </c>
    </row>
    <row r="916" spans="1:8" x14ac:dyDescent="0.2">
      <c r="A916">
        <v>4</v>
      </c>
      <c r="B916" t="s">
        <v>12</v>
      </c>
      <c r="C916" t="s">
        <v>85</v>
      </c>
      <c r="D916" t="s">
        <v>1096</v>
      </c>
      <c r="E916">
        <v>20840970.27</v>
      </c>
      <c r="F916">
        <v>20840970.27</v>
      </c>
      <c r="H916">
        <v>2</v>
      </c>
    </row>
    <row r="917" spans="1:8" x14ac:dyDescent="0.2">
      <c r="A917">
        <v>93</v>
      </c>
      <c r="B917" t="s">
        <v>12</v>
      </c>
      <c r="C917" t="s">
        <v>85</v>
      </c>
      <c r="D917" t="s">
        <v>1096</v>
      </c>
      <c r="E917">
        <v>6195333.3333333302</v>
      </c>
      <c r="F917">
        <v>12665151.116666701</v>
      </c>
      <c r="G917">
        <v>3</v>
      </c>
    </row>
    <row r="918" spans="1:8" x14ac:dyDescent="0.2">
      <c r="A918">
        <v>93</v>
      </c>
      <c r="B918" t="s">
        <v>12</v>
      </c>
      <c r="C918" t="s">
        <v>85</v>
      </c>
      <c r="D918" t="s">
        <v>1096</v>
      </c>
      <c r="E918">
        <v>8248000</v>
      </c>
      <c r="F918">
        <v>8598210.0299999993</v>
      </c>
      <c r="G918">
        <v>1</v>
      </c>
    </row>
    <row r="919" spans="1:8" x14ac:dyDescent="0.2">
      <c r="A919">
        <v>117</v>
      </c>
      <c r="B919" t="s">
        <v>12</v>
      </c>
      <c r="C919" t="s">
        <v>85</v>
      </c>
      <c r="D919" t="s">
        <v>1096</v>
      </c>
      <c r="E919">
        <v>9182000</v>
      </c>
      <c r="F919">
        <v>9511293.75</v>
      </c>
      <c r="G919">
        <v>1</v>
      </c>
    </row>
    <row r="920" spans="1:8" x14ac:dyDescent="0.2">
      <c r="A920">
        <v>93</v>
      </c>
      <c r="B920" t="s">
        <v>13</v>
      </c>
      <c r="C920" t="s">
        <v>1069</v>
      </c>
      <c r="D920" t="s">
        <v>1097</v>
      </c>
      <c r="E920">
        <v>8287000</v>
      </c>
      <c r="F920">
        <v>51200000</v>
      </c>
      <c r="G920">
        <v>1</v>
      </c>
    </row>
    <row r="921" spans="1:8" x14ac:dyDescent="0.2">
      <c r="A921">
        <v>93</v>
      </c>
      <c r="B921" t="s">
        <v>74</v>
      </c>
      <c r="C921" t="s">
        <v>74</v>
      </c>
      <c r="D921" t="s">
        <v>1098</v>
      </c>
      <c r="E921">
        <v>9182000</v>
      </c>
      <c r="F921">
        <v>22325000</v>
      </c>
      <c r="G921">
        <v>1</v>
      </c>
    </row>
    <row r="922" spans="1:8" x14ac:dyDescent="0.2">
      <c r="A922">
        <v>117</v>
      </c>
      <c r="B922" t="s">
        <v>74</v>
      </c>
      <c r="C922" t="s">
        <v>74</v>
      </c>
      <c r="D922" t="s">
        <v>1098</v>
      </c>
      <c r="E922">
        <v>9273000</v>
      </c>
      <c r="F922">
        <v>9511293.75</v>
      </c>
      <c r="G922">
        <v>1</v>
      </c>
    </row>
    <row r="923" spans="1:8" x14ac:dyDescent="0.2">
      <c r="A923">
        <v>93</v>
      </c>
      <c r="B923" t="s">
        <v>74</v>
      </c>
      <c r="C923" t="s">
        <v>75</v>
      </c>
      <c r="D923" t="s">
        <v>1099</v>
      </c>
      <c r="E923">
        <v>4643000</v>
      </c>
      <c r="F923">
        <v>11150000</v>
      </c>
      <c r="G923">
        <v>2</v>
      </c>
    </row>
    <row r="924" spans="1:8" x14ac:dyDescent="0.2">
      <c r="A924">
        <v>32</v>
      </c>
      <c r="B924" t="s">
        <v>104</v>
      </c>
      <c r="C924" t="s">
        <v>482</v>
      </c>
      <c r="D924" t="s">
        <v>1100</v>
      </c>
      <c r="E924">
        <v>21772744.9681818</v>
      </c>
      <c r="F924">
        <v>21772744.9681818</v>
      </c>
      <c r="H924">
        <v>33</v>
      </c>
    </row>
    <row r="925" spans="1:8" x14ac:dyDescent="0.2">
      <c r="A925">
        <v>101</v>
      </c>
      <c r="B925" t="s">
        <v>104</v>
      </c>
      <c r="C925" t="s">
        <v>482</v>
      </c>
      <c r="D925" t="s">
        <v>1100</v>
      </c>
      <c r="E925">
        <v>9300000</v>
      </c>
      <c r="F925">
        <v>9542000</v>
      </c>
      <c r="G925">
        <v>1</v>
      </c>
    </row>
    <row r="926" spans="1:8" x14ac:dyDescent="0.2">
      <c r="A926">
        <v>4</v>
      </c>
      <c r="B926" t="s">
        <v>102</v>
      </c>
      <c r="C926" t="s">
        <v>811</v>
      </c>
      <c r="D926" t="s">
        <v>1101</v>
      </c>
      <c r="E926">
        <v>9300000</v>
      </c>
      <c r="F926">
        <v>9600000</v>
      </c>
      <c r="G926">
        <v>1</v>
      </c>
    </row>
    <row r="927" spans="1:8" x14ac:dyDescent="0.2">
      <c r="A927">
        <v>4</v>
      </c>
      <c r="B927" t="s">
        <v>102</v>
      </c>
      <c r="C927" t="s">
        <v>746</v>
      </c>
      <c r="D927" t="s">
        <v>1102</v>
      </c>
      <c r="E927">
        <v>9286000</v>
      </c>
      <c r="F927">
        <v>9600000</v>
      </c>
      <c r="G927">
        <v>1</v>
      </c>
    </row>
    <row r="928" spans="1:8" x14ac:dyDescent="0.2">
      <c r="A928">
        <v>4</v>
      </c>
      <c r="B928" t="s">
        <v>102</v>
      </c>
      <c r="C928" t="s">
        <v>746</v>
      </c>
      <c r="D928" t="s">
        <v>1103</v>
      </c>
      <c r="E928">
        <v>9300000</v>
      </c>
      <c r="F928">
        <v>9600000</v>
      </c>
      <c r="G928">
        <v>1</v>
      </c>
    </row>
    <row r="929" spans="1:8" x14ac:dyDescent="0.2">
      <c r="A929">
        <v>4</v>
      </c>
      <c r="B929" t="s">
        <v>11</v>
      </c>
      <c r="C929" t="s">
        <v>865</v>
      </c>
      <c r="D929" t="s">
        <v>865</v>
      </c>
      <c r="E929">
        <v>9300000</v>
      </c>
      <c r="F929">
        <v>9600000</v>
      </c>
      <c r="G929">
        <v>1</v>
      </c>
    </row>
    <row r="930" spans="1:8" x14ac:dyDescent="0.2">
      <c r="A930">
        <v>4</v>
      </c>
      <c r="B930" t="s">
        <v>12</v>
      </c>
      <c r="C930" t="s">
        <v>12</v>
      </c>
      <c r="D930" t="s">
        <v>1104</v>
      </c>
      <c r="E930">
        <v>7531000</v>
      </c>
      <c r="F930">
        <v>66800000</v>
      </c>
      <c r="G930">
        <v>1</v>
      </c>
    </row>
    <row r="931" spans="1:8" x14ac:dyDescent="0.2">
      <c r="A931">
        <v>4</v>
      </c>
      <c r="B931" t="s">
        <v>12</v>
      </c>
      <c r="C931" t="s">
        <v>12</v>
      </c>
      <c r="D931" t="s">
        <v>1105</v>
      </c>
      <c r="E931">
        <v>9208000</v>
      </c>
      <c r="F931">
        <v>30825000</v>
      </c>
      <c r="G931">
        <v>1</v>
      </c>
    </row>
    <row r="932" spans="1:8" x14ac:dyDescent="0.2">
      <c r="A932">
        <v>87</v>
      </c>
      <c r="B932" t="s">
        <v>12</v>
      </c>
      <c r="C932" t="s">
        <v>12</v>
      </c>
      <c r="D932" t="s">
        <v>1105</v>
      </c>
      <c r="E932">
        <v>9300000</v>
      </c>
      <c r="F932">
        <v>9629447.9000000004</v>
      </c>
      <c r="G932">
        <v>1</v>
      </c>
    </row>
    <row r="933" spans="1:8" x14ac:dyDescent="0.2">
      <c r="A933">
        <v>4</v>
      </c>
      <c r="B933" t="s">
        <v>12</v>
      </c>
      <c r="C933" t="s">
        <v>12</v>
      </c>
      <c r="D933" t="s">
        <v>1106</v>
      </c>
      <c r="E933">
        <v>7636333.3333333302</v>
      </c>
      <c r="F933">
        <v>15616666.6666667</v>
      </c>
      <c r="G933">
        <v>3</v>
      </c>
    </row>
    <row r="934" spans="1:8" x14ac:dyDescent="0.2">
      <c r="A934">
        <v>108</v>
      </c>
      <c r="B934" t="s">
        <v>12</v>
      </c>
      <c r="C934" t="s">
        <v>12</v>
      </c>
      <c r="D934" t="s">
        <v>1106</v>
      </c>
      <c r="E934">
        <v>9300000</v>
      </c>
      <c r="F934">
        <v>9530000</v>
      </c>
      <c r="G934">
        <v>1</v>
      </c>
    </row>
    <row r="935" spans="1:8" x14ac:dyDescent="0.2">
      <c r="A935">
        <v>4</v>
      </c>
      <c r="B935" t="s">
        <v>12</v>
      </c>
      <c r="C935" t="s">
        <v>523</v>
      </c>
      <c r="D935" t="s">
        <v>1107</v>
      </c>
      <c r="E935">
        <v>9300000</v>
      </c>
      <c r="F935">
        <v>9600000</v>
      </c>
      <c r="G935">
        <v>3</v>
      </c>
    </row>
    <row r="936" spans="1:8" x14ac:dyDescent="0.2">
      <c r="A936">
        <v>93</v>
      </c>
      <c r="B936" t="s">
        <v>12</v>
      </c>
      <c r="C936" t="s">
        <v>523</v>
      </c>
      <c r="D936" t="s">
        <v>1107</v>
      </c>
      <c r="E936">
        <v>20340923.614999998</v>
      </c>
      <c r="F936">
        <v>20468269.484999999</v>
      </c>
      <c r="H936">
        <v>2</v>
      </c>
    </row>
    <row r="937" spans="1:8" x14ac:dyDescent="0.2">
      <c r="A937">
        <v>4</v>
      </c>
      <c r="B937" t="s">
        <v>73</v>
      </c>
      <c r="C937" t="s">
        <v>513</v>
      </c>
      <c r="D937" t="s">
        <v>1108</v>
      </c>
      <c r="E937">
        <v>8581000</v>
      </c>
      <c r="F937">
        <v>9600000</v>
      </c>
      <c r="G937">
        <v>1</v>
      </c>
    </row>
    <row r="938" spans="1:8" x14ac:dyDescent="0.2">
      <c r="A938">
        <v>4</v>
      </c>
      <c r="B938" t="s">
        <v>74</v>
      </c>
      <c r="C938" t="s">
        <v>752</v>
      </c>
      <c r="D938" t="s">
        <v>1109</v>
      </c>
      <c r="E938">
        <v>9043000</v>
      </c>
      <c r="F938">
        <v>26043000</v>
      </c>
      <c r="G938">
        <v>1</v>
      </c>
    </row>
    <row r="939" spans="1:8" x14ac:dyDescent="0.2">
      <c r="A939">
        <v>22</v>
      </c>
      <c r="B939" t="s">
        <v>74</v>
      </c>
      <c r="C939" t="s">
        <v>752</v>
      </c>
      <c r="D939" t="s">
        <v>1109</v>
      </c>
      <c r="E939">
        <v>6482000</v>
      </c>
      <c r="F939">
        <v>25382000</v>
      </c>
      <c r="G939">
        <v>1</v>
      </c>
    </row>
    <row r="940" spans="1:8" x14ac:dyDescent="0.2">
      <c r="A940">
        <v>22</v>
      </c>
      <c r="B940" t="s">
        <v>11</v>
      </c>
      <c r="C940" t="s">
        <v>11</v>
      </c>
      <c r="D940" t="s">
        <v>1110</v>
      </c>
      <c r="E940">
        <v>8203000</v>
      </c>
      <c r="F940">
        <v>50087000</v>
      </c>
      <c r="G940">
        <v>1</v>
      </c>
    </row>
    <row r="941" spans="1:8" x14ac:dyDescent="0.2">
      <c r="A941">
        <v>22</v>
      </c>
      <c r="B941" t="s">
        <v>11</v>
      </c>
      <c r="C941" t="s">
        <v>11</v>
      </c>
      <c r="D941" t="s">
        <v>1111</v>
      </c>
      <c r="E941">
        <v>6482000</v>
      </c>
      <c r="F941">
        <v>49882000</v>
      </c>
      <c r="G941">
        <v>1</v>
      </c>
    </row>
    <row r="942" spans="1:8" x14ac:dyDescent="0.2">
      <c r="A942">
        <v>27</v>
      </c>
      <c r="B942" t="s">
        <v>13</v>
      </c>
      <c r="C942" t="s">
        <v>1012</v>
      </c>
      <c r="D942" t="s">
        <v>1112</v>
      </c>
      <c r="E942">
        <v>6902000</v>
      </c>
      <c r="F942">
        <v>72708000</v>
      </c>
      <c r="G942">
        <v>1</v>
      </c>
    </row>
    <row r="943" spans="1:8" x14ac:dyDescent="0.2">
      <c r="A943">
        <v>28</v>
      </c>
      <c r="B943" t="s">
        <v>11</v>
      </c>
      <c r="C943" t="s">
        <v>747</v>
      </c>
      <c r="D943" t="s">
        <v>1113</v>
      </c>
      <c r="E943">
        <v>9300000</v>
      </c>
      <c r="F943">
        <v>9908546.2300000004</v>
      </c>
      <c r="G943">
        <v>1</v>
      </c>
    </row>
    <row r="944" spans="1:8" x14ac:dyDescent="0.2">
      <c r="A944">
        <v>28</v>
      </c>
      <c r="B944" t="s">
        <v>73</v>
      </c>
      <c r="C944" t="s">
        <v>513</v>
      </c>
      <c r="D944" t="s">
        <v>1114</v>
      </c>
      <c r="E944">
        <v>9241000</v>
      </c>
      <c r="F944">
        <v>9605358.3300000001</v>
      </c>
      <c r="G944">
        <v>1</v>
      </c>
    </row>
    <row r="945" spans="1:7" x14ac:dyDescent="0.2">
      <c r="A945">
        <v>32</v>
      </c>
      <c r="B945" t="s">
        <v>102</v>
      </c>
      <c r="C945" t="s">
        <v>748</v>
      </c>
      <c r="D945" t="s">
        <v>1115</v>
      </c>
      <c r="E945">
        <v>8665000</v>
      </c>
      <c r="F945">
        <v>15593928.99</v>
      </c>
      <c r="G945">
        <v>1</v>
      </c>
    </row>
    <row r="946" spans="1:7" x14ac:dyDescent="0.2">
      <c r="A946">
        <v>32</v>
      </c>
      <c r="B946" t="s">
        <v>73</v>
      </c>
      <c r="C946" t="s">
        <v>751</v>
      </c>
      <c r="D946" t="s">
        <v>1116</v>
      </c>
      <c r="E946">
        <v>9201000</v>
      </c>
      <c r="F946">
        <v>13018234.35</v>
      </c>
      <c r="G946">
        <v>1</v>
      </c>
    </row>
    <row r="947" spans="1:7" x14ac:dyDescent="0.2">
      <c r="A947">
        <v>32</v>
      </c>
      <c r="B947" t="s">
        <v>73</v>
      </c>
      <c r="C947" t="s">
        <v>825</v>
      </c>
      <c r="D947" t="s">
        <v>1117</v>
      </c>
      <c r="E947">
        <v>9043000</v>
      </c>
      <c r="F947">
        <v>24655675.739999998</v>
      </c>
      <c r="G947">
        <v>1</v>
      </c>
    </row>
    <row r="948" spans="1:7" x14ac:dyDescent="0.2">
      <c r="A948">
        <v>87</v>
      </c>
      <c r="B948" t="s">
        <v>102</v>
      </c>
      <c r="C948" t="s">
        <v>1072</v>
      </c>
      <c r="D948" t="s">
        <v>1118</v>
      </c>
      <c r="E948">
        <v>8833000</v>
      </c>
      <c r="F948">
        <v>9606024.2899999991</v>
      </c>
      <c r="G948">
        <v>1</v>
      </c>
    </row>
    <row r="949" spans="1:7" x14ac:dyDescent="0.2">
      <c r="A949">
        <v>88</v>
      </c>
      <c r="B949" t="s">
        <v>102</v>
      </c>
      <c r="C949" t="s">
        <v>923</v>
      </c>
      <c r="D949" t="s">
        <v>1119</v>
      </c>
      <c r="E949">
        <v>9293000</v>
      </c>
      <c r="F949">
        <v>9620673.5</v>
      </c>
      <c r="G949">
        <v>1</v>
      </c>
    </row>
    <row r="950" spans="1:7" x14ac:dyDescent="0.2">
      <c r="A950">
        <v>88</v>
      </c>
      <c r="B950" t="s">
        <v>102</v>
      </c>
      <c r="C950" t="s">
        <v>1044</v>
      </c>
      <c r="D950" t="s">
        <v>1120</v>
      </c>
      <c r="E950">
        <v>9300000</v>
      </c>
      <c r="F950">
        <v>9714519.9800000004</v>
      </c>
      <c r="G950">
        <v>1</v>
      </c>
    </row>
    <row r="951" spans="1:7" x14ac:dyDescent="0.2">
      <c r="A951">
        <v>93</v>
      </c>
      <c r="B951" t="s">
        <v>102</v>
      </c>
      <c r="C951" t="s">
        <v>1121</v>
      </c>
      <c r="D951" t="s">
        <v>1122</v>
      </c>
      <c r="E951">
        <v>6104000</v>
      </c>
      <c r="F951">
        <v>9804000</v>
      </c>
      <c r="G951">
        <v>1</v>
      </c>
    </row>
    <row r="952" spans="1:7" x14ac:dyDescent="0.2">
      <c r="A952">
        <v>93</v>
      </c>
      <c r="B952" t="s">
        <v>11</v>
      </c>
      <c r="C952" t="s">
        <v>103</v>
      </c>
      <c r="D952" t="s">
        <v>103</v>
      </c>
      <c r="E952">
        <v>7699000</v>
      </c>
      <c r="F952">
        <v>48600000</v>
      </c>
      <c r="G952">
        <v>1</v>
      </c>
    </row>
    <row r="953" spans="1:7" x14ac:dyDescent="0.2">
      <c r="A953">
        <v>93</v>
      </c>
      <c r="B953" t="s">
        <v>11</v>
      </c>
      <c r="C953" t="s">
        <v>832</v>
      </c>
      <c r="D953" t="s">
        <v>1123</v>
      </c>
      <c r="E953">
        <v>8203000</v>
      </c>
      <c r="F953">
        <v>14121425.640000001</v>
      </c>
      <c r="G953">
        <v>1</v>
      </c>
    </row>
    <row r="954" spans="1:7" x14ac:dyDescent="0.2">
      <c r="A954">
        <v>93</v>
      </c>
      <c r="B954" t="s">
        <v>12</v>
      </c>
      <c r="C954" t="s">
        <v>372</v>
      </c>
      <c r="D954" t="s">
        <v>1124</v>
      </c>
      <c r="E954">
        <v>9300000</v>
      </c>
      <c r="F954">
        <v>9750000</v>
      </c>
      <c r="G954">
        <v>1</v>
      </c>
    </row>
    <row r="955" spans="1:7" x14ac:dyDescent="0.2">
      <c r="A955">
        <v>93</v>
      </c>
      <c r="B955" t="s">
        <v>12</v>
      </c>
      <c r="C955" t="s">
        <v>85</v>
      </c>
      <c r="D955" t="s">
        <v>1125</v>
      </c>
      <c r="E955">
        <v>8229000</v>
      </c>
      <c r="F955">
        <v>8579288.4100000001</v>
      </c>
      <c r="G955">
        <v>1</v>
      </c>
    </row>
    <row r="956" spans="1:7" x14ac:dyDescent="0.2">
      <c r="A956">
        <v>93</v>
      </c>
      <c r="B956" t="s">
        <v>12</v>
      </c>
      <c r="C956" t="s">
        <v>815</v>
      </c>
      <c r="D956" t="s">
        <v>1126</v>
      </c>
      <c r="E956">
        <v>9300000</v>
      </c>
      <c r="F956">
        <v>9550000</v>
      </c>
      <c r="G956">
        <v>1</v>
      </c>
    </row>
    <row r="957" spans="1:7" x14ac:dyDescent="0.2">
      <c r="A957">
        <v>117</v>
      </c>
      <c r="B957" t="s">
        <v>12</v>
      </c>
      <c r="C957" t="s">
        <v>815</v>
      </c>
      <c r="D957" t="s">
        <v>1126</v>
      </c>
      <c r="E957">
        <v>9300000</v>
      </c>
      <c r="F957">
        <v>9511293.75</v>
      </c>
      <c r="G957">
        <v>1</v>
      </c>
    </row>
    <row r="958" spans="1:7" x14ac:dyDescent="0.2">
      <c r="A958">
        <v>96</v>
      </c>
      <c r="B958" t="s">
        <v>102</v>
      </c>
      <c r="C958" t="s">
        <v>1121</v>
      </c>
      <c r="D958" t="s">
        <v>1121</v>
      </c>
      <c r="E958">
        <v>7867000</v>
      </c>
      <c r="F958">
        <v>8167507.8200000003</v>
      </c>
      <c r="G958">
        <v>1</v>
      </c>
    </row>
    <row r="959" spans="1:7" x14ac:dyDescent="0.2">
      <c r="A959">
        <v>96</v>
      </c>
      <c r="B959" t="s">
        <v>73</v>
      </c>
      <c r="C959" t="s">
        <v>751</v>
      </c>
      <c r="D959" t="s">
        <v>1127</v>
      </c>
      <c r="E959">
        <v>9300000</v>
      </c>
      <c r="F959">
        <v>9604557.5099999998</v>
      </c>
      <c r="G959">
        <v>1</v>
      </c>
    </row>
    <row r="960" spans="1:7" x14ac:dyDescent="0.2">
      <c r="A960">
        <v>105</v>
      </c>
      <c r="B960" t="s">
        <v>74</v>
      </c>
      <c r="C960" t="s">
        <v>72</v>
      </c>
      <c r="D960" t="s">
        <v>1128</v>
      </c>
      <c r="E960">
        <v>9300000</v>
      </c>
      <c r="F960">
        <v>9599973.5399999991</v>
      </c>
      <c r="G960">
        <v>1</v>
      </c>
    </row>
    <row r="961" spans="1:8" x14ac:dyDescent="0.2">
      <c r="A961">
        <v>116</v>
      </c>
      <c r="B961" t="s">
        <v>74</v>
      </c>
      <c r="C961" t="s">
        <v>72</v>
      </c>
      <c r="D961" t="s">
        <v>1129</v>
      </c>
      <c r="E961">
        <v>14787780.17</v>
      </c>
      <c r="F961">
        <v>14919354.140000001</v>
      </c>
      <c r="H961">
        <v>1</v>
      </c>
    </row>
    <row r="962" spans="1:8" x14ac:dyDescent="0.2">
      <c r="A962">
        <v>105</v>
      </c>
      <c r="B962" t="s">
        <v>74</v>
      </c>
      <c r="C962" t="s">
        <v>72</v>
      </c>
      <c r="D962" t="s">
        <v>1129</v>
      </c>
      <c r="E962">
        <v>9300000</v>
      </c>
      <c r="F962">
        <v>9599973.5399999991</v>
      </c>
      <c r="G962">
        <v>1</v>
      </c>
    </row>
    <row r="963" spans="1:8" x14ac:dyDescent="0.2">
      <c r="A963">
        <v>108</v>
      </c>
      <c r="B963" t="s">
        <v>12</v>
      </c>
      <c r="C963" t="s">
        <v>816</v>
      </c>
      <c r="D963" t="s">
        <v>1130</v>
      </c>
      <c r="E963">
        <v>9300000</v>
      </c>
      <c r="F963">
        <v>9535000</v>
      </c>
      <c r="G963">
        <v>1</v>
      </c>
    </row>
    <row r="964" spans="1:8" x14ac:dyDescent="0.2">
      <c r="A964">
        <v>117</v>
      </c>
      <c r="B964" t="s">
        <v>11</v>
      </c>
      <c r="C964" t="s">
        <v>823</v>
      </c>
      <c r="D964" t="s">
        <v>1131</v>
      </c>
      <c r="E964">
        <v>11621500</v>
      </c>
      <c r="F964">
        <v>11884934.074999999</v>
      </c>
      <c r="G964">
        <v>2</v>
      </c>
    </row>
    <row r="965" spans="1:8" x14ac:dyDescent="0.2">
      <c r="A965">
        <v>117</v>
      </c>
      <c r="B965" t="s">
        <v>73</v>
      </c>
      <c r="C965" t="s">
        <v>648</v>
      </c>
      <c r="D965" t="s">
        <v>1132</v>
      </c>
      <c r="E965">
        <v>9300000</v>
      </c>
      <c r="F965">
        <v>9511293.75</v>
      </c>
      <c r="G965">
        <v>1</v>
      </c>
    </row>
    <row r="966" spans="1:8" x14ac:dyDescent="0.2">
      <c r="A966">
        <v>117</v>
      </c>
      <c r="B966" t="s">
        <v>74</v>
      </c>
      <c r="C966" t="s">
        <v>736</v>
      </c>
      <c r="D966" t="s">
        <v>1068</v>
      </c>
      <c r="E966">
        <v>9300000</v>
      </c>
      <c r="F966">
        <v>9511293.75</v>
      </c>
      <c r="G966">
        <v>1</v>
      </c>
    </row>
    <row r="967" spans="1:8" x14ac:dyDescent="0.2">
      <c r="A967">
        <v>93</v>
      </c>
      <c r="B967" t="s">
        <v>11</v>
      </c>
      <c r="C967" t="s">
        <v>917</v>
      </c>
      <c r="D967" t="s">
        <v>1133</v>
      </c>
      <c r="E967">
        <v>23414964.149999999</v>
      </c>
      <c r="F967">
        <v>23414964.149999999</v>
      </c>
      <c r="H967">
        <v>1</v>
      </c>
    </row>
    <row r="968" spans="1:8" x14ac:dyDescent="0.2">
      <c r="A968">
        <v>93</v>
      </c>
      <c r="B968" t="s">
        <v>12</v>
      </c>
      <c r="C968" t="s">
        <v>85</v>
      </c>
      <c r="D968" t="s">
        <v>1134</v>
      </c>
      <c r="E968">
        <v>18112122.280000001</v>
      </c>
      <c r="F968">
        <v>18112122.280000001</v>
      </c>
      <c r="H968">
        <v>1</v>
      </c>
    </row>
    <row r="969" spans="1:8" x14ac:dyDescent="0.2">
      <c r="A969">
        <v>93</v>
      </c>
      <c r="B969" t="s">
        <v>12</v>
      </c>
      <c r="C969" t="s">
        <v>85</v>
      </c>
      <c r="D969" t="s">
        <v>1134</v>
      </c>
      <c r="E969">
        <v>19991159.420000002</v>
      </c>
      <c r="F969">
        <v>20052399.359999999</v>
      </c>
      <c r="H969">
        <v>1</v>
      </c>
    </row>
    <row r="970" spans="1:8" x14ac:dyDescent="0.2">
      <c r="A970">
        <v>93</v>
      </c>
      <c r="B970" t="s">
        <v>11</v>
      </c>
      <c r="C970" t="s">
        <v>823</v>
      </c>
      <c r="D970" t="s">
        <v>1135</v>
      </c>
      <c r="E970">
        <v>15733200</v>
      </c>
      <c r="F970">
        <v>15733200</v>
      </c>
      <c r="H970">
        <v>1</v>
      </c>
    </row>
    <row r="971" spans="1:8" x14ac:dyDescent="0.2">
      <c r="A971">
        <v>96</v>
      </c>
      <c r="B971" t="s">
        <v>12</v>
      </c>
      <c r="C971" t="s">
        <v>866</v>
      </c>
      <c r="D971" t="s">
        <v>1136</v>
      </c>
      <c r="E971">
        <v>21389092.140000001</v>
      </c>
      <c r="F971">
        <v>21458991.27</v>
      </c>
      <c r="H971">
        <v>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209B6-21E1-46EB-A802-78902F59BBB3}">
  <sheetPr codeName="Hoja12"/>
  <dimension ref="A1:H721"/>
  <sheetViews>
    <sheetView workbookViewId="0">
      <selection activeCell="A3" sqref="A3:H72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378" t="s">
        <v>1137</v>
      </c>
    </row>
    <row r="3" spans="1:8" x14ac:dyDescent="0.2">
      <c r="A3" t="s">
        <v>81</v>
      </c>
      <c r="B3" t="s">
        <v>354</v>
      </c>
      <c r="C3" t="s">
        <v>355</v>
      </c>
      <c r="D3" t="s">
        <v>356</v>
      </c>
      <c r="E3" t="s">
        <v>271</v>
      </c>
      <c r="F3" t="s">
        <v>272</v>
      </c>
      <c r="G3" t="s">
        <v>273</v>
      </c>
      <c r="H3" t="s">
        <v>274</v>
      </c>
    </row>
    <row r="4" spans="1:8" x14ac:dyDescent="0.2">
      <c r="A4">
        <v>4</v>
      </c>
      <c r="B4" t="s">
        <v>11</v>
      </c>
      <c r="C4" t="s">
        <v>94</v>
      </c>
      <c r="D4" t="s">
        <v>100</v>
      </c>
      <c r="E4">
        <v>9208000</v>
      </c>
      <c r="F4">
        <v>9600000</v>
      </c>
      <c r="G4">
        <v>1</v>
      </c>
    </row>
    <row r="5" spans="1:8" x14ac:dyDescent="0.2">
      <c r="A5">
        <v>4</v>
      </c>
      <c r="B5" t="s">
        <v>11</v>
      </c>
      <c r="C5" t="s">
        <v>94</v>
      </c>
      <c r="D5" t="s">
        <v>100</v>
      </c>
      <c r="E5">
        <v>11338000</v>
      </c>
      <c r="F5">
        <v>11925000</v>
      </c>
      <c r="G5">
        <v>2</v>
      </c>
    </row>
    <row r="6" spans="1:8" x14ac:dyDescent="0.2">
      <c r="A6">
        <v>28</v>
      </c>
      <c r="B6" t="s">
        <v>11</v>
      </c>
      <c r="C6" t="s">
        <v>94</v>
      </c>
      <c r="D6" t="s">
        <v>100</v>
      </c>
      <c r="E6">
        <v>9300000</v>
      </c>
      <c r="F6">
        <v>9606025.0299999993</v>
      </c>
      <c r="G6">
        <v>1</v>
      </c>
    </row>
    <row r="7" spans="1:8" x14ac:dyDescent="0.2">
      <c r="A7">
        <v>93</v>
      </c>
      <c r="B7" t="s">
        <v>11</v>
      </c>
      <c r="C7" t="s">
        <v>94</v>
      </c>
      <c r="D7" t="s">
        <v>100</v>
      </c>
      <c r="E7">
        <v>9240500</v>
      </c>
      <c r="F7">
        <v>20007500</v>
      </c>
      <c r="G7">
        <v>2</v>
      </c>
    </row>
    <row r="8" spans="1:8" x14ac:dyDescent="0.2">
      <c r="A8">
        <v>93</v>
      </c>
      <c r="B8" t="s">
        <v>11</v>
      </c>
      <c r="C8" t="s">
        <v>94</v>
      </c>
      <c r="D8" t="s">
        <v>100</v>
      </c>
      <c r="E8">
        <v>9165400</v>
      </c>
      <c r="F8">
        <v>18665861.105999999</v>
      </c>
      <c r="G8">
        <v>5</v>
      </c>
    </row>
    <row r="9" spans="1:8" x14ac:dyDescent="0.2">
      <c r="A9">
        <v>93</v>
      </c>
      <c r="B9" t="s">
        <v>11</v>
      </c>
      <c r="C9" t="s">
        <v>94</v>
      </c>
      <c r="D9" t="s">
        <v>100</v>
      </c>
      <c r="E9">
        <v>26310910.16</v>
      </c>
      <c r="F9">
        <v>26527077.719999999</v>
      </c>
      <c r="H9">
        <v>1</v>
      </c>
    </row>
    <row r="10" spans="1:8" x14ac:dyDescent="0.2">
      <c r="A10">
        <v>121</v>
      </c>
      <c r="B10" t="s">
        <v>11</v>
      </c>
      <c r="C10" t="s">
        <v>94</v>
      </c>
      <c r="D10" t="s">
        <v>100</v>
      </c>
      <c r="E10">
        <v>9234000</v>
      </c>
      <c r="F10">
        <v>10122836.449999999</v>
      </c>
      <c r="G10">
        <v>1</v>
      </c>
    </row>
    <row r="11" spans="1:8" x14ac:dyDescent="0.2">
      <c r="A11">
        <v>108</v>
      </c>
      <c r="B11" t="s">
        <v>11</v>
      </c>
      <c r="C11" t="s">
        <v>94</v>
      </c>
      <c r="D11" t="s">
        <v>100</v>
      </c>
      <c r="E11">
        <v>9300000</v>
      </c>
      <c r="F11">
        <v>9530000</v>
      </c>
      <c r="G11">
        <v>1</v>
      </c>
    </row>
    <row r="12" spans="1:8" x14ac:dyDescent="0.2">
      <c r="A12">
        <v>4</v>
      </c>
      <c r="B12" t="s">
        <v>104</v>
      </c>
      <c r="C12" t="s">
        <v>106</v>
      </c>
      <c r="D12" t="s">
        <v>77</v>
      </c>
      <c r="E12">
        <v>9286500</v>
      </c>
      <c r="F12">
        <v>9600000</v>
      </c>
      <c r="G12">
        <v>2</v>
      </c>
    </row>
    <row r="13" spans="1:8" x14ac:dyDescent="0.2">
      <c r="A13">
        <v>4</v>
      </c>
      <c r="B13" t="s">
        <v>104</v>
      </c>
      <c r="C13" t="s">
        <v>106</v>
      </c>
      <c r="D13" t="s">
        <v>77</v>
      </c>
      <c r="E13">
        <v>9084222.2222222202</v>
      </c>
      <c r="F13">
        <v>11150000</v>
      </c>
      <c r="G13">
        <v>9</v>
      </c>
    </row>
    <row r="14" spans="1:8" x14ac:dyDescent="0.2">
      <c r="A14">
        <v>28</v>
      </c>
      <c r="B14" t="s">
        <v>104</v>
      </c>
      <c r="C14" t="s">
        <v>106</v>
      </c>
      <c r="D14" t="s">
        <v>77</v>
      </c>
      <c r="E14">
        <v>9293000</v>
      </c>
      <c r="F14">
        <v>9605945.9299999997</v>
      </c>
      <c r="G14">
        <v>1</v>
      </c>
    </row>
    <row r="15" spans="1:8" x14ac:dyDescent="0.2">
      <c r="A15">
        <v>87</v>
      </c>
      <c r="B15" t="s">
        <v>104</v>
      </c>
      <c r="C15" t="s">
        <v>106</v>
      </c>
      <c r="D15" t="s">
        <v>77</v>
      </c>
      <c r="E15">
        <v>9282800</v>
      </c>
      <c r="F15">
        <v>12470881.58</v>
      </c>
      <c r="G15">
        <v>5</v>
      </c>
    </row>
    <row r="16" spans="1:8" x14ac:dyDescent="0.2">
      <c r="A16">
        <v>87</v>
      </c>
      <c r="B16" t="s">
        <v>104</v>
      </c>
      <c r="C16" t="s">
        <v>106</v>
      </c>
      <c r="D16" t="s">
        <v>77</v>
      </c>
      <c r="E16">
        <v>8391166.6666666698</v>
      </c>
      <c r="F16">
        <v>10380845.2983333</v>
      </c>
      <c r="G16">
        <v>6</v>
      </c>
    </row>
    <row r="17" spans="1:8" x14ac:dyDescent="0.2">
      <c r="A17">
        <v>93</v>
      </c>
      <c r="B17" t="s">
        <v>104</v>
      </c>
      <c r="C17" t="s">
        <v>106</v>
      </c>
      <c r="D17" t="s">
        <v>77</v>
      </c>
      <c r="E17">
        <v>9045800</v>
      </c>
      <c r="F17">
        <v>15309000</v>
      </c>
      <c r="G17">
        <v>5</v>
      </c>
    </row>
    <row r="18" spans="1:8" x14ac:dyDescent="0.2">
      <c r="A18">
        <v>93</v>
      </c>
      <c r="B18" t="s">
        <v>104</v>
      </c>
      <c r="C18" t="s">
        <v>106</v>
      </c>
      <c r="D18" t="s">
        <v>77</v>
      </c>
      <c r="E18">
        <v>17891190.870000001</v>
      </c>
      <c r="F18">
        <v>17891190.870000001</v>
      </c>
      <c r="H18">
        <v>1</v>
      </c>
    </row>
    <row r="19" spans="1:8" x14ac:dyDescent="0.2">
      <c r="A19">
        <v>93</v>
      </c>
      <c r="B19" t="s">
        <v>104</v>
      </c>
      <c r="C19" t="s">
        <v>106</v>
      </c>
      <c r="D19" t="s">
        <v>77</v>
      </c>
      <c r="E19">
        <v>27708821.530000001</v>
      </c>
      <c r="F19">
        <v>27708821.530000001</v>
      </c>
      <c r="H19">
        <v>1</v>
      </c>
    </row>
    <row r="20" spans="1:8" x14ac:dyDescent="0.2">
      <c r="A20">
        <v>4</v>
      </c>
      <c r="B20" t="s">
        <v>102</v>
      </c>
      <c r="C20" t="s">
        <v>108</v>
      </c>
      <c r="D20" t="s">
        <v>82</v>
      </c>
      <c r="E20">
        <v>9283500</v>
      </c>
      <c r="F20">
        <v>9675000</v>
      </c>
      <c r="G20">
        <v>2</v>
      </c>
    </row>
    <row r="21" spans="1:8" x14ac:dyDescent="0.2">
      <c r="A21">
        <v>4</v>
      </c>
      <c r="B21" t="s">
        <v>102</v>
      </c>
      <c r="C21" t="s">
        <v>108</v>
      </c>
      <c r="D21" t="s">
        <v>82</v>
      </c>
      <c r="E21">
        <v>8749000</v>
      </c>
      <c r="F21">
        <v>29799000</v>
      </c>
      <c r="G21">
        <v>1</v>
      </c>
    </row>
    <row r="22" spans="1:8" x14ac:dyDescent="0.2">
      <c r="A22">
        <v>87</v>
      </c>
      <c r="B22" t="s">
        <v>102</v>
      </c>
      <c r="C22" t="s">
        <v>108</v>
      </c>
      <c r="D22" t="s">
        <v>82</v>
      </c>
      <c r="E22">
        <v>9300000</v>
      </c>
      <c r="F22">
        <v>9410581.6699999999</v>
      </c>
      <c r="G22">
        <v>1</v>
      </c>
    </row>
    <row r="23" spans="1:8" x14ac:dyDescent="0.2">
      <c r="A23">
        <v>93</v>
      </c>
      <c r="B23" t="s">
        <v>102</v>
      </c>
      <c r="C23" t="s">
        <v>108</v>
      </c>
      <c r="D23" t="s">
        <v>82</v>
      </c>
      <c r="E23">
        <v>4650000</v>
      </c>
      <c r="F23">
        <v>10711719.189999999</v>
      </c>
      <c r="G23">
        <v>2</v>
      </c>
    </row>
    <row r="24" spans="1:8" x14ac:dyDescent="0.2">
      <c r="A24">
        <v>93</v>
      </c>
      <c r="B24" t="s">
        <v>102</v>
      </c>
      <c r="C24" t="s">
        <v>108</v>
      </c>
      <c r="D24" t="s">
        <v>82</v>
      </c>
      <c r="E24">
        <v>9196200</v>
      </c>
      <c r="F24">
        <v>14868202.415999999</v>
      </c>
      <c r="G24">
        <v>5</v>
      </c>
    </row>
    <row r="25" spans="1:8" x14ac:dyDescent="0.2">
      <c r="A25">
        <v>93</v>
      </c>
      <c r="B25" t="s">
        <v>102</v>
      </c>
      <c r="C25" t="s">
        <v>108</v>
      </c>
      <c r="D25" t="s">
        <v>82</v>
      </c>
      <c r="E25">
        <v>18239860.98</v>
      </c>
      <c r="F25">
        <v>18369999.535</v>
      </c>
      <c r="H25">
        <v>2</v>
      </c>
    </row>
    <row r="26" spans="1:8" x14ac:dyDescent="0.2">
      <c r="A26">
        <v>93</v>
      </c>
      <c r="B26" t="s">
        <v>102</v>
      </c>
      <c r="C26" t="s">
        <v>108</v>
      </c>
      <c r="D26" t="s">
        <v>82</v>
      </c>
      <c r="E26">
        <v>14299883.029999999</v>
      </c>
      <c r="F26">
        <v>14449832.9</v>
      </c>
      <c r="H26">
        <v>1</v>
      </c>
    </row>
    <row r="27" spans="1:8" x14ac:dyDescent="0.2">
      <c r="A27">
        <v>88</v>
      </c>
      <c r="B27" t="s">
        <v>102</v>
      </c>
      <c r="C27" t="s">
        <v>108</v>
      </c>
      <c r="D27" t="s">
        <v>82</v>
      </c>
      <c r="E27">
        <v>17294868.256666701</v>
      </c>
      <c r="F27">
        <v>17414870.52</v>
      </c>
      <c r="H27">
        <v>3</v>
      </c>
    </row>
    <row r="28" spans="1:8" x14ac:dyDescent="0.2">
      <c r="A28">
        <v>88</v>
      </c>
      <c r="B28" t="s">
        <v>102</v>
      </c>
      <c r="C28" t="s">
        <v>108</v>
      </c>
      <c r="D28" t="s">
        <v>82</v>
      </c>
      <c r="E28">
        <v>20987178.010000002</v>
      </c>
      <c r="F28">
        <v>21047946.010000002</v>
      </c>
      <c r="H28">
        <v>1</v>
      </c>
    </row>
    <row r="29" spans="1:8" x14ac:dyDescent="0.2">
      <c r="A29">
        <v>32</v>
      </c>
      <c r="B29" t="s">
        <v>102</v>
      </c>
      <c r="C29" t="s">
        <v>108</v>
      </c>
      <c r="D29" t="s">
        <v>82</v>
      </c>
      <c r="E29">
        <v>7028000</v>
      </c>
      <c r="F29">
        <v>22537324.100000001</v>
      </c>
      <c r="G29">
        <v>1</v>
      </c>
    </row>
    <row r="30" spans="1:8" x14ac:dyDescent="0.2">
      <c r="A30">
        <v>22</v>
      </c>
      <c r="B30" t="s">
        <v>102</v>
      </c>
      <c r="C30" t="s">
        <v>108</v>
      </c>
      <c r="D30" t="s">
        <v>82</v>
      </c>
      <c r="E30">
        <v>8917000</v>
      </c>
      <c r="F30">
        <v>36190000</v>
      </c>
      <c r="G30">
        <v>1</v>
      </c>
    </row>
    <row r="31" spans="1:8" x14ac:dyDescent="0.2">
      <c r="A31">
        <v>96</v>
      </c>
      <c r="B31" t="s">
        <v>102</v>
      </c>
      <c r="C31" t="s">
        <v>108</v>
      </c>
      <c r="D31" t="s">
        <v>82</v>
      </c>
      <c r="E31">
        <v>9227000</v>
      </c>
      <c r="F31">
        <v>10417108.890000001</v>
      </c>
      <c r="G31">
        <v>1</v>
      </c>
    </row>
    <row r="32" spans="1:8" x14ac:dyDescent="0.2">
      <c r="A32">
        <v>4</v>
      </c>
      <c r="B32" t="s">
        <v>11</v>
      </c>
      <c r="C32" t="s">
        <v>94</v>
      </c>
      <c r="D32" t="s">
        <v>95</v>
      </c>
      <c r="E32">
        <v>8925666.6666666698</v>
      </c>
      <c r="F32">
        <v>13256333.3783333</v>
      </c>
      <c r="G32">
        <v>6</v>
      </c>
    </row>
    <row r="33" spans="1:7" x14ac:dyDescent="0.2">
      <c r="A33">
        <v>93</v>
      </c>
      <c r="B33" t="s">
        <v>11</v>
      </c>
      <c r="C33" t="s">
        <v>94</v>
      </c>
      <c r="D33" t="s">
        <v>95</v>
      </c>
      <c r="E33">
        <v>9247000</v>
      </c>
      <c r="F33">
        <v>11645855.5</v>
      </c>
      <c r="G33">
        <v>1</v>
      </c>
    </row>
    <row r="34" spans="1:7" x14ac:dyDescent="0.2">
      <c r="A34">
        <v>93</v>
      </c>
      <c r="B34" t="s">
        <v>11</v>
      </c>
      <c r="C34" t="s">
        <v>94</v>
      </c>
      <c r="D34" t="s">
        <v>95</v>
      </c>
      <c r="E34">
        <v>9300000</v>
      </c>
      <c r="F34">
        <v>11136461.52</v>
      </c>
      <c r="G34">
        <v>1</v>
      </c>
    </row>
    <row r="35" spans="1:7" x14ac:dyDescent="0.2">
      <c r="A35">
        <v>116</v>
      </c>
      <c r="B35" t="s">
        <v>11</v>
      </c>
      <c r="C35" t="s">
        <v>94</v>
      </c>
      <c r="D35" t="s">
        <v>95</v>
      </c>
      <c r="E35">
        <v>9300000</v>
      </c>
      <c r="F35">
        <v>9466708.0800000001</v>
      </c>
      <c r="G35">
        <v>2</v>
      </c>
    </row>
    <row r="36" spans="1:7" x14ac:dyDescent="0.2">
      <c r="A36">
        <v>32</v>
      </c>
      <c r="B36" t="s">
        <v>11</v>
      </c>
      <c r="C36" t="s">
        <v>94</v>
      </c>
      <c r="D36" t="s">
        <v>95</v>
      </c>
      <c r="E36">
        <v>9188000</v>
      </c>
      <c r="F36">
        <v>18241377.399999999</v>
      </c>
      <c r="G36">
        <v>1</v>
      </c>
    </row>
    <row r="37" spans="1:7" x14ac:dyDescent="0.2">
      <c r="A37">
        <v>117</v>
      </c>
      <c r="B37" t="s">
        <v>11</v>
      </c>
      <c r="C37" t="s">
        <v>94</v>
      </c>
      <c r="D37" t="s">
        <v>95</v>
      </c>
      <c r="E37">
        <v>8077000</v>
      </c>
      <c r="F37">
        <v>9511293.75</v>
      </c>
      <c r="G37">
        <v>1</v>
      </c>
    </row>
    <row r="38" spans="1:7" x14ac:dyDescent="0.2">
      <c r="A38">
        <v>121</v>
      </c>
      <c r="B38" t="s">
        <v>11</v>
      </c>
      <c r="C38" t="s">
        <v>94</v>
      </c>
      <c r="D38" t="s">
        <v>95</v>
      </c>
      <c r="E38">
        <v>8203000</v>
      </c>
      <c r="F38">
        <v>9632761.4000000004</v>
      </c>
      <c r="G38">
        <v>1</v>
      </c>
    </row>
    <row r="39" spans="1:7" x14ac:dyDescent="0.2">
      <c r="A39">
        <v>4</v>
      </c>
      <c r="B39" t="s">
        <v>104</v>
      </c>
      <c r="C39" t="s">
        <v>107</v>
      </c>
      <c r="D39" t="s">
        <v>107</v>
      </c>
      <c r="E39">
        <v>9263500</v>
      </c>
      <c r="F39">
        <v>9600000</v>
      </c>
      <c r="G39">
        <v>2</v>
      </c>
    </row>
    <row r="40" spans="1:7" x14ac:dyDescent="0.2">
      <c r="A40">
        <v>4</v>
      </c>
      <c r="B40" t="s">
        <v>104</v>
      </c>
      <c r="C40" t="s">
        <v>107</v>
      </c>
      <c r="D40" t="s">
        <v>107</v>
      </c>
      <c r="E40">
        <v>9282333.3333333302</v>
      </c>
      <c r="F40">
        <v>12903771.223333299</v>
      </c>
      <c r="G40">
        <v>3</v>
      </c>
    </row>
    <row r="41" spans="1:7" x14ac:dyDescent="0.2">
      <c r="A41">
        <v>93</v>
      </c>
      <c r="B41" t="s">
        <v>104</v>
      </c>
      <c r="C41" t="s">
        <v>107</v>
      </c>
      <c r="D41" t="s">
        <v>107</v>
      </c>
      <c r="E41">
        <v>7434600</v>
      </c>
      <c r="F41">
        <v>11526000</v>
      </c>
      <c r="G41">
        <v>5</v>
      </c>
    </row>
    <row r="42" spans="1:7" x14ac:dyDescent="0.2">
      <c r="A42">
        <v>93</v>
      </c>
      <c r="B42" t="s">
        <v>104</v>
      </c>
      <c r="C42" t="s">
        <v>107</v>
      </c>
      <c r="D42" t="s">
        <v>107</v>
      </c>
      <c r="E42">
        <v>9772500</v>
      </c>
      <c r="F42">
        <v>16926666.666666701</v>
      </c>
      <c r="G42">
        <v>6</v>
      </c>
    </row>
    <row r="43" spans="1:7" x14ac:dyDescent="0.2">
      <c r="A43">
        <v>26</v>
      </c>
      <c r="B43" t="s">
        <v>104</v>
      </c>
      <c r="C43" t="s">
        <v>107</v>
      </c>
      <c r="D43" t="s">
        <v>107</v>
      </c>
      <c r="E43">
        <v>9175000</v>
      </c>
      <c r="F43">
        <v>16927129.66</v>
      </c>
      <c r="G43">
        <v>1</v>
      </c>
    </row>
    <row r="44" spans="1:7" x14ac:dyDescent="0.2">
      <c r="A44">
        <v>108</v>
      </c>
      <c r="B44" t="s">
        <v>104</v>
      </c>
      <c r="C44" t="s">
        <v>107</v>
      </c>
      <c r="D44" t="s">
        <v>107</v>
      </c>
      <c r="E44">
        <v>4646500</v>
      </c>
      <c r="F44">
        <v>11362992.5</v>
      </c>
      <c r="G44">
        <v>2</v>
      </c>
    </row>
    <row r="45" spans="1:7" x14ac:dyDescent="0.2">
      <c r="A45">
        <v>4</v>
      </c>
      <c r="B45" t="s">
        <v>104</v>
      </c>
      <c r="C45" t="s">
        <v>106</v>
      </c>
      <c r="D45" t="s">
        <v>109</v>
      </c>
      <c r="E45">
        <v>9267000</v>
      </c>
      <c r="F45">
        <v>9600000</v>
      </c>
      <c r="G45">
        <v>2</v>
      </c>
    </row>
    <row r="46" spans="1:7" x14ac:dyDescent="0.2">
      <c r="A46">
        <v>4</v>
      </c>
      <c r="B46" t="s">
        <v>104</v>
      </c>
      <c r="C46" t="s">
        <v>106</v>
      </c>
      <c r="D46" t="s">
        <v>109</v>
      </c>
      <c r="E46">
        <v>8834666.6666666698</v>
      </c>
      <c r="F46">
        <v>16357075.2533333</v>
      </c>
      <c r="G46">
        <v>3</v>
      </c>
    </row>
    <row r="47" spans="1:7" x14ac:dyDescent="0.2">
      <c r="A47">
        <v>93</v>
      </c>
      <c r="B47" t="s">
        <v>104</v>
      </c>
      <c r="C47" t="s">
        <v>106</v>
      </c>
      <c r="D47" t="s">
        <v>109</v>
      </c>
      <c r="E47">
        <v>9175000</v>
      </c>
      <c r="F47">
        <v>23785000</v>
      </c>
      <c r="G47">
        <v>1</v>
      </c>
    </row>
    <row r="48" spans="1:7" x14ac:dyDescent="0.2">
      <c r="A48">
        <v>93</v>
      </c>
      <c r="B48" t="s">
        <v>104</v>
      </c>
      <c r="C48" t="s">
        <v>106</v>
      </c>
      <c r="D48" t="s">
        <v>109</v>
      </c>
      <c r="E48">
        <v>9273000</v>
      </c>
      <c r="F48">
        <v>19200000</v>
      </c>
      <c r="G48">
        <v>1</v>
      </c>
    </row>
    <row r="49" spans="1:8" x14ac:dyDescent="0.2">
      <c r="A49">
        <v>22</v>
      </c>
      <c r="B49" t="s">
        <v>104</v>
      </c>
      <c r="C49" t="s">
        <v>106</v>
      </c>
      <c r="D49" t="s">
        <v>109</v>
      </c>
      <c r="E49">
        <v>19958282.960000001</v>
      </c>
      <c r="F49">
        <v>20146576.100000001</v>
      </c>
      <c r="H49">
        <v>1</v>
      </c>
    </row>
    <row r="50" spans="1:8" x14ac:dyDescent="0.2">
      <c r="A50">
        <v>4</v>
      </c>
      <c r="B50" t="s">
        <v>104</v>
      </c>
      <c r="C50" t="s">
        <v>106</v>
      </c>
      <c r="D50" t="s">
        <v>76</v>
      </c>
      <c r="E50">
        <v>9260666.6666666698</v>
      </c>
      <c r="F50">
        <v>11296000</v>
      </c>
      <c r="G50">
        <v>3</v>
      </c>
    </row>
    <row r="51" spans="1:8" x14ac:dyDescent="0.2">
      <c r="A51">
        <v>4</v>
      </c>
      <c r="B51" t="s">
        <v>104</v>
      </c>
      <c r="C51" t="s">
        <v>106</v>
      </c>
      <c r="D51" t="s">
        <v>76</v>
      </c>
      <c r="E51">
        <v>8970200</v>
      </c>
      <c r="F51">
        <v>11175338.165999999</v>
      </c>
      <c r="G51">
        <v>15</v>
      </c>
    </row>
    <row r="52" spans="1:8" x14ac:dyDescent="0.2">
      <c r="A52">
        <v>28</v>
      </c>
      <c r="B52" t="s">
        <v>104</v>
      </c>
      <c r="C52" t="s">
        <v>106</v>
      </c>
      <c r="D52" t="s">
        <v>76</v>
      </c>
      <c r="E52">
        <v>9257000</v>
      </c>
      <c r="F52">
        <v>10648917.77</v>
      </c>
      <c r="G52">
        <v>2</v>
      </c>
    </row>
    <row r="53" spans="1:8" x14ac:dyDescent="0.2">
      <c r="A53">
        <v>93</v>
      </c>
      <c r="B53" t="s">
        <v>104</v>
      </c>
      <c r="C53" t="s">
        <v>106</v>
      </c>
      <c r="D53" t="s">
        <v>76</v>
      </c>
      <c r="E53">
        <v>9300000</v>
      </c>
      <c r="F53">
        <v>9600000</v>
      </c>
      <c r="G53">
        <v>2</v>
      </c>
    </row>
    <row r="54" spans="1:8" x14ac:dyDescent="0.2">
      <c r="A54">
        <v>93</v>
      </c>
      <c r="B54" t="s">
        <v>104</v>
      </c>
      <c r="C54" t="s">
        <v>106</v>
      </c>
      <c r="D54" t="s">
        <v>76</v>
      </c>
      <c r="E54">
        <v>9262666.6666666698</v>
      </c>
      <c r="F54">
        <v>9558333.3333333302</v>
      </c>
      <c r="G54">
        <v>3</v>
      </c>
    </row>
    <row r="55" spans="1:8" x14ac:dyDescent="0.2">
      <c r="A55">
        <v>105</v>
      </c>
      <c r="B55" t="s">
        <v>104</v>
      </c>
      <c r="C55" t="s">
        <v>106</v>
      </c>
      <c r="D55" t="s">
        <v>76</v>
      </c>
      <c r="E55">
        <v>20142697.346666701</v>
      </c>
      <c r="F55">
        <v>20150911.666666701</v>
      </c>
      <c r="H55">
        <v>3</v>
      </c>
    </row>
    <row r="56" spans="1:8" x14ac:dyDescent="0.2">
      <c r="A56">
        <v>120</v>
      </c>
      <c r="B56" t="s">
        <v>104</v>
      </c>
      <c r="C56" t="s">
        <v>106</v>
      </c>
      <c r="D56" t="s">
        <v>76</v>
      </c>
      <c r="E56">
        <v>9300000</v>
      </c>
      <c r="F56">
        <v>9808362.5</v>
      </c>
      <c r="G56">
        <v>1</v>
      </c>
    </row>
    <row r="57" spans="1:8" x14ac:dyDescent="0.2">
      <c r="A57">
        <v>4</v>
      </c>
      <c r="B57" t="s">
        <v>104</v>
      </c>
      <c r="C57" t="s">
        <v>106</v>
      </c>
      <c r="D57" t="s">
        <v>91</v>
      </c>
      <c r="E57">
        <v>9243166.6666666698</v>
      </c>
      <c r="F57">
        <v>11925000</v>
      </c>
      <c r="G57">
        <v>6</v>
      </c>
    </row>
    <row r="58" spans="1:8" x14ac:dyDescent="0.2">
      <c r="A58">
        <v>87</v>
      </c>
      <c r="B58" t="s">
        <v>104</v>
      </c>
      <c r="C58" t="s">
        <v>106</v>
      </c>
      <c r="D58" t="s">
        <v>91</v>
      </c>
      <c r="E58">
        <v>9300000</v>
      </c>
      <c r="F58">
        <v>9669621.6666666698</v>
      </c>
      <c r="G58">
        <v>3</v>
      </c>
    </row>
    <row r="59" spans="1:8" x14ac:dyDescent="0.2">
      <c r="A59">
        <v>26</v>
      </c>
      <c r="B59" t="s">
        <v>104</v>
      </c>
      <c r="C59" t="s">
        <v>106</v>
      </c>
      <c r="D59" t="s">
        <v>91</v>
      </c>
      <c r="E59">
        <v>8917000</v>
      </c>
      <c r="F59">
        <v>10182084.720000001</v>
      </c>
      <c r="G59">
        <v>1</v>
      </c>
    </row>
    <row r="60" spans="1:8" x14ac:dyDescent="0.2">
      <c r="A60">
        <v>121</v>
      </c>
      <c r="B60" t="s">
        <v>104</v>
      </c>
      <c r="C60" t="s">
        <v>106</v>
      </c>
      <c r="D60" t="s">
        <v>91</v>
      </c>
      <c r="E60">
        <v>23443147.940000001</v>
      </c>
      <c r="F60">
        <v>23756295.879999999</v>
      </c>
      <c r="H60">
        <v>1</v>
      </c>
    </row>
    <row r="61" spans="1:8" x14ac:dyDescent="0.2">
      <c r="A61">
        <v>4</v>
      </c>
      <c r="B61" t="s">
        <v>74</v>
      </c>
      <c r="C61" t="s">
        <v>87</v>
      </c>
      <c r="D61" t="s">
        <v>97</v>
      </c>
      <c r="E61">
        <v>9300000</v>
      </c>
      <c r="F61">
        <v>9667227.1500000004</v>
      </c>
      <c r="G61">
        <v>1</v>
      </c>
    </row>
    <row r="62" spans="1:8" x14ac:dyDescent="0.2">
      <c r="A62">
        <v>87</v>
      </c>
      <c r="B62" t="s">
        <v>74</v>
      </c>
      <c r="C62" t="s">
        <v>87</v>
      </c>
      <c r="D62" t="s">
        <v>97</v>
      </c>
      <c r="E62">
        <v>13950000</v>
      </c>
      <c r="F62">
        <v>14089542</v>
      </c>
      <c r="G62">
        <v>1</v>
      </c>
    </row>
    <row r="63" spans="1:8" x14ac:dyDescent="0.2">
      <c r="A63">
        <v>93</v>
      </c>
      <c r="B63" t="s">
        <v>74</v>
      </c>
      <c r="C63" t="s">
        <v>87</v>
      </c>
      <c r="D63" t="s">
        <v>97</v>
      </c>
      <c r="E63">
        <v>8203000</v>
      </c>
      <c r="F63">
        <v>33080000</v>
      </c>
      <c r="G63">
        <v>1</v>
      </c>
    </row>
    <row r="64" spans="1:8" x14ac:dyDescent="0.2">
      <c r="A64">
        <v>88</v>
      </c>
      <c r="B64" t="s">
        <v>74</v>
      </c>
      <c r="C64" t="s">
        <v>87</v>
      </c>
      <c r="D64" t="s">
        <v>97</v>
      </c>
      <c r="E64">
        <v>18344954.52</v>
      </c>
      <c r="F64">
        <v>18397393.91</v>
      </c>
      <c r="H64">
        <v>1</v>
      </c>
    </row>
    <row r="65" spans="1:8" x14ac:dyDescent="0.2">
      <c r="A65">
        <v>96</v>
      </c>
      <c r="B65" t="s">
        <v>74</v>
      </c>
      <c r="C65" t="s">
        <v>87</v>
      </c>
      <c r="D65" t="s">
        <v>97</v>
      </c>
      <c r="E65">
        <v>8287500</v>
      </c>
      <c r="F65">
        <v>11058244.775</v>
      </c>
      <c r="G65">
        <v>2</v>
      </c>
    </row>
    <row r="66" spans="1:8" x14ac:dyDescent="0.2">
      <c r="A66">
        <v>4</v>
      </c>
      <c r="B66" t="s">
        <v>11</v>
      </c>
      <c r="C66" t="s">
        <v>103</v>
      </c>
      <c r="D66" t="s">
        <v>514</v>
      </c>
      <c r="E66">
        <v>9260000</v>
      </c>
      <c r="F66">
        <v>9600000</v>
      </c>
      <c r="G66">
        <v>1</v>
      </c>
    </row>
    <row r="67" spans="1:8" x14ac:dyDescent="0.2">
      <c r="A67">
        <v>4</v>
      </c>
      <c r="B67" t="s">
        <v>11</v>
      </c>
      <c r="C67" t="s">
        <v>515</v>
      </c>
      <c r="D67" t="s">
        <v>515</v>
      </c>
      <c r="E67">
        <v>9278800</v>
      </c>
      <c r="F67">
        <v>9600000</v>
      </c>
      <c r="G67">
        <v>5</v>
      </c>
    </row>
    <row r="68" spans="1:8" x14ac:dyDescent="0.2">
      <c r="A68">
        <v>28</v>
      </c>
      <c r="B68" t="s">
        <v>11</v>
      </c>
      <c r="C68" t="s">
        <v>515</v>
      </c>
      <c r="D68" t="s">
        <v>515</v>
      </c>
      <c r="E68">
        <v>9286000</v>
      </c>
      <c r="F68">
        <v>9587681.8000000007</v>
      </c>
      <c r="G68">
        <v>1</v>
      </c>
    </row>
    <row r="69" spans="1:8" x14ac:dyDescent="0.2">
      <c r="A69">
        <v>93</v>
      </c>
      <c r="B69" t="s">
        <v>11</v>
      </c>
      <c r="C69" t="s">
        <v>515</v>
      </c>
      <c r="D69" t="s">
        <v>515</v>
      </c>
      <c r="E69">
        <v>9001000</v>
      </c>
      <c r="F69">
        <v>17780000</v>
      </c>
      <c r="G69">
        <v>1</v>
      </c>
    </row>
    <row r="70" spans="1:8" x14ac:dyDescent="0.2">
      <c r="A70">
        <v>27</v>
      </c>
      <c r="B70" t="s">
        <v>11</v>
      </c>
      <c r="C70" t="s">
        <v>515</v>
      </c>
      <c r="D70" t="s">
        <v>515</v>
      </c>
      <c r="E70">
        <v>7322000</v>
      </c>
      <c r="F70">
        <v>28182000</v>
      </c>
      <c r="G70">
        <v>1</v>
      </c>
    </row>
    <row r="71" spans="1:8" x14ac:dyDescent="0.2">
      <c r="A71">
        <v>117</v>
      </c>
      <c r="B71" t="s">
        <v>11</v>
      </c>
      <c r="C71" t="s">
        <v>515</v>
      </c>
      <c r="D71" t="s">
        <v>515</v>
      </c>
      <c r="E71">
        <v>14880502.720000001</v>
      </c>
      <c r="F71">
        <v>14992146.74</v>
      </c>
      <c r="H71">
        <v>1</v>
      </c>
    </row>
    <row r="72" spans="1:8" x14ac:dyDescent="0.2">
      <c r="A72">
        <v>105</v>
      </c>
      <c r="B72" t="s">
        <v>11</v>
      </c>
      <c r="C72" t="s">
        <v>515</v>
      </c>
      <c r="D72" t="s">
        <v>515</v>
      </c>
      <c r="E72">
        <v>9214000</v>
      </c>
      <c r="F72">
        <v>9599973.5399999991</v>
      </c>
      <c r="G72">
        <v>1</v>
      </c>
    </row>
    <row r="73" spans="1:8" x14ac:dyDescent="0.2">
      <c r="A73">
        <v>105</v>
      </c>
      <c r="B73" t="s">
        <v>11</v>
      </c>
      <c r="C73" t="s">
        <v>515</v>
      </c>
      <c r="D73" t="s">
        <v>515</v>
      </c>
      <c r="E73">
        <v>9300000</v>
      </c>
      <c r="F73">
        <v>9599973.5399999991</v>
      </c>
      <c r="G73">
        <v>2</v>
      </c>
    </row>
    <row r="74" spans="1:8" x14ac:dyDescent="0.2">
      <c r="A74">
        <v>4</v>
      </c>
      <c r="B74" t="s">
        <v>13</v>
      </c>
      <c r="C74" t="s">
        <v>105</v>
      </c>
      <c r="D74" t="s">
        <v>521</v>
      </c>
      <c r="E74">
        <v>9746250</v>
      </c>
      <c r="F74">
        <v>10762500</v>
      </c>
      <c r="G74">
        <v>4</v>
      </c>
    </row>
    <row r="75" spans="1:8" x14ac:dyDescent="0.2">
      <c r="A75">
        <v>4</v>
      </c>
      <c r="B75" t="s">
        <v>13</v>
      </c>
      <c r="C75" t="s">
        <v>105</v>
      </c>
      <c r="D75" t="s">
        <v>521</v>
      </c>
      <c r="E75">
        <v>10209000</v>
      </c>
      <c r="F75">
        <v>10530000</v>
      </c>
      <c r="G75">
        <v>5</v>
      </c>
    </row>
    <row r="76" spans="1:8" x14ac:dyDescent="0.2">
      <c r="A76">
        <v>28</v>
      </c>
      <c r="B76" t="s">
        <v>13</v>
      </c>
      <c r="C76" t="s">
        <v>105</v>
      </c>
      <c r="D76" t="s">
        <v>521</v>
      </c>
      <c r="E76">
        <v>9300000</v>
      </c>
      <c r="F76">
        <v>9606025.0299999993</v>
      </c>
      <c r="G76">
        <v>1</v>
      </c>
    </row>
    <row r="77" spans="1:8" x14ac:dyDescent="0.2">
      <c r="A77">
        <v>87</v>
      </c>
      <c r="B77" t="s">
        <v>13</v>
      </c>
      <c r="C77" t="s">
        <v>105</v>
      </c>
      <c r="D77" t="s">
        <v>521</v>
      </c>
      <c r="E77">
        <v>9023333.3333333302</v>
      </c>
      <c r="F77">
        <v>9579001.6666666698</v>
      </c>
      <c r="G77">
        <v>3</v>
      </c>
    </row>
    <row r="78" spans="1:8" x14ac:dyDescent="0.2">
      <c r="A78">
        <v>93</v>
      </c>
      <c r="B78" t="s">
        <v>13</v>
      </c>
      <c r="C78" t="s">
        <v>105</v>
      </c>
      <c r="D78" t="s">
        <v>521</v>
      </c>
      <c r="E78">
        <v>9021000</v>
      </c>
      <c r="F78">
        <v>14605000</v>
      </c>
      <c r="G78">
        <v>2</v>
      </c>
    </row>
    <row r="79" spans="1:8" x14ac:dyDescent="0.2">
      <c r="A79">
        <v>93</v>
      </c>
      <c r="B79" t="s">
        <v>13</v>
      </c>
      <c r="C79" t="s">
        <v>105</v>
      </c>
      <c r="D79" t="s">
        <v>521</v>
      </c>
      <c r="E79">
        <v>9227000</v>
      </c>
      <c r="F79">
        <v>14400000</v>
      </c>
      <c r="G79">
        <v>1</v>
      </c>
    </row>
    <row r="80" spans="1:8" x14ac:dyDescent="0.2">
      <c r="A80">
        <v>93</v>
      </c>
      <c r="B80" t="s">
        <v>13</v>
      </c>
      <c r="C80" t="s">
        <v>105</v>
      </c>
      <c r="D80" t="s">
        <v>521</v>
      </c>
      <c r="E80">
        <v>22918358.690000001</v>
      </c>
      <c r="F80">
        <v>22918358.690000001</v>
      </c>
      <c r="H80">
        <v>1</v>
      </c>
    </row>
    <row r="81" spans="1:7" x14ac:dyDescent="0.2">
      <c r="A81">
        <v>27</v>
      </c>
      <c r="B81" t="s">
        <v>13</v>
      </c>
      <c r="C81" t="s">
        <v>105</v>
      </c>
      <c r="D81" t="s">
        <v>521</v>
      </c>
      <c r="E81">
        <v>9175000</v>
      </c>
      <c r="F81">
        <v>38809000</v>
      </c>
      <c r="G81">
        <v>1</v>
      </c>
    </row>
    <row r="82" spans="1:7" x14ac:dyDescent="0.2">
      <c r="A82">
        <v>32</v>
      </c>
      <c r="B82" t="s">
        <v>13</v>
      </c>
      <c r="C82" t="s">
        <v>105</v>
      </c>
      <c r="D82" t="s">
        <v>521</v>
      </c>
      <c r="E82">
        <v>8730500</v>
      </c>
      <c r="F82">
        <v>9579828.9000000004</v>
      </c>
      <c r="G82">
        <v>2</v>
      </c>
    </row>
    <row r="83" spans="1:7" x14ac:dyDescent="0.2">
      <c r="A83">
        <v>101</v>
      </c>
      <c r="B83" t="s">
        <v>13</v>
      </c>
      <c r="C83" t="s">
        <v>105</v>
      </c>
      <c r="D83" t="s">
        <v>521</v>
      </c>
      <c r="E83">
        <v>9085000</v>
      </c>
      <c r="F83">
        <v>9557000</v>
      </c>
      <c r="G83">
        <v>1</v>
      </c>
    </row>
    <row r="84" spans="1:7" x14ac:dyDescent="0.2">
      <c r="A84">
        <v>96</v>
      </c>
      <c r="B84" t="s">
        <v>13</v>
      </c>
      <c r="C84" t="s">
        <v>105</v>
      </c>
      <c r="D84" t="s">
        <v>521</v>
      </c>
      <c r="E84">
        <v>9300000</v>
      </c>
      <c r="F84">
        <v>9808048</v>
      </c>
      <c r="G84">
        <v>1</v>
      </c>
    </row>
    <row r="85" spans="1:7" x14ac:dyDescent="0.2">
      <c r="A85">
        <v>121</v>
      </c>
      <c r="B85" t="s">
        <v>13</v>
      </c>
      <c r="C85" t="s">
        <v>105</v>
      </c>
      <c r="D85" t="s">
        <v>521</v>
      </c>
      <c r="E85">
        <v>9286000</v>
      </c>
      <c r="F85">
        <v>9644999.3000000007</v>
      </c>
      <c r="G85">
        <v>1</v>
      </c>
    </row>
    <row r="86" spans="1:7" x14ac:dyDescent="0.2">
      <c r="A86">
        <v>32</v>
      </c>
      <c r="B86" t="s">
        <v>11</v>
      </c>
      <c r="C86" t="s">
        <v>103</v>
      </c>
      <c r="D86" t="s">
        <v>537</v>
      </c>
      <c r="E86">
        <v>9195000</v>
      </c>
      <c r="F86">
        <v>19208670.899999999</v>
      </c>
      <c r="G86">
        <v>1</v>
      </c>
    </row>
    <row r="87" spans="1:7" x14ac:dyDescent="0.2">
      <c r="A87">
        <v>108</v>
      </c>
      <c r="B87" t="s">
        <v>12</v>
      </c>
      <c r="C87" t="s">
        <v>866</v>
      </c>
      <c r="D87" t="s">
        <v>537</v>
      </c>
      <c r="E87">
        <v>9195000</v>
      </c>
      <c r="F87">
        <v>9530000</v>
      </c>
      <c r="G87">
        <v>1</v>
      </c>
    </row>
    <row r="88" spans="1:7" x14ac:dyDescent="0.2">
      <c r="A88">
        <v>108</v>
      </c>
      <c r="B88" t="s">
        <v>12</v>
      </c>
      <c r="C88" t="s">
        <v>866</v>
      </c>
      <c r="D88" t="s">
        <v>537</v>
      </c>
      <c r="E88">
        <v>9195000</v>
      </c>
      <c r="F88">
        <v>9530000</v>
      </c>
      <c r="G88">
        <v>1</v>
      </c>
    </row>
    <row r="89" spans="1:7" x14ac:dyDescent="0.2">
      <c r="A89">
        <v>108</v>
      </c>
      <c r="B89" t="s">
        <v>102</v>
      </c>
      <c r="C89" t="s">
        <v>964</v>
      </c>
      <c r="D89" t="s">
        <v>537</v>
      </c>
      <c r="E89">
        <v>9227000</v>
      </c>
      <c r="F89">
        <v>9530000</v>
      </c>
      <c r="G89">
        <v>1</v>
      </c>
    </row>
    <row r="90" spans="1:7" x14ac:dyDescent="0.2">
      <c r="A90">
        <v>120</v>
      </c>
      <c r="B90" t="s">
        <v>13</v>
      </c>
      <c r="C90" t="s">
        <v>537</v>
      </c>
      <c r="D90" t="s">
        <v>537</v>
      </c>
      <c r="E90">
        <v>9247000</v>
      </c>
      <c r="F90">
        <v>9659865</v>
      </c>
      <c r="G90">
        <v>3</v>
      </c>
    </row>
    <row r="91" spans="1:7" x14ac:dyDescent="0.2">
      <c r="A91">
        <v>4</v>
      </c>
      <c r="B91" t="s">
        <v>74</v>
      </c>
      <c r="C91" t="s">
        <v>96</v>
      </c>
      <c r="D91" t="s">
        <v>592</v>
      </c>
      <c r="E91">
        <v>9127000</v>
      </c>
      <c r="F91">
        <v>9600000</v>
      </c>
      <c r="G91">
        <v>1</v>
      </c>
    </row>
    <row r="92" spans="1:7" x14ac:dyDescent="0.2">
      <c r="A92">
        <v>4</v>
      </c>
      <c r="B92" t="s">
        <v>74</v>
      </c>
      <c r="C92" t="s">
        <v>96</v>
      </c>
      <c r="D92" t="s">
        <v>592</v>
      </c>
      <c r="E92">
        <v>9293000</v>
      </c>
      <c r="F92">
        <v>9600000</v>
      </c>
      <c r="G92">
        <v>1</v>
      </c>
    </row>
    <row r="93" spans="1:7" x14ac:dyDescent="0.2">
      <c r="A93">
        <v>87</v>
      </c>
      <c r="B93" t="s">
        <v>74</v>
      </c>
      <c r="C93" t="s">
        <v>96</v>
      </c>
      <c r="D93" t="s">
        <v>592</v>
      </c>
      <c r="E93">
        <v>9300000</v>
      </c>
      <c r="F93">
        <v>9410581.6699999999</v>
      </c>
      <c r="G93">
        <v>1</v>
      </c>
    </row>
    <row r="94" spans="1:7" x14ac:dyDescent="0.2">
      <c r="A94">
        <v>87</v>
      </c>
      <c r="B94" t="s">
        <v>74</v>
      </c>
      <c r="C94" t="s">
        <v>96</v>
      </c>
      <c r="D94" t="s">
        <v>592</v>
      </c>
      <c r="E94">
        <v>9300000</v>
      </c>
      <c r="F94">
        <v>9406434.8000000007</v>
      </c>
      <c r="G94">
        <v>1</v>
      </c>
    </row>
    <row r="95" spans="1:7" x14ac:dyDescent="0.2">
      <c r="A95">
        <v>93</v>
      </c>
      <c r="B95" t="s">
        <v>74</v>
      </c>
      <c r="C95" t="s">
        <v>96</v>
      </c>
      <c r="D95" t="s">
        <v>592</v>
      </c>
      <c r="E95">
        <v>9300000</v>
      </c>
      <c r="F95">
        <v>9600000</v>
      </c>
      <c r="G95">
        <v>2</v>
      </c>
    </row>
    <row r="96" spans="1:7" x14ac:dyDescent="0.2">
      <c r="A96">
        <v>116</v>
      </c>
      <c r="B96" t="s">
        <v>74</v>
      </c>
      <c r="C96" t="s">
        <v>96</v>
      </c>
      <c r="D96" t="s">
        <v>592</v>
      </c>
      <c r="E96">
        <v>9300000</v>
      </c>
      <c r="F96">
        <v>9466708.0800000001</v>
      </c>
      <c r="G96">
        <v>1</v>
      </c>
    </row>
    <row r="97" spans="1:8" x14ac:dyDescent="0.2">
      <c r="A97">
        <v>88</v>
      </c>
      <c r="B97" t="s">
        <v>74</v>
      </c>
      <c r="C97" t="s">
        <v>96</v>
      </c>
      <c r="D97" t="s">
        <v>592</v>
      </c>
      <c r="E97">
        <v>20083469.559999999</v>
      </c>
      <c r="F97">
        <v>20250813.66</v>
      </c>
      <c r="H97">
        <v>1</v>
      </c>
    </row>
    <row r="98" spans="1:8" x14ac:dyDescent="0.2">
      <c r="A98">
        <v>88</v>
      </c>
      <c r="B98" t="s">
        <v>74</v>
      </c>
      <c r="C98" t="s">
        <v>96</v>
      </c>
      <c r="D98" t="s">
        <v>592</v>
      </c>
      <c r="E98">
        <v>19638423.489999998</v>
      </c>
      <c r="F98">
        <v>19693803.879999999</v>
      </c>
      <c r="H98">
        <v>1</v>
      </c>
    </row>
    <row r="99" spans="1:8" x14ac:dyDescent="0.2">
      <c r="A99">
        <v>96</v>
      </c>
      <c r="B99" t="s">
        <v>74</v>
      </c>
      <c r="C99" t="s">
        <v>96</v>
      </c>
      <c r="D99" t="s">
        <v>592</v>
      </c>
      <c r="E99">
        <v>11608500</v>
      </c>
      <c r="F99">
        <v>11996401.875</v>
      </c>
      <c r="G99">
        <v>2</v>
      </c>
    </row>
    <row r="100" spans="1:8" x14ac:dyDescent="0.2">
      <c r="A100">
        <v>105</v>
      </c>
      <c r="B100" t="s">
        <v>74</v>
      </c>
      <c r="C100" t="s">
        <v>96</v>
      </c>
      <c r="D100" t="s">
        <v>592</v>
      </c>
      <c r="E100">
        <v>9300000</v>
      </c>
      <c r="F100">
        <v>9599973.5399999991</v>
      </c>
      <c r="G100">
        <v>1</v>
      </c>
    </row>
    <row r="101" spans="1:8" x14ac:dyDescent="0.2">
      <c r="A101">
        <v>87</v>
      </c>
      <c r="B101" t="s">
        <v>104</v>
      </c>
      <c r="C101" t="s">
        <v>107</v>
      </c>
      <c r="D101" t="s">
        <v>601</v>
      </c>
      <c r="E101">
        <v>9300000</v>
      </c>
      <c r="F101">
        <v>9606024.2899999991</v>
      </c>
      <c r="G101">
        <v>1</v>
      </c>
    </row>
    <row r="102" spans="1:8" x14ac:dyDescent="0.2">
      <c r="A102">
        <v>93</v>
      </c>
      <c r="B102" t="s">
        <v>104</v>
      </c>
      <c r="C102" t="s">
        <v>107</v>
      </c>
      <c r="D102" t="s">
        <v>601</v>
      </c>
      <c r="E102">
        <v>9300000</v>
      </c>
      <c r="F102">
        <v>9600000</v>
      </c>
      <c r="G102">
        <v>1</v>
      </c>
    </row>
    <row r="103" spans="1:8" x14ac:dyDescent="0.2">
      <c r="A103">
        <v>121</v>
      </c>
      <c r="B103" t="s">
        <v>104</v>
      </c>
      <c r="C103" t="s">
        <v>107</v>
      </c>
      <c r="D103" t="s">
        <v>601</v>
      </c>
      <c r="E103">
        <v>9300000</v>
      </c>
      <c r="F103">
        <v>9645157.5</v>
      </c>
      <c r="G103">
        <v>1</v>
      </c>
    </row>
    <row r="104" spans="1:8" x14ac:dyDescent="0.2">
      <c r="A104">
        <v>4</v>
      </c>
      <c r="B104" t="s">
        <v>13</v>
      </c>
      <c r="C104" t="s">
        <v>105</v>
      </c>
      <c r="D104" t="s">
        <v>606</v>
      </c>
      <c r="E104">
        <v>7657000</v>
      </c>
      <c r="F104">
        <v>11260000</v>
      </c>
      <c r="G104">
        <v>1</v>
      </c>
    </row>
    <row r="105" spans="1:8" x14ac:dyDescent="0.2">
      <c r="A105">
        <v>28</v>
      </c>
      <c r="B105" t="s">
        <v>13</v>
      </c>
      <c r="C105" t="s">
        <v>105</v>
      </c>
      <c r="D105" t="s">
        <v>606</v>
      </c>
      <c r="E105">
        <v>10834666.6666667</v>
      </c>
      <c r="F105">
        <v>11175592.6033333</v>
      </c>
      <c r="G105">
        <v>3</v>
      </c>
    </row>
    <row r="106" spans="1:8" x14ac:dyDescent="0.2">
      <c r="A106">
        <v>87</v>
      </c>
      <c r="B106" t="s">
        <v>13</v>
      </c>
      <c r="C106" t="s">
        <v>105</v>
      </c>
      <c r="D106" t="s">
        <v>606</v>
      </c>
      <c r="E106">
        <v>9258333.3333333302</v>
      </c>
      <c r="F106">
        <v>9606024.2899999991</v>
      </c>
      <c r="G106">
        <v>3</v>
      </c>
    </row>
    <row r="107" spans="1:8" x14ac:dyDescent="0.2">
      <c r="A107">
        <v>93</v>
      </c>
      <c r="B107" t="s">
        <v>13</v>
      </c>
      <c r="C107" t="s">
        <v>105</v>
      </c>
      <c r="D107" t="s">
        <v>606</v>
      </c>
      <c r="E107">
        <v>9286000</v>
      </c>
      <c r="F107">
        <v>9625000</v>
      </c>
      <c r="G107">
        <v>2</v>
      </c>
    </row>
    <row r="108" spans="1:8" x14ac:dyDescent="0.2">
      <c r="A108">
        <v>4</v>
      </c>
      <c r="B108" t="s">
        <v>102</v>
      </c>
      <c r="C108" t="s">
        <v>643</v>
      </c>
      <c r="D108" t="s">
        <v>644</v>
      </c>
      <c r="E108">
        <v>7133000</v>
      </c>
      <c r="F108">
        <v>52658380</v>
      </c>
      <c r="G108">
        <v>2</v>
      </c>
    </row>
    <row r="109" spans="1:8" x14ac:dyDescent="0.2">
      <c r="A109">
        <v>14</v>
      </c>
      <c r="B109" t="s">
        <v>102</v>
      </c>
      <c r="C109" t="s">
        <v>643</v>
      </c>
      <c r="D109" t="s">
        <v>644</v>
      </c>
      <c r="E109">
        <v>22594662.640000001</v>
      </c>
      <c r="F109">
        <v>22594662.640000001</v>
      </c>
      <c r="H109">
        <v>1</v>
      </c>
    </row>
    <row r="110" spans="1:8" x14ac:dyDescent="0.2">
      <c r="A110">
        <v>87</v>
      </c>
      <c r="B110" t="s">
        <v>102</v>
      </c>
      <c r="C110" t="s">
        <v>643</v>
      </c>
      <c r="D110" t="s">
        <v>644</v>
      </c>
      <c r="E110">
        <v>9227000</v>
      </c>
      <c r="F110">
        <v>9579108.0999999996</v>
      </c>
      <c r="G110">
        <v>1</v>
      </c>
    </row>
    <row r="111" spans="1:8" x14ac:dyDescent="0.2">
      <c r="A111">
        <v>93</v>
      </c>
      <c r="B111" t="s">
        <v>102</v>
      </c>
      <c r="C111" t="s">
        <v>643</v>
      </c>
      <c r="D111" t="s">
        <v>644</v>
      </c>
      <c r="E111">
        <v>7825000</v>
      </c>
      <c r="F111">
        <v>37185000</v>
      </c>
      <c r="G111">
        <v>1</v>
      </c>
    </row>
    <row r="112" spans="1:8" x14ac:dyDescent="0.2">
      <c r="A112">
        <v>93</v>
      </c>
      <c r="B112" t="s">
        <v>102</v>
      </c>
      <c r="C112" t="s">
        <v>643</v>
      </c>
      <c r="D112" t="s">
        <v>644</v>
      </c>
      <c r="E112">
        <v>9043000</v>
      </c>
      <c r="F112">
        <v>25350000</v>
      </c>
      <c r="G112">
        <v>1</v>
      </c>
    </row>
    <row r="113" spans="1:7" x14ac:dyDescent="0.2">
      <c r="A113">
        <v>27</v>
      </c>
      <c r="B113" t="s">
        <v>102</v>
      </c>
      <c r="C113" t="s">
        <v>643</v>
      </c>
      <c r="D113" t="s">
        <v>644</v>
      </c>
      <c r="E113">
        <v>8287000</v>
      </c>
      <c r="F113">
        <v>28243000</v>
      </c>
      <c r="G113">
        <v>1</v>
      </c>
    </row>
    <row r="114" spans="1:7" x14ac:dyDescent="0.2">
      <c r="A114">
        <v>26</v>
      </c>
      <c r="B114" t="s">
        <v>102</v>
      </c>
      <c r="C114" t="s">
        <v>643</v>
      </c>
      <c r="D114" t="s">
        <v>644</v>
      </c>
      <c r="E114">
        <v>6230000</v>
      </c>
      <c r="F114">
        <v>51672000</v>
      </c>
      <c r="G114">
        <v>1</v>
      </c>
    </row>
    <row r="115" spans="1:7" x14ac:dyDescent="0.2">
      <c r="A115">
        <v>4</v>
      </c>
      <c r="B115" t="s">
        <v>11</v>
      </c>
      <c r="C115" t="s">
        <v>94</v>
      </c>
      <c r="D115" t="s">
        <v>645</v>
      </c>
      <c r="E115">
        <v>9300000</v>
      </c>
      <c r="F115">
        <v>9600000</v>
      </c>
      <c r="G115">
        <v>1</v>
      </c>
    </row>
    <row r="116" spans="1:7" x14ac:dyDescent="0.2">
      <c r="A116">
        <v>93</v>
      </c>
      <c r="B116" t="s">
        <v>11</v>
      </c>
      <c r="C116" t="s">
        <v>94</v>
      </c>
      <c r="D116" t="s">
        <v>645</v>
      </c>
      <c r="E116">
        <v>7615000</v>
      </c>
      <c r="F116">
        <v>26746093.219999999</v>
      </c>
      <c r="G116">
        <v>1</v>
      </c>
    </row>
    <row r="117" spans="1:7" x14ac:dyDescent="0.2">
      <c r="A117">
        <v>93</v>
      </c>
      <c r="B117" t="s">
        <v>11</v>
      </c>
      <c r="C117" t="s">
        <v>94</v>
      </c>
      <c r="D117" t="s">
        <v>645</v>
      </c>
      <c r="E117">
        <v>4587500</v>
      </c>
      <c r="F117">
        <v>11406907.475</v>
      </c>
      <c r="G117">
        <v>2</v>
      </c>
    </row>
    <row r="118" spans="1:7" x14ac:dyDescent="0.2">
      <c r="A118">
        <v>27</v>
      </c>
      <c r="B118" t="s">
        <v>11</v>
      </c>
      <c r="C118" t="s">
        <v>94</v>
      </c>
      <c r="D118" t="s">
        <v>645</v>
      </c>
      <c r="E118">
        <v>9231000</v>
      </c>
      <c r="F118">
        <v>19658000</v>
      </c>
      <c r="G118">
        <v>2</v>
      </c>
    </row>
    <row r="119" spans="1:7" x14ac:dyDescent="0.2">
      <c r="A119">
        <v>96</v>
      </c>
      <c r="B119" t="s">
        <v>11</v>
      </c>
      <c r="C119" t="s">
        <v>94</v>
      </c>
      <c r="D119" t="s">
        <v>645</v>
      </c>
      <c r="E119">
        <v>9300000</v>
      </c>
      <c r="F119">
        <v>9858920.0050000008</v>
      </c>
      <c r="G119">
        <v>2</v>
      </c>
    </row>
    <row r="120" spans="1:7" x14ac:dyDescent="0.2">
      <c r="A120">
        <v>22</v>
      </c>
      <c r="B120" t="s">
        <v>12</v>
      </c>
      <c r="C120" t="s">
        <v>85</v>
      </c>
      <c r="D120" t="s">
        <v>85</v>
      </c>
      <c r="E120">
        <v>8959000</v>
      </c>
      <c r="F120">
        <v>27609000</v>
      </c>
      <c r="G120">
        <v>1</v>
      </c>
    </row>
    <row r="121" spans="1:7" x14ac:dyDescent="0.2">
      <c r="A121">
        <v>4</v>
      </c>
      <c r="B121" t="s">
        <v>104</v>
      </c>
      <c r="C121" t="s">
        <v>507</v>
      </c>
      <c r="D121" t="s">
        <v>653</v>
      </c>
      <c r="E121">
        <v>12020333.3333333</v>
      </c>
      <c r="F121">
        <v>12320333.3333333</v>
      </c>
      <c r="G121">
        <v>3</v>
      </c>
    </row>
    <row r="122" spans="1:7" x14ac:dyDescent="0.2">
      <c r="A122">
        <v>105</v>
      </c>
      <c r="B122" t="s">
        <v>104</v>
      </c>
      <c r="C122" t="s">
        <v>507</v>
      </c>
      <c r="D122" t="s">
        <v>653</v>
      </c>
      <c r="E122">
        <v>9182000</v>
      </c>
      <c r="F122">
        <v>9599973.5399999991</v>
      </c>
      <c r="G122">
        <v>1</v>
      </c>
    </row>
    <row r="123" spans="1:7" x14ac:dyDescent="0.2">
      <c r="A123">
        <v>92</v>
      </c>
      <c r="B123" t="s">
        <v>102</v>
      </c>
      <c r="C123" t="s">
        <v>916</v>
      </c>
      <c r="D123" t="s">
        <v>662</v>
      </c>
      <c r="E123">
        <v>9293000</v>
      </c>
      <c r="F123">
        <v>9511000</v>
      </c>
      <c r="G123">
        <v>1</v>
      </c>
    </row>
    <row r="124" spans="1:7" x14ac:dyDescent="0.2">
      <c r="A124">
        <v>28</v>
      </c>
      <c r="B124" t="s">
        <v>102</v>
      </c>
      <c r="C124" t="s">
        <v>1072</v>
      </c>
      <c r="D124" t="s">
        <v>662</v>
      </c>
      <c r="E124">
        <v>9300000</v>
      </c>
      <c r="F124">
        <v>9605505.2300000004</v>
      </c>
      <c r="G124">
        <v>1</v>
      </c>
    </row>
    <row r="125" spans="1:7" x14ac:dyDescent="0.2">
      <c r="A125">
        <v>4</v>
      </c>
      <c r="B125" t="s">
        <v>102</v>
      </c>
      <c r="C125" t="s">
        <v>108</v>
      </c>
      <c r="D125" t="s">
        <v>731</v>
      </c>
      <c r="E125">
        <v>9300000</v>
      </c>
      <c r="F125">
        <v>9600000</v>
      </c>
      <c r="G125">
        <v>1</v>
      </c>
    </row>
    <row r="126" spans="1:7" x14ac:dyDescent="0.2">
      <c r="A126">
        <v>93</v>
      </c>
      <c r="B126" t="s">
        <v>102</v>
      </c>
      <c r="C126" t="s">
        <v>108</v>
      </c>
      <c r="D126" t="s">
        <v>731</v>
      </c>
      <c r="E126">
        <v>9273500</v>
      </c>
      <c r="F126">
        <v>9725000</v>
      </c>
      <c r="G126">
        <v>2</v>
      </c>
    </row>
    <row r="127" spans="1:7" x14ac:dyDescent="0.2">
      <c r="A127">
        <v>93</v>
      </c>
      <c r="B127" t="s">
        <v>102</v>
      </c>
      <c r="C127" t="s">
        <v>108</v>
      </c>
      <c r="D127" t="s">
        <v>731</v>
      </c>
      <c r="E127">
        <v>9300000</v>
      </c>
      <c r="F127">
        <v>9575000</v>
      </c>
      <c r="G127">
        <v>2</v>
      </c>
    </row>
    <row r="128" spans="1:7" x14ac:dyDescent="0.2">
      <c r="A128">
        <v>96</v>
      </c>
      <c r="B128" t="s">
        <v>102</v>
      </c>
      <c r="C128" t="s">
        <v>108</v>
      </c>
      <c r="D128" t="s">
        <v>731</v>
      </c>
      <c r="E128">
        <v>9300000</v>
      </c>
      <c r="F128">
        <v>9604557.5099999998</v>
      </c>
      <c r="G128">
        <v>1</v>
      </c>
    </row>
    <row r="129" spans="1:8" x14ac:dyDescent="0.2">
      <c r="A129">
        <v>105</v>
      </c>
      <c r="B129" t="s">
        <v>102</v>
      </c>
      <c r="C129" t="s">
        <v>108</v>
      </c>
      <c r="D129" t="s">
        <v>731</v>
      </c>
      <c r="E129">
        <v>9300000</v>
      </c>
      <c r="F129">
        <v>9599973.5399999991</v>
      </c>
      <c r="G129">
        <v>1</v>
      </c>
    </row>
    <row r="130" spans="1:8" x14ac:dyDescent="0.2">
      <c r="A130">
        <v>105</v>
      </c>
      <c r="B130" t="s">
        <v>102</v>
      </c>
      <c r="C130" t="s">
        <v>108</v>
      </c>
      <c r="D130" t="s">
        <v>731</v>
      </c>
      <c r="E130">
        <v>9300000</v>
      </c>
      <c r="F130">
        <v>9599973.5399999991</v>
      </c>
      <c r="H130">
        <v>1</v>
      </c>
    </row>
    <row r="131" spans="1:8" x14ac:dyDescent="0.2">
      <c r="A131">
        <v>94</v>
      </c>
      <c r="B131" t="s">
        <v>102</v>
      </c>
      <c r="C131" t="s">
        <v>108</v>
      </c>
      <c r="D131" t="s">
        <v>731</v>
      </c>
      <c r="E131">
        <v>6975000</v>
      </c>
      <c r="F131">
        <v>14156039.875</v>
      </c>
      <c r="G131">
        <v>2</v>
      </c>
    </row>
    <row r="132" spans="1:8" x14ac:dyDescent="0.2">
      <c r="A132">
        <v>93</v>
      </c>
      <c r="B132" t="s">
        <v>11</v>
      </c>
      <c r="C132" t="s">
        <v>812</v>
      </c>
      <c r="D132" t="s">
        <v>731</v>
      </c>
      <c r="E132">
        <v>7909000</v>
      </c>
      <c r="F132">
        <v>48191200</v>
      </c>
      <c r="G132">
        <v>1</v>
      </c>
    </row>
    <row r="133" spans="1:8" x14ac:dyDescent="0.2">
      <c r="A133">
        <v>22</v>
      </c>
      <c r="B133" t="s">
        <v>11</v>
      </c>
      <c r="C133" t="s">
        <v>965</v>
      </c>
      <c r="D133" t="s">
        <v>731</v>
      </c>
      <c r="E133">
        <v>7909000</v>
      </c>
      <c r="F133">
        <v>41309000</v>
      </c>
      <c r="G133">
        <v>1</v>
      </c>
    </row>
    <row r="134" spans="1:8" x14ac:dyDescent="0.2">
      <c r="A134">
        <v>4</v>
      </c>
      <c r="B134" t="s">
        <v>73</v>
      </c>
      <c r="C134" t="s">
        <v>732</v>
      </c>
      <c r="D134" t="s">
        <v>733</v>
      </c>
      <c r="E134">
        <v>9300000</v>
      </c>
      <c r="F134">
        <v>9600000</v>
      </c>
      <c r="G134">
        <v>2</v>
      </c>
    </row>
    <row r="135" spans="1:8" x14ac:dyDescent="0.2">
      <c r="A135">
        <v>4</v>
      </c>
      <c r="B135" t="s">
        <v>74</v>
      </c>
      <c r="C135" t="s">
        <v>734</v>
      </c>
      <c r="D135" t="s">
        <v>734</v>
      </c>
      <c r="E135">
        <v>9182000</v>
      </c>
      <c r="F135">
        <v>9600000</v>
      </c>
      <c r="G135">
        <v>1</v>
      </c>
    </row>
    <row r="136" spans="1:8" x14ac:dyDescent="0.2">
      <c r="A136">
        <v>4</v>
      </c>
      <c r="B136" t="s">
        <v>74</v>
      </c>
      <c r="C136" t="s">
        <v>734</v>
      </c>
      <c r="D136" t="s">
        <v>734</v>
      </c>
      <c r="E136">
        <v>9237500</v>
      </c>
      <c r="F136">
        <v>9600000</v>
      </c>
      <c r="G136">
        <v>2</v>
      </c>
    </row>
    <row r="137" spans="1:8" x14ac:dyDescent="0.2">
      <c r="A137">
        <v>116</v>
      </c>
      <c r="B137" t="s">
        <v>74</v>
      </c>
      <c r="C137" t="s">
        <v>734</v>
      </c>
      <c r="D137" t="s">
        <v>734</v>
      </c>
      <c r="E137">
        <v>4646500</v>
      </c>
      <c r="F137">
        <v>9466708.0800000001</v>
      </c>
      <c r="G137">
        <v>2</v>
      </c>
    </row>
    <row r="138" spans="1:8" x14ac:dyDescent="0.2">
      <c r="A138">
        <v>105</v>
      </c>
      <c r="B138" t="s">
        <v>74</v>
      </c>
      <c r="C138" t="s">
        <v>734</v>
      </c>
      <c r="D138" t="s">
        <v>734</v>
      </c>
      <c r="E138">
        <v>10787000</v>
      </c>
      <c r="F138">
        <v>11995694.109999999</v>
      </c>
      <c r="G138">
        <v>2</v>
      </c>
    </row>
    <row r="139" spans="1:8" x14ac:dyDescent="0.2">
      <c r="A139">
        <v>93</v>
      </c>
      <c r="B139" t="s">
        <v>74</v>
      </c>
      <c r="C139" t="s">
        <v>736</v>
      </c>
      <c r="D139" t="s">
        <v>737</v>
      </c>
      <c r="E139">
        <v>8875000</v>
      </c>
      <c r="F139">
        <v>34882616.590000004</v>
      </c>
      <c r="G139">
        <v>1</v>
      </c>
    </row>
    <row r="140" spans="1:8" x14ac:dyDescent="0.2">
      <c r="A140">
        <v>27</v>
      </c>
      <c r="B140" t="s">
        <v>74</v>
      </c>
      <c r="C140" t="s">
        <v>736</v>
      </c>
      <c r="D140" t="s">
        <v>737</v>
      </c>
      <c r="E140">
        <v>9254000</v>
      </c>
      <c r="F140">
        <v>10173000</v>
      </c>
      <c r="G140">
        <v>1</v>
      </c>
    </row>
    <row r="141" spans="1:8" x14ac:dyDescent="0.2">
      <c r="A141">
        <v>87</v>
      </c>
      <c r="B141" t="s">
        <v>104</v>
      </c>
      <c r="C141" t="s">
        <v>106</v>
      </c>
      <c r="D141" t="s">
        <v>523</v>
      </c>
      <c r="E141">
        <v>9300000</v>
      </c>
      <c r="F141">
        <v>9584698.75</v>
      </c>
      <c r="G141">
        <v>2</v>
      </c>
    </row>
    <row r="142" spans="1:8" x14ac:dyDescent="0.2">
      <c r="A142">
        <v>93</v>
      </c>
      <c r="B142" t="s">
        <v>104</v>
      </c>
      <c r="C142" t="s">
        <v>106</v>
      </c>
      <c r="D142" t="s">
        <v>523</v>
      </c>
      <c r="E142">
        <v>8551000</v>
      </c>
      <c r="F142">
        <v>16953961.7533333</v>
      </c>
      <c r="G142">
        <v>3</v>
      </c>
    </row>
    <row r="143" spans="1:8" x14ac:dyDescent="0.2">
      <c r="A143">
        <v>22</v>
      </c>
      <c r="B143" t="s">
        <v>104</v>
      </c>
      <c r="C143" t="s">
        <v>106</v>
      </c>
      <c r="D143" t="s">
        <v>523</v>
      </c>
      <c r="E143">
        <v>6734000</v>
      </c>
      <c r="F143">
        <v>60706000</v>
      </c>
      <c r="G143">
        <v>1</v>
      </c>
    </row>
    <row r="144" spans="1:8" x14ac:dyDescent="0.2">
      <c r="A144">
        <v>93</v>
      </c>
      <c r="B144" t="s">
        <v>74</v>
      </c>
      <c r="C144" t="s">
        <v>74</v>
      </c>
      <c r="D144" t="s">
        <v>738</v>
      </c>
      <c r="E144">
        <v>7070000</v>
      </c>
      <c r="F144">
        <v>9750000</v>
      </c>
      <c r="G144">
        <v>1</v>
      </c>
    </row>
    <row r="145" spans="1:8" x14ac:dyDescent="0.2">
      <c r="A145">
        <v>32</v>
      </c>
      <c r="B145" t="s">
        <v>74</v>
      </c>
      <c r="C145" t="s">
        <v>74</v>
      </c>
      <c r="D145" t="s">
        <v>738</v>
      </c>
      <c r="E145">
        <v>8707000</v>
      </c>
      <c r="F145">
        <v>18179350.280000001</v>
      </c>
      <c r="G145">
        <v>1</v>
      </c>
    </row>
    <row r="146" spans="1:8" x14ac:dyDescent="0.2">
      <c r="A146">
        <v>96</v>
      </c>
      <c r="B146" t="s">
        <v>74</v>
      </c>
      <c r="C146" t="s">
        <v>74</v>
      </c>
      <c r="D146" t="s">
        <v>738</v>
      </c>
      <c r="E146">
        <v>9300000</v>
      </c>
      <c r="F146">
        <v>9604557.5099999998</v>
      </c>
      <c r="G146">
        <v>1</v>
      </c>
    </row>
    <row r="147" spans="1:8" x14ac:dyDescent="0.2">
      <c r="A147">
        <v>93</v>
      </c>
      <c r="B147" t="s">
        <v>102</v>
      </c>
      <c r="C147" t="s">
        <v>108</v>
      </c>
      <c r="D147" t="s">
        <v>740</v>
      </c>
      <c r="E147">
        <v>8998666.6666666698</v>
      </c>
      <c r="F147">
        <v>16921554.859999999</v>
      </c>
      <c r="G147">
        <v>3</v>
      </c>
    </row>
    <row r="148" spans="1:8" x14ac:dyDescent="0.2">
      <c r="A148">
        <v>93</v>
      </c>
      <c r="B148" t="s">
        <v>102</v>
      </c>
      <c r="C148" t="s">
        <v>108</v>
      </c>
      <c r="D148" t="s">
        <v>740</v>
      </c>
      <c r="E148">
        <v>9845000</v>
      </c>
      <c r="F148">
        <v>14254625</v>
      </c>
      <c r="G148">
        <v>8</v>
      </c>
    </row>
    <row r="149" spans="1:8" x14ac:dyDescent="0.2">
      <c r="A149">
        <v>105</v>
      </c>
      <c r="B149" t="s">
        <v>102</v>
      </c>
      <c r="C149" t="s">
        <v>108</v>
      </c>
      <c r="D149" t="s">
        <v>740</v>
      </c>
      <c r="E149">
        <v>9300000</v>
      </c>
      <c r="F149">
        <v>9599973.5399999991</v>
      </c>
      <c r="G149">
        <v>1</v>
      </c>
    </row>
    <row r="150" spans="1:8" x14ac:dyDescent="0.2">
      <c r="A150">
        <v>4</v>
      </c>
      <c r="B150" t="s">
        <v>11</v>
      </c>
      <c r="C150" t="s">
        <v>94</v>
      </c>
      <c r="D150" t="s">
        <v>742</v>
      </c>
      <c r="E150">
        <v>9289000</v>
      </c>
      <c r="F150">
        <v>9600000</v>
      </c>
      <c r="G150">
        <v>6</v>
      </c>
    </row>
    <row r="151" spans="1:8" x14ac:dyDescent="0.2">
      <c r="A151">
        <v>93</v>
      </c>
      <c r="B151" t="s">
        <v>11</v>
      </c>
      <c r="C151" t="s">
        <v>94</v>
      </c>
      <c r="D151" t="s">
        <v>742</v>
      </c>
      <c r="E151">
        <v>9283500</v>
      </c>
      <c r="F151">
        <v>10038154.390000001</v>
      </c>
      <c r="G151">
        <v>2</v>
      </c>
    </row>
    <row r="152" spans="1:8" x14ac:dyDescent="0.2">
      <c r="A152">
        <v>117</v>
      </c>
      <c r="B152" t="s">
        <v>11</v>
      </c>
      <c r="C152" t="s">
        <v>94</v>
      </c>
      <c r="D152" t="s">
        <v>742</v>
      </c>
      <c r="E152">
        <v>9300000</v>
      </c>
      <c r="F152">
        <v>9511293.75</v>
      </c>
      <c r="G152">
        <v>1</v>
      </c>
    </row>
    <row r="153" spans="1:8" x14ac:dyDescent="0.2">
      <c r="A153">
        <v>28</v>
      </c>
      <c r="B153" t="s">
        <v>73</v>
      </c>
      <c r="C153" t="s">
        <v>743</v>
      </c>
      <c r="D153" t="s">
        <v>743</v>
      </c>
      <c r="E153">
        <v>9300000</v>
      </c>
      <c r="F153">
        <v>9606025.0299999993</v>
      </c>
      <c r="G153">
        <v>1</v>
      </c>
    </row>
    <row r="154" spans="1:8" x14ac:dyDescent="0.2">
      <c r="A154">
        <v>93</v>
      </c>
      <c r="B154" t="s">
        <v>73</v>
      </c>
      <c r="C154" t="s">
        <v>743</v>
      </c>
      <c r="D154" t="s">
        <v>743</v>
      </c>
      <c r="E154">
        <v>10108750</v>
      </c>
      <c r="F154">
        <v>14130500</v>
      </c>
      <c r="G154">
        <v>4</v>
      </c>
    </row>
    <row r="155" spans="1:8" x14ac:dyDescent="0.2">
      <c r="A155">
        <v>27</v>
      </c>
      <c r="B155" t="s">
        <v>73</v>
      </c>
      <c r="C155" t="s">
        <v>743</v>
      </c>
      <c r="D155" t="s">
        <v>743</v>
      </c>
      <c r="E155">
        <v>8287000</v>
      </c>
      <c r="F155">
        <v>12550000</v>
      </c>
      <c r="G155">
        <v>1</v>
      </c>
    </row>
    <row r="156" spans="1:8" x14ac:dyDescent="0.2">
      <c r="A156">
        <v>27</v>
      </c>
      <c r="B156" t="s">
        <v>73</v>
      </c>
      <c r="C156" t="s">
        <v>743</v>
      </c>
      <c r="D156" t="s">
        <v>743</v>
      </c>
      <c r="E156">
        <v>8287000</v>
      </c>
      <c r="F156">
        <v>40216000</v>
      </c>
      <c r="G156">
        <v>1</v>
      </c>
    </row>
    <row r="157" spans="1:8" x14ac:dyDescent="0.2">
      <c r="A157">
        <v>27</v>
      </c>
      <c r="B157" t="s">
        <v>73</v>
      </c>
      <c r="C157" t="s">
        <v>743</v>
      </c>
      <c r="D157" t="s">
        <v>743</v>
      </c>
      <c r="E157">
        <v>19680443.120000001</v>
      </c>
      <c r="F157">
        <v>19680443.120000001</v>
      </c>
      <c r="H157">
        <v>1</v>
      </c>
    </row>
    <row r="158" spans="1:8" x14ac:dyDescent="0.2">
      <c r="A158">
        <v>22</v>
      </c>
      <c r="B158" t="s">
        <v>73</v>
      </c>
      <c r="C158" t="s">
        <v>743</v>
      </c>
      <c r="D158" t="s">
        <v>743</v>
      </c>
      <c r="E158">
        <v>9254000</v>
      </c>
      <c r="F158">
        <v>23954000</v>
      </c>
      <c r="G158">
        <v>1</v>
      </c>
    </row>
    <row r="159" spans="1:8" x14ac:dyDescent="0.2">
      <c r="A159">
        <v>121</v>
      </c>
      <c r="B159" t="s">
        <v>73</v>
      </c>
      <c r="C159" t="s">
        <v>743</v>
      </c>
      <c r="D159" t="s">
        <v>743</v>
      </c>
      <c r="E159">
        <v>9300000</v>
      </c>
      <c r="F159">
        <v>9645157.5</v>
      </c>
      <c r="G159">
        <v>1</v>
      </c>
    </row>
    <row r="160" spans="1:8" x14ac:dyDescent="0.2">
      <c r="A160">
        <v>4</v>
      </c>
      <c r="B160" t="s">
        <v>74</v>
      </c>
      <c r="C160" t="s">
        <v>74</v>
      </c>
      <c r="D160" t="s">
        <v>744</v>
      </c>
      <c r="E160">
        <v>9241000</v>
      </c>
      <c r="F160">
        <v>9600000</v>
      </c>
      <c r="G160">
        <v>1</v>
      </c>
    </row>
    <row r="161" spans="1:8" x14ac:dyDescent="0.2">
      <c r="A161">
        <v>93</v>
      </c>
      <c r="B161" t="s">
        <v>74</v>
      </c>
      <c r="C161" t="s">
        <v>74</v>
      </c>
      <c r="D161" t="s">
        <v>744</v>
      </c>
      <c r="E161">
        <v>9260000</v>
      </c>
      <c r="F161">
        <v>22800000</v>
      </c>
      <c r="G161">
        <v>1</v>
      </c>
    </row>
    <row r="162" spans="1:8" x14ac:dyDescent="0.2">
      <c r="A162">
        <v>93</v>
      </c>
      <c r="B162" t="s">
        <v>74</v>
      </c>
      <c r="C162" t="s">
        <v>74</v>
      </c>
      <c r="D162" t="s">
        <v>744</v>
      </c>
      <c r="E162">
        <v>8711333.3333333302</v>
      </c>
      <c r="F162">
        <v>15000000</v>
      </c>
      <c r="G162">
        <v>3</v>
      </c>
    </row>
    <row r="163" spans="1:8" x14ac:dyDescent="0.2">
      <c r="A163">
        <v>116</v>
      </c>
      <c r="B163" t="s">
        <v>74</v>
      </c>
      <c r="C163" t="s">
        <v>74</v>
      </c>
      <c r="D163" t="s">
        <v>744</v>
      </c>
      <c r="E163">
        <v>10624333.3333333</v>
      </c>
      <c r="F163">
        <v>11044492.76</v>
      </c>
      <c r="G163">
        <v>3</v>
      </c>
    </row>
    <row r="164" spans="1:8" x14ac:dyDescent="0.2">
      <c r="A164">
        <v>32</v>
      </c>
      <c r="B164" t="s">
        <v>74</v>
      </c>
      <c r="C164" t="s">
        <v>74</v>
      </c>
      <c r="D164" t="s">
        <v>744</v>
      </c>
      <c r="E164">
        <v>28810560.925999999</v>
      </c>
      <c r="F164">
        <v>28877619.8665714</v>
      </c>
      <c r="H164">
        <v>35</v>
      </c>
    </row>
    <row r="165" spans="1:8" x14ac:dyDescent="0.2">
      <c r="A165">
        <v>117</v>
      </c>
      <c r="B165" t="s">
        <v>74</v>
      </c>
      <c r="C165" t="s">
        <v>74</v>
      </c>
      <c r="D165" t="s">
        <v>744</v>
      </c>
      <c r="E165">
        <v>8539000</v>
      </c>
      <c r="F165">
        <v>9511000</v>
      </c>
      <c r="G165">
        <v>1</v>
      </c>
    </row>
    <row r="166" spans="1:8" x14ac:dyDescent="0.2">
      <c r="A166">
        <v>22</v>
      </c>
      <c r="B166" t="s">
        <v>74</v>
      </c>
      <c r="C166" t="s">
        <v>74</v>
      </c>
      <c r="D166" t="s">
        <v>744</v>
      </c>
      <c r="E166">
        <v>9300000</v>
      </c>
      <c r="F166">
        <v>9601391.8699999992</v>
      </c>
      <c r="G166">
        <v>2</v>
      </c>
    </row>
    <row r="167" spans="1:8" x14ac:dyDescent="0.2">
      <c r="A167">
        <v>28</v>
      </c>
      <c r="B167" t="s">
        <v>74</v>
      </c>
      <c r="C167" t="s">
        <v>72</v>
      </c>
      <c r="D167" t="s">
        <v>745</v>
      </c>
      <c r="E167">
        <v>9300000</v>
      </c>
      <c r="F167">
        <v>9587840</v>
      </c>
      <c r="G167">
        <v>6</v>
      </c>
    </row>
    <row r="168" spans="1:8" x14ac:dyDescent="0.2">
      <c r="A168">
        <v>93</v>
      </c>
      <c r="B168" t="s">
        <v>74</v>
      </c>
      <c r="C168" t="s">
        <v>72</v>
      </c>
      <c r="D168" t="s">
        <v>745</v>
      </c>
      <c r="E168">
        <v>14449832.9</v>
      </c>
      <c r="F168">
        <v>14449832.9</v>
      </c>
      <c r="H168">
        <v>1</v>
      </c>
    </row>
    <row r="169" spans="1:8" x14ac:dyDescent="0.2">
      <c r="A169">
        <v>88</v>
      </c>
      <c r="B169" t="s">
        <v>74</v>
      </c>
      <c r="C169" t="s">
        <v>72</v>
      </c>
      <c r="D169" t="s">
        <v>745</v>
      </c>
      <c r="E169">
        <v>14781775.15</v>
      </c>
      <c r="F169">
        <v>15010550.310000001</v>
      </c>
      <c r="H169">
        <v>1</v>
      </c>
    </row>
    <row r="170" spans="1:8" x14ac:dyDescent="0.2">
      <c r="A170">
        <v>101</v>
      </c>
      <c r="B170" t="s">
        <v>74</v>
      </c>
      <c r="C170" t="s">
        <v>72</v>
      </c>
      <c r="D170" t="s">
        <v>745</v>
      </c>
      <c r="E170">
        <v>9300000</v>
      </c>
      <c r="F170">
        <v>9542000</v>
      </c>
      <c r="G170">
        <v>1</v>
      </c>
    </row>
    <row r="171" spans="1:8" x14ac:dyDescent="0.2">
      <c r="A171">
        <v>101</v>
      </c>
      <c r="B171" t="s">
        <v>74</v>
      </c>
      <c r="C171" t="s">
        <v>72</v>
      </c>
      <c r="D171" t="s">
        <v>745</v>
      </c>
      <c r="E171">
        <v>9300000</v>
      </c>
      <c r="F171">
        <v>9542000</v>
      </c>
      <c r="G171">
        <v>1</v>
      </c>
    </row>
    <row r="172" spans="1:8" x14ac:dyDescent="0.2">
      <c r="A172">
        <v>105</v>
      </c>
      <c r="B172" t="s">
        <v>74</v>
      </c>
      <c r="C172" t="s">
        <v>72</v>
      </c>
      <c r="D172" t="s">
        <v>745</v>
      </c>
      <c r="E172">
        <v>9300000</v>
      </c>
      <c r="F172">
        <v>9599973.5399999991</v>
      </c>
      <c r="G172">
        <v>1</v>
      </c>
    </row>
    <row r="173" spans="1:8" x14ac:dyDescent="0.2">
      <c r="A173">
        <v>4</v>
      </c>
      <c r="B173" t="s">
        <v>11</v>
      </c>
      <c r="C173" t="s">
        <v>83</v>
      </c>
      <c r="D173" t="s">
        <v>83</v>
      </c>
      <c r="E173">
        <v>9253000</v>
      </c>
      <c r="F173">
        <v>9588000.0539999995</v>
      </c>
      <c r="G173">
        <v>5</v>
      </c>
    </row>
    <row r="174" spans="1:8" x14ac:dyDescent="0.2">
      <c r="A174">
        <v>27</v>
      </c>
      <c r="B174" t="s">
        <v>11</v>
      </c>
      <c r="C174" t="s">
        <v>83</v>
      </c>
      <c r="D174" t="s">
        <v>83</v>
      </c>
      <c r="E174">
        <v>9254000</v>
      </c>
      <c r="F174">
        <v>31813000</v>
      </c>
      <c r="G174">
        <v>1</v>
      </c>
    </row>
    <row r="175" spans="1:8" x14ac:dyDescent="0.2">
      <c r="A175">
        <v>4</v>
      </c>
      <c r="B175" t="s">
        <v>73</v>
      </c>
      <c r="C175" t="s">
        <v>513</v>
      </c>
      <c r="D175" t="s">
        <v>513</v>
      </c>
      <c r="E175">
        <v>9300000</v>
      </c>
      <c r="F175">
        <v>9600000</v>
      </c>
      <c r="G175">
        <v>2</v>
      </c>
    </row>
    <row r="176" spans="1:8" x14ac:dyDescent="0.2">
      <c r="A176">
        <v>4</v>
      </c>
      <c r="B176" t="s">
        <v>73</v>
      </c>
      <c r="C176" t="s">
        <v>513</v>
      </c>
      <c r="D176" t="s">
        <v>513</v>
      </c>
      <c r="E176">
        <v>9300000</v>
      </c>
      <c r="F176">
        <v>9600000</v>
      </c>
      <c r="G176">
        <v>1</v>
      </c>
    </row>
    <row r="177" spans="1:8" x14ac:dyDescent="0.2">
      <c r="A177">
        <v>28</v>
      </c>
      <c r="B177" t="s">
        <v>73</v>
      </c>
      <c r="C177" t="s">
        <v>513</v>
      </c>
      <c r="D177" t="s">
        <v>513</v>
      </c>
      <c r="E177">
        <v>13426000</v>
      </c>
      <c r="F177">
        <v>14379171.65</v>
      </c>
      <c r="G177">
        <v>1</v>
      </c>
    </row>
    <row r="178" spans="1:8" x14ac:dyDescent="0.2">
      <c r="A178">
        <v>93</v>
      </c>
      <c r="B178" t="s">
        <v>73</v>
      </c>
      <c r="C178" t="s">
        <v>513</v>
      </c>
      <c r="D178" t="s">
        <v>513</v>
      </c>
      <c r="E178">
        <v>9297000</v>
      </c>
      <c r="F178">
        <v>9647750.8800000008</v>
      </c>
      <c r="G178">
        <v>1</v>
      </c>
    </row>
    <row r="179" spans="1:8" x14ac:dyDescent="0.2">
      <c r="A179">
        <v>93</v>
      </c>
      <c r="B179" t="s">
        <v>73</v>
      </c>
      <c r="C179" t="s">
        <v>513</v>
      </c>
      <c r="D179" t="s">
        <v>513</v>
      </c>
      <c r="E179">
        <v>27499615.384615399</v>
      </c>
      <c r="F179">
        <v>27499615.384615399</v>
      </c>
      <c r="H179">
        <v>13</v>
      </c>
    </row>
    <row r="180" spans="1:8" x14ac:dyDescent="0.2">
      <c r="A180">
        <v>116</v>
      </c>
      <c r="B180" t="s">
        <v>73</v>
      </c>
      <c r="C180" t="s">
        <v>513</v>
      </c>
      <c r="D180" t="s">
        <v>513</v>
      </c>
      <c r="E180">
        <v>8539000</v>
      </c>
      <c r="F180">
        <v>9466708.0800000001</v>
      </c>
      <c r="G180">
        <v>1</v>
      </c>
    </row>
    <row r="181" spans="1:8" x14ac:dyDescent="0.2">
      <c r="A181">
        <v>116</v>
      </c>
      <c r="B181" t="s">
        <v>73</v>
      </c>
      <c r="C181" t="s">
        <v>513</v>
      </c>
      <c r="D181" t="s">
        <v>513</v>
      </c>
      <c r="E181">
        <v>8539000</v>
      </c>
      <c r="F181">
        <v>9466708.0800000001</v>
      </c>
      <c r="G181">
        <v>1</v>
      </c>
    </row>
    <row r="182" spans="1:8" x14ac:dyDescent="0.2">
      <c r="A182">
        <v>117</v>
      </c>
      <c r="B182" t="s">
        <v>73</v>
      </c>
      <c r="C182" t="s">
        <v>513</v>
      </c>
      <c r="D182" t="s">
        <v>513</v>
      </c>
      <c r="E182">
        <v>9300000</v>
      </c>
      <c r="F182">
        <v>9511293.75</v>
      </c>
      <c r="G182">
        <v>1</v>
      </c>
    </row>
    <row r="183" spans="1:8" x14ac:dyDescent="0.2">
      <c r="A183">
        <v>96</v>
      </c>
      <c r="B183" t="s">
        <v>73</v>
      </c>
      <c r="C183" t="s">
        <v>513</v>
      </c>
      <c r="D183" t="s">
        <v>513</v>
      </c>
      <c r="E183">
        <v>7406000</v>
      </c>
      <c r="F183">
        <v>7682626.1500000004</v>
      </c>
      <c r="G183">
        <v>1</v>
      </c>
    </row>
    <row r="184" spans="1:8" x14ac:dyDescent="0.2">
      <c r="A184">
        <v>4</v>
      </c>
      <c r="B184" t="s">
        <v>11</v>
      </c>
      <c r="C184" t="s">
        <v>98</v>
      </c>
      <c r="D184" t="s">
        <v>749</v>
      </c>
      <c r="E184">
        <v>9300000</v>
      </c>
      <c r="F184">
        <v>9600000</v>
      </c>
      <c r="G184">
        <v>1</v>
      </c>
    </row>
    <row r="185" spans="1:8" x14ac:dyDescent="0.2">
      <c r="A185">
        <v>4</v>
      </c>
      <c r="B185" t="s">
        <v>11</v>
      </c>
      <c r="C185" t="s">
        <v>98</v>
      </c>
      <c r="D185" t="s">
        <v>749</v>
      </c>
      <c r="E185">
        <v>9247500</v>
      </c>
      <c r="F185">
        <v>9600000</v>
      </c>
      <c r="G185">
        <v>2</v>
      </c>
    </row>
    <row r="186" spans="1:8" x14ac:dyDescent="0.2">
      <c r="A186">
        <v>28</v>
      </c>
      <c r="B186" t="s">
        <v>11</v>
      </c>
      <c r="C186" t="s">
        <v>98</v>
      </c>
      <c r="D186" t="s">
        <v>749</v>
      </c>
      <c r="E186">
        <v>8772500</v>
      </c>
      <c r="F186">
        <v>9667859.9399999995</v>
      </c>
      <c r="G186">
        <v>4</v>
      </c>
    </row>
    <row r="187" spans="1:8" x14ac:dyDescent="0.2">
      <c r="A187">
        <v>105</v>
      </c>
      <c r="B187" t="s">
        <v>11</v>
      </c>
      <c r="C187" t="s">
        <v>98</v>
      </c>
      <c r="D187" t="s">
        <v>749</v>
      </c>
      <c r="E187">
        <v>17077469.850000001</v>
      </c>
      <c r="F187">
        <v>17077469.850000001</v>
      </c>
      <c r="H187">
        <v>1</v>
      </c>
    </row>
    <row r="188" spans="1:8" x14ac:dyDescent="0.2">
      <c r="A188">
        <v>4</v>
      </c>
      <c r="B188" t="s">
        <v>74</v>
      </c>
      <c r="C188" t="s">
        <v>752</v>
      </c>
      <c r="D188" t="s">
        <v>749</v>
      </c>
      <c r="E188">
        <v>9300000</v>
      </c>
      <c r="F188">
        <v>9600000</v>
      </c>
      <c r="G188">
        <v>1</v>
      </c>
    </row>
    <row r="189" spans="1:8" x14ac:dyDescent="0.2">
      <c r="A189">
        <v>116</v>
      </c>
      <c r="B189" t="s">
        <v>74</v>
      </c>
      <c r="C189" t="s">
        <v>752</v>
      </c>
      <c r="D189" t="s">
        <v>749</v>
      </c>
      <c r="E189">
        <v>7112000</v>
      </c>
      <c r="F189">
        <v>7429358.25</v>
      </c>
      <c r="G189">
        <v>1</v>
      </c>
    </row>
    <row r="190" spans="1:8" x14ac:dyDescent="0.2">
      <c r="A190">
        <v>4</v>
      </c>
      <c r="B190" t="s">
        <v>11</v>
      </c>
      <c r="C190" t="s">
        <v>812</v>
      </c>
      <c r="D190" t="s">
        <v>749</v>
      </c>
      <c r="E190">
        <v>8266000</v>
      </c>
      <c r="F190">
        <v>29416000</v>
      </c>
      <c r="G190">
        <v>2</v>
      </c>
    </row>
    <row r="191" spans="1:8" x14ac:dyDescent="0.2">
      <c r="A191">
        <v>93</v>
      </c>
      <c r="B191" t="s">
        <v>11</v>
      </c>
      <c r="C191" t="s">
        <v>812</v>
      </c>
      <c r="D191" t="s">
        <v>749</v>
      </c>
      <c r="E191">
        <v>9300000</v>
      </c>
      <c r="F191">
        <v>10199651.109999999</v>
      </c>
      <c r="G191">
        <v>1</v>
      </c>
    </row>
    <row r="192" spans="1:8" x14ac:dyDescent="0.2">
      <c r="A192">
        <v>96</v>
      </c>
      <c r="B192" t="s">
        <v>11</v>
      </c>
      <c r="C192" t="s">
        <v>812</v>
      </c>
      <c r="D192" t="s">
        <v>749</v>
      </c>
      <c r="E192">
        <v>4650000</v>
      </c>
      <c r="F192">
        <v>9608564</v>
      </c>
      <c r="G192">
        <v>2</v>
      </c>
    </row>
    <row r="193" spans="1:8" x14ac:dyDescent="0.2">
      <c r="A193">
        <v>93</v>
      </c>
      <c r="B193" t="s">
        <v>12</v>
      </c>
      <c r="C193" t="s">
        <v>816</v>
      </c>
      <c r="D193" t="s">
        <v>749</v>
      </c>
      <c r="E193">
        <v>9127000</v>
      </c>
      <c r="F193">
        <v>10822273.550000001</v>
      </c>
      <c r="G193">
        <v>1</v>
      </c>
    </row>
    <row r="194" spans="1:8" x14ac:dyDescent="0.2">
      <c r="A194">
        <v>108</v>
      </c>
      <c r="B194" t="s">
        <v>12</v>
      </c>
      <c r="C194" t="s">
        <v>816</v>
      </c>
      <c r="D194" t="s">
        <v>749</v>
      </c>
      <c r="E194">
        <v>8371000</v>
      </c>
      <c r="F194">
        <v>8949906.8000000007</v>
      </c>
      <c r="G194">
        <v>1</v>
      </c>
    </row>
    <row r="195" spans="1:8" x14ac:dyDescent="0.2">
      <c r="A195">
        <v>32</v>
      </c>
      <c r="B195" t="s">
        <v>102</v>
      </c>
      <c r="C195" t="s">
        <v>964</v>
      </c>
      <c r="D195" t="s">
        <v>749</v>
      </c>
      <c r="E195">
        <v>9300000</v>
      </c>
      <c r="F195">
        <v>9677304.5500000007</v>
      </c>
      <c r="G195">
        <v>1</v>
      </c>
    </row>
    <row r="196" spans="1:8" x14ac:dyDescent="0.2">
      <c r="A196">
        <v>4</v>
      </c>
      <c r="B196" t="s">
        <v>102</v>
      </c>
      <c r="C196" t="s">
        <v>108</v>
      </c>
      <c r="D196" t="s">
        <v>750</v>
      </c>
      <c r="E196">
        <v>9283500</v>
      </c>
      <c r="F196">
        <v>9665000</v>
      </c>
      <c r="G196">
        <v>2</v>
      </c>
    </row>
    <row r="197" spans="1:8" x14ac:dyDescent="0.2">
      <c r="A197">
        <v>93</v>
      </c>
      <c r="B197" t="s">
        <v>102</v>
      </c>
      <c r="C197" t="s">
        <v>108</v>
      </c>
      <c r="D197" t="s">
        <v>750</v>
      </c>
      <c r="E197">
        <v>9293000</v>
      </c>
      <c r="F197">
        <v>12192000</v>
      </c>
      <c r="G197">
        <v>2</v>
      </c>
    </row>
    <row r="198" spans="1:8" x14ac:dyDescent="0.2">
      <c r="A198">
        <v>93</v>
      </c>
      <c r="B198" t="s">
        <v>104</v>
      </c>
      <c r="C198" t="s">
        <v>104</v>
      </c>
      <c r="D198" t="s">
        <v>104</v>
      </c>
      <c r="E198">
        <v>24295619.030000001</v>
      </c>
      <c r="F198">
        <v>24295619.030000001</v>
      </c>
      <c r="H198">
        <v>1</v>
      </c>
    </row>
    <row r="199" spans="1:8" x14ac:dyDescent="0.2">
      <c r="A199">
        <v>93</v>
      </c>
      <c r="B199" t="s">
        <v>104</v>
      </c>
      <c r="C199" t="s">
        <v>104</v>
      </c>
      <c r="D199" t="s">
        <v>104</v>
      </c>
      <c r="E199">
        <v>24295619.030000001</v>
      </c>
      <c r="F199">
        <v>24295619.030000001</v>
      </c>
      <c r="H199">
        <v>1</v>
      </c>
    </row>
    <row r="200" spans="1:8" x14ac:dyDescent="0.2">
      <c r="A200">
        <v>27</v>
      </c>
      <c r="B200" t="s">
        <v>104</v>
      </c>
      <c r="C200" t="s">
        <v>104</v>
      </c>
      <c r="D200" t="s">
        <v>104</v>
      </c>
      <c r="E200">
        <v>0</v>
      </c>
      <c r="F200">
        <v>16967664.43</v>
      </c>
      <c r="G200">
        <v>1</v>
      </c>
    </row>
    <row r="201" spans="1:8" x14ac:dyDescent="0.2">
      <c r="A201">
        <v>27</v>
      </c>
      <c r="B201" t="s">
        <v>104</v>
      </c>
      <c r="C201" t="s">
        <v>104</v>
      </c>
      <c r="D201" t="s">
        <v>104</v>
      </c>
      <c r="E201">
        <v>17234882.219999999</v>
      </c>
      <c r="F201">
        <v>17234882.219999999</v>
      </c>
      <c r="H201">
        <v>1</v>
      </c>
    </row>
    <row r="202" spans="1:8" x14ac:dyDescent="0.2">
      <c r="A202">
        <v>93</v>
      </c>
      <c r="B202" t="s">
        <v>102</v>
      </c>
      <c r="C202" t="s">
        <v>811</v>
      </c>
      <c r="D202" t="s">
        <v>811</v>
      </c>
      <c r="E202">
        <v>9208000</v>
      </c>
      <c r="F202">
        <v>9558483.1199999992</v>
      </c>
      <c r="G202">
        <v>1</v>
      </c>
    </row>
    <row r="203" spans="1:8" x14ac:dyDescent="0.2">
      <c r="A203">
        <v>27</v>
      </c>
      <c r="B203" t="s">
        <v>102</v>
      </c>
      <c r="C203" t="s">
        <v>811</v>
      </c>
      <c r="D203" t="s">
        <v>811</v>
      </c>
      <c r="E203">
        <v>7280000</v>
      </c>
      <c r="F203">
        <v>52546000</v>
      </c>
      <c r="G203">
        <v>1</v>
      </c>
    </row>
    <row r="204" spans="1:8" x14ac:dyDescent="0.2">
      <c r="A204">
        <v>4</v>
      </c>
      <c r="B204" t="s">
        <v>11</v>
      </c>
      <c r="C204" t="s">
        <v>747</v>
      </c>
      <c r="D204" t="s">
        <v>747</v>
      </c>
      <c r="E204">
        <v>31463114.170000002</v>
      </c>
      <c r="F204">
        <v>31493178.536666699</v>
      </c>
      <c r="H204">
        <v>3</v>
      </c>
    </row>
    <row r="205" spans="1:8" x14ac:dyDescent="0.2">
      <c r="A205">
        <v>28</v>
      </c>
      <c r="B205" t="s">
        <v>11</v>
      </c>
      <c r="C205" t="s">
        <v>747</v>
      </c>
      <c r="D205" t="s">
        <v>747</v>
      </c>
      <c r="E205">
        <v>9300000</v>
      </c>
      <c r="F205">
        <v>9606025.0299999993</v>
      </c>
      <c r="G205">
        <v>1</v>
      </c>
    </row>
    <row r="206" spans="1:8" x14ac:dyDescent="0.2">
      <c r="A206">
        <v>93</v>
      </c>
      <c r="B206" t="s">
        <v>11</v>
      </c>
      <c r="C206" t="s">
        <v>747</v>
      </c>
      <c r="D206" t="s">
        <v>747</v>
      </c>
      <c r="E206">
        <v>7531000</v>
      </c>
      <c r="F206">
        <v>19851000</v>
      </c>
      <c r="G206">
        <v>1</v>
      </c>
    </row>
    <row r="207" spans="1:8" x14ac:dyDescent="0.2">
      <c r="A207">
        <v>101</v>
      </c>
      <c r="B207" t="s">
        <v>11</v>
      </c>
      <c r="C207" t="s">
        <v>747</v>
      </c>
      <c r="D207" t="s">
        <v>747</v>
      </c>
      <c r="E207">
        <v>29095378.390000001</v>
      </c>
      <c r="F207">
        <v>29430756.789999999</v>
      </c>
      <c r="H207">
        <v>1</v>
      </c>
    </row>
    <row r="208" spans="1:8" x14ac:dyDescent="0.2">
      <c r="A208">
        <v>101</v>
      </c>
      <c r="B208" t="s">
        <v>11</v>
      </c>
      <c r="C208" t="s">
        <v>747</v>
      </c>
      <c r="D208" t="s">
        <v>747</v>
      </c>
      <c r="E208">
        <v>29095378.390000001</v>
      </c>
      <c r="F208">
        <v>29430756.789999999</v>
      </c>
      <c r="H208">
        <v>1</v>
      </c>
    </row>
    <row r="209" spans="1:8" x14ac:dyDescent="0.2">
      <c r="A209">
        <v>4</v>
      </c>
      <c r="B209" t="s">
        <v>12</v>
      </c>
      <c r="C209" t="s">
        <v>12</v>
      </c>
      <c r="D209" t="s">
        <v>813</v>
      </c>
      <c r="E209">
        <v>7406000</v>
      </c>
      <c r="F209">
        <v>61056073.57</v>
      </c>
      <c r="G209">
        <v>1</v>
      </c>
    </row>
    <row r="210" spans="1:8" x14ac:dyDescent="0.2">
      <c r="A210">
        <v>4</v>
      </c>
      <c r="B210" t="s">
        <v>12</v>
      </c>
      <c r="C210" t="s">
        <v>12</v>
      </c>
      <c r="D210" t="s">
        <v>813</v>
      </c>
      <c r="E210">
        <v>13950000</v>
      </c>
      <c r="F210">
        <v>14250000</v>
      </c>
      <c r="G210">
        <v>1</v>
      </c>
    </row>
    <row r="211" spans="1:8" x14ac:dyDescent="0.2">
      <c r="A211">
        <v>22</v>
      </c>
      <c r="B211" t="s">
        <v>12</v>
      </c>
      <c r="C211" t="s">
        <v>12</v>
      </c>
      <c r="D211" t="s">
        <v>813</v>
      </c>
      <c r="E211">
        <v>8581000</v>
      </c>
      <c r="F211">
        <v>44781000</v>
      </c>
      <c r="G211">
        <v>1</v>
      </c>
    </row>
    <row r="212" spans="1:8" x14ac:dyDescent="0.2">
      <c r="A212">
        <v>96</v>
      </c>
      <c r="B212" t="s">
        <v>12</v>
      </c>
      <c r="C212" t="s">
        <v>12</v>
      </c>
      <c r="D212" t="s">
        <v>813</v>
      </c>
      <c r="E212">
        <v>9066500</v>
      </c>
      <c r="F212">
        <v>9382721.5</v>
      </c>
      <c r="G212">
        <v>2</v>
      </c>
    </row>
    <row r="213" spans="1:8" x14ac:dyDescent="0.2">
      <c r="A213">
        <v>108</v>
      </c>
      <c r="B213" t="s">
        <v>12</v>
      </c>
      <c r="C213" t="s">
        <v>12</v>
      </c>
      <c r="D213" t="s">
        <v>813</v>
      </c>
      <c r="E213">
        <v>9215000</v>
      </c>
      <c r="F213">
        <v>9445000</v>
      </c>
      <c r="G213">
        <v>1</v>
      </c>
    </row>
    <row r="214" spans="1:8" x14ac:dyDescent="0.2">
      <c r="A214">
        <v>4</v>
      </c>
      <c r="B214" t="s">
        <v>12</v>
      </c>
      <c r="C214" t="s">
        <v>372</v>
      </c>
      <c r="D214" t="s">
        <v>372</v>
      </c>
      <c r="E214">
        <v>8749000</v>
      </c>
      <c r="F214">
        <v>46029000</v>
      </c>
      <c r="G214">
        <v>1</v>
      </c>
    </row>
    <row r="215" spans="1:8" x14ac:dyDescent="0.2">
      <c r="A215">
        <v>27</v>
      </c>
      <c r="B215" t="s">
        <v>12</v>
      </c>
      <c r="C215" t="s">
        <v>372</v>
      </c>
      <c r="D215" t="s">
        <v>372</v>
      </c>
      <c r="E215">
        <v>8371000</v>
      </c>
      <c r="F215">
        <v>38762500</v>
      </c>
      <c r="G215">
        <v>2</v>
      </c>
    </row>
    <row r="216" spans="1:8" x14ac:dyDescent="0.2">
      <c r="A216">
        <v>96</v>
      </c>
      <c r="B216" t="s">
        <v>12</v>
      </c>
      <c r="C216" t="s">
        <v>372</v>
      </c>
      <c r="D216" t="s">
        <v>372</v>
      </c>
      <c r="E216">
        <v>6790000</v>
      </c>
      <c r="F216">
        <v>7066614.75</v>
      </c>
      <c r="G216">
        <v>1</v>
      </c>
    </row>
    <row r="217" spans="1:8" x14ac:dyDescent="0.2">
      <c r="A217">
        <v>27</v>
      </c>
      <c r="B217" t="s">
        <v>12</v>
      </c>
      <c r="C217" t="s">
        <v>372</v>
      </c>
      <c r="D217" t="s">
        <v>814</v>
      </c>
      <c r="E217">
        <v>4101500</v>
      </c>
      <c r="F217">
        <v>33993832.219999999</v>
      </c>
      <c r="G217">
        <v>2</v>
      </c>
    </row>
    <row r="218" spans="1:8" x14ac:dyDescent="0.2">
      <c r="A218">
        <v>27</v>
      </c>
      <c r="B218" t="s">
        <v>12</v>
      </c>
      <c r="C218" t="s">
        <v>372</v>
      </c>
      <c r="D218" t="s">
        <v>814</v>
      </c>
      <c r="E218">
        <v>8245000</v>
      </c>
      <c r="F218">
        <v>50490000</v>
      </c>
      <c r="G218">
        <v>1</v>
      </c>
    </row>
    <row r="219" spans="1:8" x14ac:dyDescent="0.2">
      <c r="A219">
        <v>27</v>
      </c>
      <c r="B219" t="s">
        <v>12</v>
      </c>
      <c r="C219" t="s">
        <v>372</v>
      </c>
      <c r="D219" t="s">
        <v>814</v>
      </c>
      <c r="E219">
        <v>17244348.219999999</v>
      </c>
      <c r="F219">
        <v>17244348.219999999</v>
      </c>
      <c r="H219">
        <v>1</v>
      </c>
    </row>
    <row r="220" spans="1:8" x14ac:dyDescent="0.2">
      <c r="A220">
        <v>93</v>
      </c>
      <c r="B220" t="s">
        <v>74</v>
      </c>
      <c r="C220" t="s">
        <v>74</v>
      </c>
      <c r="D220" t="s">
        <v>817</v>
      </c>
      <c r="E220">
        <v>9234000</v>
      </c>
      <c r="F220">
        <v>9650000</v>
      </c>
      <c r="G220">
        <v>1</v>
      </c>
    </row>
    <row r="221" spans="1:8" x14ac:dyDescent="0.2">
      <c r="A221">
        <v>27</v>
      </c>
      <c r="B221" t="s">
        <v>74</v>
      </c>
      <c r="C221" t="s">
        <v>74</v>
      </c>
      <c r="D221" t="s">
        <v>817</v>
      </c>
      <c r="E221">
        <v>7196000</v>
      </c>
      <c r="F221">
        <v>28229000</v>
      </c>
      <c r="G221">
        <v>1</v>
      </c>
    </row>
    <row r="222" spans="1:8" x14ac:dyDescent="0.2">
      <c r="A222">
        <v>96</v>
      </c>
      <c r="B222" t="s">
        <v>74</v>
      </c>
      <c r="C222" t="s">
        <v>72</v>
      </c>
      <c r="D222" t="s">
        <v>819</v>
      </c>
      <c r="E222">
        <v>8875000</v>
      </c>
      <c r="F222">
        <v>9599770.0899999999</v>
      </c>
      <c r="G222">
        <v>1</v>
      </c>
    </row>
    <row r="223" spans="1:8" x14ac:dyDescent="0.2">
      <c r="A223">
        <v>4</v>
      </c>
      <c r="B223" t="s">
        <v>102</v>
      </c>
      <c r="C223" t="s">
        <v>108</v>
      </c>
      <c r="D223" t="s">
        <v>820</v>
      </c>
      <c r="E223">
        <v>9300000</v>
      </c>
      <c r="F223">
        <v>10133000</v>
      </c>
      <c r="G223">
        <v>1</v>
      </c>
    </row>
    <row r="224" spans="1:8" x14ac:dyDescent="0.2">
      <c r="A224">
        <v>87</v>
      </c>
      <c r="B224" t="s">
        <v>102</v>
      </c>
      <c r="C224" t="s">
        <v>108</v>
      </c>
      <c r="D224" t="s">
        <v>820</v>
      </c>
      <c r="E224">
        <v>9285000</v>
      </c>
      <c r="F224">
        <v>9376399.1699999999</v>
      </c>
      <c r="G224">
        <v>2</v>
      </c>
    </row>
    <row r="225" spans="1:8" x14ac:dyDescent="0.2">
      <c r="A225">
        <v>93</v>
      </c>
      <c r="B225" t="s">
        <v>102</v>
      </c>
      <c r="C225" t="s">
        <v>108</v>
      </c>
      <c r="D225" t="s">
        <v>820</v>
      </c>
      <c r="E225">
        <v>8080000</v>
      </c>
      <c r="F225">
        <v>18248611.545000002</v>
      </c>
      <c r="G225">
        <v>2</v>
      </c>
    </row>
    <row r="226" spans="1:8" x14ac:dyDescent="0.2">
      <c r="A226">
        <v>93</v>
      </c>
      <c r="B226" t="s">
        <v>102</v>
      </c>
      <c r="C226" t="s">
        <v>108</v>
      </c>
      <c r="D226" t="s">
        <v>820</v>
      </c>
      <c r="E226">
        <v>9260000</v>
      </c>
      <c r="F226">
        <v>9769896.9100000001</v>
      </c>
      <c r="G226">
        <v>1</v>
      </c>
    </row>
    <row r="227" spans="1:8" x14ac:dyDescent="0.2">
      <c r="A227">
        <v>93</v>
      </c>
      <c r="B227" t="s">
        <v>12</v>
      </c>
      <c r="C227" t="s">
        <v>523</v>
      </c>
      <c r="D227" t="s">
        <v>820</v>
      </c>
      <c r="E227">
        <v>8486333.3333333302</v>
      </c>
      <c r="F227">
        <v>13833338.92</v>
      </c>
      <c r="G227">
        <v>3</v>
      </c>
    </row>
    <row r="228" spans="1:8" x14ac:dyDescent="0.2">
      <c r="A228">
        <v>93</v>
      </c>
      <c r="B228" t="s">
        <v>12</v>
      </c>
      <c r="C228" t="s">
        <v>523</v>
      </c>
      <c r="D228" t="s">
        <v>820</v>
      </c>
      <c r="E228">
        <v>20085109.190000001</v>
      </c>
      <c r="F228">
        <v>20277948.440000001</v>
      </c>
      <c r="H228">
        <v>1</v>
      </c>
    </row>
    <row r="229" spans="1:8" x14ac:dyDescent="0.2">
      <c r="A229">
        <v>4</v>
      </c>
      <c r="B229" t="s">
        <v>11</v>
      </c>
      <c r="C229" t="s">
        <v>94</v>
      </c>
      <c r="D229" t="s">
        <v>821</v>
      </c>
      <c r="E229">
        <v>7825000</v>
      </c>
      <c r="F229">
        <v>9600000</v>
      </c>
      <c r="G229">
        <v>1</v>
      </c>
    </row>
    <row r="230" spans="1:8" x14ac:dyDescent="0.2">
      <c r="A230">
        <v>4</v>
      </c>
      <c r="B230" t="s">
        <v>11</v>
      </c>
      <c r="C230" t="s">
        <v>94</v>
      </c>
      <c r="D230" t="s">
        <v>821</v>
      </c>
      <c r="E230">
        <v>9045500</v>
      </c>
      <c r="F230">
        <v>9345500</v>
      </c>
      <c r="G230">
        <v>2</v>
      </c>
    </row>
    <row r="231" spans="1:8" x14ac:dyDescent="0.2">
      <c r="A231">
        <v>93</v>
      </c>
      <c r="B231" t="s">
        <v>11</v>
      </c>
      <c r="C231" t="s">
        <v>94</v>
      </c>
      <c r="D231" t="s">
        <v>821</v>
      </c>
      <c r="E231">
        <v>6692000</v>
      </c>
      <c r="F231">
        <v>19750000</v>
      </c>
      <c r="G231">
        <v>1</v>
      </c>
    </row>
    <row r="232" spans="1:8" x14ac:dyDescent="0.2">
      <c r="A232">
        <v>93</v>
      </c>
      <c r="B232" t="s">
        <v>11</v>
      </c>
      <c r="C232" t="s">
        <v>94</v>
      </c>
      <c r="D232" t="s">
        <v>821</v>
      </c>
      <c r="E232">
        <v>6062000</v>
      </c>
      <c r="F232">
        <v>41596557.619999997</v>
      </c>
      <c r="G232">
        <v>1</v>
      </c>
    </row>
    <row r="233" spans="1:8" x14ac:dyDescent="0.2">
      <c r="A233">
        <v>121</v>
      </c>
      <c r="B233" t="s">
        <v>11</v>
      </c>
      <c r="C233" t="s">
        <v>94</v>
      </c>
      <c r="D233" t="s">
        <v>821</v>
      </c>
      <c r="E233">
        <v>9254000</v>
      </c>
      <c r="F233">
        <v>10326647.449999999</v>
      </c>
      <c r="G233">
        <v>1</v>
      </c>
    </row>
    <row r="234" spans="1:8" x14ac:dyDescent="0.2">
      <c r="A234">
        <v>4</v>
      </c>
      <c r="B234" t="s">
        <v>11</v>
      </c>
      <c r="C234" t="s">
        <v>84</v>
      </c>
      <c r="D234" t="s">
        <v>84</v>
      </c>
      <c r="E234">
        <v>9193250</v>
      </c>
      <c r="F234">
        <v>9500000</v>
      </c>
      <c r="G234">
        <v>4</v>
      </c>
    </row>
    <row r="235" spans="1:8" x14ac:dyDescent="0.2">
      <c r="A235">
        <v>4</v>
      </c>
      <c r="B235" t="s">
        <v>11</v>
      </c>
      <c r="C235" t="s">
        <v>84</v>
      </c>
      <c r="D235" t="s">
        <v>84</v>
      </c>
      <c r="E235">
        <v>9282800</v>
      </c>
      <c r="F235">
        <v>9560000</v>
      </c>
      <c r="G235">
        <v>5</v>
      </c>
    </row>
    <row r="236" spans="1:8" x14ac:dyDescent="0.2">
      <c r="A236">
        <v>87</v>
      </c>
      <c r="B236" t="s">
        <v>11</v>
      </c>
      <c r="C236" t="s">
        <v>84</v>
      </c>
      <c r="D236" t="s">
        <v>84</v>
      </c>
      <c r="E236">
        <v>9300000</v>
      </c>
      <c r="F236">
        <v>9410581.6699999999</v>
      </c>
      <c r="G236">
        <v>1</v>
      </c>
    </row>
    <row r="237" spans="1:8" x14ac:dyDescent="0.2">
      <c r="A237">
        <v>93</v>
      </c>
      <c r="B237" t="s">
        <v>11</v>
      </c>
      <c r="C237" t="s">
        <v>84</v>
      </c>
      <c r="D237" t="s">
        <v>84</v>
      </c>
      <c r="E237">
        <v>9221000</v>
      </c>
      <c r="F237">
        <v>9550000</v>
      </c>
      <c r="G237">
        <v>1</v>
      </c>
    </row>
    <row r="238" spans="1:8" x14ac:dyDescent="0.2">
      <c r="A238">
        <v>93</v>
      </c>
      <c r="B238" t="s">
        <v>11</v>
      </c>
      <c r="C238" t="s">
        <v>84</v>
      </c>
      <c r="D238" t="s">
        <v>84</v>
      </c>
      <c r="E238">
        <v>9290000</v>
      </c>
      <c r="F238">
        <v>9832094.1750000007</v>
      </c>
      <c r="G238">
        <v>2</v>
      </c>
    </row>
    <row r="239" spans="1:8" x14ac:dyDescent="0.2">
      <c r="A239">
        <v>116</v>
      </c>
      <c r="B239" t="s">
        <v>11</v>
      </c>
      <c r="C239" t="s">
        <v>84</v>
      </c>
      <c r="D239" t="s">
        <v>84</v>
      </c>
      <c r="E239">
        <v>9293000</v>
      </c>
      <c r="F239">
        <v>9466708.0800000001</v>
      </c>
      <c r="G239">
        <v>1</v>
      </c>
    </row>
    <row r="240" spans="1:8" x14ac:dyDescent="0.2">
      <c r="A240">
        <v>96</v>
      </c>
      <c r="B240" t="s">
        <v>11</v>
      </c>
      <c r="C240" t="s">
        <v>84</v>
      </c>
      <c r="D240" t="s">
        <v>84</v>
      </c>
      <c r="E240">
        <v>9214000</v>
      </c>
      <c r="F240">
        <v>9603585.7100000009</v>
      </c>
      <c r="G240">
        <v>1</v>
      </c>
    </row>
    <row r="241" spans="1:8" x14ac:dyDescent="0.2">
      <c r="A241">
        <v>105</v>
      </c>
      <c r="B241" t="s">
        <v>11</v>
      </c>
      <c r="C241" t="s">
        <v>84</v>
      </c>
      <c r="D241" t="s">
        <v>84</v>
      </c>
      <c r="E241">
        <v>9247500</v>
      </c>
      <c r="F241">
        <v>9599973.5399999991</v>
      </c>
      <c r="G241">
        <v>2</v>
      </c>
    </row>
    <row r="242" spans="1:8" x14ac:dyDescent="0.2">
      <c r="A242">
        <v>28</v>
      </c>
      <c r="B242" t="s">
        <v>73</v>
      </c>
      <c r="C242" t="s">
        <v>824</v>
      </c>
      <c r="D242" t="s">
        <v>824</v>
      </c>
      <c r="E242">
        <v>8919500</v>
      </c>
      <c r="F242">
        <v>9584634.1300000008</v>
      </c>
      <c r="G242">
        <v>2</v>
      </c>
    </row>
    <row r="243" spans="1:8" x14ac:dyDescent="0.2">
      <c r="A243">
        <v>32</v>
      </c>
      <c r="B243" t="s">
        <v>73</v>
      </c>
      <c r="C243" t="s">
        <v>824</v>
      </c>
      <c r="D243" t="s">
        <v>824</v>
      </c>
      <c r="E243">
        <v>8875666.6666666698</v>
      </c>
      <c r="F243">
        <v>11725733.633333299</v>
      </c>
      <c r="G243">
        <v>3</v>
      </c>
    </row>
    <row r="244" spans="1:8" x14ac:dyDescent="0.2">
      <c r="A244">
        <v>96</v>
      </c>
      <c r="B244" t="s">
        <v>73</v>
      </c>
      <c r="C244" t="s">
        <v>824</v>
      </c>
      <c r="D244" t="s">
        <v>824</v>
      </c>
      <c r="E244">
        <v>9126500</v>
      </c>
      <c r="F244">
        <v>9602763.7599999998</v>
      </c>
      <c r="G244">
        <v>4</v>
      </c>
    </row>
    <row r="245" spans="1:8" x14ac:dyDescent="0.2">
      <c r="A245">
        <v>105</v>
      </c>
      <c r="B245" t="s">
        <v>73</v>
      </c>
      <c r="C245" t="s">
        <v>824</v>
      </c>
      <c r="D245" t="s">
        <v>824</v>
      </c>
      <c r="E245">
        <v>9300000</v>
      </c>
      <c r="F245">
        <v>9599973.5399999991</v>
      </c>
      <c r="G245">
        <v>1</v>
      </c>
    </row>
    <row r="246" spans="1:8" x14ac:dyDescent="0.2">
      <c r="A246">
        <v>87</v>
      </c>
      <c r="B246" t="s">
        <v>73</v>
      </c>
      <c r="C246" t="s">
        <v>86</v>
      </c>
      <c r="D246" t="s">
        <v>86</v>
      </c>
      <c r="E246">
        <v>9300000</v>
      </c>
      <c r="F246">
        <v>9410581.6699999999</v>
      </c>
      <c r="G246">
        <v>1</v>
      </c>
    </row>
    <row r="247" spans="1:8" x14ac:dyDescent="0.2">
      <c r="A247">
        <v>96</v>
      </c>
      <c r="B247" t="s">
        <v>73</v>
      </c>
      <c r="C247" t="s">
        <v>86</v>
      </c>
      <c r="D247" t="s">
        <v>86</v>
      </c>
      <c r="E247">
        <v>9188000</v>
      </c>
      <c r="F247">
        <v>11331956.9</v>
      </c>
      <c r="G247">
        <v>1</v>
      </c>
    </row>
    <row r="248" spans="1:8" x14ac:dyDescent="0.2">
      <c r="A248">
        <v>4</v>
      </c>
      <c r="B248" t="s">
        <v>12</v>
      </c>
      <c r="C248" t="s">
        <v>85</v>
      </c>
      <c r="D248" t="s">
        <v>86</v>
      </c>
      <c r="E248">
        <v>9300000</v>
      </c>
      <c r="F248">
        <v>9600000</v>
      </c>
      <c r="G248">
        <v>1</v>
      </c>
    </row>
    <row r="249" spans="1:8" x14ac:dyDescent="0.2">
      <c r="A249">
        <v>121</v>
      </c>
      <c r="B249" t="s">
        <v>102</v>
      </c>
      <c r="C249" t="s">
        <v>916</v>
      </c>
      <c r="D249" t="s">
        <v>86</v>
      </c>
      <c r="E249">
        <v>13950000</v>
      </c>
      <c r="F249">
        <v>14422720</v>
      </c>
      <c r="G249">
        <v>1</v>
      </c>
    </row>
    <row r="250" spans="1:8" x14ac:dyDescent="0.2">
      <c r="A250">
        <v>28</v>
      </c>
      <c r="B250" t="s">
        <v>74</v>
      </c>
      <c r="C250" t="s">
        <v>87</v>
      </c>
      <c r="D250" t="s">
        <v>826</v>
      </c>
      <c r="E250">
        <v>9300000</v>
      </c>
      <c r="F250">
        <v>9587840</v>
      </c>
      <c r="G250">
        <v>1</v>
      </c>
    </row>
    <row r="251" spans="1:8" x14ac:dyDescent="0.2">
      <c r="A251">
        <v>87</v>
      </c>
      <c r="B251" t="s">
        <v>74</v>
      </c>
      <c r="C251" t="s">
        <v>87</v>
      </c>
      <c r="D251" t="s">
        <v>826</v>
      </c>
      <c r="E251">
        <v>9300000</v>
      </c>
      <c r="F251">
        <v>9410581.6699999999</v>
      </c>
      <c r="G251">
        <v>1</v>
      </c>
    </row>
    <row r="252" spans="1:8" x14ac:dyDescent="0.2">
      <c r="A252">
        <v>87</v>
      </c>
      <c r="B252" t="s">
        <v>74</v>
      </c>
      <c r="C252" t="s">
        <v>87</v>
      </c>
      <c r="D252" t="s">
        <v>826</v>
      </c>
      <c r="E252">
        <v>10823000</v>
      </c>
      <c r="F252">
        <v>12614600.32</v>
      </c>
      <c r="G252">
        <v>3</v>
      </c>
    </row>
    <row r="253" spans="1:8" x14ac:dyDescent="0.2">
      <c r="A253">
        <v>93</v>
      </c>
      <c r="B253" t="s">
        <v>74</v>
      </c>
      <c r="C253" t="s">
        <v>87</v>
      </c>
      <c r="D253" t="s">
        <v>826</v>
      </c>
      <c r="E253">
        <v>9300000</v>
      </c>
      <c r="F253">
        <v>9684500.0600000005</v>
      </c>
      <c r="G253">
        <v>1</v>
      </c>
    </row>
    <row r="254" spans="1:8" x14ac:dyDescent="0.2">
      <c r="A254">
        <v>88</v>
      </c>
      <c r="B254" t="s">
        <v>74</v>
      </c>
      <c r="C254" t="s">
        <v>87</v>
      </c>
      <c r="D254" t="s">
        <v>826</v>
      </c>
      <c r="E254">
        <v>14873285.220000001</v>
      </c>
      <c r="F254">
        <v>15010550.310000001</v>
      </c>
      <c r="H254">
        <v>1</v>
      </c>
    </row>
    <row r="255" spans="1:8" x14ac:dyDescent="0.2">
      <c r="A255">
        <v>26</v>
      </c>
      <c r="B255" t="s">
        <v>74</v>
      </c>
      <c r="C255" t="s">
        <v>87</v>
      </c>
      <c r="D255" t="s">
        <v>826</v>
      </c>
      <c r="E255">
        <v>9221000</v>
      </c>
      <c r="F255">
        <v>20595444.600000001</v>
      </c>
      <c r="G255">
        <v>1</v>
      </c>
    </row>
    <row r="256" spans="1:8" x14ac:dyDescent="0.2">
      <c r="A256">
        <v>96</v>
      </c>
      <c r="B256" t="s">
        <v>74</v>
      </c>
      <c r="C256" t="s">
        <v>87</v>
      </c>
      <c r="D256" t="s">
        <v>826</v>
      </c>
      <c r="E256">
        <v>8707000</v>
      </c>
      <c r="F256">
        <v>11512278.119999999</v>
      </c>
      <c r="G256">
        <v>1</v>
      </c>
    </row>
    <row r="257" spans="1:8" x14ac:dyDescent="0.2">
      <c r="A257">
        <v>28</v>
      </c>
      <c r="B257" t="s">
        <v>102</v>
      </c>
      <c r="C257" t="s">
        <v>108</v>
      </c>
      <c r="D257" t="s">
        <v>827</v>
      </c>
      <c r="E257">
        <v>9300000</v>
      </c>
      <c r="F257">
        <v>9606025.0299999993</v>
      </c>
      <c r="G257">
        <v>1</v>
      </c>
    </row>
    <row r="258" spans="1:8" x14ac:dyDescent="0.2">
      <c r="A258">
        <v>93</v>
      </c>
      <c r="B258" t="s">
        <v>102</v>
      </c>
      <c r="C258" t="s">
        <v>108</v>
      </c>
      <c r="D258" t="s">
        <v>827</v>
      </c>
      <c r="E258">
        <v>8750000</v>
      </c>
      <c r="F258">
        <v>12678030.9533333</v>
      </c>
      <c r="G258">
        <v>3</v>
      </c>
    </row>
    <row r="259" spans="1:8" x14ac:dyDescent="0.2">
      <c r="A259">
        <v>93</v>
      </c>
      <c r="B259" t="s">
        <v>102</v>
      </c>
      <c r="C259" t="s">
        <v>108</v>
      </c>
      <c r="D259" t="s">
        <v>827</v>
      </c>
      <c r="E259">
        <v>8856500</v>
      </c>
      <c r="F259">
        <v>12282640.630000001</v>
      </c>
      <c r="G259">
        <v>2</v>
      </c>
    </row>
    <row r="260" spans="1:8" x14ac:dyDescent="0.2">
      <c r="A260">
        <v>93</v>
      </c>
      <c r="B260" t="s">
        <v>102</v>
      </c>
      <c r="C260" t="s">
        <v>108</v>
      </c>
      <c r="D260" t="s">
        <v>827</v>
      </c>
      <c r="E260">
        <v>13993786.09</v>
      </c>
      <c r="F260">
        <v>13993786.09</v>
      </c>
      <c r="H260">
        <v>1</v>
      </c>
    </row>
    <row r="261" spans="1:8" x14ac:dyDescent="0.2">
      <c r="A261">
        <v>88</v>
      </c>
      <c r="B261" t="s">
        <v>102</v>
      </c>
      <c r="C261" t="s">
        <v>108</v>
      </c>
      <c r="D261" t="s">
        <v>827</v>
      </c>
      <c r="E261">
        <v>19843627.440000001</v>
      </c>
      <c r="F261">
        <v>19898773.649999999</v>
      </c>
      <c r="H261">
        <v>1</v>
      </c>
    </row>
    <row r="262" spans="1:8" x14ac:dyDescent="0.2">
      <c r="A262">
        <v>96</v>
      </c>
      <c r="B262" t="s">
        <v>102</v>
      </c>
      <c r="C262" t="s">
        <v>108</v>
      </c>
      <c r="D262" t="s">
        <v>827</v>
      </c>
      <c r="E262">
        <v>8539000</v>
      </c>
      <c r="F262">
        <v>9595958.5099999998</v>
      </c>
      <c r="G262">
        <v>1</v>
      </c>
    </row>
    <row r="263" spans="1:8" x14ac:dyDescent="0.2">
      <c r="A263">
        <v>4</v>
      </c>
      <c r="B263" t="s">
        <v>12</v>
      </c>
      <c r="C263" t="s">
        <v>372</v>
      </c>
      <c r="D263" t="s">
        <v>828</v>
      </c>
      <c r="E263">
        <v>9276500</v>
      </c>
      <c r="F263">
        <v>9600000</v>
      </c>
      <c r="G263">
        <v>2</v>
      </c>
    </row>
    <row r="264" spans="1:8" x14ac:dyDescent="0.2">
      <c r="A264">
        <v>96</v>
      </c>
      <c r="B264" t="s">
        <v>12</v>
      </c>
      <c r="C264" t="s">
        <v>372</v>
      </c>
      <c r="D264" t="s">
        <v>828</v>
      </c>
      <c r="E264">
        <v>9300000</v>
      </c>
      <c r="F264">
        <v>10924242.5</v>
      </c>
      <c r="G264">
        <v>1</v>
      </c>
    </row>
    <row r="265" spans="1:8" x14ac:dyDescent="0.2">
      <c r="A265">
        <v>26</v>
      </c>
      <c r="B265" t="s">
        <v>11</v>
      </c>
      <c r="C265" t="s">
        <v>103</v>
      </c>
      <c r="D265" t="s">
        <v>828</v>
      </c>
      <c r="E265">
        <v>9001000</v>
      </c>
      <c r="F265">
        <v>12186990</v>
      </c>
      <c r="G265">
        <v>2</v>
      </c>
    </row>
    <row r="266" spans="1:8" x14ac:dyDescent="0.2">
      <c r="A266">
        <v>4</v>
      </c>
      <c r="B266" t="s">
        <v>102</v>
      </c>
      <c r="C266" t="s">
        <v>748</v>
      </c>
      <c r="D266" t="s">
        <v>828</v>
      </c>
      <c r="E266">
        <v>7867000</v>
      </c>
      <c r="F266">
        <v>9600000</v>
      </c>
      <c r="G266">
        <v>1</v>
      </c>
    </row>
    <row r="267" spans="1:8" x14ac:dyDescent="0.2">
      <c r="A267">
        <v>93</v>
      </c>
      <c r="B267" t="s">
        <v>102</v>
      </c>
      <c r="C267" t="s">
        <v>748</v>
      </c>
      <c r="D267" t="s">
        <v>828</v>
      </c>
      <c r="E267">
        <v>9195000</v>
      </c>
      <c r="F267">
        <v>25676415.82</v>
      </c>
      <c r="G267">
        <v>1</v>
      </c>
    </row>
    <row r="268" spans="1:8" x14ac:dyDescent="0.2">
      <c r="A268">
        <v>116</v>
      </c>
      <c r="B268" t="s">
        <v>102</v>
      </c>
      <c r="C268" t="s">
        <v>748</v>
      </c>
      <c r="D268" t="s">
        <v>828</v>
      </c>
      <c r="E268">
        <v>9201000</v>
      </c>
      <c r="F268">
        <v>9466708.0800000001</v>
      </c>
      <c r="G268">
        <v>1</v>
      </c>
    </row>
    <row r="269" spans="1:8" x14ac:dyDescent="0.2">
      <c r="A269">
        <v>101</v>
      </c>
      <c r="B269" t="s">
        <v>102</v>
      </c>
      <c r="C269" t="s">
        <v>748</v>
      </c>
      <c r="D269" t="s">
        <v>828</v>
      </c>
      <c r="E269">
        <v>35514648.420000002</v>
      </c>
      <c r="F269">
        <v>35571831.579999998</v>
      </c>
      <c r="H269">
        <v>1</v>
      </c>
    </row>
    <row r="270" spans="1:8" x14ac:dyDescent="0.2">
      <c r="A270">
        <v>93</v>
      </c>
      <c r="B270" t="s">
        <v>11</v>
      </c>
      <c r="C270" t="s">
        <v>83</v>
      </c>
      <c r="D270" t="s">
        <v>102</v>
      </c>
      <c r="E270">
        <v>9127000</v>
      </c>
      <c r="F270">
        <v>24903959.510000002</v>
      </c>
      <c r="G270">
        <v>1</v>
      </c>
    </row>
    <row r="271" spans="1:8" x14ac:dyDescent="0.2">
      <c r="A271">
        <v>27</v>
      </c>
      <c r="B271" t="s">
        <v>11</v>
      </c>
      <c r="C271" t="s">
        <v>83</v>
      </c>
      <c r="D271" t="s">
        <v>102</v>
      </c>
      <c r="E271">
        <v>8455000</v>
      </c>
      <c r="F271">
        <v>29879000</v>
      </c>
      <c r="G271">
        <v>1</v>
      </c>
    </row>
    <row r="272" spans="1:8" x14ac:dyDescent="0.2">
      <c r="A272">
        <v>27</v>
      </c>
      <c r="B272" t="s">
        <v>11</v>
      </c>
      <c r="C272" t="s">
        <v>11</v>
      </c>
      <c r="D272" t="s">
        <v>102</v>
      </c>
      <c r="E272">
        <v>6356000</v>
      </c>
      <c r="F272">
        <v>43399000</v>
      </c>
      <c r="G272">
        <v>1</v>
      </c>
    </row>
    <row r="273" spans="1:7" x14ac:dyDescent="0.2">
      <c r="A273">
        <v>4</v>
      </c>
      <c r="B273" t="s">
        <v>11</v>
      </c>
      <c r="C273" t="s">
        <v>823</v>
      </c>
      <c r="D273" t="s">
        <v>102</v>
      </c>
      <c r="E273">
        <v>9300000</v>
      </c>
      <c r="F273">
        <v>10725000</v>
      </c>
      <c r="G273">
        <v>1</v>
      </c>
    </row>
    <row r="274" spans="1:7" x14ac:dyDescent="0.2">
      <c r="A274">
        <v>93</v>
      </c>
      <c r="B274" t="s">
        <v>11</v>
      </c>
      <c r="C274" t="s">
        <v>11</v>
      </c>
      <c r="D274" t="s">
        <v>829</v>
      </c>
      <c r="E274">
        <v>7196000</v>
      </c>
      <c r="F274">
        <v>32500000</v>
      </c>
      <c r="G274">
        <v>1</v>
      </c>
    </row>
    <row r="275" spans="1:7" x14ac:dyDescent="0.2">
      <c r="A275">
        <v>93</v>
      </c>
      <c r="B275" t="s">
        <v>11</v>
      </c>
      <c r="C275" t="s">
        <v>103</v>
      </c>
      <c r="D275" t="s">
        <v>830</v>
      </c>
      <c r="E275">
        <v>8581000</v>
      </c>
      <c r="F275">
        <v>28193713.920000002</v>
      </c>
      <c r="G275">
        <v>1</v>
      </c>
    </row>
    <row r="276" spans="1:7" x14ac:dyDescent="0.2">
      <c r="A276">
        <v>32</v>
      </c>
      <c r="B276" t="s">
        <v>11</v>
      </c>
      <c r="C276" t="s">
        <v>103</v>
      </c>
      <c r="D276" t="s">
        <v>830</v>
      </c>
      <c r="E276">
        <v>9260000</v>
      </c>
      <c r="F276">
        <v>13653508.449999999</v>
      </c>
      <c r="G276">
        <v>1</v>
      </c>
    </row>
    <row r="277" spans="1:7" x14ac:dyDescent="0.2">
      <c r="A277">
        <v>93</v>
      </c>
      <c r="B277" t="s">
        <v>11</v>
      </c>
      <c r="C277" t="s">
        <v>103</v>
      </c>
      <c r="D277" t="s">
        <v>831</v>
      </c>
      <c r="E277">
        <v>9241000</v>
      </c>
      <c r="F277">
        <v>22264441.300000001</v>
      </c>
      <c r="G277">
        <v>1</v>
      </c>
    </row>
    <row r="278" spans="1:7" x14ac:dyDescent="0.2">
      <c r="A278">
        <v>32</v>
      </c>
      <c r="B278" t="s">
        <v>11</v>
      </c>
      <c r="C278" t="s">
        <v>103</v>
      </c>
      <c r="D278" t="s">
        <v>831</v>
      </c>
      <c r="E278">
        <v>9273000</v>
      </c>
      <c r="F278">
        <v>17659816.390000001</v>
      </c>
      <c r="G278">
        <v>1</v>
      </c>
    </row>
    <row r="279" spans="1:7" x14ac:dyDescent="0.2">
      <c r="A279">
        <v>22</v>
      </c>
      <c r="B279" t="s">
        <v>11</v>
      </c>
      <c r="C279" t="s">
        <v>103</v>
      </c>
      <c r="D279" t="s">
        <v>831</v>
      </c>
      <c r="E279">
        <v>8833000</v>
      </c>
      <c r="F279">
        <v>47233147.469999999</v>
      </c>
      <c r="G279">
        <v>1</v>
      </c>
    </row>
    <row r="280" spans="1:7" x14ac:dyDescent="0.2">
      <c r="A280">
        <v>4</v>
      </c>
      <c r="B280" t="s">
        <v>74</v>
      </c>
      <c r="C280" t="s">
        <v>72</v>
      </c>
      <c r="D280" t="s">
        <v>72</v>
      </c>
      <c r="E280">
        <v>9085000</v>
      </c>
      <c r="F280">
        <v>9600000</v>
      </c>
      <c r="G280">
        <v>1</v>
      </c>
    </row>
    <row r="281" spans="1:7" x14ac:dyDescent="0.2">
      <c r="A281">
        <v>87</v>
      </c>
      <c r="B281" t="s">
        <v>74</v>
      </c>
      <c r="C281" t="s">
        <v>72</v>
      </c>
      <c r="D281" t="s">
        <v>72</v>
      </c>
      <c r="E281">
        <v>9300000</v>
      </c>
      <c r="F281">
        <v>9606024.2899999991</v>
      </c>
      <c r="G281">
        <v>1</v>
      </c>
    </row>
    <row r="282" spans="1:7" x14ac:dyDescent="0.2">
      <c r="A282">
        <v>93</v>
      </c>
      <c r="B282" t="s">
        <v>74</v>
      </c>
      <c r="C282" t="s">
        <v>72</v>
      </c>
      <c r="D282" t="s">
        <v>72</v>
      </c>
      <c r="E282">
        <v>9300000</v>
      </c>
      <c r="F282">
        <v>9600000</v>
      </c>
      <c r="G282">
        <v>2</v>
      </c>
    </row>
    <row r="283" spans="1:7" x14ac:dyDescent="0.2">
      <c r="A283">
        <v>93</v>
      </c>
      <c r="B283" t="s">
        <v>74</v>
      </c>
      <c r="C283" t="s">
        <v>72</v>
      </c>
      <c r="D283" t="s">
        <v>72</v>
      </c>
      <c r="E283">
        <v>9270250</v>
      </c>
      <c r="F283">
        <v>13435000</v>
      </c>
      <c r="G283">
        <v>4</v>
      </c>
    </row>
    <row r="284" spans="1:7" x14ac:dyDescent="0.2">
      <c r="A284">
        <v>101</v>
      </c>
      <c r="B284" t="s">
        <v>74</v>
      </c>
      <c r="C284" t="s">
        <v>72</v>
      </c>
      <c r="D284" t="s">
        <v>72</v>
      </c>
      <c r="E284">
        <v>8678250</v>
      </c>
      <c r="F284">
        <v>9542000</v>
      </c>
      <c r="G284">
        <v>4</v>
      </c>
    </row>
    <row r="285" spans="1:7" x14ac:dyDescent="0.2">
      <c r="A285">
        <v>101</v>
      </c>
      <c r="B285" t="s">
        <v>74</v>
      </c>
      <c r="C285" t="s">
        <v>72</v>
      </c>
      <c r="D285" t="s">
        <v>72</v>
      </c>
      <c r="E285">
        <v>9209181.8181818202</v>
      </c>
      <c r="F285">
        <v>9546454.5454545394</v>
      </c>
      <c r="G285">
        <v>11</v>
      </c>
    </row>
    <row r="286" spans="1:7" x14ac:dyDescent="0.2">
      <c r="A286">
        <v>4</v>
      </c>
      <c r="B286" t="s">
        <v>11</v>
      </c>
      <c r="C286" t="s">
        <v>94</v>
      </c>
      <c r="D286" t="s">
        <v>833</v>
      </c>
      <c r="E286">
        <v>9300000</v>
      </c>
      <c r="F286">
        <v>9600000</v>
      </c>
      <c r="G286">
        <v>1</v>
      </c>
    </row>
    <row r="287" spans="1:7" x14ac:dyDescent="0.2">
      <c r="A287">
        <v>4</v>
      </c>
      <c r="B287" t="s">
        <v>11</v>
      </c>
      <c r="C287" t="s">
        <v>94</v>
      </c>
      <c r="D287" t="s">
        <v>833</v>
      </c>
      <c r="E287">
        <v>9278777.7777777798</v>
      </c>
      <c r="F287">
        <v>9600000</v>
      </c>
      <c r="G287">
        <v>9</v>
      </c>
    </row>
    <row r="288" spans="1:7" x14ac:dyDescent="0.2">
      <c r="A288">
        <v>93</v>
      </c>
      <c r="B288" t="s">
        <v>11</v>
      </c>
      <c r="C288" t="s">
        <v>94</v>
      </c>
      <c r="D288" t="s">
        <v>833</v>
      </c>
      <c r="E288">
        <v>9247333.3333333302</v>
      </c>
      <c r="F288">
        <v>13294919.3433333</v>
      </c>
      <c r="G288">
        <v>3</v>
      </c>
    </row>
    <row r="289" spans="1:8" x14ac:dyDescent="0.2">
      <c r="A289">
        <v>93</v>
      </c>
      <c r="B289" t="s">
        <v>11</v>
      </c>
      <c r="C289" t="s">
        <v>94</v>
      </c>
      <c r="D289" t="s">
        <v>833</v>
      </c>
      <c r="E289">
        <v>20191780</v>
      </c>
      <c r="F289">
        <v>20240780</v>
      </c>
      <c r="H289">
        <v>1</v>
      </c>
    </row>
    <row r="290" spans="1:8" x14ac:dyDescent="0.2">
      <c r="A290">
        <v>108</v>
      </c>
      <c r="B290" t="s">
        <v>11</v>
      </c>
      <c r="C290" t="s">
        <v>94</v>
      </c>
      <c r="D290" t="s">
        <v>833</v>
      </c>
      <c r="E290">
        <v>9300000</v>
      </c>
      <c r="F290">
        <v>9530000</v>
      </c>
      <c r="G290">
        <v>1</v>
      </c>
    </row>
    <row r="291" spans="1:8" x14ac:dyDescent="0.2">
      <c r="A291">
        <v>4</v>
      </c>
      <c r="B291" t="s">
        <v>11</v>
      </c>
      <c r="C291" t="s">
        <v>94</v>
      </c>
      <c r="D291" t="s">
        <v>834</v>
      </c>
      <c r="E291">
        <v>8623000</v>
      </c>
      <c r="F291">
        <v>9600000</v>
      </c>
      <c r="G291">
        <v>1</v>
      </c>
    </row>
    <row r="292" spans="1:8" x14ac:dyDescent="0.2">
      <c r="A292">
        <v>87</v>
      </c>
      <c r="B292" t="s">
        <v>11</v>
      </c>
      <c r="C292" t="s">
        <v>94</v>
      </c>
      <c r="D292" t="s">
        <v>834</v>
      </c>
      <c r="E292">
        <v>9242333.3333333302</v>
      </c>
      <c r="F292">
        <v>9529482.5833333302</v>
      </c>
      <c r="G292">
        <v>3</v>
      </c>
    </row>
    <row r="293" spans="1:8" x14ac:dyDescent="0.2">
      <c r="A293">
        <v>93</v>
      </c>
      <c r="B293" t="s">
        <v>11</v>
      </c>
      <c r="C293" t="s">
        <v>94</v>
      </c>
      <c r="D293" t="s">
        <v>834</v>
      </c>
      <c r="E293">
        <v>9273000</v>
      </c>
      <c r="F293">
        <v>9525000</v>
      </c>
      <c r="G293">
        <v>1</v>
      </c>
    </row>
    <row r="294" spans="1:8" x14ac:dyDescent="0.2">
      <c r="A294">
        <v>93</v>
      </c>
      <c r="B294" t="s">
        <v>11</v>
      </c>
      <c r="C294" t="s">
        <v>94</v>
      </c>
      <c r="D294" t="s">
        <v>834</v>
      </c>
      <c r="E294">
        <v>9244000</v>
      </c>
      <c r="F294">
        <v>22149092.614999998</v>
      </c>
      <c r="G294">
        <v>2</v>
      </c>
    </row>
    <row r="295" spans="1:8" x14ac:dyDescent="0.2">
      <c r="A295">
        <v>88</v>
      </c>
      <c r="B295" t="s">
        <v>11</v>
      </c>
      <c r="C295" t="s">
        <v>94</v>
      </c>
      <c r="D295" t="s">
        <v>834</v>
      </c>
      <c r="E295">
        <v>20697697.91</v>
      </c>
      <c r="F295">
        <v>20873282.73</v>
      </c>
      <c r="H295">
        <v>1</v>
      </c>
    </row>
    <row r="296" spans="1:8" x14ac:dyDescent="0.2">
      <c r="A296">
        <v>121</v>
      </c>
      <c r="B296" t="s">
        <v>11</v>
      </c>
      <c r="C296" t="s">
        <v>94</v>
      </c>
      <c r="D296" t="s">
        <v>834</v>
      </c>
      <c r="E296">
        <v>9293000</v>
      </c>
      <c r="F296">
        <v>9645078.4000000004</v>
      </c>
      <c r="G296">
        <v>1</v>
      </c>
    </row>
    <row r="297" spans="1:8" x14ac:dyDescent="0.2">
      <c r="A297">
        <v>105</v>
      </c>
      <c r="B297" t="s">
        <v>11</v>
      </c>
      <c r="C297" t="s">
        <v>94</v>
      </c>
      <c r="D297" t="s">
        <v>834</v>
      </c>
      <c r="E297">
        <v>9300000</v>
      </c>
      <c r="F297">
        <v>9599973.5399999991</v>
      </c>
      <c r="G297">
        <v>1</v>
      </c>
    </row>
    <row r="298" spans="1:8" x14ac:dyDescent="0.2">
      <c r="A298">
        <v>120</v>
      </c>
      <c r="B298" t="s">
        <v>11</v>
      </c>
      <c r="C298" t="s">
        <v>94</v>
      </c>
      <c r="D298" t="s">
        <v>834</v>
      </c>
      <c r="E298">
        <v>9300000</v>
      </c>
      <c r="F298">
        <v>10932421</v>
      </c>
      <c r="G298">
        <v>1</v>
      </c>
    </row>
    <row r="299" spans="1:8" x14ac:dyDescent="0.2">
      <c r="A299">
        <v>4</v>
      </c>
      <c r="B299" t="s">
        <v>11</v>
      </c>
      <c r="C299" t="s">
        <v>84</v>
      </c>
      <c r="D299" t="s">
        <v>835</v>
      </c>
      <c r="E299">
        <v>9300000</v>
      </c>
      <c r="F299">
        <v>9600000</v>
      </c>
      <c r="G299">
        <v>2</v>
      </c>
    </row>
    <row r="300" spans="1:8" x14ac:dyDescent="0.2">
      <c r="A300">
        <v>96</v>
      </c>
      <c r="B300" t="s">
        <v>11</v>
      </c>
      <c r="C300" t="s">
        <v>84</v>
      </c>
      <c r="D300" t="s">
        <v>835</v>
      </c>
      <c r="E300">
        <v>9300000</v>
      </c>
      <c r="F300">
        <v>9604557.5099999998</v>
      </c>
      <c r="G300">
        <v>1</v>
      </c>
    </row>
    <row r="301" spans="1:8" x14ac:dyDescent="0.2">
      <c r="A301">
        <v>105</v>
      </c>
      <c r="B301" t="s">
        <v>11</v>
      </c>
      <c r="C301" t="s">
        <v>84</v>
      </c>
      <c r="D301" t="s">
        <v>835</v>
      </c>
      <c r="E301">
        <v>9300000</v>
      </c>
      <c r="F301">
        <v>9599973.5399999991</v>
      </c>
      <c r="G301">
        <v>1</v>
      </c>
    </row>
    <row r="302" spans="1:8" x14ac:dyDescent="0.2">
      <c r="A302">
        <v>4</v>
      </c>
      <c r="B302" t="s">
        <v>11</v>
      </c>
      <c r="C302" t="s">
        <v>94</v>
      </c>
      <c r="D302" t="s">
        <v>836</v>
      </c>
      <c r="E302">
        <v>9247000</v>
      </c>
      <c r="F302">
        <v>9600000</v>
      </c>
      <c r="G302">
        <v>1</v>
      </c>
    </row>
    <row r="303" spans="1:8" x14ac:dyDescent="0.2">
      <c r="A303">
        <v>4</v>
      </c>
      <c r="B303" t="s">
        <v>11</v>
      </c>
      <c r="C303" t="s">
        <v>94</v>
      </c>
      <c r="D303" t="s">
        <v>836</v>
      </c>
      <c r="E303">
        <v>9267857.1428571399</v>
      </c>
      <c r="F303">
        <v>14357571.428571399</v>
      </c>
      <c r="G303">
        <v>7</v>
      </c>
    </row>
    <row r="304" spans="1:8" x14ac:dyDescent="0.2">
      <c r="A304">
        <v>87</v>
      </c>
      <c r="B304" t="s">
        <v>11</v>
      </c>
      <c r="C304" t="s">
        <v>94</v>
      </c>
      <c r="D304" t="s">
        <v>836</v>
      </c>
      <c r="E304">
        <v>9250000</v>
      </c>
      <c r="F304">
        <v>9561732</v>
      </c>
      <c r="G304">
        <v>1</v>
      </c>
    </row>
    <row r="305" spans="1:7" x14ac:dyDescent="0.2">
      <c r="A305">
        <v>93</v>
      </c>
      <c r="B305" t="s">
        <v>11</v>
      </c>
      <c r="C305" t="s">
        <v>94</v>
      </c>
      <c r="D305" t="s">
        <v>836</v>
      </c>
      <c r="E305">
        <v>9280000</v>
      </c>
      <c r="F305">
        <v>16430904.289999999</v>
      </c>
      <c r="G305">
        <v>1</v>
      </c>
    </row>
    <row r="306" spans="1:7" x14ac:dyDescent="0.2">
      <c r="A306">
        <v>116</v>
      </c>
      <c r="B306" t="s">
        <v>11</v>
      </c>
      <c r="C306" t="s">
        <v>94</v>
      </c>
      <c r="D306" t="s">
        <v>836</v>
      </c>
      <c r="E306">
        <v>4650000</v>
      </c>
      <c r="F306">
        <v>9466708.0800000001</v>
      </c>
      <c r="G306">
        <v>2</v>
      </c>
    </row>
    <row r="307" spans="1:7" x14ac:dyDescent="0.2">
      <c r="A307">
        <v>96</v>
      </c>
      <c r="B307" t="s">
        <v>11</v>
      </c>
      <c r="C307" t="s">
        <v>94</v>
      </c>
      <c r="D307" t="s">
        <v>836</v>
      </c>
      <c r="E307">
        <v>9130500</v>
      </c>
      <c r="F307">
        <v>9604331.5099999998</v>
      </c>
      <c r="G307">
        <v>2</v>
      </c>
    </row>
    <row r="308" spans="1:7" x14ac:dyDescent="0.2">
      <c r="A308">
        <v>93</v>
      </c>
      <c r="B308" t="s">
        <v>73</v>
      </c>
      <c r="C308" t="s">
        <v>743</v>
      </c>
      <c r="D308" t="s">
        <v>836</v>
      </c>
      <c r="E308">
        <v>9300000</v>
      </c>
      <c r="F308">
        <v>9750000</v>
      </c>
      <c r="G308">
        <v>1</v>
      </c>
    </row>
    <row r="309" spans="1:7" x14ac:dyDescent="0.2">
      <c r="A309">
        <v>27</v>
      </c>
      <c r="B309" t="s">
        <v>73</v>
      </c>
      <c r="C309" t="s">
        <v>743</v>
      </c>
      <c r="D309" t="s">
        <v>836</v>
      </c>
      <c r="E309">
        <v>9227000</v>
      </c>
      <c r="F309">
        <v>10753000</v>
      </c>
      <c r="G309">
        <v>1</v>
      </c>
    </row>
    <row r="310" spans="1:7" x14ac:dyDescent="0.2">
      <c r="A310">
        <v>4</v>
      </c>
      <c r="B310" t="s">
        <v>74</v>
      </c>
      <c r="C310" t="s">
        <v>75</v>
      </c>
      <c r="D310" t="s">
        <v>837</v>
      </c>
      <c r="E310">
        <v>11625000</v>
      </c>
      <c r="F310">
        <v>11990136.455</v>
      </c>
      <c r="G310">
        <v>2</v>
      </c>
    </row>
    <row r="311" spans="1:7" x14ac:dyDescent="0.2">
      <c r="A311">
        <v>87</v>
      </c>
      <c r="B311" t="s">
        <v>74</v>
      </c>
      <c r="C311" t="s">
        <v>75</v>
      </c>
      <c r="D311" t="s">
        <v>837</v>
      </c>
      <c r="E311">
        <v>13950000</v>
      </c>
      <c r="F311">
        <v>14095765.960000001</v>
      </c>
      <c r="G311">
        <v>1</v>
      </c>
    </row>
    <row r="312" spans="1:7" x14ac:dyDescent="0.2">
      <c r="A312">
        <v>93</v>
      </c>
      <c r="B312" t="s">
        <v>74</v>
      </c>
      <c r="C312" t="s">
        <v>75</v>
      </c>
      <c r="D312" t="s">
        <v>837</v>
      </c>
      <c r="E312">
        <v>9221000</v>
      </c>
      <c r="F312">
        <v>9550000</v>
      </c>
      <c r="G312">
        <v>1</v>
      </c>
    </row>
    <row r="313" spans="1:7" x14ac:dyDescent="0.2">
      <c r="A313">
        <v>93</v>
      </c>
      <c r="B313" t="s">
        <v>74</v>
      </c>
      <c r="C313" t="s">
        <v>75</v>
      </c>
      <c r="D313" t="s">
        <v>837</v>
      </c>
      <c r="E313">
        <v>8730500</v>
      </c>
      <c r="F313">
        <v>9725000</v>
      </c>
      <c r="G313">
        <v>2</v>
      </c>
    </row>
    <row r="314" spans="1:7" x14ac:dyDescent="0.2">
      <c r="A314">
        <v>96</v>
      </c>
      <c r="B314" t="s">
        <v>74</v>
      </c>
      <c r="C314" t="s">
        <v>75</v>
      </c>
      <c r="D314" t="s">
        <v>837</v>
      </c>
      <c r="E314">
        <v>9300000</v>
      </c>
      <c r="F314">
        <v>9604557.5099999998</v>
      </c>
      <c r="G314">
        <v>1</v>
      </c>
    </row>
    <row r="315" spans="1:7" x14ac:dyDescent="0.2">
      <c r="A315">
        <v>105</v>
      </c>
      <c r="B315" t="s">
        <v>74</v>
      </c>
      <c r="C315" t="s">
        <v>75</v>
      </c>
      <c r="D315" t="s">
        <v>837</v>
      </c>
      <c r="E315">
        <v>9300000</v>
      </c>
      <c r="F315">
        <v>9599973.5399999991</v>
      </c>
      <c r="G315">
        <v>1</v>
      </c>
    </row>
    <row r="316" spans="1:7" x14ac:dyDescent="0.2">
      <c r="A316">
        <v>105</v>
      </c>
      <c r="B316" t="s">
        <v>74</v>
      </c>
      <c r="C316" t="s">
        <v>75</v>
      </c>
      <c r="D316" t="s">
        <v>837</v>
      </c>
      <c r="E316">
        <v>9300000</v>
      </c>
      <c r="F316">
        <v>9599973.5399999991</v>
      </c>
      <c r="G316">
        <v>2</v>
      </c>
    </row>
    <row r="317" spans="1:7" x14ac:dyDescent="0.2">
      <c r="A317">
        <v>4</v>
      </c>
      <c r="B317" t="s">
        <v>104</v>
      </c>
      <c r="C317" t="s">
        <v>818</v>
      </c>
      <c r="D317" t="s">
        <v>818</v>
      </c>
      <c r="E317">
        <v>6178000</v>
      </c>
      <c r="F317">
        <v>9600000</v>
      </c>
      <c r="G317">
        <v>3</v>
      </c>
    </row>
    <row r="318" spans="1:7" x14ac:dyDescent="0.2">
      <c r="A318">
        <v>93</v>
      </c>
      <c r="B318" t="s">
        <v>104</v>
      </c>
      <c r="C318" t="s">
        <v>818</v>
      </c>
      <c r="D318" t="s">
        <v>818</v>
      </c>
      <c r="E318">
        <v>8933500</v>
      </c>
      <c r="F318">
        <v>17690000</v>
      </c>
      <c r="G318">
        <v>2</v>
      </c>
    </row>
    <row r="319" spans="1:7" x14ac:dyDescent="0.2">
      <c r="A319">
        <v>4</v>
      </c>
      <c r="B319" t="s">
        <v>104</v>
      </c>
      <c r="C319" t="s">
        <v>818</v>
      </c>
      <c r="D319" t="s">
        <v>838</v>
      </c>
      <c r="E319">
        <v>9293000</v>
      </c>
      <c r="F319">
        <v>9600000</v>
      </c>
      <c r="G319">
        <v>1</v>
      </c>
    </row>
    <row r="320" spans="1:7" x14ac:dyDescent="0.2">
      <c r="A320">
        <v>4</v>
      </c>
      <c r="B320" t="s">
        <v>104</v>
      </c>
      <c r="C320" t="s">
        <v>818</v>
      </c>
      <c r="D320" t="s">
        <v>838</v>
      </c>
      <c r="E320">
        <v>9300000</v>
      </c>
      <c r="F320">
        <v>9600000.1349999998</v>
      </c>
      <c r="G320">
        <v>2</v>
      </c>
    </row>
    <row r="321" spans="1:7" x14ac:dyDescent="0.2">
      <c r="A321">
        <v>93</v>
      </c>
      <c r="B321" t="s">
        <v>104</v>
      </c>
      <c r="C321" t="s">
        <v>818</v>
      </c>
      <c r="D321" t="s">
        <v>838</v>
      </c>
      <c r="E321">
        <v>9300000</v>
      </c>
      <c r="F321">
        <v>9600000</v>
      </c>
      <c r="G321">
        <v>1</v>
      </c>
    </row>
    <row r="322" spans="1:7" x14ac:dyDescent="0.2">
      <c r="A322">
        <v>4</v>
      </c>
      <c r="B322" t="s">
        <v>104</v>
      </c>
      <c r="C322" t="s">
        <v>482</v>
      </c>
      <c r="D322" t="s">
        <v>839</v>
      </c>
      <c r="E322">
        <v>9293000</v>
      </c>
      <c r="F322">
        <v>9965000</v>
      </c>
      <c r="G322">
        <v>1</v>
      </c>
    </row>
    <row r="323" spans="1:7" x14ac:dyDescent="0.2">
      <c r="A323">
        <v>87</v>
      </c>
      <c r="B323" t="s">
        <v>104</v>
      </c>
      <c r="C323" t="s">
        <v>482</v>
      </c>
      <c r="D323" t="s">
        <v>839</v>
      </c>
      <c r="E323">
        <v>9285000</v>
      </c>
      <c r="F323">
        <v>9372252.3000000007</v>
      </c>
      <c r="G323">
        <v>4</v>
      </c>
    </row>
    <row r="324" spans="1:7" x14ac:dyDescent="0.2">
      <c r="A324">
        <v>101</v>
      </c>
      <c r="B324" t="s">
        <v>104</v>
      </c>
      <c r="C324" t="s">
        <v>482</v>
      </c>
      <c r="D324" t="s">
        <v>839</v>
      </c>
      <c r="E324">
        <v>9286666.6666666698</v>
      </c>
      <c r="F324">
        <v>9542000</v>
      </c>
      <c r="G324">
        <v>3</v>
      </c>
    </row>
    <row r="325" spans="1:7" x14ac:dyDescent="0.2">
      <c r="A325">
        <v>101</v>
      </c>
      <c r="B325" t="s">
        <v>104</v>
      </c>
      <c r="C325" t="s">
        <v>482</v>
      </c>
      <c r="D325" t="s">
        <v>839</v>
      </c>
      <c r="E325">
        <v>9300000</v>
      </c>
      <c r="F325">
        <v>9542000</v>
      </c>
      <c r="G325">
        <v>1</v>
      </c>
    </row>
    <row r="326" spans="1:7" x14ac:dyDescent="0.2">
      <c r="A326">
        <v>28</v>
      </c>
      <c r="B326" t="s">
        <v>73</v>
      </c>
      <c r="C326" t="s">
        <v>822</v>
      </c>
      <c r="D326" t="s">
        <v>840</v>
      </c>
      <c r="E326">
        <v>9290000</v>
      </c>
      <c r="F326">
        <v>9596819.5150000006</v>
      </c>
      <c r="G326">
        <v>2</v>
      </c>
    </row>
    <row r="327" spans="1:7" x14ac:dyDescent="0.2">
      <c r="A327">
        <v>87</v>
      </c>
      <c r="B327" t="s">
        <v>73</v>
      </c>
      <c r="C327" t="s">
        <v>822</v>
      </c>
      <c r="D327" t="s">
        <v>840</v>
      </c>
      <c r="E327">
        <v>9300000</v>
      </c>
      <c r="F327">
        <v>9410581.6699999999</v>
      </c>
      <c r="G327">
        <v>1</v>
      </c>
    </row>
    <row r="328" spans="1:7" x14ac:dyDescent="0.2">
      <c r="A328">
        <v>93</v>
      </c>
      <c r="B328" t="s">
        <v>73</v>
      </c>
      <c r="C328" t="s">
        <v>822</v>
      </c>
      <c r="D328" t="s">
        <v>840</v>
      </c>
      <c r="E328">
        <v>7280000</v>
      </c>
      <c r="F328">
        <v>9748878.1300000008</v>
      </c>
      <c r="G328">
        <v>1</v>
      </c>
    </row>
    <row r="329" spans="1:7" x14ac:dyDescent="0.2">
      <c r="A329">
        <v>27</v>
      </c>
      <c r="B329" t="s">
        <v>73</v>
      </c>
      <c r="C329" t="s">
        <v>822</v>
      </c>
      <c r="D329" t="s">
        <v>840</v>
      </c>
      <c r="E329">
        <v>8749000</v>
      </c>
      <c r="F329">
        <v>14269000</v>
      </c>
      <c r="G329">
        <v>1</v>
      </c>
    </row>
    <row r="330" spans="1:7" x14ac:dyDescent="0.2">
      <c r="A330">
        <v>96</v>
      </c>
      <c r="B330" t="s">
        <v>73</v>
      </c>
      <c r="C330" t="s">
        <v>822</v>
      </c>
      <c r="D330" t="s">
        <v>840</v>
      </c>
      <c r="E330">
        <v>9300000</v>
      </c>
      <c r="F330">
        <v>12351685.51</v>
      </c>
      <c r="G330">
        <v>1</v>
      </c>
    </row>
    <row r="331" spans="1:7" x14ac:dyDescent="0.2">
      <c r="A331">
        <v>105</v>
      </c>
      <c r="B331" t="s">
        <v>73</v>
      </c>
      <c r="C331" t="s">
        <v>822</v>
      </c>
      <c r="D331" t="s">
        <v>840</v>
      </c>
      <c r="E331">
        <v>9300000</v>
      </c>
      <c r="F331">
        <v>9599973.5399999991</v>
      </c>
      <c r="G331">
        <v>1</v>
      </c>
    </row>
    <row r="332" spans="1:7" x14ac:dyDescent="0.2">
      <c r="A332">
        <v>4</v>
      </c>
      <c r="B332" t="s">
        <v>104</v>
      </c>
      <c r="C332" t="s">
        <v>104</v>
      </c>
      <c r="D332" t="s">
        <v>841</v>
      </c>
      <c r="E332">
        <v>9300000</v>
      </c>
      <c r="F332">
        <v>9600000</v>
      </c>
      <c r="G332">
        <v>1</v>
      </c>
    </row>
    <row r="333" spans="1:7" x14ac:dyDescent="0.2">
      <c r="A333">
        <v>87</v>
      </c>
      <c r="B333" t="s">
        <v>104</v>
      </c>
      <c r="C333" t="s">
        <v>104</v>
      </c>
      <c r="D333" t="s">
        <v>841</v>
      </c>
      <c r="E333">
        <v>9300000</v>
      </c>
      <c r="F333">
        <v>9571841.7899999991</v>
      </c>
      <c r="G333">
        <v>1</v>
      </c>
    </row>
    <row r="334" spans="1:7" x14ac:dyDescent="0.2">
      <c r="A334">
        <v>101</v>
      </c>
      <c r="B334" t="s">
        <v>104</v>
      </c>
      <c r="C334" t="s">
        <v>104</v>
      </c>
      <c r="D334" t="s">
        <v>841</v>
      </c>
      <c r="E334">
        <v>9300000</v>
      </c>
      <c r="F334">
        <v>9557000</v>
      </c>
      <c r="G334">
        <v>1</v>
      </c>
    </row>
    <row r="335" spans="1:7" x14ac:dyDescent="0.2">
      <c r="A335">
        <v>101</v>
      </c>
      <c r="B335" t="s">
        <v>104</v>
      </c>
      <c r="C335" t="s">
        <v>104</v>
      </c>
      <c r="D335" t="s">
        <v>841</v>
      </c>
      <c r="E335">
        <v>9258133.3333333302</v>
      </c>
      <c r="F335">
        <v>9557333.3466666695</v>
      </c>
      <c r="G335">
        <v>15</v>
      </c>
    </row>
    <row r="336" spans="1:7" x14ac:dyDescent="0.2">
      <c r="A336">
        <v>105</v>
      </c>
      <c r="B336" t="s">
        <v>104</v>
      </c>
      <c r="C336" t="s">
        <v>104</v>
      </c>
      <c r="D336" t="s">
        <v>841</v>
      </c>
      <c r="E336">
        <v>9267000</v>
      </c>
      <c r="F336">
        <v>9599600.6400000006</v>
      </c>
      <c r="G336">
        <v>1</v>
      </c>
    </row>
    <row r="337" spans="1:8" x14ac:dyDescent="0.2">
      <c r="A337">
        <v>4</v>
      </c>
      <c r="B337" t="s">
        <v>74</v>
      </c>
      <c r="C337" t="s">
        <v>735</v>
      </c>
      <c r="D337" t="s">
        <v>842</v>
      </c>
      <c r="E337">
        <v>9300000</v>
      </c>
      <c r="F337">
        <v>9600000</v>
      </c>
      <c r="G337">
        <v>1</v>
      </c>
    </row>
    <row r="338" spans="1:8" x14ac:dyDescent="0.2">
      <c r="A338">
        <v>4</v>
      </c>
      <c r="B338" t="s">
        <v>74</v>
      </c>
      <c r="C338" t="s">
        <v>735</v>
      </c>
      <c r="D338" t="s">
        <v>842</v>
      </c>
      <c r="E338">
        <v>9144333.3333333302</v>
      </c>
      <c r="F338">
        <v>9600000</v>
      </c>
      <c r="G338">
        <v>3</v>
      </c>
    </row>
    <row r="339" spans="1:8" x14ac:dyDescent="0.2">
      <c r="A339">
        <v>87</v>
      </c>
      <c r="B339" t="s">
        <v>74</v>
      </c>
      <c r="C339" t="s">
        <v>735</v>
      </c>
      <c r="D339" t="s">
        <v>842</v>
      </c>
      <c r="E339">
        <v>9285000</v>
      </c>
      <c r="F339">
        <v>9376399.1699999999</v>
      </c>
      <c r="G339">
        <v>1</v>
      </c>
    </row>
    <row r="340" spans="1:8" x14ac:dyDescent="0.2">
      <c r="A340">
        <v>96</v>
      </c>
      <c r="B340" t="s">
        <v>74</v>
      </c>
      <c r="C340" t="s">
        <v>735</v>
      </c>
      <c r="D340" t="s">
        <v>842</v>
      </c>
      <c r="E340">
        <v>9234000</v>
      </c>
      <c r="F340">
        <v>9604557.5099999998</v>
      </c>
      <c r="G340">
        <v>1</v>
      </c>
    </row>
    <row r="341" spans="1:8" x14ac:dyDescent="0.2">
      <c r="A341">
        <v>4</v>
      </c>
      <c r="B341" t="s">
        <v>104</v>
      </c>
      <c r="C341" t="s">
        <v>104</v>
      </c>
      <c r="D341" t="s">
        <v>843</v>
      </c>
      <c r="E341">
        <v>7657000</v>
      </c>
      <c r="F341">
        <v>24021000</v>
      </c>
      <c r="G341">
        <v>1</v>
      </c>
    </row>
    <row r="342" spans="1:8" x14ac:dyDescent="0.2">
      <c r="A342">
        <v>101</v>
      </c>
      <c r="B342" t="s">
        <v>104</v>
      </c>
      <c r="C342" t="s">
        <v>104</v>
      </c>
      <c r="D342" t="s">
        <v>843</v>
      </c>
      <c r="E342">
        <v>9284727.2727272697</v>
      </c>
      <c r="F342">
        <v>9557000</v>
      </c>
      <c r="G342">
        <v>11</v>
      </c>
    </row>
    <row r="343" spans="1:8" x14ac:dyDescent="0.2">
      <c r="A343">
        <v>22</v>
      </c>
      <c r="B343" t="s">
        <v>11</v>
      </c>
      <c r="C343" t="s">
        <v>94</v>
      </c>
      <c r="D343" t="s">
        <v>844</v>
      </c>
      <c r="E343">
        <v>9001000</v>
      </c>
      <c r="F343">
        <v>36043580</v>
      </c>
      <c r="G343">
        <v>1</v>
      </c>
    </row>
    <row r="344" spans="1:8" x14ac:dyDescent="0.2">
      <c r="A344">
        <v>121</v>
      </c>
      <c r="B344" t="s">
        <v>11</v>
      </c>
      <c r="C344" t="s">
        <v>94</v>
      </c>
      <c r="D344" t="s">
        <v>844</v>
      </c>
      <c r="E344">
        <v>9300000</v>
      </c>
      <c r="F344">
        <v>9645157.5</v>
      </c>
      <c r="G344">
        <v>1</v>
      </c>
    </row>
    <row r="345" spans="1:8" x14ac:dyDescent="0.2">
      <c r="A345">
        <v>4</v>
      </c>
      <c r="B345" t="s">
        <v>104</v>
      </c>
      <c r="C345" t="s">
        <v>818</v>
      </c>
      <c r="D345" t="s">
        <v>845</v>
      </c>
      <c r="E345">
        <v>9300000</v>
      </c>
      <c r="F345">
        <v>9600000.0099999998</v>
      </c>
      <c r="G345">
        <v>1</v>
      </c>
    </row>
    <row r="346" spans="1:8" x14ac:dyDescent="0.2">
      <c r="A346">
        <v>87</v>
      </c>
      <c r="B346" t="s">
        <v>104</v>
      </c>
      <c r="C346" t="s">
        <v>818</v>
      </c>
      <c r="D346" t="s">
        <v>845</v>
      </c>
      <c r="E346">
        <v>9300000</v>
      </c>
      <c r="F346">
        <v>9571841.7899999991</v>
      </c>
      <c r="G346">
        <v>1</v>
      </c>
    </row>
    <row r="347" spans="1:8" x14ac:dyDescent="0.2">
      <c r="A347">
        <v>101</v>
      </c>
      <c r="B347" t="s">
        <v>104</v>
      </c>
      <c r="C347" t="s">
        <v>818</v>
      </c>
      <c r="D347" t="s">
        <v>845</v>
      </c>
      <c r="E347">
        <v>13950000</v>
      </c>
      <c r="F347">
        <v>14334000</v>
      </c>
      <c r="G347">
        <v>1</v>
      </c>
    </row>
    <row r="348" spans="1:8" x14ac:dyDescent="0.2">
      <c r="A348">
        <v>22</v>
      </c>
      <c r="B348" t="s">
        <v>104</v>
      </c>
      <c r="C348" t="s">
        <v>818</v>
      </c>
      <c r="D348" t="s">
        <v>845</v>
      </c>
      <c r="E348">
        <v>8749000</v>
      </c>
      <c r="F348">
        <v>15749000</v>
      </c>
      <c r="G348">
        <v>1</v>
      </c>
    </row>
    <row r="349" spans="1:8" x14ac:dyDescent="0.2">
      <c r="A349">
        <v>22</v>
      </c>
      <c r="B349" t="s">
        <v>104</v>
      </c>
      <c r="C349" t="s">
        <v>818</v>
      </c>
      <c r="D349" t="s">
        <v>845</v>
      </c>
      <c r="E349">
        <v>9227000</v>
      </c>
      <c r="F349">
        <v>23007000</v>
      </c>
      <c r="G349">
        <v>1</v>
      </c>
    </row>
    <row r="350" spans="1:8" x14ac:dyDescent="0.2">
      <c r="A350">
        <v>93</v>
      </c>
      <c r="B350" t="s">
        <v>11</v>
      </c>
      <c r="C350" t="s">
        <v>103</v>
      </c>
      <c r="D350" t="s">
        <v>863</v>
      </c>
      <c r="E350">
        <v>22265550</v>
      </c>
      <c r="F350">
        <v>22345550</v>
      </c>
      <c r="H350">
        <v>1</v>
      </c>
    </row>
    <row r="351" spans="1:8" x14ac:dyDescent="0.2">
      <c r="A351">
        <v>27</v>
      </c>
      <c r="B351" t="s">
        <v>11</v>
      </c>
      <c r="C351" t="s">
        <v>103</v>
      </c>
      <c r="D351" t="s">
        <v>863</v>
      </c>
      <c r="E351">
        <v>7573000</v>
      </c>
      <c r="F351">
        <v>41071000</v>
      </c>
      <c r="G351">
        <v>1</v>
      </c>
    </row>
    <row r="352" spans="1:8" x14ac:dyDescent="0.2">
      <c r="A352">
        <v>93</v>
      </c>
      <c r="B352" t="s">
        <v>11</v>
      </c>
      <c r="C352" t="s">
        <v>812</v>
      </c>
      <c r="D352" t="s">
        <v>863</v>
      </c>
      <c r="E352">
        <v>6524000</v>
      </c>
      <c r="F352">
        <v>50400000</v>
      </c>
      <c r="G352">
        <v>1</v>
      </c>
    </row>
    <row r="353" spans="1:8" x14ac:dyDescent="0.2">
      <c r="A353">
        <v>116</v>
      </c>
      <c r="B353" t="s">
        <v>11</v>
      </c>
      <c r="C353" t="s">
        <v>812</v>
      </c>
      <c r="D353" t="s">
        <v>863</v>
      </c>
      <c r="E353">
        <v>9267000</v>
      </c>
      <c r="F353">
        <v>9454572.4499999993</v>
      </c>
      <c r="G353">
        <v>1</v>
      </c>
    </row>
    <row r="354" spans="1:8" x14ac:dyDescent="0.2">
      <c r="A354">
        <v>96</v>
      </c>
      <c r="B354" t="s">
        <v>12</v>
      </c>
      <c r="C354" t="s">
        <v>1068</v>
      </c>
      <c r="D354" t="s">
        <v>863</v>
      </c>
      <c r="E354">
        <v>9207000</v>
      </c>
      <c r="F354">
        <v>9490761.9199999999</v>
      </c>
      <c r="G354">
        <v>1</v>
      </c>
    </row>
    <row r="355" spans="1:8" x14ac:dyDescent="0.2">
      <c r="A355">
        <v>4</v>
      </c>
      <c r="B355" t="s">
        <v>102</v>
      </c>
      <c r="C355" t="s">
        <v>1153</v>
      </c>
      <c r="D355" t="s">
        <v>863</v>
      </c>
      <c r="E355">
        <v>9300000</v>
      </c>
      <c r="F355">
        <v>9600000</v>
      </c>
      <c r="G355">
        <v>1</v>
      </c>
    </row>
    <row r="356" spans="1:8" x14ac:dyDescent="0.2">
      <c r="A356">
        <v>4</v>
      </c>
      <c r="B356" t="s">
        <v>11</v>
      </c>
      <c r="C356" t="s">
        <v>84</v>
      </c>
      <c r="D356" t="s">
        <v>864</v>
      </c>
      <c r="E356">
        <v>9238000</v>
      </c>
      <c r="F356">
        <v>9575000</v>
      </c>
      <c r="G356">
        <v>10</v>
      </c>
    </row>
    <row r="357" spans="1:8" x14ac:dyDescent="0.2">
      <c r="A357">
        <v>28</v>
      </c>
      <c r="B357" t="s">
        <v>11</v>
      </c>
      <c r="C357" t="s">
        <v>84</v>
      </c>
      <c r="D357" t="s">
        <v>864</v>
      </c>
      <c r="E357">
        <v>9300000</v>
      </c>
      <c r="F357">
        <v>9587840</v>
      </c>
      <c r="G357">
        <v>1</v>
      </c>
    </row>
    <row r="358" spans="1:8" x14ac:dyDescent="0.2">
      <c r="A358">
        <v>87</v>
      </c>
      <c r="B358" t="s">
        <v>11</v>
      </c>
      <c r="C358" t="s">
        <v>84</v>
      </c>
      <c r="D358" t="s">
        <v>864</v>
      </c>
      <c r="E358">
        <v>9300000</v>
      </c>
      <c r="F358">
        <v>9577209</v>
      </c>
      <c r="G358">
        <v>1</v>
      </c>
    </row>
    <row r="359" spans="1:8" x14ac:dyDescent="0.2">
      <c r="A359">
        <v>105</v>
      </c>
      <c r="B359" t="s">
        <v>11</v>
      </c>
      <c r="C359" t="s">
        <v>84</v>
      </c>
      <c r="D359" t="s">
        <v>864</v>
      </c>
      <c r="E359">
        <v>11605000</v>
      </c>
      <c r="F359">
        <v>11995468.109999999</v>
      </c>
      <c r="G359">
        <v>2</v>
      </c>
    </row>
    <row r="360" spans="1:8" x14ac:dyDescent="0.2">
      <c r="A360">
        <v>96</v>
      </c>
      <c r="B360" t="s">
        <v>73</v>
      </c>
      <c r="C360" t="s">
        <v>824</v>
      </c>
      <c r="D360" t="s">
        <v>867</v>
      </c>
      <c r="E360">
        <v>9271333.3333333302</v>
      </c>
      <c r="F360">
        <v>9615951.6766666695</v>
      </c>
      <c r="G360">
        <v>3</v>
      </c>
    </row>
    <row r="361" spans="1:8" x14ac:dyDescent="0.2">
      <c r="A361">
        <v>4</v>
      </c>
      <c r="B361" t="s">
        <v>74</v>
      </c>
      <c r="C361" t="s">
        <v>735</v>
      </c>
      <c r="D361" t="s">
        <v>869</v>
      </c>
      <c r="E361">
        <v>8497000</v>
      </c>
      <c r="F361">
        <v>24497000</v>
      </c>
      <c r="G361">
        <v>2</v>
      </c>
    </row>
    <row r="362" spans="1:8" x14ac:dyDescent="0.2">
      <c r="A362">
        <v>28</v>
      </c>
      <c r="B362" t="s">
        <v>74</v>
      </c>
      <c r="C362" t="s">
        <v>735</v>
      </c>
      <c r="D362" t="s">
        <v>869</v>
      </c>
      <c r="E362">
        <v>9300000</v>
      </c>
      <c r="F362">
        <v>9606025.0299999993</v>
      </c>
      <c r="G362">
        <v>1</v>
      </c>
    </row>
    <row r="363" spans="1:8" x14ac:dyDescent="0.2">
      <c r="A363">
        <v>87</v>
      </c>
      <c r="B363" t="s">
        <v>74</v>
      </c>
      <c r="C363" t="s">
        <v>735</v>
      </c>
      <c r="D363" t="s">
        <v>869</v>
      </c>
      <c r="E363">
        <v>9300000</v>
      </c>
      <c r="F363">
        <v>9406434.8000000007</v>
      </c>
      <c r="G363">
        <v>1</v>
      </c>
    </row>
    <row r="364" spans="1:8" x14ac:dyDescent="0.2">
      <c r="A364">
        <v>88</v>
      </c>
      <c r="B364" t="s">
        <v>74</v>
      </c>
      <c r="C364" t="s">
        <v>735</v>
      </c>
      <c r="D364" t="s">
        <v>869</v>
      </c>
      <c r="E364">
        <v>22434508.02</v>
      </c>
      <c r="F364">
        <v>22620725.75</v>
      </c>
      <c r="H364">
        <v>1</v>
      </c>
    </row>
    <row r="365" spans="1:8" x14ac:dyDescent="0.2">
      <c r="A365">
        <v>32</v>
      </c>
      <c r="B365" t="s">
        <v>74</v>
      </c>
      <c r="C365" t="s">
        <v>735</v>
      </c>
      <c r="D365" t="s">
        <v>869</v>
      </c>
      <c r="E365">
        <v>20217209.177999999</v>
      </c>
      <c r="F365">
        <v>20217209.177999999</v>
      </c>
      <c r="H365">
        <v>65</v>
      </c>
    </row>
    <row r="366" spans="1:8" x14ac:dyDescent="0.2">
      <c r="A366">
        <v>96</v>
      </c>
      <c r="B366" t="s">
        <v>74</v>
      </c>
      <c r="C366" t="s">
        <v>735</v>
      </c>
      <c r="D366" t="s">
        <v>869</v>
      </c>
      <c r="E366">
        <v>9300000</v>
      </c>
      <c r="F366">
        <v>9570375.0099999998</v>
      </c>
      <c r="G366">
        <v>1</v>
      </c>
    </row>
    <row r="367" spans="1:8" x14ac:dyDescent="0.2">
      <c r="A367">
        <v>4</v>
      </c>
      <c r="B367" t="s">
        <v>104</v>
      </c>
      <c r="C367" t="s">
        <v>818</v>
      </c>
      <c r="D367" t="s">
        <v>870</v>
      </c>
      <c r="E367">
        <v>13950000</v>
      </c>
      <c r="F367">
        <v>14250000</v>
      </c>
      <c r="G367">
        <v>1</v>
      </c>
    </row>
    <row r="368" spans="1:8" x14ac:dyDescent="0.2">
      <c r="A368">
        <v>4</v>
      </c>
      <c r="B368" t="s">
        <v>104</v>
      </c>
      <c r="C368" t="s">
        <v>818</v>
      </c>
      <c r="D368" t="s">
        <v>870</v>
      </c>
      <c r="E368">
        <v>9300000</v>
      </c>
      <c r="F368">
        <v>9600000</v>
      </c>
      <c r="G368">
        <v>2</v>
      </c>
    </row>
    <row r="369" spans="1:8" x14ac:dyDescent="0.2">
      <c r="A369">
        <v>4</v>
      </c>
      <c r="B369" t="s">
        <v>104</v>
      </c>
      <c r="C369" t="s">
        <v>818</v>
      </c>
      <c r="D369" t="s">
        <v>870</v>
      </c>
      <c r="E369">
        <v>19997578.859999999</v>
      </c>
      <c r="F369">
        <v>19997578.859999999</v>
      </c>
      <c r="H369">
        <v>1</v>
      </c>
    </row>
    <row r="370" spans="1:8" x14ac:dyDescent="0.2">
      <c r="A370">
        <v>87</v>
      </c>
      <c r="B370" t="s">
        <v>104</v>
      </c>
      <c r="C370" t="s">
        <v>818</v>
      </c>
      <c r="D370" t="s">
        <v>870</v>
      </c>
      <c r="E370">
        <v>11618000</v>
      </c>
      <c r="F370">
        <v>11998328.475</v>
      </c>
      <c r="G370">
        <v>2</v>
      </c>
    </row>
    <row r="371" spans="1:8" x14ac:dyDescent="0.2">
      <c r="A371">
        <v>4</v>
      </c>
      <c r="B371" t="s">
        <v>104</v>
      </c>
      <c r="C371" t="s">
        <v>107</v>
      </c>
      <c r="D371" t="s">
        <v>871</v>
      </c>
      <c r="E371">
        <v>9241000</v>
      </c>
      <c r="F371">
        <v>9600000</v>
      </c>
      <c r="G371">
        <v>1</v>
      </c>
    </row>
    <row r="372" spans="1:8" x14ac:dyDescent="0.2">
      <c r="A372">
        <v>4</v>
      </c>
      <c r="B372" t="s">
        <v>102</v>
      </c>
      <c r="C372" t="s">
        <v>108</v>
      </c>
      <c r="D372" t="s">
        <v>872</v>
      </c>
      <c r="E372">
        <v>9300000</v>
      </c>
      <c r="F372">
        <v>9800000</v>
      </c>
      <c r="G372">
        <v>1</v>
      </c>
    </row>
    <row r="373" spans="1:8" x14ac:dyDescent="0.2">
      <c r="A373">
        <v>101</v>
      </c>
      <c r="B373" t="s">
        <v>102</v>
      </c>
      <c r="C373" t="s">
        <v>108</v>
      </c>
      <c r="D373" t="s">
        <v>872</v>
      </c>
      <c r="E373">
        <v>9260000</v>
      </c>
      <c r="F373">
        <v>9557000</v>
      </c>
      <c r="G373">
        <v>1</v>
      </c>
    </row>
    <row r="374" spans="1:8" x14ac:dyDescent="0.2">
      <c r="A374">
        <v>96</v>
      </c>
      <c r="B374" t="s">
        <v>102</v>
      </c>
      <c r="C374" t="s">
        <v>108</v>
      </c>
      <c r="D374" t="s">
        <v>872</v>
      </c>
      <c r="E374">
        <v>9273000</v>
      </c>
      <c r="F374">
        <v>9604557.5099999998</v>
      </c>
      <c r="G374">
        <v>1</v>
      </c>
    </row>
    <row r="375" spans="1:8" x14ac:dyDescent="0.2">
      <c r="A375">
        <v>4</v>
      </c>
      <c r="B375" t="s">
        <v>12</v>
      </c>
      <c r="C375" t="s">
        <v>12</v>
      </c>
      <c r="D375" t="s">
        <v>873</v>
      </c>
      <c r="E375">
        <v>8119000</v>
      </c>
      <c r="F375">
        <v>8419000</v>
      </c>
      <c r="G375">
        <v>1</v>
      </c>
    </row>
    <row r="376" spans="1:8" x14ac:dyDescent="0.2">
      <c r="A376">
        <v>93</v>
      </c>
      <c r="B376" t="s">
        <v>12</v>
      </c>
      <c r="C376" t="s">
        <v>12</v>
      </c>
      <c r="D376" t="s">
        <v>873</v>
      </c>
      <c r="E376">
        <v>42937585.310000002</v>
      </c>
      <c r="F376">
        <v>43083884.950000003</v>
      </c>
      <c r="H376">
        <v>1</v>
      </c>
    </row>
    <row r="377" spans="1:8" x14ac:dyDescent="0.2">
      <c r="A377">
        <v>27</v>
      </c>
      <c r="B377" t="s">
        <v>12</v>
      </c>
      <c r="C377" t="s">
        <v>12</v>
      </c>
      <c r="D377" t="s">
        <v>873</v>
      </c>
      <c r="E377">
        <v>5978000</v>
      </c>
      <c r="F377">
        <v>30805000</v>
      </c>
      <c r="G377">
        <v>1</v>
      </c>
    </row>
    <row r="378" spans="1:8" x14ac:dyDescent="0.2">
      <c r="A378">
        <v>93</v>
      </c>
      <c r="B378" t="s">
        <v>11</v>
      </c>
      <c r="C378" t="s">
        <v>832</v>
      </c>
      <c r="D378" t="s">
        <v>832</v>
      </c>
      <c r="E378">
        <v>25073895.98</v>
      </c>
      <c r="F378">
        <v>25073895.98</v>
      </c>
      <c r="H378">
        <v>1</v>
      </c>
    </row>
    <row r="379" spans="1:8" x14ac:dyDescent="0.2">
      <c r="A379">
        <v>96</v>
      </c>
      <c r="B379" t="s">
        <v>102</v>
      </c>
      <c r="C379" t="s">
        <v>108</v>
      </c>
      <c r="D379" t="s">
        <v>874</v>
      </c>
      <c r="E379">
        <v>9300000</v>
      </c>
      <c r="F379">
        <v>9604557.5099999998</v>
      </c>
      <c r="G379">
        <v>1</v>
      </c>
    </row>
    <row r="380" spans="1:8" x14ac:dyDescent="0.2">
      <c r="A380">
        <v>93</v>
      </c>
      <c r="B380" t="s">
        <v>11</v>
      </c>
      <c r="C380" t="s">
        <v>83</v>
      </c>
      <c r="D380" t="s">
        <v>876</v>
      </c>
      <c r="E380">
        <v>9182000</v>
      </c>
      <c r="F380">
        <v>15262821.130000001</v>
      </c>
      <c r="G380">
        <v>1</v>
      </c>
    </row>
    <row r="381" spans="1:8" x14ac:dyDescent="0.2">
      <c r="A381">
        <v>93</v>
      </c>
      <c r="B381" t="s">
        <v>11</v>
      </c>
      <c r="C381" t="s">
        <v>83</v>
      </c>
      <c r="D381" t="s">
        <v>876</v>
      </c>
      <c r="E381">
        <v>9300000</v>
      </c>
      <c r="F381">
        <v>9800000</v>
      </c>
      <c r="G381">
        <v>1</v>
      </c>
    </row>
    <row r="382" spans="1:8" x14ac:dyDescent="0.2">
      <c r="A382">
        <v>27</v>
      </c>
      <c r="B382" t="s">
        <v>11</v>
      </c>
      <c r="C382" t="s">
        <v>83</v>
      </c>
      <c r="D382" t="s">
        <v>876</v>
      </c>
      <c r="E382">
        <v>6902000</v>
      </c>
      <c r="F382">
        <v>14343000</v>
      </c>
      <c r="G382">
        <v>1</v>
      </c>
    </row>
    <row r="383" spans="1:8" x14ac:dyDescent="0.2">
      <c r="A383">
        <v>22</v>
      </c>
      <c r="B383" t="s">
        <v>11</v>
      </c>
      <c r="C383" t="s">
        <v>83</v>
      </c>
      <c r="D383" t="s">
        <v>876</v>
      </c>
      <c r="E383">
        <v>7322000</v>
      </c>
      <c r="F383">
        <v>62164970.329999998</v>
      </c>
      <c r="G383">
        <v>1</v>
      </c>
    </row>
    <row r="384" spans="1:8" x14ac:dyDescent="0.2">
      <c r="A384">
        <v>117</v>
      </c>
      <c r="B384" t="s">
        <v>11</v>
      </c>
      <c r="C384" t="s">
        <v>84</v>
      </c>
      <c r="D384" t="s">
        <v>888</v>
      </c>
      <c r="E384">
        <v>8833000</v>
      </c>
      <c r="F384">
        <v>9511293.75</v>
      </c>
      <c r="G384">
        <v>1</v>
      </c>
    </row>
    <row r="385" spans="1:8" x14ac:dyDescent="0.2">
      <c r="A385">
        <v>108</v>
      </c>
      <c r="B385" t="s">
        <v>11</v>
      </c>
      <c r="C385" t="s">
        <v>84</v>
      </c>
      <c r="D385" t="s">
        <v>888</v>
      </c>
      <c r="E385">
        <v>9300000</v>
      </c>
      <c r="F385">
        <v>9530000</v>
      </c>
      <c r="G385">
        <v>1</v>
      </c>
    </row>
    <row r="386" spans="1:8" x14ac:dyDescent="0.2">
      <c r="A386">
        <v>120</v>
      </c>
      <c r="B386" t="s">
        <v>11</v>
      </c>
      <c r="C386" t="s">
        <v>84</v>
      </c>
      <c r="D386" t="s">
        <v>888</v>
      </c>
      <c r="E386">
        <v>9300000</v>
      </c>
      <c r="F386">
        <v>9910665</v>
      </c>
      <c r="G386">
        <v>1</v>
      </c>
    </row>
    <row r="387" spans="1:8" x14ac:dyDescent="0.2">
      <c r="A387">
        <v>4</v>
      </c>
      <c r="B387" t="s">
        <v>104</v>
      </c>
      <c r="C387" t="s">
        <v>106</v>
      </c>
      <c r="D387" t="s">
        <v>889</v>
      </c>
      <c r="E387">
        <v>7154000</v>
      </c>
      <c r="F387">
        <v>9600000</v>
      </c>
      <c r="G387">
        <v>1</v>
      </c>
    </row>
    <row r="388" spans="1:8" x14ac:dyDescent="0.2">
      <c r="A388">
        <v>22</v>
      </c>
      <c r="B388" t="s">
        <v>104</v>
      </c>
      <c r="C388" t="s">
        <v>106</v>
      </c>
      <c r="D388" t="s">
        <v>889</v>
      </c>
      <c r="E388">
        <v>8791000</v>
      </c>
      <c r="F388">
        <v>29691000</v>
      </c>
      <c r="G388">
        <v>1</v>
      </c>
    </row>
    <row r="389" spans="1:8" x14ac:dyDescent="0.2">
      <c r="A389">
        <v>93</v>
      </c>
      <c r="B389" t="s">
        <v>11</v>
      </c>
      <c r="C389" t="s">
        <v>103</v>
      </c>
      <c r="D389" t="s">
        <v>890</v>
      </c>
      <c r="E389">
        <v>9257000</v>
      </c>
      <c r="F389">
        <v>26571687.405000001</v>
      </c>
      <c r="G389">
        <v>2</v>
      </c>
    </row>
    <row r="390" spans="1:8" x14ac:dyDescent="0.2">
      <c r="A390">
        <v>93</v>
      </c>
      <c r="B390" t="s">
        <v>11</v>
      </c>
      <c r="C390" t="s">
        <v>103</v>
      </c>
      <c r="D390" t="s">
        <v>890</v>
      </c>
      <c r="E390">
        <v>8962333.3333333302</v>
      </c>
      <c r="F390">
        <v>12302277.460000001</v>
      </c>
      <c r="G390">
        <v>3</v>
      </c>
    </row>
    <row r="391" spans="1:8" x14ac:dyDescent="0.2">
      <c r="A391">
        <v>32</v>
      </c>
      <c r="B391" t="s">
        <v>11</v>
      </c>
      <c r="C391" t="s">
        <v>103</v>
      </c>
      <c r="D391" t="s">
        <v>890</v>
      </c>
      <c r="E391">
        <v>9300000</v>
      </c>
      <c r="F391">
        <v>11561139.945</v>
      </c>
      <c r="G391">
        <v>2</v>
      </c>
    </row>
    <row r="392" spans="1:8" x14ac:dyDescent="0.2">
      <c r="A392">
        <v>117</v>
      </c>
      <c r="B392" t="s">
        <v>11</v>
      </c>
      <c r="C392" t="s">
        <v>103</v>
      </c>
      <c r="D392" t="s">
        <v>890</v>
      </c>
      <c r="E392">
        <v>9300000</v>
      </c>
      <c r="F392">
        <v>9511293.75</v>
      </c>
      <c r="G392">
        <v>2</v>
      </c>
    </row>
    <row r="393" spans="1:8" x14ac:dyDescent="0.2">
      <c r="A393">
        <v>28</v>
      </c>
      <c r="B393" t="s">
        <v>73</v>
      </c>
      <c r="C393" t="s">
        <v>822</v>
      </c>
      <c r="D393" t="s">
        <v>891</v>
      </c>
      <c r="E393">
        <v>9300000</v>
      </c>
      <c r="F393">
        <v>9606025.0299999993</v>
      </c>
      <c r="G393">
        <v>1</v>
      </c>
    </row>
    <row r="394" spans="1:8" x14ac:dyDescent="0.2">
      <c r="A394">
        <v>117</v>
      </c>
      <c r="B394" t="s">
        <v>73</v>
      </c>
      <c r="C394" t="s">
        <v>822</v>
      </c>
      <c r="D394" t="s">
        <v>891</v>
      </c>
      <c r="E394">
        <v>9001000</v>
      </c>
      <c r="F394">
        <v>9511293.75</v>
      </c>
      <c r="G394">
        <v>1</v>
      </c>
    </row>
    <row r="395" spans="1:8" x14ac:dyDescent="0.2">
      <c r="A395">
        <v>105</v>
      </c>
      <c r="B395" t="s">
        <v>73</v>
      </c>
      <c r="C395" t="s">
        <v>822</v>
      </c>
      <c r="D395" t="s">
        <v>891</v>
      </c>
      <c r="E395">
        <v>9242333.3333333302</v>
      </c>
      <c r="F395">
        <v>9599947.1733333301</v>
      </c>
      <c r="G395">
        <v>3</v>
      </c>
    </row>
    <row r="396" spans="1:8" x14ac:dyDescent="0.2">
      <c r="A396">
        <v>4</v>
      </c>
      <c r="B396" t="s">
        <v>102</v>
      </c>
      <c r="C396" t="s">
        <v>102</v>
      </c>
      <c r="D396" t="s">
        <v>892</v>
      </c>
      <c r="E396">
        <v>9300000</v>
      </c>
      <c r="F396">
        <v>9600000</v>
      </c>
      <c r="G396">
        <v>1</v>
      </c>
    </row>
    <row r="397" spans="1:8" x14ac:dyDescent="0.2">
      <c r="A397">
        <v>27</v>
      </c>
      <c r="B397" t="s">
        <v>102</v>
      </c>
      <c r="C397" t="s">
        <v>102</v>
      </c>
      <c r="D397" t="s">
        <v>892</v>
      </c>
      <c r="E397">
        <v>0</v>
      </c>
      <c r="F397">
        <v>2</v>
      </c>
      <c r="G397">
        <v>1</v>
      </c>
    </row>
    <row r="398" spans="1:8" x14ac:dyDescent="0.2">
      <c r="A398">
        <v>27</v>
      </c>
      <c r="B398" t="s">
        <v>102</v>
      </c>
      <c r="C398" t="s">
        <v>102</v>
      </c>
      <c r="D398" t="s">
        <v>892</v>
      </c>
      <c r="E398">
        <v>16973537.210000001</v>
      </c>
      <c r="F398">
        <v>16973537.210000001</v>
      </c>
      <c r="H398">
        <v>1</v>
      </c>
    </row>
    <row r="399" spans="1:8" x14ac:dyDescent="0.2">
      <c r="A399">
        <v>28</v>
      </c>
      <c r="B399" t="s">
        <v>74</v>
      </c>
      <c r="C399" t="s">
        <v>72</v>
      </c>
      <c r="D399" t="s">
        <v>893</v>
      </c>
      <c r="E399">
        <v>9293333.3333333302</v>
      </c>
      <c r="F399">
        <v>9587764.6666666698</v>
      </c>
      <c r="G399">
        <v>6</v>
      </c>
    </row>
    <row r="400" spans="1:8" x14ac:dyDescent="0.2">
      <c r="A400">
        <v>87</v>
      </c>
      <c r="B400" t="s">
        <v>74</v>
      </c>
      <c r="C400" t="s">
        <v>72</v>
      </c>
      <c r="D400" t="s">
        <v>893</v>
      </c>
      <c r="E400">
        <v>9300000</v>
      </c>
      <c r="F400">
        <v>9410581.6699999999</v>
      </c>
      <c r="G400">
        <v>1</v>
      </c>
    </row>
    <row r="401" spans="1:8" x14ac:dyDescent="0.2">
      <c r="A401">
        <v>88</v>
      </c>
      <c r="B401" t="s">
        <v>74</v>
      </c>
      <c r="C401" t="s">
        <v>72</v>
      </c>
      <c r="D401" t="s">
        <v>893</v>
      </c>
      <c r="E401">
        <v>16194046.130000001</v>
      </c>
      <c r="F401">
        <v>16345780.18</v>
      </c>
      <c r="H401">
        <v>1</v>
      </c>
    </row>
    <row r="402" spans="1:8" x14ac:dyDescent="0.2">
      <c r="A402">
        <v>4</v>
      </c>
      <c r="B402" t="s">
        <v>11</v>
      </c>
      <c r="C402" t="s">
        <v>94</v>
      </c>
      <c r="D402" t="s">
        <v>894</v>
      </c>
      <c r="E402">
        <v>9085000</v>
      </c>
      <c r="F402">
        <v>9385000</v>
      </c>
      <c r="G402">
        <v>1</v>
      </c>
    </row>
    <row r="403" spans="1:8" x14ac:dyDescent="0.2">
      <c r="A403">
        <v>121</v>
      </c>
      <c r="B403" t="s">
        <v>11</v>
      </c>
      <c r="C403" t="s">
        <v>94</v>
      </c>
      <c r="D403" t="s">
        <v>894</v>
      </c>
      <c r="E403">
        <v>9043000</v>
      </c>
      <c r="F403">
        <v>14015204.01</v>
      </c>
      <c r="G403">
        <v>1</v>
      </c>
    </row>
    <row r="404" spans="1:8" x14ac:dyDescent="0.2">
      <c r="A404">
        <v>4</v>
      </c>
      <c r="B404" t="s">
        <v>11</v>
      </c>
      <c r="C404" t="s">
        <v>84</v>
      </c>
      <c r="D404" t="s">
        <v>895</v>
      </c>
      <c r="E404">
        <v>13950000</v>
      </c>
      <c r="F404">
        <v>14250000</v>
      </c>
      <c r="G404">
        <v>1</v>
      </c>
    </row>
    <row r="405" spans="1:8" x14ac:dyDescent="0.2">
      <c r="A405">
        <v>105</v>
      </c>
      <c r="B405" t="s">
        <v>11</v>
      </c>
      <c r="C405" t="s">
        <v>84</v>
      </c>
      <c r="D405" t="s">
        <v>895</v>
      </c>
      <c r="E405">
        <v>9300000</v>
      </c>
      <c r="F405">
        <v>9599973.5399999991</v>
      </c>
      <c r="G405">
        <v>1</v>
      </c>
    </row>
    <row r="406" spans="1:8" x14ac:dyDescent="0.2">
      <c r="A406">
        <v>4</v>
      </c>
      <c r="B406" t="s">
        <v>11</v>
      </c>
      <c r="C406" t="s">
        <v>84</v>
      </c>
      <c r="D406" t="s">
        <v>896</v>
      </c>
      <c r="E406">
        <v>9256000</v>
      </c>
      <c r="F406">
        <v>9566666.6666666698</v>
      </c>
      <c r="G406">
        <v>3</v>
      </c>
    </row>
    <row r="407" spans="1:8" x14ac:dyDescent="0.2">
      <c r="A407">
        <v>4</v>
      </c>
      <c r="B407" t="s">
        <v>11</v>
      </c>
      <c r="C407" t="s">
        <v>84</v>
      </c>
      <c r="D407" t="s">
        <v>896</v>
      </c>
      <c r="E407">
        <v>8619571.4285714291</v>
      </c>
      <c r="F407">
        <v>10885714.2857143</v>
      </c>
      <c r="G407">
        <v>7</v>
      </c>
    </row>
    <row r="408" spans="1:8" x14ac:dyDescent="0.2">
      <c r="A408">
        <v>28</v>
      </c>
      <c r="B408" t="s">
        <v>11</v>
      </c>
      <c r="C408" t="s">
        <v>84</v>
      </c>
      <c r="D408" t="s">
        <v>896</v>
      </c>
      <c r="E408">
        <v>9267000</v>
      </c>
      <c r="F408">
        <v>9605652.1300000008</v>
      </c>
      <c r="G408">
        <v>1</v>
      </c>
    </row>
    <row r="409" spans="1:8" x14ac:dyDescent="0.2">
      <c r="A409">
        <v>116</v>
      </c>
      <c r="B409" t="s">
        <v>11</v>
      </c>
      <c r="C409" t="s">
        <v>84</v>
      </c>
      <c r="D409" t="s">
        <v>896</v>
      </c>
      <c r="E409">
        <v>9300000</v>
      </c>
      <c r="F409">
        <v>9466708.0800000001</v>
      </c>
      <c r="G409">
        <v>1</v>
      </c>
    </row>
    <row r="410" spans="1:8" x14ac:dyDescent="0.2">
      <c r="A410">
        <v>96</v>
      </c>
      <c r="B410" t="s">
        <v>11</v>
      </c>
      <c r="C410" t="s">
        <v>84</v>
      </c>
      <c r="D410" t="s">
        <v>896</v>
      </c>
      <c r="E410">
        <v>13950000</v>
      </c>
      <c r="F410">
        <v>14388245.75</v>
      </c>
      <c r="G410">
        <v>1</v>
      </c>
    </row>
    <row r="411" spans="1:8" x14ac:dyDescent="0.2">
      <c r="A411">
        <v>121</v>
      </c>
      <c r="B411" t="s">
        <v>11</v>
      </c>
      <c r="C411" t="s">
        <v>84</v>
      </c>
      <c r="D411" t="s">
        <v>896</v>
      </c>
      <c r="E411">
        <v>13950000</v>
      </c>
      <c r="F411">
        <v>14422720</v>
      </c>
      <c r="G411">
        <v>1</v>
      </c>
    </row>
    <row r="412" spans="1:8" x14ac:dyDescent="0.2">
      <c r="A412">
        <v>105</v>
      </c>
      <c r="B412" t="s">
        <v>11</v>
      </c>
      <c r="C412" t="s">
        <v>84</v>
      </c>
      <c r="D412" t="s">
        <v>896</v>
      </c>
      <c r="E412">
        <v>9280000</v>
      </c>
      <c r="F412">
        <v>9599747.5399999991</v>
      </c>
      <c r="G412">
        <v>1</v>
      </c>
    </row>
    <row r="413" spans="1:8" x14ac:dyDescent="0.2">
      <c r="A413">
        <v>105</v>
      </c>
      <c r="B413" t="s">
        <v>11</v>
      </c>
      <c r="C413" t="s">
        <v>84</v>
      </c>
      <c r="D413" t="s">
        <v>896</v>
      </c>
      <c r="E413">
        <v>9300000</v>
      </c>
      <c r="F413">
        <v>9599973.5399999991</v>
      </c>
      <c r="G413">
        <v>1</v>
      </c>
    </row>
    <row r="414" spans="1:8" x14ac:dyDescent="0.2">
      <c r="A414">
        <v>4</v>
      </c>
      <c r="B414" t="s">
        <v>11</v>
      </c>
      <c r="C414" t="s">
        <v>84</v>
      </c>
      <c r="D414" t="s">
        <v>897</v>
      </c>
      <c r="E414">
        <v>13775000</v>
      </c>
      <c r="F414">
        <v>14250000</v>
      </c>
      <c r="G414">
        <v>1</v>
      </c>
    </row>
    <row r="415" spans="1:8" x14ac:dyDescent="0.2">
      <c r="A415">
        <v>4</v>
      </c>
      <c r="B415" t="s">
        <v>11</v>
      </c>
      <c r="C415" t="s">
        <v>84</v>
      </c>
      <c r="D415" t="s">
        <v>897</v>
      </c>
      <c r="E415">
        <v>9115166.6666666698</v>
      </c>
      <c r="F415">
        <v>10205833.3333333</v>
      </c>
      <c r="G415">
        <v>6</v>
      </c>
    </row>
    <row r="416" spans="1:8" x14ac:dyDescent="0.2">
      <c r="A416">
        <v>28</v>
      </c>
      <c r="B416" t="s">
        <v>11</v>
      </c>
      <c r="C416" t="s">
        <v>515</v>
      </c>
      <c r="D416" t="s">
        <v>898</v>
      </c>
      <c r="E416">
        <v>8371000</v>
      </c>
      <c r="F416">
        <v>9595527.3300000001</v>
      </c>
      <c r="G416">
        <v>1</v>
      </c>
    </row>
    <row r="417" spans="1:8" x14ac:dyDescent="0.2">
      <c r="A417">
        <v>93</v>
      </c>
      <c r="B417" t="s">
        <v>11</v>
      </c>
      <c r="C417" t="s">
        <v>515</v>
      </c>
      <c r="D417" t="s">
        <v>898</v>
      </c>
      <c r="E417">
        <v>9267000</v>
      </c>
      <c r="F417">
        <v>13284000</v>
      </c>
      <c r="G417">
        <v>1</v>
      </c>
    </row>
    <row r="418" spans="1:8" x14ac:dyDescent="0.2">
      <c r="A418">
        <v>105</v>
      </c>
      <c r="B418" t="s">
        <v>11</v>
      </c>
      <c r="C418" t="s">
        <v>515</v>
      </c>
      <c r="D418" t="s">
        <v>898</v>
      </c>
      <c r="E418">
        <v>9296500</v>
      </c>
      <c r="F418">
        <v>9599973.5399999991</v>
      </c>
      <c r="G418">
        <v>2</v>
      </c>
    </row>
    <row r="419" spans="1:8" x14ac:dyDescent="0.2">
      <c r="A419">
        <v>28</v>
      </c>
      <c r="B419" t="s">
        <v>11</v>
      </c>
      <c r="C419" t="s">
        <v>98</v>
      </c>
      <c r="D419" t="s">
        <v>899</v>
      </c>
      <c r="E419">
        <v>9300000</v>
      </c>
      <c r="F419">
        <v>10344024.560000001</v>
      </c>
      <c r="G419">
        <v>1</v>
      </c>
    </row>
    <row r="420" spans="1:8" x14ac:dyDescent="0.2">
      <c r="A420">
        <v>96</v>
      </c>
      <c r="B420" t="s">
        <v>11</v>
      </c>
      <c r="C420" t="s">
        <v>98</v>
      </c>
      <c r="D420" t="s">
        <v>899</v>
      </c>
      <c r="E420">
        <v>9169000</v>
      </c>
      <c r="F420">
        <v>9483539.7599999998</v>
      </c>
      <c r="G420">
        <v>1</v>
      </c>
    </row>
    <row r="421" spans="1:8" x14ac:dyDescent="0.2">
      <c r="A421">
        <v>121</v>
      </c>
      <c r="B421" t="s">
        <v>11</v>
      </c>
      <c r="C421" t="s">
        <v>98</v>
      </c>
      <c r="D421" t="s">
        <v>899</v>
      </c>
      <c r="E421">
        <v>17313046.75</v>
      </c>
      <c r="F421">
        <v>17318046.75</v>
      </c>
      <c r="H421">
        <v>1</v>
      </c>
    </row>
    <row r="422" spans="1:8" x14ac:dyDescent="0.2">
      <c r="A422">
        <v>4</v>
      </c>
      <c r="B422" t="s">
        <v>73</v>
      </c>
      <c r="C422" t="s">
        <v>648</v>
      </c>
      <c r="D422" t="s">
        <v>900</v>
      </c>
      <c r="E422">
        <v>9300000</v>
      </c>
      <c r="F422">
        <v>9600000</v>
      </c>
      <c r="G422">
        <v>1</v>
      </c>
    </row>
    <row r="423" spans="1:8" x14ac:dyDescent="0.2">
      <c r="A423">
        <v>32</v>
      </c>
      <c r="B423" t="s">
        <v>73</v>
      </c>
      <c r="C423" t="s">
        <v>648</v>
      </c>
      <c r="D423" t="s">
        <v>900</v>
      </c>
      <c r="E423">
        <v>9280000</v>
      </c>
      <c r="F423">
        <v>11610187.439999999</v>
      </c>
      <c r="G423">
        <v>3</v>
      </c>
    </row>
    <row r="424" spans="1:8" x14ac:dyDescent="0.2">
      <c r="A424">
        <v>4</v>
      </c>
      <c r="B424" t="s">
        <v>11</v>
      </c>
      <c r="C424" t="s">
        <v>865</v>
      </c>
      <c r="D424" t="s">
        <v>900</v>
      </c>
      <c r="E424">
        <v>9300000</v>
      </c>
      <c r="F424">
        <v>9600000</v>
      </c>
      <c r="G424">
        <v>1</v>
      </c>
    </row>
    <row r="425" spans="1:8" x14ac:dyDescent="0.2">
      <c r="A425">
        <v>93</v>
      </c>
      <c r="B425" t="s">
        <v>11</v>
      </c>
      <c r="C425" t="s">
        <v>865</v>
      </c>
      <c r="D425" t="s">
        <v>900</v>
      </c>
      <c r="E425">
        <v>9227000</v>
      </c>
      <c r="F425">
        <v>19917000</v>
      </c>
      <c r="G425">
        <v>1</v>
      </c>
    </row>
    <row r="426" spans="1:8" x14ac:dyDescent="0.2">
      <c r="A426">
        <v>4</v>
      </c>
      <c r="B426" t="s">
        <v>12</v>
      </c>
      <c r="C426" t="s">
        <v>85</v>
      </c>
      <c r="D426" t="s">
        <v>901</v>
      </c>
      <c r="E426">
        <v>8160000</v>
      </c>
      <c r="F426">
        <v>8460000</v>
      </c>
      <c r="G426">
        <v>1</v>
      </c>
    </row>
    <row r="427" spans="1:8" x14ac:dyDescent="0.2">
      <c r="A427">
        <v>4</v>
      </c>
      <c r="B427" t="s">
        <v>74</v>
      </c>
      <c r="C427" t="s">
        <v>75</v>
      </c>
      <c r="D427" t="s">
        <v>902</v>
      </c>
      <c r="E427">
        <v>9286500</v>
      </c>
      <c r="F427">
        <v>17560145.82</v>
      </c>
      <c r="G427">
        <v>2</v>
      </c>
    </row>
    <row r="428" spans="1:8" x14ac:dyDescent="0.2">
      <c r="A428">
        <v>93</v>
      </c>
      <c r="B428" t="s">
        <v>74</v>
      </c>
      <c r="C428" t="s">
        <v>75</v>
      </c>
      <c r="D428" t="s">
        <v>902</v>
      </c>
      <c r="E428">
        <v>9188000</v>
      </c>
      <c r="F428">
        <v>23477203.609999999</v>
      </c>
      <c r="G428">
        <v>1</v>
      </c>
    </row>
    <row r="429" spans="1:8" x14ac:dyDescent="0.2">
      <c r="A429">
        <v>93</v>
      </c>
      <c r="B429" t="s">
        <v>74</v>
      </c>
      <c r="C429" t="s">
        <v>75</v>
      </c>
      <c r="D429" t="s">
        <v>902</v>
      </c>
      <c r="E429">
        <v>6503400</v>
      </c>
      <c r="F429">
        <v>10065070.800000001</v>
      </c>
      <c r="G429">
        <v>5</v>
      </c>
    </row>
    <row r="430" spans="1:8" x14ac:dyDescent="0.2">
      <c r="A430">
        <v>88</v>
      </c>
      <c r="B430" t="s">
        <v>74</v>
      </c>
      <c r="C430" t="s">
        <v>75</v>
      </c>
      <c r="D430" t="s">
        <v>902</v>
      </c>
      <c r="E430">
        <v>18911091.34</v>
      </c>
      <c r="F430">
        <v>19072059.059999999</v>
      </c>
      <c r="H430">
        <v>1</v>
      </c>
    </row>
    <row r="431" spans="1:8" x14ac:dyDescent="0.2">
      <c r="A431">
        <v>105</v>
      </c>
      <c r="B431" t="s">
        <v>74</v>
      </c>
      <c r="C431" t="s">
        <v>904</v>
      </c>
      <c r="D431" t="s">
        <v>904</v>
      </c>
      <c r="E431">
        <v>13950000</v>
      </c>
      <c r="F431">
        <v>14391414.68</v>
      </c>
      <c r="G431">
        <v>1</v>
      </c>
    </row>
    <row r="432" spans="1:8" x14ac:dyDescent="0.2">
      <c r="A432">
        <v>28</v>
      </c>
      <c r="B432" t="s">
        <v>104</v>
      </c>
      <c r="C432" t="s">
        <v>482</v>
      </c>
      <c r="D432" t="s">
        <v>905</v>
      </c>
      <c r="E432">
        <v>9267000</v>
      </c>
      <c r="F432">
        <v>9571390.5299999993</v>
      </c>
      <c r="G432">
        <v>1</v>
      </c>
    </row>
    <row r="433" spans="1:8" x14ac:dyDescent="0.2">
      <c r="A433">
        <v>93</v>
      </c>
      <c r="B433" t="s">
        <v>104</v>
      </c>
      <c r="C433" t="s">
        <v>482</v>
      </c>
      <c r="D433" t="s">
        <v>905</v>
      </c>
      <c r="E433">
        <v>16158468.029999999</v>
      </c>
      <c r="F433">
        <v>16304725.73</v>
      </c>
      <c r="H433">
        <v>1</v>
      </c>
    </row>
    <row r="434" spans="1:8" x14ac:dyDescent="0.2">
      <c r="A434">
        <v>108</v>
      </c>
      <c r="B434" t="s">
        <v>104</v>
      </c>
      <c r="C434" t="s">
        <v>482</v>
      </c>
      <c r="D434" t="s">
        <v>905</v>
      </c>
      <c r="E434">
        <v>9300000</v>
      </c>
      <c r="F434">
        <v>9530000</v>
      </c>
      <c r="G434">
        <v>1</v>
      </c>
    </row>
    <row r="435" spans="1:8" x14ac:dyDescent="0.2">
      <c r="A435">
        <v>4</v>
      </c>
      <c r="B435" t="s">
        <v>104</v>
      </c>
      <c r="C435" t="s">
        <v>107</v>
      </c>
      <c r="D435" t="s">
        <v>906</v>
      </c>
      <c r="E435">
        <v>7750000</v>
      </c>
      <c r="F435">
        <v>11066666.6666667</v>
      </c>
      <c r="G435">
        <v>3</v>
      </c>
    </row>
    <row r="436" spans="1:8" x14ac:dyDescent="0.2">
      <c r="A436">
        <v>117</v>
      </c>
      <c r="B436" t="s">
        <v>102</v>
      </c>
      <c r="C436" t="s">
        <v>811</v>
      </c>
      <c r="D436" t="s">
        <v>907</v>
      </c>
      <c r="E436">
        <v>9273000</v>
      </c>
      <c r="F436">
        <v>9511293.75</v>
      </c>
      <c r="G436">
        <v>1</v>
      </c>
    </row>
    <row r="437" spans="1:8" x14ac:dyDescent="0.2">
      <c r="A437">
        <v>4</v>
      </c>
      <c r="B437" t="s">
        <v>73</v>
      </c>
      <c r="C437" t="s">
        <v>908</v>
      </c>
      <c r="D437" t="s">
        <v>907</v>
      </c>
      <c r="E437">
        <v>9257000</v>
      </c>
      <c r="F437">
        <v>9550000</v>
      </c>
      <c r="G437">
        <v>2</v>
      </c>
    </row>
    <row r="438" spans="1:8" x14ac:dyDescent="0.2">
      <c r="A438">
        <v>27</v>
      </c>
      <c r="B438" t="s">
        <v>73</v>
      </c>
      <c r="C438" t="s">
        <v>908</v>
      </c>
      <c r="D438" t="s">
        <v>907</v>
      </c>
      <c r="E438">
        <v>8329000</v>
      </c>
      <c r="F438">
        <v>30034000</v>
      </c>
      <c r="G438">
        <v>1</v>
      </c>
    </row>
    <row r="439" spans="1:8" x14ac:dyDescent="0.2">
      <c r="A439">
        <v>32</v>
      </c>
      <c r="B439" t="s">
        <v>73</v>
      </c>
      <c r="C439" t="s">
        <v>908</v>
      </c>
      <c r="D439" t="s">
        <v>907</v>
      </c>
      <c r="E439">
        <v>9300000</v>
      </c>
      <c r="F439">
        <v>9957704.0700000003</v>
      </c>
      <c r="G439">
        <v>1</v>
      </c>
    </row>
    <row r="440" spans="1:8" x14ac:dyDescent="0.2">
      <c r="A440">
        <v>93</v>
      </c>
      <c r="B440" t="s">
        <v>73</v>
      </c>
      <c r="C440" t="s">
        <v>908</v>
      </c>
      <c r="D440" t="s">
        <v>908</v>
      </c>
      <c r="E440">
        <v>9257000</v>
      </c>
      <c r="F440">
        <v>9668000</v>
      </c>
      <c r="G440">
        <v>2</v>
      </c>
    </row>
    <row r="441" spans="1:8" x14ac:dyDescent="0.2">
      <c r="A441">
        <v>27</v>
      </c>
      <c r="B441" t="s">
        <v>73</v>
      </c>
      <c r="C441" t="s">
        <v>908</v>
      </c>
      <c r="D441" t="s">
        <v>908</v>
      </c>
      <c r="E441">
        <v>9127000</v>
      </c>
      <c r="F441">
        <v>26559000</v>
      </c>
      <c r="G441">
        <v>1</v>
      </c>
    </row>
    <row r="442" spans="1:8" x14ac:dyDescent="0.2">
      <c r="A442">
        <v>22</v>
      </c>
      <c r="B442" t="s">
        <v>73</v>
      </c>
      <c r="C442" t="s">
        <v>908</v>
      </c>
      <c r="D442" t="s">
        <v>908</v>
      </c>
      <c r="E442">
        <v>7741500</v>
      </c>
      <c r="F442">
        <v>43884999.994999997</v>
      </c>
      <c r="G442">
        <v>2</v>
      </c>
    </row>
    <row r="443" spans="1:8" x14ac:dyDescent="0.2">
      <c r="A443">
        <v>96</v>
      </c>
      <c r="B443" t="s">
        <v>73</v>
      </c>
      <c r="C443" t="s">
        <v>908</v>
      </c>
      <c r="D443" t="s">
        <v>908</v>
      </c>
      <c r="E443">
        <v>9300000</v>
      </c>
      <c r="F443">
        <v>9604557.5099999998</v>
      </c>
      <c r="G443">
        <v>1</v>
      </c>
    </row>
    <row r="444" spans="1:8" x14ac:dyDescent="0.2">
      <c r="A444">
        <v>116</v>
      </c>
      <c r="B444" t="s">
        <v>11</v>
      </c>
      <c r="C444" t="s">
        <v>747</v>
      </c>
      <c r="D444" t="s">
        <v>909</v>
      </c>
      <c r="E444">
        <v>9300000</v>
      </c>
      <c r="F444">
        <v>9466708.0800000001</v>
      </c>
      <c r="G444">
        <v>1</v>
      </c>
    </row>
    <row r="445" spans="1:8" x14ac:dyDescent="0.2">
      <c r="A445">
        <v>87</v>
      </c>
      <c r="B445" t="s">
        <v>102</v>
      </c>
      <c r="C445" t="s">
        <v>643</v>
      </c>
      <c r="D445" t="s">
        <v>910</v>
      </c>
      <c r="E445">
        <v>9300000</v>
      </c>
      <c r="F445">
        <v>9571841.7899999991</v>
      </c>
      <c r="G445">
        <v>1</v>
      </c>
    </row>
    <row r="446" spans="1:8" x14ac:dyDescent="0.2">
      <c r="A446">
        <v>93</v>
      </c>
      <c r="B446" t="s">
        <v>102</v>
      </c>
      <c r="C446" t="s">
        <v>748</v>
      </c>
      <c r="D446" t="s">
        <v>910</v>
      </c>
      <c r="E446">
        <v>6818000</v>
      </c>
      <c r="F446">
        <v>47157406.18</v>
      </c>
      <c r="G446">
        <v>1</v>
      </c>
    </row>
    <row r="447" spans="1:8" x14ac:dyDescent="0.2">
      <c r="A447">
        <v>32</v>
      </c>
      <c r="B447" t="s">
        <v>102</v>
      </c>
      <c r="C447" t="s">
        <v>748</v>
      </c>
      <c r="D447" t="s">
        <v>910</v>
      </c>
      <c r="E447">
        <v>7364000</v>
      </c>
      <c r="F447">
        <v>14143782.449999999</v>
      </c>
      <c r="G447">
        <v>1</v>
      </c>
    </row>
    <row r="448" spans="1:8" x14ac:dyDescent="0.2">
      <c r="A448">
        <v>22</v>
      </c>
      <c r="B448" t="s">
        <v>102</v>
      </c>
      <c r="C448" t="s">
        <v>748</v>
      </c>
      <c r="D448" t="s">
        <v>910</v>
      </c>
      <c r="E448">
        <v>7615000</v>
      </c>
      <c r="F448">
        <v>31867000</v>
      </c>
      <c r="G448">
        <v>1</v>
      </c>
    </row>
    <row r="449" spans="1:8" x14ac:dyDescent="0.2">
      <c r="A449">
        <v>27</v>
      </c>
      <c r="B449" t="s">
        <v>11</v>
      </c>
      <c r="C449" t="s">
        <v>11</v>
      </c>
      <c r="D449" t="s">
        <v>910</v>
      </c>
      <c r="E449">
        <v>7804500</v>
      </c>
      <c r="F449">
        <v>48954000</v>
      </c>
      <c r="G449">
        <v>2</v>
      </c>
    </row>
    <row r="450" spans="1:8" x14ac:dyDescent="0.2">
      <c r="A450">
        <v>28</v>
      </c>
      <c r="B450" t="s">
        <v>73</v>
      </c>
      <c r="C450" t="s">
        <v>824</v>
      </c>
      <c r="D450" t="s">
        <v>910</v>
      </c>
      <c r="E450">
        <v>9215833.3333333302</v>
      </c>
      <c r="F450">
        <v>9605073.9466666691</v>
      </c>
      <c r="G450">
        <v>6</v>
      </c>
    </row>
    <row r="451" spans="1:8" x14ac:dyDescent="0.2">
      <c r="A451">
        <v>32</v>
      </c>
      <c r="B451" t="s">
        <v>73</v>
      </c>
      <c r="C451" t="s">
        <v>824</v>
      </c>
      <c r="D451" t="s">
        <v>910</v>
      </c>
      <c r="E451">
        <v>9260500</v>
      </c>
      <c r="F451">
        <v>11232826.59</v>
      </c>
      <c r="G451">
        <v>2</v>
      </c>
    </row>
    <row r="452" spans="1:8" x14ac:dyDescent="0.2">
      <c r="A452">
        <v>96</v>
      </c>
      <c r="B452" t="s">
        <v>73</v>
      </c>
      <c r="C452" t="s">
        <v>824</v>
      </c>
      <c r="D452" t="s">
        <v>910</v>
      </c>
      <c r="E452">
        <v>9240500</v>
      </c>
      <c r="F452">
        <v>9604405.0099999998</v>
      </c>
      <c r="G452">
        <v>2</v>
      </c>
    </row>
    <row r="453" spans="1:8" x14ac:dyDescent="0.2">
      <c r="A453">
        <v>92</v>
      </c>
      <c r="B453" t="s">
        <v>102</v>
      </c>
      <c r="C453" t="s">
        <v>916</v>
      </c>
      <c r="D453" t="s">
        <v>910</v>
      </c>
      <c r="E453">
        <v>8119000</v>
      </c>
      <c r="F453">
        <v>16161000</v>
      </c>
      <c r="G453">
        <v>1</v>
      </c>
    </row>
    <row r="454" spans="1:8" x14ac:dyDescent="0.2">
      <c r="A454">
        <v>93</v>
      </c>
      <c r="B454" t="s">
        <v>102</v>
      </c>
      <c r="C454" t="s">
        <v>1163</v>
      </c>
      <c r="D454" t="s">
        <v>910</v>
      </c>
      <c r="E454">
        <v>8833000</v>
      </c>
      <c r="F454">
        <v>15498343.92</v>
      </c>
      <c r="G454">
        <v>1</v>
      </c>
    </row>
    <row r="455" spans="1:8" x14ac:dyDescent="0.2">
      <c r="A455">
        <v>32</v>
      </c>
      <c r="B455" t="s">
        <v>73</v>
      </c>
      <c r="C455" t="s">
        <v>824</v>
      </c>
      <c r="D455" t="s">
        <v>911</v>
      </c>
      <c r="E455">
        <v>8630000</v>
      </c>
      <c r="F455">
        <v>14717224.289999999</v>
      </c>
      <c r="G455">
        <v>2</v>
      </c>
    </row>
    <row r="456" spans="1:8" x14ac:dyDescent="0.2">
      <c r="A456">
        <v>28</v>
      </c>
      <c r="B456" t="s">
        <v>73</v>
      </c>
      <c r="C456" t="s">
        <v>86</v>
      </c>
      <c r="D456" t="s">
        <v>912</v>
      </c>
      <c r="E456">
        <v>7364000</v>
      </c>
      <c r="F456">
        <v>9584148.2300000004</v>
      </c>
      <c r="G456">
        <v>1</v>
      </c>
    </row>
    <row r="457" spans="1:8" x14ac:dyDescent="0.2">
      <c r="A457">
        <v>87</v>
      </c>
      <c r="B457" t="s">
        <v>74</v>
      </c>
      <c r="C457" t="s">
        <v>87</v>
      </c>
      <c r="D457" t="s">
        <v>913</v>
      </c>
      <c r="E457">
        <v>9300000</v>
      </c>
      <c r="F457">
        <v>9410581.6699999999</v>
      </c>
      <c r="G457">
        <v>1</v>
      </c>
    </row>
    <row r="458" spans="1:8" x14ac:dyDescent="0.2">
      <c r="A458">
        <v>93</v>
      </c>
      <c r="B458" t="s">
        <v>74</v>
      </c>
      <c r="C458" t="s">
        <v>87</v>
      </c>
      <c r="D458" t="s">
        <v>913</v>
      </c>
      <c r="E458">
        <v>8203000</v>
      </c>
      <c r="F458">
        <v>26975000</v>
      </c>
      <c r="G458">
        <v>1</v>
      </c>
    </row>
    <row r="459" spans="1:8" x14ac:dyDescent="0.2">
      <c r="A459">
        <v>87</v>
      </c>
      <c r="B459" t="s">
        <v>74</v>
      </c>
      <c r="C459" t="s">
        <v>74</v>
      </c>
      <c r="D459" t="s">
        <v>915</v>
      </c>
      <c r="E459">
        <v>17925837.710000001</v>
      </c>
      <c r="F459">
        <v>17925837.710000001</v>
      </c>
      <c r="H459">
        <v>1</v>
      </c>
    </row>
    <row r="460" spans="1:8" x14ac:dyDescent="0.2">
      <c r="A460">
        <v>93</v>
      </c>
      <c r="B460" t="s">
        <v>74</v>
      </c>
      <c r="C460" t="s">
        <v>74</v>
      </c>
      <c r="D460" t="s">
        <v>915</v>
      </c>
      <c r="E460">
        <v>8791000</v>
      </c>
      <c r="F460">
        <v>14951642.970000001</v>
      </c>
      <c r="G460">
        <v>1</v>
      </c>
    </row>
    <row r="461" spans="1:8" x14ac:dyDescent="0.2">
      <c r="A461">
        <v>116</v>
      </c>
      <c r="B461" t="s">
        <v>74</v>
      </c>
      <c r="C461" t="s">
        <v>74</v>
      </c>
      <c r="D461" t="s">
        <v>915</v>
      </c>
      <c r="E461">
        <v>9043000</v>
      </c>
      <c r="F461">
        <v>9466708.0800000001</v>
      </c>
      <c r="G461">
        <v>1</v>
      </c>
    </row>
    <row r="462" spans="1:8" x14ac:dyDescent="0.2">
      <c r="A462">
        <v>32</v>
      </c>
      <c r="B462" t="s">
        <v>74</v>
      </c>
      <c r="C462" t="s">
        <v>74</v>
      </c>
      <c r="D462" t="s">
        <v>915</v>
      </c>
      <c r="E462">
        <v>9001000</v>
      </c>
      <c r="F462">
        <v>16585162.43</v>
      </c>
      <c r="G462">
        <v>1</v>
      </c>
    </row>
    <row r="463" spans="1:8" x14ac:dyDescent="0.2">
      <c r="A463">
        <v>22</v>
      </c>
      <c r="B463" t="s">
        <v>74</v>
      </c>
      <c r="C463" t="s">
        <v>74</v>
      </c>
      <c r="D463" t="s">
        <v>915</v>
      </c>
      <c r="E463">
        <v>9280000</v>
      </c>
      <c r="F463">
        <v>17700000</v>
      </c>
      <c r="G463">
        <v>1</v>
      </c>
    </row>
    <row r="464" spans="1:8" x14ac:dyDescent="0.2">
      <c r="A464">
        <v>22</v>
      </c>
      <c r="B464" t="s">
        <v>74</v>
      </c>
      <c r="C464" t="s">
        <v>74</v>
      </c>
      <c r="D464" t="s">
        <v>915</v>
      </c>
      <c r="E464">
        <v>9280000</v>
      </c>
      <c r="F464">
        <v>17700000</v>
      </c>
      <c r="G464">
        <v>1</v>
      </c>
    </row>
    <row r="465" spans="1:8" x14ac:dyDescent="0.2">
      <c r="A465">
        <v>96</v>
      </c>
      <c r="B465" t="s">
        <v>74</v>
      </c>
      <c r="C465" t="s">
        <v>74</v>
      </c>
      <c r="D465" t="s">
        <v>915</v>
      </c>
      <c r="E465">
        <v>8471000</v>
      </c>
      <c r="F465">
        <v>9595190.0099999998</v>
      </c>
      <c r="G465">
        <v>3</v>
      </c>
    </row>
    <row r="466" spans="1:8" x14ac:dyDescent="0.2">
      <c r="A466">
        <v>4</v>
      </c>
      <c r="B466" t="s">
        <v>73</v>
      </c>
      <c r="C466" t="s">
        <v>743</v>
      </c>
      <c r="D466" t="s">
        <v>919</v>
      </c>
      <c r="E466">
        <v>9300000</v>
      </c>
      <c r="F466">
        <v>9600000</v>
      </c>
      <c r="G466">
        <v>1</v>
      </c>
    </row>
    <row r="467" spans="1:8" x14ac:dyDescent="0.2">
      <c r="A467">
        <v>93</v>
      </c>
      <c r="B467" t="s">
        <v>73</v>
      </c>
      <c r="C467" t="s">
        <v>743</v>
      </c>
      <c r="D467" t="s">
        <v>919</v>
      </c>
      <c r="E467">
        <v>30600000</v>
      </c>
      <c r="F467">
        <v>30600000</v>
      </c>
      <c r="H467">
        <v>4</v>
      </c>
    </row>
    <row r="468" spans="1:8" x14ac:dyDescent="0.2">
      <c r="A468">
        <v>108</v>
      </c>
      <c r="B468" t="s">
        <v>73</v>
      </c>
      <c r="C468" t="s">
        <v>743</v>
      </c>
      <c r="D468" t="s">
        <v>919</v>
      </c>
      <c r="E468">
        <v>9300000</v>
      </c>
      <c r="F468">
        <v>9530000</v>
      </c>
      <c r="G468">
        <v>1</v>
      </c>
    </row>
    <row r="469" spans="1:8" x14ac:dyDescent="0.2">
      <c r="A469">
        <v>108</v>
      </c>
      <c r="B469" t="s">
        <v>73</v>
      </c>
      <c r="C469" t="s">
        <v>743</v>
      </c>
      <c r="D469" t="s">
        <v>919</v>
      </c>
      <c r="E469">
        <v>9300000</v>
      </c>
      <c r="F469">
        <v>9530000</v>
      </c>
      <c r="G469">
        <v>1</v>
      </c>
    </row>
    <row r="470" spans="1:8" x14ac:dyDescent="0.2">
      <c r="A470">
        <v>4</v>
      </c>
      <c r="B470" t="s">
        <v>74</v>
      </c>
      <c r="C470" t="s">
        <v>96</v>
      </c>
      <c r="D470" t="s">
        <v>96</v>
      </c>
      <c r="E470">
        <v>9300000</v>
      </c>
      <c r="F470">
        <v>13100000</v>
      </c>
      <c r="G470">
        <v>1</v>
      </c>
    </row>
    <row r="471" spans="1:8" x14ac:dyDescent="0.2">
      <c r="A471">
        <v>28</v>
      </c>
      <c r="B471" t="s">
        <v>74</v>
      </c>
      <c r="C471" t="s">
        <v>96</v>
      </c>
      <c r="D471" t="s">
        <v>96</v>
      </c>
      <c r="E471">
        <v>9267000</v>
      </c>
      <c r="F471">
        <v>9605652.1300000008</v>
      </c>
      <c r="G471">
        <v>2</v>
      </c>
    </row>
    <row r="472" spans="1:8" x14ac:dyDescent="0.2">
      <c r="A472">
        <v>87</v>
      </c>
      <c r="B472" t="s">
        <v>74</v>
      </c>
      <c r="C472" t="s">
        <v>96</v>
      </c>
      <c r="D472" t="s">
        <v>96</v>
      </c>
      <c r="E472">
        <v>9188000</v>
      </c>
      <c r="F472">
        <v>9606024.2899999991</v>
      </c>
      <c r="G472">
        <v>1</v>
      </c>
    </row>
    <row r="473" spans="1:8" x14ac:dyDescent="0.2">
      <c r="A473">
        <v>4</v>
      </c>
      <c r="B473" t="s">
        <v>73</v>
      </c>
      <c r="C473" t="s">
        <v>648</v>
      </c>
      <c r="D473" t="s">
        <v>920</v>
      </c>
      <c r="E473">
        <v>13950000</v>
      </c>
      <c r="F473">
        <v>14250000</v>
      </c>
      <c r="G473">
        <v>1</v>
      </c>
    </row>
    <row r="474" spans="1:8" x14ac:dyDescent="0.2">
      <c r="A474">
        <v>28</v>
      </c>
      <c r="B474" t="s">
        <v>73</v>
      </c>
      <c r="C474" t="s">
        <v>648</v>
      </c>
      <c r="D474" t="s">
        <v>920</v>
      </c>
      <c r="E474">
        <v>9043000</v>
      </c>
      <c r="F474">
        <v>9603132.5899999999</v>
      </c>
      <c r="G474">
        <v>1</v>
      </c>
    </row>
    <row r="475" spans="1:8" x14ac:dyDescent="0.2">
      <c r="A475">
        <v>116</v>
      </c>
      <c r="B475" t="s">
        <v>73</v>
      </c>
      <c r="C475" t="s">
        <v>648</v>
      </c>
      <c r="D475" t="s">
        <v>920</v>
      </c>
      <c r="E475">
        <v>8791000</v>
      </c>
      <c r="F475">
        <v>9466708.0800000001</v>
      </c>
      <c r="G475">
        <v>1</v>
      </c>
    </row>
    <row r="476" spans="1:8" x14ac:dyDescent="0.2">
      <c r="A476">
        <v>93</v>
      </c>
      <c r="B476" t="s">
        <v>74</v>
      </c>
      <c r="C476" t="s">
        <v>74</v>
      </c>
      <c r="D476" t="s">
        <v>921</v>
      </c>
      <c r="E476">
        <v>8875000</v>
      </c>
      <c r="F476">
        <v>9600000</v>
      </c>
      <c r="G476">
        <v>1</v>
      </c>
    </row>
    <row r="477" spans="1:8" x14ac:dyDescent="0.2">
      <c r="A477">
        <v>4</v>
      </c>
      <c r="B477" t="s">
        <v>104</v>
      </c>
      <c r="C477" t="s">
        <v>507</v>
      </c>
      <c r="D477" t="s">
        <v>922</v>
      </c>
      <c r="E477">
        <v>8257333.3333333302</v>
      </c>
      <c r="F477">
        <v>11248833.3783333</v>
      </c>
      <c r="G477">
        <v>6</v>
      </c>
    </row>
    <row r="478" spans="1:8" x14ac:dyDescent="0.2">
      <c r="A478">
        <v>28</v>
      </c>
      <c r="B478" t="s">
        <v>104</v>
      </c>
      <c r="C478" t="s">
        <v>507</v>
      </c>
      <c r="D478" t="s">
        <v>922</v>
      </c>
      <c r="E478">
        <v>9300000</v>
      </c>
      <c r="F478">
        <v>9606025.0299999993</v>
      </c>
      <c r="G478">
        <v>1</v>
      </c>
    </row>
    <row r="479" spans="1:8" x14ac:dyDescent="0.2">
      <c r="A479">
        <v>93</v>
      </c>
      <c r="B479" t="s">
        <v>104</v>
      </c>
      <c r="C479" t="s">
        <v>507</v>
      </c>
      <c r="D479" t="s">
        <v>922</v>
      </c>
      <c r="E479">
        <v>30536188.359999999</v>
      </c>
      <c r="F479">
        <v>30536188.359999999</v>
      </c>
      <c r="H479">
        <v>8</v>
      </c>
    </row>
    <row r="480" spans="1:8" x14ac:dyDescent="0.2">
      <c r="A480">
        <v>32</v>
      </c>
      <c r="B480" t="s">
        <v>11</v>
      </c>
      <c r="C480" t="s">
        <v>83</v>
      </c>
      <c r="D480" t="s">
        <v>925</v>
      </c>
      <c r="E480">
        <v>9300000</v>
      </c>
      <c r="F480">
        <v>12130372.58</v>
      </c>
      <c r="G480">
        <v>1</v>
      </c>
    </row>
    <row r="481" spans="1:7" x14ac:dyDescent="0.2">
      <c r="A481">
        <v>93</v>
      </c>
      <c r="B481" t="s">
        <v>12</v>
      </c>
      <c r="C481" t="s">
        <v>12</v>
      </c>
      <c r="D481" t="s">
        <v>926</v>
      </c>
      <c r="E481">
        <v>9103000</v>
      </c>
      <c r="F481">
        <v>9603910.6099999994</v>
      </c>
      <c r="G481">
        <v>1</v>
      </c>
    </row>
    <row r="482" spans="1:7" x14ac:dyDescent="0.2">
      <c r="A482">
        <v>93</v>
      </c>
      <c r="B482" t="s">
        <v>12</v>
      </c>
      <c r="C482" t="s">
        <v>12</v>
      </c>
      <c r="D482" t="s">
        <v>926</v>
      </c>
      <c r="E482">
        <v>9100000</v>
      </c>
      <c r="F482">
        <v>9550000</v>
      </c>
      <c r="G482">
        <v>1</v>
      </c>
    </row>
    <row r="483" spans="1:7" x14ac:dyDescent="0.2">
      <c r="A483">
        <v>27</v>
      </c>
      <c r="B483" t="s">
        <v>12</v>
      </c>
      <c r="C483" t="s">
        <v>12</v>
      </c>
      <c r="D483" t="s">
        <v>926</v>
      </c>
      <c r="E483">
        <v>8371000</v>
      </c>
      <c r="F483">
        <v>40330000</v>
      </c>
      <c r="G483">
        <v>1</v>
      </c>
    </row>
    <row r="484" spans="1:7" x14ac:dyDescent="0.2">
      <c r="A484">
        <v>4</v>
      </c>
      <c r="B484" t="s">
        <v>73</v>
      </c>
      <c r="C484" t="s">
        <v>513</v>
      </c>
      <c r="D484" t="s">
        <v>927</v>
      </c>
      <c r="E484">
        <v>9227000</v>
      </c>
      <c r="F484">
        <v>9500000</v>
      </c>
      <c r="G484">
        <v>1</v>
      </c>
    </row>
    <row r="485" spans="1:7" x14ac:dyDescent="0.2">
      <c r="A485">
        <v>93</v>
      </c>
      <c r="B485" t="s">
        <v>73</v>
      </c>
      <c r="C485" t="s">
        <v>513</v>
      </c>
      <c r="D485" t="s">
        <v>927</v>
      </c>
      <c r="E485">
        <v>9300000</v>
      </c>
      <c r="F485">
        <v>9650000</v>
      </c>
      <c r="G485">
        <v>1</v>
      </c>
    </row>
    <row r="486" spans="1:7" x14ac:dyDescent="0.2">
      <c r="A486">
        <v>87</v>
      </c>
      <c r="B486" t="s">
        <v>74</v>
      </c>
      <c r="C486" t="s">
        <v>72</v>
      </c>
      <c r="D486" t="s">
        <v>928</v>
      </c>
      <c r="E486">
        <v>9300000</v>
      </c>
      <c r="F486">
        <v>9406434.8000000007</v>
      </c>
      <c r="G486">
        <v>1</v>
      </c>
    </row>
    <row r="487" spans="1:7" x14ac:dyDescent="0.2">
      <c r="A487">
        <v>93</v>
      </c>
      <c r="B487" t="s">
        <v>74</v>
      </c>
      <c r="C487" t="s">
        <v>72</v>
      </c>
      <c r="D487" t="s">
        <v>928</v>
      </c>
      <c r="E487">
        <v>9300000</v>
      </c>
      <c r="F487">
        <v>9550000</v>
      </c>
      <c r="G487">
        <v>1</v>
      </c>
    </row>
    <row r="488" spans="1:7" x14ac:dyDescent="0.2">
      <c r="A488">
        <v>93</v>
      </c>
      <c r="B488" t="s">
        <v>74</v>
      </c>
      <c r="C488" t="s">
        <v>72</v>
      </c>
      <c r="D488" t="s">
        <v>928</v>
      </c>
      <c r="E488">
        <v>9267000</v>
      </c>
      <c r="F488">
        <v>13492881.8333333</v>
      </c>
      <c r="G488">
        <v>3</v>
      </c>
    </row>
    <row r="489" spans="1:7" x14ac:dyDescent="0.2">
      <c r="A489">
        <v>105</v>
      </c>
      <c r="B489" t="s">
        <v>74</v>
      </c>
      <c r="C489" t="s">
        <v>87</v>
      </c>
      <c r="D489" t="s">
        <v>929</v>
      </c>
      <c r="E489">
        <v>9293000</v>
      </c>
      <c r="F489">
        <v>9599973.5399999991</v>
      </c>
      <c r="G489">
        <v>1</v>
      </c>
    </row>
    <row r="490" spans="1:7" x14ac:dyDescent="0.2">
      <c r="A490">
        <v>105</v>
      </c>
      <c r="B490" t="s">
        <v>74</v>
      </c>
      <c r="C490" t="s">
        <v>87</v>
      </c>
      <c r="D490" t="s">
        <v>929</v>
      </c>
      <c r="E490">
        <v>9293000</v>
      </c>
      <c r="F490">
        <v>9599973.5399999991</v>
      </c>
      <c r="G490">
        <v>1</v>
      </c>
    </row>
    <row r="491" spans="1:7" x14ac:dyDescent="0.2">
      <c r="A491">
        <v>4</v>
      </c>
      <c r="B491" t="s">
        <v>102</v>
      </c>
      <c r="C491" t="s">
        <v>923</v>
      </c>
      <c r="D491" t="s">
        <v>930</v>
      </c>
      <c r="E491">
        <v>6975000</v>
      </c>
      <c r="F491">
        <v>11825000</v>
      </c>
      <c r="G491">
        <v>2</v>
      </c>
    </row>
    <row r="492" spans="1:7" x14ac:dyDescent="0.2">
      <c r="A492">
        <v>4</v>
      </c>
      <c r="B492" t="s">
        <v>102</v>
      </c>
      <c r="C492" t="s">
        <v>108</v>
      </c>
      <c r="D492" t="s">
        <v>931</v>
      </c>
      <c r="E492">
        <v>9300000</v>
      </c>
      <c r="F492">
        <v>9699057.6899999995</v>
      </c>
      <c r="G492">
        <v>1</v>
      </c>
    </row>
    <row r="493" spans="1:7" x14ac:dyDescent="0.2">
      <c r="A493">
        <v>28</v>
      </c>
      <c r="B493" t="s">
        <v>102</v>
      </c>
      <c r="C493" t="s">
        <v>108</v>
      </c>
      <c r="D493" t="s">
        <v>931</v>
      </c>
      <c r="E493">
        <v>9201000</v>
      </c>
      <c r="F493">
        <v>9570723.8300000001</v>
      </c>
      <c r="G493">
        <v>1</v>
      </c>
    </row>
    <row r="494" spans="1:7" x14ac:dyDescent="0.2">
      <c r="A494">
        <v>93</v>
      </c>
      <c r="B494" t="s">
        <v>102</v>
      </c>
      <c r="C494" t="s">
        <v>108</v>
      </c>
      <c r="D494" t="s">
        <v>931</v>
      </c>
      <c r="E494">
        <v>9300000</v>
      </c>
      <c r="F494">
        <v>9600000</v>
      </c>
      <c r="G494">
        <v>1</v>
      </c>
    </row>
    <row r="495" spans="1:7" x14ac:dyDescent="0.2">
      <c r="A495">
        <v>96</v>
      </c>
      <c r="B495" t="s">
        <v>102</v>
      </c>
      <c r="C495" t="s">
        <v>108</v>
      </c>
      <c r="D495" t="s">
        <v>931</v>
      </c>
      <c r="E495">
        <v>9300000</v>
      </c>
      <c r="F495">
        <v>9604558</v>
      </c>
      <c r="G495">
        <v>1</v>
      </c>
    </row>
    <row r="496" spans="1:7" x14ac:dyDescent="0.2">
      <c r="A496">
        <v>93</v>
      </c>
      <c r="B496" t="s">
        <v>73</v>
      </c>
      <c r="C496" t="s">
        <v>607</v>
      </c>
      <c r="D496" t="s">
        <v>932</v>
      </c>
      <c r="E496">
        <v>9300000</v>
      </c>
      <c r="F496">
        <v>9750000</v>
      </c>
      <c r="G496">
        <v>1</v>
      </c>
    </row>
    <row r="497" spans="1:8" x14ac:dyDescent="0.2">
      <c r="A497">
        <v>87</v>
      </c>
      <c r="B497" t="s">
        <v>104</v>
      </c>
      <c r="C497" t="s">
        <v>507</v>
      </c>
      <c r="D497" t="s">
        <v>507</v>
      </c>
      <c r="E497">
        <v>9300000</v>
      </c>
      <c r="F497">
        <v>9584698.75</v>
      </c>
      <c r="G497">
        <v>2</v>
      </c>
    </row>
    <row r="498" spans="1:8" x14ac:dyDescent="0.2">
      <c r="A498">
        <v>87</v>
      </c>
      <c r="B498" t="s">
        <v>104</v>
      </c>
      <c r="C498" t="s">
        <v>507</v>
      </c>
      <c r="D498" t="s">
        <v>507</v>
      </c>
      <c r="E498">
        <v>19689056.275588199</v>
      </c>
      <c r="F498">
        <v>19689056.275588199</v>
      </c>
      <c r="H498">
        <v>34</v>
      </c>
    </row>
    <row r="499" spans="1:8" x14ac:dyDescent="0.2">
      <c r="A499">
        <v>121</v>
      </c>
      <c r="B499" t="s">
        <v>104</v>
      </c>
      <c r="C499" t="s">
        <v>507</v>
      </c>
      <c r="D499" t="s">
        <v>507</v>
      </c>
      <c r="E499">
        <v>9247000</v>
      </c>
      <c r="F499">
        <v>9644558.5999999996</v>
      </c>
      <c r="G499">
        <v>1</v>
      </c>
    </row>
    <row r="500" spans="1:8" x14ac:dyDescent="0.2">
      <c r="A500">
        <v>4</v>
      </c>
      <c r="B500" t="s">
        <v>11</v>
      </c>
      <c r="C500" t="s">
        <v>11</v>
      </c>
      <c r="D500" t="s">
        <v>105</v>
      </c>
      <c r="E500">
        <v>11625000</v>
      </c>
      <c r="F500">
        <v>11925000</v>
      </c>
      <c r="G500">
        <v>2</v>
      </c>
    </row>
    <row r="501" spans="1:8" x14ac:dyDescent="0.2">
      <c r="A501">
        <v>4</v>
      </c>
      <c r="B501" t="s">
        <v>74</v>
      </c>
      <c r="C501" t="s">
        <v>868</v>
      </c>
      <c r="D501" t="s">
        <v>960</v>
      </c>
      <c r="E501">
        <v>9300000</v>
      </c>
      <c r="F501">
        <v>9950000</v>
      </c>
      <c r="G501">
        <v>1</v>
      </c>
    </row>
    <row r="502" spans="1:8" x14ac:dyDescent="0.2">
      <c r="A502">
        <v>96</v>
      </c>
      <c r="B502" t="s">
        <v>74</v>
      </c>
      <c r="C502" t="s">
        <v>868</v>
      </c>
      <c r="D502" t="s">
        <v>960</v>
      </c>
      <c r="E502">
        <v>12437000</v>
      </c>
      <c r="F502">
        <v>14371148.85</v>
      </c>
      <c r="G502">
        <v>1</v>
      </c>
    </row>
    <row r="503" spans="1:8" x14ac:dyDescent="0.2">
      <c r="A503">
        <v>105</v>
      </c>
      <c r="B503" t="s">
        <v>74</v>
      </c>
      <c r="C503" t="s">
        <v>868</v>
      </c>
      <c r="D503" t="s">
        <v>960</v>
      </c>
      <c r="E503">
        <v>9085000</v>
      </c>
      <c r="F503">
        <v>9599973.5399999991</v>
      </c>
      <c r="G503">
        <v>1</v>
      </c>
    </row>
    <row r="504" spans="1:8" x14ac:dyDescent="0.2">
      <c r="A504">
        <v>4</v>
      </c>
      <c r="B504" t="s">
        <v>104</v>
      </c>
      <c r="C504" t="s">
        <v>107</v>
      </c>
      <c r="D504" t="s">
        <v>963</v>
      </c>
      <c r="E504">
        <v>9300000</v>
      </c>
      <c r="F504">
        <v>9600000</v>
      </c>
      <c r="G504">
        <v>1</v>
      </c>
    </row>
    <row r="505" spans="1:8" x14ac:dyDescent="0.2">
      <c r="A505">
        <v>27</v>
      </c>
      <c r="B505" t="s">
        <v>11</v>
      </c>
      <c r="C505" t="s">
        <v>823</v>
      </c>
      <c r="D505" t="s">
        <v>963</v>
      </c>
      <c r="E505">
        <v>8875000</v>
      </c>
      <c r="F505">
        <v>33462000</v>
      </c>
      <c r="G505">
        <v>1</v>
      </c>
    </row>
    <row r="506" spans="1:8" x14ac:dyDescent="0.2">
      <c r="A506">
        <v>4</v>
      </c>
      <c r="B506" t="s">
        <v>12</v>
      </c>
      <c r="C506" t="s">
        <v>815</v>
      </c>
      <c r="D506" t="s">
        <v>966</v>
      </c>
      <c r="E506">
        <v>9300000</v>
      </c>
      <c r="F506">
        <v>9665783.1400000006</v>
      </c>
      <c r="G506">
        <v>2</v>
      </c>
    </row>
    <row r="507" spans="1:8" x14ac:dyDescent="0.2">
      <c r="A507">
        <v>117</v>
      </c>
      <c r="B507" t="s">
        <v>12</v>
      </c>
      <c r="C507" t="s">
        <v>815</v>
      </c>
      <c r="D507" t="s">
        <v>966</v>
      </c>
      <c r="E507">
        <v>9182000</v>
      </c>
      <c r="F507">
        <v>9511293.75</v>
      </c>
      <c r="G507">
        <v>1</v>
      </c>
    </row>
    <row r="508" spans="1:8" x14ac:dyDescent="0.2">
      <c r="A508">
        <v>93</v>
      </c>
      <c r="B508" t="s">
        <v>11</v>
      </c>
      <c r="C508" t="s">
        <v>832</v>
      </c>
      <c r="D508" t="s">
        <v>967</v>
      </c>
      <c r="E508">
        <v>9300000</v>
      </c>
      <c r="F508">
        <v>20583213.93</v>
      </c>
      <c r="G508">
        <v>1</v>
      </c>
    </row>
    <row r="509" spans="1:8" x14ac:dyDescent="0.2">
      <c r="A509">
        <v>93</v>
      </c>
      <c r="B509" t="s">
        <v>11</v>
      </c>
      <c r="C509" t="s">
        <v>832</v>
      </c>
      <c r="D509" t="s">
        <v>967</v>
      </c>
      <c r="E509">
        <v>9234000</v>
      </c>
      <c r="F509">
        <v>26015000</v>
      </c>
      <c r="G509">
        <v>1</v>
      </c>
    </row>
    <row r="510" spans="1:8" x14ac:dyDescent="0.2">
      <c r="A510">
        <v>93</v>
      </c>
      <c r="B510" t="s">
        <v>74</v>
      </c>
      <c r="C510" t="s">
        <v>74</v>
      </c>
      <c r="D510" t="s">
        <v>968</v>
      </c>
      <c r="E510">
        <v>9280000</v>
      </c>
      <c r="F510">
        <v>9836723.5700000003</v>
      </c>
      <c r="G510">
        <v>1</v>
      </c>
    </row>
    <row r="511" spans="1:8" x14ac:dyDescent="0.2">
      <c r="A511">
        <v>116</v>
      </c>
      <c r="B511" t="s">
        <v>74</v>
      </c>
      <c r="C511" t="s">
        <v>74</v>
      </c>
      <c r="D511" t="s">
        <v>986</v>
      </c>
      <c r="E511">
        <v>8959000</v>
      </c>
      <c r="F511">
        <v>9466708.0800000001</v>
      </c>
      <c r="G511">
        <v>1</v>
      </c>
    </row>
    <row r="512" spans="1:8" x14ac:dyDescent="0.2">
      <c r="A512">
        <v>116</v>
      </c>
      <c r="B512" t="s">
        <v>74</v>
      </c>
      <c r="C512" t="s">
        <v>74</v>
      </c>
      <c r="D512" t="s">
        <v>986</v>
      </c>
      <c r="E512">
        <v>13950000</v>
      </c>
      <c r="F512">
        <v>14200062.119999999</v>
      </c>
      <c r="G512">
        <v>1</v>
      </c>
    </row>
    <row r="513" spans="1:8" x14ac:dyDescent="0.2">
      <c r="A513">
        <v>32</v>
      </c>
      <c r="B513" t="s">
        <v>74</v>
      </c>
      <c r="C513" t="s">
        <v>74</v>
      </c>
      <c r="D513" t="s">
        <v>986</v>
      </c>
      <c r="E513">
        <v>22183987.120000001</v>
      </c>
      <c r="F513">
        <v>22325560.59</v>
      </c>
      <c r="H513">
        <v>2</v>
      </c>
    </row>
    <row r="514" spans="1:8" x14ac:dyDescent="0.2">
      <c r="A514">
        <v>108</v>
      </c>
      <c r="B514" t="s">
        <v>74</v>
      </c>
      <c r="C514" t="s">
        <v>74</v>
      </c>
      <c r="D514" t="s">
        <v>986</v>
      </c>
      <c r="E514">
        <v>7238000</v>
      </c>
      <c r="F514">
        <v>12365191.16</v>
      </c>
      <c r="G514">
        <v>1</v>
      </c>
    </row>
    <row r="515" spans="1:8" x14ac:dyDescent="0.2">
      <c r="A515">
        <v>93</v>
      </c>
      <c r="B515" t="s">
        <v>11</v>
      </c>
      <c r="C515" t="s">
        <v>103</v>
      </c>
      <c r="D515" t="s">
        <v>990</v>
      </c>
      <c r="E515">
        <v>9085000</v>
      </c>
      <c r="F515">
        <v>15635000</v>
      </c>
      <c r="G515">
        <v>1</v>
      </c>
    </row>
    <row r="516" spans="1:8" x14ac:dyDescent="0.2">
      <c r="A516">
        <v>92</v>
      </c>
      <c r="B516" t="s">
        <v>102</v>
      </c>
      <c r="C516" t="s">
        <v>739</v>
      </c>
      <c r="D516" t="s">
        <v>990</v>
      </c>
      <c r="E516">
        <v>9201000</v>
      </c>
      <c r="F516">
        <v>22780000</v>
      </c>
      <c r="G516">
        <v>1</v>
      </c>
    </row>
    <row r="517" spans="1:8" x14ac:dyDescent="0.2">
      <c r="A517">
        <v>4</v>
      </c>
      <c r="B517" t="s">
        <v>73</v>
      </c>
      <c r="C517" t="s">
        <v>822</v>
      </c>
      <c r="D517" t="s">
        <v>992</v>
      </c>
      <c r="E517">
        <v>9300000</v>
      </c>
      <c r="F517">
        <v>10000000</v>
      </c>
      <c r="G517">
        <v>1</v>
      </c>
    </row>
    <row r="518" spans="1:8" x14ac:dyDescent="0.2">
      <c r="A518">
        <v>28</v>
      </c>
      <c r="B518" t="s">
        <v>73</v>
      </c>
      <c r="C518" t="s">
        <v>822</v>
      </c>
      <c r="D518" t="s">
        <v>992</v>
      </c>
      <c r="E518">
        <v>8859666.6666666698</v>
      </c>
      <c r="F518">
        <v>9601049.2633333299</v>
      </c>
      <c r="G518">
        <v>3</v>
      </c>
    </row>
    <row r="519" spans="1:8" x14ac:dyDescent="0.2">
      <c r="A519">
        <v>93</v>
      </c>
      <c r="B519" t="s">
        <v>73</v>
      </c>
      <c r="C519" t="s">
        <v>822</v>
      </c>
      <c r="D519" t="s">
        <v>992</v>
      </c>
      <c r="E519">
        <v>9043000</v>
      </c>
      <c r="F519">
        <v>9600000</v>
      </c>
      <c r="G519">
        <v>1</v>
      </c>
    </row>
    <row r="520" spans="1:8" x14ac:dyDescent="0.2">
      <c r="A520">
        <v>27</v>
      </c>
      <c r="B520" t="s">
        <v>73</v>
      </c>
      <c r="C520" t="s">
        <v>822</v>
      </c>
      <c r="D520" t="s">
        <v>992</v>
      </c>
      <c r="E520">
        <v>9241000</v>
      </c>
      <c r="F520">
        <v>32910000</v>
      </c>
      <c r="G520">
        <v>1</v>
      </c>
    </row>
    <row r="521" spans="1:8" x14ac:dyDescent="0.2">
      <c r="A521">
        <v>116</v>
      </c>
      <c r="B521" t="s">
        <v>73</v>
      </c>
      <c r="C521" t="s">
        <v>822</v>
      </c>
      <c r="D521" t="s">
        <v>992</v>
      </c>
      <c r="E521">
        <v>9237000</v>
      </c>
      <c r="F521">
        <v>9466708.0800000001</v>
      </c>
      <c r="G521">
        <v>2</v>
      </c>
    </row>
    <row r="522" spans="1:8" x14ac:dyDescent="0.2">
      <c r="A522">
        <v>117</v>
      </c>
      <c r="B522" t="s">
        <v>73</v>
      </c>
      <c r="C522" t="s">
        <v>822</v>
      </c>
      <c r="D522" t="s">
        <v>992</v>
      </c>
      <c r="E522">
        <v>9273000</v>
      </c>
      <c r="F522">
        <v>9511293.75</v>
      </c>
      <c r="G522">
        <v>1</v>
      </c>
    </row>
    <row r="523" spans="1:8" x14ac:dyDescent="0.2">
      <c r="A523">
        <v>4</v>
      </c>
      <c r="B523" t="s">
        <v>102</v>
      </c>
      <c r="C523" t="s">
        <v>108</v>
      </c>
      <c r="D523" t="s">
        <v>993</v>
      </c>
      <c r="E523">
        <v>9300000</v>
      </c>
      <c r="F523">
        <v>9755000</v>
      </c>
      <c r="G523">
        <v>1</v>
      </c>
    </row>
    <row r="524" spans="1:8" x14ac:dyDescent="0.2">
      <c r="A524">
        <v>93</v>
      </c>
      <c r="B524" t="s">
        <v>102</v>
      </c>
      <c r="C524" t="s">
        <v>108</v>
      </c>
      <c r="D524" t="s">
        <v>993</v>
      </c>
      <c r="E524">
        <v>9300000</v>
      </c>
      <c r="F524">
        <v>9550000</v>
      </c>
      <c r="G524">
        <v>1</v>
      </c>
    </row>
    <row r="525" spans="1:8" x14ac:dyDescent="0.2">
      <c r="A525">
        <v>93</v>
      </c>
      <c r="B525" t="s">
        <v>74</v>
      </c>
      <c r="C525" t="s">
        <v>87</v>
      </c>
      <c r="D525" t="s">
        <v>994</v>
      </c>
      <c r="E525">
        <v>9241000</v>
      </c>
      <c r="F525">
        <v>9650000</v>
      </c>
      <c r="G525">
        <v>1</v>
      </c>
    </row>
    <row r="526" spans="1:8" x14ac:dyDescent="0.2">
      <c r="A526">
        <v>32</v>
      </c>
      <c r="B526" t="s">
        <v>74</v>
      </c>
      <c r="C526" t="s">
        <v>87</v>
      </c>
      <c r="D526" t="s">
        <v>994</v>
      </c>
      <c r="E526">
        <v>19905612.9375</v>
      </c>
      <c r="F526">
        <v>19905612.9375</v>
      </c>
      <c r="H526">
        <v>4</v>
      </c>
    </row>
    <row r="527" spans="1:8" x14ac:dyDescent="0.2">
      <c r="A527">
        <v>116</v>
      </c>
      <c r="B527" t="s">
        <v>74</v>
      </c>
      <c r="C527" t="s">
        <v>74</v>
      </c>
      <c r="D527" t="s">
        <v>74</v>
      </c>
      <c r="E527">
        <v>9208000</v>
      </c>
      <c r="F527">
        <v>11604351.84</v>
      </c>
      <c r="G527">
        <v>1</v>
      </c>
    </row>
    <row r="528" spans="1:8" x14ac:dyDescent="0.2">
      <c r="A528">
        <v>87</v>
      </c>
      <c r="B528" t="s">
        <v>74</v>
      </c>
      <c r="C528" t="s">
        <v>752</v>
      </c>
      <c r="D528" t="s">
        <v>995</v>
      </c>
      <c r="E528">
        <v>24117526.342142899</v>
      </c>
      <c r="F528">
        <v>24205073.155000001</v>
      </c>
      <c r="H528">
        <v>28</v>
      </c>
    </row>
    <row r="529" spans="1:7" x14ac:dyDescent="0.2">
      <c r="A529">
        <v>27</v>
      </c>
      <c r="B529" t="s">
        <v>74</v>
      </c>
      <c r="C529" t="s">
        <v>752</v>
      </c>
      <c r="D529" t="s">
        <v>995</v>
      </c>
      <c r="E529">
        <v>7322000</v>
      </c>
      <c r="F529">
        <v>53453000</v>
      </c>
      <c r="G529">
        <v>2</v>
      </c>
    </row>
    <row r="530" spans="1:7" x14ac:dyDescent="0.2">
      <c r="A530">
        <v>116</v>
      </c>
      <c r="B530" t="s">
        <v>74</v>
      </c>
      <c r="C530" t="s">
        <v>752</v>
      </c>
      <c r="D530" t="s">
        <v>995</v>
      </c>
      <c r="E530">
        <v>9300000</v>
      </c>
      <c r="F530">
        <v>9466708.0800000001</v>
      </c>
      <c r="G530">
        <v>1</v>
      </c>
    </row>
    <row r="531" spans="1:7" x14ac:dyDescent="0.2">
      <c r="A531">
        <v>4</v>
      </c>
      <c r="B531" t="s">
        <v>11</v>
      </c>
      <c r="C531" t="s">
        <v>515</v>
      </c>
      <c r="D531" t="s">
        <v>996</v>
      </c>
      <c r="E531">
        <v>9300000</v>
      </c>
      <c r="F531">
        <v>9600000</v>
      </c>
      <c r="G531">
        <v>4</v>
      </c>
    </row>
    <row r="532" spans="1:7" x14ac:dyDescent="0.2">
      <c r="A532">
        <v>96</v>
      </c>
      <c r="B532" t="s">
        <v>11</v>
      </c>
      <c r="C532" t="s">
        <v>515</v>
      </c>
      <c r="D532" t="s">
        <v>996</v>
      </c>
      <c r="E532">
        <v>9247000</v>
      </c>
      <c r="F532">
        <v>9604558</v>
      </c>
      <c r="G532">
        <v>1</v>
      </c>
    </row>
    <row r="533" spans="1:7" x14ac:dyDescent="0.2">
      <c r="A533">
        <v>105</v>
      </c>
      <c r="B533" t="s">
        <v>11</v>
      </c>
      <c r="C533" t="s">
        <v>515</v>
      </c>
      <c r="D533" t="s">
        <v>996</v>
      </c>
      <c r="E533">
        <v>9300000</v>
      </c>
      <c r="F533">
        <v>9599973.5399999991</v>
      </c>
      <c r="G533">
        <v>2</v>
      </c>
    </row>
    <row r="534" spans="1:7" x14ac:dyDescent="0.2">
      <c r="A534">
        <v>4</v>
      </c>
      <c r="B534" t="s">
        <v>74</v>
      </c>
      <c r="C534" t="s">
        <v>868</v>
      </c>
      <c r="D534" t="s">
        <v>868</v>
      </c>
      <c r="E534">
        <v>9300000</v>
      </c>
      <c r="F534">
        <v>9600000</v>
      </c>
      <c r="G534">
        <v>1</v>
      </c>
    </row>
    <row r="535" spans="1:7" x14ac:dyDescent="0.2">
      <c r="A535">
        <v>87</v>
      </c>
      <c r="B535" t="s">
        <v>74</v>
      </c>
      <c r="C535" t="s">
        <v>868</v>
      </c>
      <c r="D535" t="s">
        <v>868</v>
      </c>
      <c r="E535">
        <v>9260000</v>
      </c>
      <c r="F535">
        <v>9571841.7899999991</v>
      </c>
      <c r="G535">
        <v>1</v>
      </c>
    </row>
    <row r="536" spans="1:7" x14ac:dyDescent="0.2">
      <c r="A536">
        <v>105</v>
      </c>
      <c r="B536" t="s">
        <v>74</v>
      </c>
      <c r="C536" t="s">
        <v>868</v>
      </c>
      <c r="D536" t="s">
        <v>868</v>
      </c>
      <c r="E536">
        <v>11625000</v>
      </c>
      <c r="F536">
        <v>11969380.359999999</v>
      </c>
      <c r="G536">
        <v>2</v>
      </c>
    </row>
    <row r="537" spans="1:7" x14ac:dyDescent="0.2">
      <c r="A537">
        <v>28</v>
      </c>
      <c r="B537" t="s">
        <v>73</v>
      </c>
      <c r="C537" t="s">
        <v>824</v>
      </c>
      <c r="D537" t="s">
        <v>997</v>
      </c>
      <c r="E537">
        <v>9300000</v>
      </c>
      <c r="F537">
        <v>9606025.0299999993</v>
      </c>
      <c r="G537">
        <v>1</v>
      </c>
    </row>
    <row r="538" spans="1:7" x14ac:dyDescent="0.2">
      <c r="A538">
        <v>4</v>
      </c>
      <c r="B538" t="s">
        <v>73</v>
      </c>
      <c r="C538" t="s">
        <v>732</v>
      </c>
      <c r="D538" t="s">
        <v>732</v>
      </c>
      <c r="E538">
        <v>13950000</v>
      </c>
      <c r="F538">
        <v>14250000</v>
      </c>
      <c r="G538">
        <v>1</v>
      </c>
    </row>
    <row r="539" spans="1:7" x14ac:dyDescent="0.2">
      <c r="A539">
        <v>4</v>
      </c>
      <c r="B539" t="s">
        <v>73</v>
      </c>
      <c r="C539" t="s">
        <v>732</v>
      </c>
      <c r="D539" t="s">
        <v>732</v>
      </c>
      <c r="E539">
        <v>9300000</v>
      </c>
      <c r="F539">
        <v>9600000</v>
      </c>
      <c r="G539">
        <v>1</v>
      </c>
    </row>
    <row r="540" spans="1:7" x14ac:dyDescent="0.2">
      <c r="A540">
        <v>28</v>
      </c>
      <c r="B540" t="s">
        <v>73</v>
      </c>
      <c r="C540" t="s">
        <v>732</v>
      </c>
      <c r="D540" t="s">
        <v>732</v>
      </c>
      <c r="E540">
        <v>11625000</v>
      </c>
      <c r="F540">
        <v>11994818.789999999</v>
      </c>
      <c r="G540">
        <v>2</v>
      </c>
    </row>
    <row r="541" spans="1:7" x14ac:dyDescent="0.2">
      <c r="A541">
        <v>28</v>
      </c>
      <c r="B541" t="s">
        <v>73</v>
      </c>
      <c r="C541" t="s">
        <v>825</v>
      </c>
      <c r="D541" t="s">
        <v>825</v>
      </c>
      <c r="E541">
        <v>9300000</v>
      </c>
      <c r="F541">
        <v>9587840</v>
      </c>
      <c r="G541">
        <v>1</v>
      </c>
    </row>
    <row r="542" spans="1:7" x14ac:dyDescent="0.2">
      <c r="A542">
        <v>32</v>
      </c>
      <c r="B542" t="s">
        <v>73</v>
      </c>
      <c r="C542" t="s">
        <v>825</v>
      </c>
      <c r="D542" t="s">
        <v>825</v>
      </c>
      <c r="E542">
        <v>9258000</v>
      </c>
      <c r="F542">
        <v>12268905.973333299</v>
      </c>
      <c r="G542">
        <v>3</v>
      </c>
    </row>
    <row r="543" spans="1:7" x14ac:dyDescent="0.2">
      <c r="A543">
        <v>4</v>
      </c>
      <c r="B543" t="s">
        <v>11</v>
      </c>
      <c r="C543" t="s">
        <v>865</v>
      </c>
      <c r="D543" t="s">
        <v>1006</v>
      </c>
      <c r="E543">
        <v>9241000</v>
      </c>
      <c r="F543">
        <v>9600000.2699999996</v>
      </c>
      <c r="G543">
        <v>1</v>
      </c>
    </row>
    <row r="544" spans="1:7" x14ac:dyDescent="0.2">
      <c r="A544">
        <v>93</v>
      </c>
      <c r="B544" t="s">
        <v>11</v>
      </c>
      <c r="C544" t="s">
        <v>865</v>
      </c>
      <c r="D544" t="s">
        <v>1006</v>
      </c>
      <c r="E544">
        <v>9260000</v>
      </c>
      <c r="F544">
        <v>16000000</v>
      </c>
      <c r="G544">
        <v>1</v>
      </c>
    </row>
    <row r="545" spans="1:7" x14ac:dyDescent="0.2">
      <c r="A545">
        <v>93</v>
      </c>
      <c r="B545" t="s">
        <v>11</v>
      </c>
      <c r="C545" t="s">
        <v>865</v>
      </c>
      <c r="D545" t="s">
        <v>1006</v>
      </c>
      <c r="E545">
        <v>9300000</v>
      </c>
      <c r="F545">
        <v>15700000</v>
      </c>
      <c r="G545">
        <v>1</v>
      </c>
    </row>
    <row r="546" spans="1:7" x14ac:dyDescent="0.2">
      <c r="A546">
        <v>117</v>
      </c>
      <c r="B546" t="s">
        <v>11</v>
      </c>
      <c r="C546" t="s">
        <v>83</v>
      </c>
      <c r="D546" t="s">
        <v>1008</v>
      </c>
      <c r="E546">
        <v>8077000</v>
      </c>
      <c r="F546">
        <v>8411293.75</v>
      </c>
      <c r="G546">
        <v>1</v>
      </c>
    </row>
    <row r="547" spans="1:7" x14ac:dyDescent="0.2">
      <c r="A547">
        <v>92</v>
      </c>
      <c r="B547" t="s">
        <v>102</v>
      </c>
      <c r="C547" t="s">
        <v>739</v>
      </c>
      <c r="D547" t="s">
        <v>1009</v>
      </c>
      <c r="E547">
        <v>9199250</v>
      </c>
      <c r="F547">
        <v>13751500</v>
      </c>
      <c r="G547">
        <v>4</v>
      </c>
    </row>
    <row r="548" spans="1:7" x14ac:dyDescent="0.2">
      <c r="A548">
        <v>92</v>
      </c>
      <c r="B548" t="s">
        <v>102</v>
      </c>
      <c r="C548" t="s">
        <v>739</v>
      </c>
      <c r="D548" t="s">
        <v>1009</v>
      </c>
      <c r="E548">
        <v>13950000</v>
      </c>
      <c r="F548">
        <v>14269000</v>
      </c>
      <c r="G548">
        <v>1</v>
      </c>
    </row>
    <row r="549" spans="1:7" x14ac:dyDescent="0.2">
      <c r="A549">
        <v>108</v>
      </c>
      <c r="B549" t="s">
        <v>102</v>
      </c>
      <c r="C549" t="s">
        <v>739</v>
      </c>
      <c r="D549" t="s">
        <v>1009</v>
      </c>
      <c r="E549">
        <v>9300000</v>
      </c>
      <c r="F549">
        <v>9530000</v>
      </c>
      <c r="G549">
        <v>1</v>
      </c>
    </row>
    <row r="550" spans="1:7" x14ac:dyDescent="0.2">
      <c r="A550">
        <v>108</v>
      </c>
      <c r="B550" t="s">
        <v>11</v>
      </c>
      <c r="C550" t="s">
        <v>11</v>
      </c>
      <c r="D550" t="s">
        <v>11</v>
      </c>
      <c r="E550">
        <v>8245000</v>
      </c>
      <c r="F550">
        <v>8624000</v>
      </c>
      <c r="G550">
        <v>1</v>
      </c>
    </row>
    <row r="551" spans="1:7" x14ac:dyDescent="0.2">
      <c r="A551">
        <v>27</v>
      </c>
      <c r="B551" t="s">
        <v>11</v>
      </c>
      <c r="C551" t="s">
        <v>11</v>
      </c>
      <c r="D551" t="s">
        <v>1011</v>
      </c>
      <c r="E551">
        <v>9001000</v>
      </c>
      <c r="F551">
        <v>35161000</v>
      </c>
      <c r="G551">
        <v>1</v>
      </c>
    </row>
    <row r="552" spans="1:7" x14ac:dyDescent="0.2">
      <c r="A552">
        <v>93</v>
      </c>
      <c r="B552" t="s">
        <v>73</v>
      </c>
      <c r="C552" t="s">
        <v>751</v>
      </c>
      <c r="D552" t="s">
        <v>751</v>
      </c>
      <c r="E552">
        <v>9180000</v>
      </c>
      <c r="F552">
        <v>9430183.6600000001</v>
      </c>
      <c r="G552">
        <v>1</v>
      </c>
    </row>
    <row r="553" spans="1:7" x14ac:dyDescent="0.2">
      <c r="A553">
        <v>93</v>
      </c>
      <c r="B553" t="s">
        <v>73</v>
      </c>
      <c r="C553" t="s">
        <v>751</v>
      </c>
      <c r="D553" t="s">
        <v>751</v>
      </c>
      <c r="E553">
        <v>9280000</v>
      </c>
      <c r="F553">
        <v>9575000</v>
      </c>
      <c r="G553">
        <v>2</v>
      </c>
    </row>
    <row r="554" spans="1:7" x14ac:dyDescent="0.2">
      <c r="A554">
        <v>27</v>
      </c>
      <c r="B554" t="s">
        <v>73</v>
      </c>
      <c r="C554" t="s">
        <v>751</v>
      </c>
      <c r="D554" t="s">
        <v>751</v>
      </c>
      <c r="E554">
        <v>9043000</v>
      </c>
      <c r="F554">
        <v>34042000</v>
      </c>
      <c r="G554">
        <v>1</v>
      </c>
    </row>
    <row r="555" spans="1:7" x14ac:dyDescent="0.2">
      <c r="A555">
        <v>22</v>
      </c>
      <c r="B555" t="s">
        <v>73</v>
      </c>
      <c r="C555" t="s">
        <v>751</v>
      </c>
      <c r="D555" t="s">
        <v>751</v>
      </c>
      <c r="E555">
        <v>9201000</v>
      </c>
      <c r="F555">
        <v>39701000</v>
      </c>
      <c r="G555">
        <v>1</v>
      </c>
    </row>
    <row r="556" spans="1:7" x14ac:dyDescent="0.2">
      <c r="A556">
        <v>28</v>
      </c>
      <c r="B556" t="s">
        <v>73</v>
      </c>
      <c r="C556" t="s">
        <v>825</v>
      </c>
      <c r="D556" t="s">
        <v>1013</v>
      </c>
      <c r="E556">
        <v>9300000</v>
      </c>
      <c r="F556">
        <v>9587840</v>
      </c>
      <c r="G556">
        <v>2</v>
      </c>
    </row>
    <row r="557" spans="1:7" x14ac:dyDescent="0.2">
      <c r="A557">
        <v>93</v>
      </c>
      <c r="B557" t="s">
        <v>73</v>
      </c>
      <c r="C557" t="s">
        <v>825</v>
      </c>
      <c r="D557" t="s">
        <v>1013</v>
      </c>
      <c r="E557">
        <v>9300000</v>
      </c>
      <c r="F557">
        <v>9600000</v>
      </c>
      <c r="G557">
        <v>1</v>
      </c>
    </row>
    <row r="558" spans="1:7" x14ac:dyDescent="0.2">
      <c r="A558">
        <v>32</v>
      </c>
      <c r="B558" t="s">
        <v>102</v>
      </c>
      <c r="C558" t="s">
        <v>748</v>
      </c>
      <c r="D558" t="s">
        <v>1014</v>
      </c>
      <c r="E558">
        <v>8917000</v>
      </c>
      <c r="F558">
        <v>13855536.4</v>
      </c>
      <c r="G558">
        <v>1</v>
      </c>
    </row>
    <row r="559" spans="1:7" x14ac:dyDescent="0.2">
      <c r="A559">
        <v>32</v>
      </c>
      <c r="B559" t="s">
        <v>73</v>
      </c>
      <c r="C559" t="s">
        <v>825</v>
      </c>
      <c r="D559" t="s">
        <v>1015</v>
      </c>
      <c r="E559">
        <v>9221000</v>
      </c>
      <c r="F559">
        <v>12100780.529999999</v>
      </c>
      <c r="G559">
        <v>1</v>
      </c>
    </row>
    <row r="560" spans="1:7" x14ac:dyDescent="0.2">
      <c r="A560">
        <v>93</v>
      </c>
      <c r="B560" t="s">
        <v>102</v>
      </c>
      <c r="C560" t="s">
        <v>1016</v>
      </c>
      <c r="D560" t="s">
        <v>1017</v>
      </c>
      <c r="E560">
        <v>8245000</v>
      </c>
      <c r="F560">
        <v>39800000</v>
      </c>
      <c r="G560">
        <v>1</v>
      </c>
    </row>
    <row r="561" spans="1:8" x14ac:dyDescent="0.2">
      <c r="A561">
        <v>93</v>
      </c>
      <c r="B561" t="s">
        <v>11</v>
      </c>
      <c r="C561" t="s">
        <v>741</v>
      </c>
      <c r="D561" t="s">
        <v>1018</v>
      </c>
      <c r="E561">
        <v>9208000</v>
      </c>
      <c r="F561">
        <v>30704860.260000002</v>
      </c>
      <c r="G561">
        <v>1</v>
      </c>
    </row>
    <row r="562" spans="1:8" x14ac:dyDescent="0.2">
      <c r="A562">
        <v>22</v>
      </c>
      <c r="B562" t="s">
        <v>11</v>
      </c>
      <c r="C562" t="s">
        <v>741</v>
      </c>
      <c r="D562" t="s">
        <v>1018</v>
      </c>
      <c r="E562">
        <v>8287000</v>
      </c>
      <c r="F562">
        <v>46287000</v>
      </c>
      <c r="G562">
        <v>1</v>
      </c>
    </row>
    <row r="563" spans="1:8" x14ac:dyDescent="0.2">
      <c r="A563">
        <v>93</v>
      </c>
      <c r="B563" t="s">
        <v>74</v>
      </c>
      <c r="C563" t="s">
        <v>74</v>
      </c>
      <c r="D563" t="s">
        <v>1019</v>
      </c>
      <c r="E563">
        <v>9201000</v>
      </c>
      <c r="F563">
        <v>16550000</v>
      </c>
      <c r="G563">
        <v>1</v>
      </c>
    </row>
    <row r="564" spans="1:8" x14ac:dyDescent="0.2">
      <c r="A564">
        <v>101</v>
      </c>
      <c r="B564" t="s">
        <v>74</v>
      </c>
      <c r="C564" t="s">
        <v>74</v>
      </c>
      <c r="D564" t="s">
        <v>1019</v>
      </c>
      <c r="E564">
        <v>9300000</v>
      </c>
      <c r="F564">
        <v>9557000</v>
      </c>
      <c r="G564">
        <v>1</v>
      </c>
    </row>
    <row r="565" spans="1:8" x14ac:dyDescent="0.2">
      <c r="A565">
        <v>96</v>
      </c>
      <c r="B565" t="s">
        <v>74</v>
      </c>
      <c r="C565" t="s">
        <v>74</v>
      </c>
      <c r="D565" t="s">
        <v>1019</v>
      </c>
      <c r="E565">
        <v>9300000</v>
      </c>
      <c r="F565">
        <v>9604557.5099999998</v>
      </c>
      <c r="G565">
        <v>1</v>
      </c>
    </row>
    <row r="566" spans="1:8" x14ac:dyDescent="0.2">
      <c r="A566">
        <v>93</v>
      </c>
      <c r="B566" t="s">
        <v>102</v>
      </c>
      <c r="C566" t="s">
        <v>1010</v>
      </c>
      <c r="D566" t="s">
        <v>1020</v>
      </c>
      <c r="E566">
        <v>9300000</v>
      </c>
      <c r="F566">
        <v>9564501.3200000003</v>
      </c>
      <c r="G566">
        <v>1</v>
      </c>
    </row>
    <row r="567" spans="1:8" x14ac:dyDescent="0.2">
      <c r="A567">
        <v>92</v>
      </c>
      <c r="B567" t="s">
        <v>102</v>
      </c>
      <c r="C567" t="s">
        <v>1010</v>
      </c>
      <c r="D567" t="s">
        <v>1020</v>
      </c>
      <c r="E567">
        <v>9300000</v>
      </c>
      <c r="F567">
        <v>9523000</v>
      </c>
      <c r="G567">
        <v>1</v>
      </c>
    </row>
    <row r="568" spans="1:8" x14ac:dyDescent="0.2">
      <c r="A568">
        <v>116</v>
      </c>
      <c r="B568" t="s">
        <v>73</v>
      </c>
      <c r="C568" t="s">
        <v>751</v>
      </c>
      <c r="D568" t="s">
        <v>1022</v>
      </c>
      <c r="E568">
        <v>9300000</v>
      </c>
      <c r="F568">
        <v>9466708.0800000001</v>
      </c>
      <c r="G568">
        <v>1</v>
      </c>
    </row>
    <row r="569" spans="1:8" x14ac:dyDescent="0.2">
      <c r="A569">
        <v>27</v>
      </c>
      <c r="B569" t="s">
        <v>102</v>
      </c>
      <c r="C569" t="s">
        <v>102</v>
      </c>
      <c r="D569" t="s">
        <v>1023</v>
      </c>
      <c r="E569">
        <v>7867000</v>
      </c>
      <c r="F569">
        <v>43883000</v>
      </c>
      <c r="G569">
        <v>1</v>
      </c>
    </row>
    <row r="570" spans="1:8" x14ac:dyDescent="0.2">
      <c r="A570">
        <v>4</v>
      </c>
      <c r="B570" t="s">
        <v>104</v>
      </c>
      <c r="C570" t="s">
        <v>482</v>
      </c>
      <c r="D570" t="s">
        <v>1025</v>
      </c>
      <c r="E570">
        <v>9280000</v>
      </c>
      <c r="F570">
        <v>9842000</v>
      </c>
      <c r="G570">
        <v>1</v>
      </c>
    </row>
    <row r="571" spans="1:8" x14ac:dyDescent="0.2">
      <c r="A571">
        <v>105</v>
      </c>
      <c r="B571" t="s">
        <v>74</v>
      </c>
      <c r="C571" t="s">
        <v>72</v>
      </c>
      <c r="D571" t="s">
        <v>1027</v>
      </c>
      <c r="E571">
        <v>9297666.6666666698</v>
      </c>
      <c r="F571">
        <v>9599973.5399999991</v>
      </c>
      <c r="G571">
        <v>3</v>
      </c>
    </row>
    <row r="572" spans="1:8" x14ac:dyDescent="0.2">
      <c r="A572">
        <v>105</v>
      </c>
      <c r="B572" t="s">
        <v>74</v>
      </c>
      <c r="C572" t="s">
        <v>72</v>
      </c>
      <c r="D572" t="s">
        <v>1027</v>
      </c>
      <c r="E572">
        <v>14338787.18</v>
      </c>
      <c r="F572">
        <v>14338787.18</v>
      </c>
      <c r="H572">
        <v>1</v>
      </c>
    </row>
    <row r="573" spans="1:8" x14ac:dyDescent="0.2">
      <c r="A573">
        <v>87</v>
      </c>
      <c r="B573" t="s">
        <v>73</v>
      </c>
      <c r="C573" t="s">
        <v>86</v>
      </c>
      <c r="D573" t="s">
        <v>1029</v>
      </c>
      <c r="E573">
        <v>9188000</v>
      </c>
      <c r="F573">
        <v>9606024.2899999991</v>
      </c>
      <c r="G573">
        <v>1</v>
      </c>
    </row>
    <row r="574" spans="1:8" x14ac:dyDescent="0.2">
      <c r="A574">
        <v>93</v>
      </c>
      <c r="B574" t="s">
        <v>73</v>
      </c>
      <c r="C574" t="s">
        <v>86</v>
      </c>
      <c r="D574" t="s">
        <v>1029</v>
      </c>
      <c r="E574">
        <v>9267000</v>
      </c>
      <c r="F574">
        <v>20402000</v>
      </c>
      <c r="G574">
        <v>1</v>
      </c>
    </row>
    <row r="575" spans="1:8" x14ac:dyDescent="0.2">
      <c r="A575">
        <v>87</v>
      </c>
      <c r="B575" t="s">
        <v>12</v>
      </c>
      <c r="C575" t="s">
        <v>85</v>
      </c>
      <c r="D575" t="s">
        <v>1030</v>
      </c>
      <c r="E575">
        <v>19727149.218571398</v>
      </c>
      <c r="F575">
        <v>19727149.218571398</v>
      </c>
      <c r="H575">
        <v>7</v>
      </c>
    </row>
    <row r="576" spans="1:8" x14ac:dyDescent="0.2">
      <c r="A576">
        <v>32</v>
      </c>
      <c r="B576" t="s">
        <v>73</v>
      </c>
      <c r="C576" t="s">
        <v>825</v>
      </c>
      <c r="D576" t="s">
        <v>1031</v>
      </c>
      <c r="E576">
        <v>8576000</v>
      </c>
      <c r="F576">
        <v>12875247.185000001</v>
      </c>
      <c r="G576">
        <v>2</v>
      </c>
    </row>
    <row r="577" spans="1:8" x14ac:dyDescent="0.2">
      <c r="A577">
        <v>93</v>
      </c>
      <c r="B577" t="s">
        <v>11</v>
      </c>
      <c r="C577" t="s">
        <v>812</v>
      </c>
      <c r="D577" t="s">
        <v>1032</v>
      </c>
      <c r="E577">
        <v>6734000</v>
      </c>
      <c r="F577">
        <v>19558418.260000002</v>
      </c>
      <c r="G577">
        <v>1</v>
      </c>
    </row>
    <row r="578" spans="1:8" x14ac:dyDescent="0.2">
      <c r="A578">
        <v>4</v>
      </c>
      <c r="B578" t="s">
        <v>102</v>
      </c>
      <c r="C578" t="s">
        <v>811</v>
      </c>
      <c r="D578" t="s">
        <v>1042</v>
      </c>
      <c r="E578">
        <v>9300000</v>
      </c>
      <c r="F578">
        <v>9600000</v>
      </c>
      <c r="G578">
        <v>1</v>
      </c>
    </row>
    <row r="579" spans="1:8" x14ac:dyDescent="0.2">
      <c r="A579">
        <v>4</v>
      </c>
      <c r="B579" t="s">
        <v>102</v>
      </c>
      <c r="C579" t="s">
        <v>1044</v>
      </c>
      <c r="D579" t="s">
        <v>1045</v>
      </c>
      <c r="E579">
        <v>9300000</v>
      </c>
      <c r="F579">
        <v>9600000</v>
      </c>
      <c r="G579">
        <v>1</v>
      </c>
    </row>
    <row r="580" spans="1:8" x14ac:dyDescent="0.2">
      <c r="A580">
        <v>93</v>
      </c>
      <c r="B580" t="s">
        <v>102</v>
      </c>
      <c r="C580" t="s">
        <v>1044</v>
      </c>
      <c r="D580" t="s">
        <v>1045</v>
      </c>
      <c r="E580">
        <v>28938020.75</v>
      </c>
      <c r="F580">
        <v>28938020.75</v>
      </c>
      <c r="H580">
        <v>1</v>
      </c>
    </row>
    <row r="581" spans="1:8" x14ac:dyDescent="0.2">
      <c r="A581">
        <v>32</v>
      </c>
      <c r="B581" t="s">
        <v>102</v>
      </c>
      <c r="C581" t="s">
        <v>746</v>
      </c>
      <c r="D581" t="s">
        <v>1047</v>
      </c>
      <c r="E581">
        <v>9194666.6666666698</v>
      </c>
      <c r="F581">
        <v>15863397.0133333</v>
      </c>
      <c r="G581">
        <v>3</v>
      </c>
    </row>
    <row r="582" spans="1:8" x14ac:dyDescent="0.2">
      <c r="A582">
        <v>4</v>
      </c>
      <c r="B582" t="s">
        <v>11</v>
      </c>
      <c r="C582" t="s">
        <v>823</v>
      </c>
      <c r="D582" t="s">
        <v>823</v>
      </c>
      <c r="E582">
        <v>8623000</v>
      </c>
      <c r="F582">
        <v>9600000</v>
      </c>
      <c r="G582">
        <v>1</v>
      </c>
    </row>
    <row r="583" spans="1:8" x14ac:dyDescent="0.2">
      <c r="A583">
        <v>93</v>
      </c>
      <c r="B583" t="s">
        <v>11</v>
      </c>
      <c r="C583" t="s">
        <v>823</v>
      </c>
      <c r="D583" t="s">
        <v>823</v>
      </c>
      <c r="E583">
        <v>9184666.6666666698</v>
      </c>
      <c r="F583">
        <v>9501749.9199999999</v>
      </c>
      <c r="G583">
        <v>3</v>
      </c>
    </row>
    <row r="584" spans="1:8" x14ac:dyDescent="0.2">
      <c r="A584">
        <v>4</v>
      </c>
      <c r="B584" t="s">
        <v>11</v>
      </c>
      <c r="C584" t="s">
        <v>84</v>
      </c>
      <c r="D584" t="s">
        <v>1048</v>
      </c>
      <c r="E584">
        <v>9280000</v>
      </c>
      <c r="F584">
        <v>9600000</v>
      </c>
      <c r="G584">
        <v>1</v>
      </c>
    </row>
    <row r="585" spans="1:8" x14ac:dyDescent="0.2">
      <c r="A585">
        <v>4</v>
      </c>
      <c r="B585" t="s">
        <v>11</v>
      </c>
      <c r="C585" t="s">
        <v>84</v>
      </c>
      <c r="D585" t="s">
        <v>1048</v>
      </c>
      <c r="E585">
        <v>9228333.3333333302</v>
      </c>
      <c r="F585">
        <v>9600000</v>
      </c>
      <c r="G585">
        <v>3</v>
      </c>
    </row>
    <row r="586" spans="1:8" x14ac:dyDescent="0.2">
      <c r="A586">
        <v>28</v>
      </c>
      <c r="B586" t="s">
        <v>11</v>
      </c>
      <c r="C586" t="s">
        <v>84</v>
      </c>
      <c r="D586" t="s">
        <v>1048</v>
      </c>
      <c r="E586">
        <v>9300000</v>
      </c>
      <c r="F586">
        <v>9587840</v>
      </c>
      <c r="G586">
        <v>1</v>
      </c>
    </row>
    <row r="587" spans="1:8" x14ac:dyDescent="0.2">
      <c r="A587">
        <v>93</v>
      </c>
      <c r="B587" t="s">
        <v>11</v>
      </c>
      <c r="C587" t="s">
        <v>84</v>
      </c>
      <c r="D587" t="s">
        <v>1048</v>
      </c>
      <c r="E587">
        <v>6975000</v>
      </c>
      <c r="F587">
        <v>9931301.7599999998</v>
      </c>
      <c r="G587">
        <v>2</v>
      </c>
    </row>
    <row r="588" spans="1:8" x14ac:dyDescent="0.2">
      <c r="A588">
        <v>105</v>
      </c>
      <c r="B588" t="s">
        <v>11</v>
      </c>
      <c r="C588" t="s">
        <v>84</v>
      </c>
      <c r="D588" t="s">
        <v>1048</v>
      </c>
      <c r="E588">
        <v>9300000</v>
      </c>
      <c r="F588">
        <v>9599973.5399999991</v>
      </c>
      <c r="G588">
        <v>1</v>
      </c>
    </row>
    <row r="589" spans="1:8" x14ac:dyDescent="0.2">
      <c r="A589">
        <v>22</v>
      </c>
      <c r="B589" t="s">
        <v>12</v>
      </c>
      <c r="C589" t="s">
        <v>372</v>
      </c>
      <c r="D589" t="s">
        <v>1049</v>
      </c>
      <c r="E589">
        <v>8917000</v>
      </c>
      <c r="F589">
        <v>23519564.460000001</v>
      </c>
      <c r="G589">
        <v>1</v>
      </c>
    </row>
    <row r="590" spans="1:8" x14ac:dyDescent="0.2">
      <c r="A590">
        <v>93</v>
      </c>
      <c r="B590" t="s">
        <v>12</v>
      </c>
      <c r="C590" t="s">
        <v>85</v>
      </c>
      <c r="D590" t="s">
        <v>1050</v>
      </c>
      <c r="E590">
        <v>9267000</v>
      </c>
      <c r="F590">
        <v>9500004.6300000008</v>
      </c>
      <c r="G590">
        <v>1</v>
      </c>
    </row>
    <row r="591" spans="1:8" x14ac:dyDescent="0.2">
      <c r="A591">
        <v>93</v>
      </c>
      <c r="B591" t="s">
        <v>12</v>
      </c>
      <c r="C591" t="s">
        <v>85</v>
      </c>
      <c r="D591" t="s">
        <v>1050</v>
      </c>
      <c r="E591">
        <v>9280000</v>
      </c>
      <c r="F591">
        <v>9650003.5099999998</v>
      </c>
      <c r="G591">
        <v>1</v>
      </c>
    </row>
    <row r="592" spans="1:8" x14ac:dyDescent="0.2">
      <c r="A592">
        <v>4</v>
      </c>
      <c r="B592" t="s">
        <v>13</v>
      </c>
      <c r="C592" t="s">
        <v>105</v>
      </c>
      <c r="D592" t="s">
        <v>1052</v>
      </c>
      <c r="E592">
        <v>9300000</v>
      </c>
      <c r="F592">
        <v>9600000</v>
      </c>
      <c r="G592">
        <v>2</v>
      </c>
    </row>
    <row r="593" spans="1:8" x14ac:dyDescent="0.2">
      <c r="A593">
        <v>28</v>
      </c>
      <c r="B593" t="s">
        <v>13</v>
      </c>
      <c r="C593" t="s">
        <v>105</v>
      </c>
      <c r="D593" t="s">
        <v>1052</v>
      </c>
      <c r="E593">
        <v>8959000</v>
      </c>
      <c r="F593">
        <v>9567989.2300000004</v>
      </c>
      <c r="G593">
        <v>1</v>
      </c>
    </row>
    <row r="594" spans="1:8" x14ac:dyDescent="0.2">
      <c r="A594">
        <v>93</v>
      </c>
      <c r="B594" t="s">
        <v>13</v>
      </c>
      <c r="C594" t="s">
        <v>105</v>
      </c>
      <c r="D594" t="s">
        <v>1052</v>
      </c>
      <c r="E594">
        <v>9169000</v>
      </c>
      <c r="F594">
        <v>9650000</v>
      </c>
      <c r="G594">
        <v>1</v>
      </c>
    </row>
    <row r="595" spans="1:8" x14ac:dyDescent="0.2">
      <c r="A595">
        <v>22</v>
      </c>
      <c r="B595" t="s">
        <v>13</v>
      </c>
      <c r="C595" t="s">
        <v>105</v>
      </c>
      <c r="D595" t="s">
        <v>1052</v>
      </c>
      <c r="E595">
        <v>8833000</v>
      </c>
      <c r="F595">
        <v>16833919.890000001</v>
      </c>
      <c r="G595">
        <v>1</v>
      </c>
    </row>
    <row r="596" spans="1:8" x14ac:dyDescent="0.2">
      <c r="A596">
        <v>96</v>
      </c>
      <c r="B596" t="s">
        <v>13</v>
      </c>
      <c r="C596" t="s">
        <v>105</v>
      </c>
      <c r="D596" t="s">
        <v>1052</v>
      </c>
      <c r="E596">
        <v>9108500</v>
      </c>
      <c r="F596">
        <v>9602394.0099999998</v>
      </c>
      <c r="G596">
        <v>2</v>
      </c>
    </row>
    <row r="597" spans="1:8" x14ac:dyDescent="0.2">
      <c r="A597">
        <v>93</v>
      </c>
      <c r="B597" t="s">
        <v>73</v>
      </c>
      <c r="C597" t="s">
        <v>86</v>
      </c>
      <c r="D597" t="s">
        <v>1053</v>
      </c>
      <c r="E597">
        <v>13484000</v>
      </c>
      <c r="F597">
        <v>14200000</v>
      </c>
      <c r="G597">
        <v>1</v>
      </c>
    </row>
    <row r="598" spans="1:8" x14ac:dyDescent="0.2">
      <c r="A598">
        <v>4</v>
      </c>
      <c r="B598" t="s">
        <v>73</v>
      </c>
      <c r="C598" t="s">
        <v>732</v>
      </c>
      <c r="D598" t="s">
        <v>1054</v>
      </c>
      <c r="E598">
        <v>9300000</v>
      </c>
      <c r="F598">
        <v>9600000</v>
      </c>
      <c r="G598">
        <v>1</v>
      </c>
    </row>
    <row r="599" spans="1:8" x14ac:dyDescent="0.2">
      <c r="A599">
        <v>4</v>
      </c>
      <c r="B599" t="s">
        <v>73</v>
      </c>
      <c r="C599" t="s">
        <v>732</v>
      </c>
      <c r="D599" t="s">
        <v>1054</v>
      </c>
      <c r="E599">
        <v>9300000</v>
      </c>
      <c r="F599">
        <v>9600000</v>
      </c>
      <c r="G599">
        <v>1</v>
      </c>
    </row>
    <row r="600" spans="1:8" x14ac:dyDescent="0.2">
      <c r="A600">
        <v>105</v>
      </c>
      <c r="B600" t="s">
        <v>73</v>
      </c>
      <c r="C600" t="s">
        <v>732</v>
      </c>
      <c r="D600" t="s">
        <v>1054</v>
      </c>
      <c r="E600">
        <v>9214000</v>
      </c>
      <c r="F600">
        <v>9599001.7400000002</v>
      </c>
      <c r="G600">
        <v>1</v>
      </c>
    </row>
    <row r="601" spans="1:8" x14ac:dyDescent="0.2">
      <c r="A601">
        <v>4</v>
      </c>
      <c r="B601" t="s">
        <v>74</v>
      </c>
      <c r="C601" t="s">
        <v>96</v>
      </c>
      <c r="D601" t="s">
        <v>1055</v>
      </c>
      <c r="E601">
        <v>9300000</v>
      </c>
      <c r="F601">
        <v>9600000</v>
      </c>
      <c r="G601">
        <v>2</v>
      </c>
    </row>
    <row r="602" spans="1:8" x14ac:dyDescent="0.2">
      <c r="A602">
        <v>87</v>
      </c>
      <c r="B602" t="s">
        <v>74</v>
      </c>
      <c r="C602" t="s">
        <v>96</v>
      </c>
      <c r="D602" t="s">
        <v>1055</v>
      </c>
      <c r="E602">
        <v>9300000</v>
      </c>
      <c r="F602">
        <v>9410581.6699999999</v>
      </c>
      <c r="G602">
        <v>1</v>
      </c>
    </row>
    <row r="603" spans="1:8" x14ac:dyDescent="0.2">
      <c r="A603">
        <v>93</v>
      </c>
      <c r="B603" t="s">
        <v>74</v>
      </c>
      <c r="C603" t="s">
        <v>96</v>
      </c>
      <c r="D603" t="s">
        <v>1055</v>
      </c>
      <c r="E603">
        <v>9300000</v>
      </c>
      <c r="F603">
        <v>9650000</v>
      </c>
      <c r="G603">
        <v>1</v>
      </c>
    </row>
    <row r="604" spans="1:8" x14ac:dyDescent="0.2">
      <c r="A604">
        <v>32</v>
      </c>
      <c r="B604" t="s">
        <v>74</v>
      </c>
      <c r="C604" t="s">
        <v>96</v>
      </c>
      <c r="D604" t="s">
        <v>1055</v>
      </c>
      <c r="E604">
        <v>20199661.267499998</v>
      </c>
      <c r="F604">
        <v>20199661.267499998</v>
      </c>
      <c r="H604">
        <v>4</v>
      </c>
    </row>
    <row r="605" spans="1:8" x14ac:dyDescent="0.2">
      <c r="A605">
        <v>4</v>
      </c>
      <c r="B605" t="s">
        <v>74</v>
      </c>
      <c r="C605" t="s">
        <v>735</v>
      </c>
      <c r="D605" t="s">
        <v>1056</v>
      </c>
      <c r="E605">
        <v>9300000</v>
      </c>
      <c r="F605">
        <v>9500000</v>
      </c>
      <c r="G605">
        <v>1</v>
      </c>
    </row>
    <row r="606" spans="1:8" x14ac:dyDescent="0.2">
      <c r="A606">
        <v>4</v>
      </c>
      <c r="B606" t="s">
        <v>74</v>
      </c>
      <c r="C606" t="s">
        <v>735</v>
      </c>
      <c r="D606" t="s">
        <v>1056</v>
      </c>
      <c r="E606">
        <v>9136333.3333333302</v>
      </c>
      <c r="F606">
        <v>9608333.3333333302</v>
      </c>
      <c r="G606">
        <v>6</v>
      </c>
    </row>
    <row r="607" spans="1:8" x14ac:dyDescent="0.2">
      <c r="A607">
        <v>96</v>
      </c>
      <c r="B607" t="s">
        <v>74</v>
      </c>
      <c r="C607" t="s">
        <v>735</v>
      </c>
      <c r="D607" t="s">
        <v>1056</v>
      </c>
      <c r="E607">
        <v>9300000</v>
      </c>
      <c r="F607">
        <v>9604557.5099999998</v>
      </c>
      <c r="G607">
        <v>1</v>
      </c>
    </row>
    <row r="608" spans="1:8" x14ac:dyDescent="0.2">
      <c r="A608">
        <v>105</v>
      </c>
      <c r="B608" t="s">
        <v>74</v>
      </c>
      <c r="C608" t="s">
        <v>735</v>
      </c>
      <c r="D608" t="s">
        <v>1056</v>
      </c>
      <c r="E608">
        <v>13950000</v>
      </c>
      <c r="F608">
        <v>14391414.68</v>
      </c>
      <c r="G608">
        <v>1</v>
      </c>
    </row>
    <row r="609" spans="1:8" x14ac:dyDescent="0.2">
      <c r="A609">
        <v>105</v>
      </c>
      <c r="B609" t="s">
        <v>74</v>
      </c>
      <c r="C609" t="s">
        <v>735</v>
      </c>
      <c r="D609" t="s">
        <v>1056</v>
      </c>
      <c r="E609">
        <v>11625000</v>
      </c>
      <c r="F609">
        <v>11995694.109999999</v>
      </c>
      <c r="G609">
        <v>2</v>
      </c>
    </row>
    <row r="610" spans="1:8" x14ac:dyDescent="0.2">
      <c r="A610">
        <v>4</v>
      </c>
      <c r="B610" t="s">
        <v>104</v>
      </c>
      <c r="C610" t="s">
        <v>818</v>
      </c>
      <c r="D610" t="s">
        <v>1058</v>
      </c>
      <c r="E610">
        <v>7750000</v>
      </c>
      <c r="F610">
        <v>11083333.336666699</v>
      </c>
      <c r="G610">
        <v>3</v>
      </c>
    </row>
    <row r="611" spans="1:8" x14ac:dyDescent="0.2">
      <c r="A611">
        <v>93</v>
      </c>
      <c r="B611" t="s">
        <v>104</v>
      </c>
      <c r="C611" t="s">
        <v>818</v>
      </c>
      <c r="D611" t="s">
        <v>1058</v>
      </c>
      <c r="E611">
        <v>8749000</v>
      </c>
      <c r="F611">
        <v>9650000</v>
      </c>
      <c r="G611">
        <v>1</v>
      </c>
    </row>
    <row r="612" spans="1:8" x14ac:dyDescent="0.2">
      <c r="A612">
        <v>4</v>
      </c>
      <c r="B612" t="s">
        <v>104</v>
      </c>
      <c r="C612" t="s">
        <v>818</v>
      </c>
      <c r="D612" t="s">
        <v>1059</v>
      </c>
      <c r="E612">
        <v>9260000</v>
      </c>
      <c r="F612">
        <v>9600000</v>
      </c>
      <c r="G612">
        <v>1</v>
      </c>
    </row>
    <row r="613" spans="1:8" x14ac:dyDescent="0.2">
      <c r="A613">
        <v>4</v>
      </c>
      <c r="B613" t="s">
        <v>104</v>
      </c>
      <c r="C613" t="s">
        <v>818</v>
      </c>
      <c r="D613" t="s">
        <v>1060</v>
      </c>
      <c r="E613">
        <v>9280000</v>
      </c>
      <c r="F613">
        <v>9600000</v>
      </c>
      <c r="G613">
        <v>1</v>
      </c>
    </row>
    <row r="614" spans="1:8" x14ac:dyDescent="0.2">
      <c r="A614">
        <v>87</v>
      </c>
      <c r="B614" t="s">
        <v>102</v>
      </c>
      <c r="C614" t="s">
        <v>811</v>
      </c>
      <c r="D614" t="s">
        <v>1062</v>
      </c>
      <c r="E614">
        <v>9300000</v>
      </c>
      <c r="F614">
        <v>9612843.9600000009</v>
      </c>
      <c r="G614">
        <v>1</v>
      </c>
    </row>
    <row r="615" spans="1:8" x14ac:dyDescent="0.2">
      <c r="A615">
        <v>4</v>
      </c>
      <c r="B615" t="s">
        <v>102</v>
      </c>
      <c r="C615" t="s">
        <v>93</v>
      </c>
      <c r="D615" t="s">
        <v>1063</v>
      </c>
      <c r="E615">
        <v>8581000</v>
      </c>
      <c r="F615">
        <v>9600000</v>
      </c>
      <c r="G615">
        <v>1</v>
      </c>
    </row>
    <row r="616" spans="1:8" x14ac:dyDescent="0.2">
      <c r="A616">
        <v>93</v>
      </c>
      <c r="B616" t="s">
        <v>102</v>
      </c>
      <c r="C616" t="s">
        <v>93</v>
      </c>
      <c r="D616" t="s">
        <v>1063</v>
      </c>
      <c r="E616">
        <v>9175000</v>
      </c>
      <c r="F616">
        <v>31200000</v>
      </c>
      <c r="G616">
        <v>1</v>
      </c>
    </row>
    <row r="617" spans="1:8" x14ac:dyDescent="0.2">
      <c r="A617">
        <v>93</v>
      </c>
      <c r="B617" t="s">
        <v>102</v>
      </c>
      <c r="C617" t="s">
        <v>93</v>
      </c>
      <c r="D617" t="s">
        <v>1063</v>
      </c>
      <c r="E617">
        <v>30375780</v>
      </c>
      <c r="F617">
        <v>30425780</v>
      </c>
      <c r="H617">
        <v>1</v>
      </c>
    </row>
    <row r="618" spans="1:8" x14ac:dyDescent="0.2">
      <c r="A618">
        <v>117</v>
      </c>
      <c r="B618" t="s">
        <v>102</v>
      </c>
      <c r="C618" t="s">
        <v>93</v>
      </c>
      <c r="D618" t="s">
        <v>1063</v>
      </c>
      <c r="E618">
        <v>9254000</v>
      </c>
      <c r="F618">
        <v>9511293.75</v>
      </c>
      <c r="G618">
        <v>1</v>
      </c>
    </row>
    <row r="619" spans="1:8" x14ac:dyDescent="0.2">
      <c r="A619">
        <v>32</v>
      </c>
      <c r="B619" t="s">
        <v>11</v>
      </c>
      <c r="C619" t="s">
        <v>103</v>
      </c>
      <c r="D619" t="s">
        <v>1065</v>
      </c>
      <c r="E619">
        <v>8077000</v>
      </c>
      <c r="F619">
        <v>32573130.93</v>
      </c>
      <c r="G619">
        <v>1</v>
      </c>
    </row>
    <row r="620" spans="1:8" x14ac:dyDescent="0.2">
      <c r="A620">
        <v>27</v>
      </c>
      <c r="B620" t="s">
        <v>102</v>
      </c>
      <c r="C620" t="s">
        <v>643</v>
      </c>
      <c r="D620" t="s">
        <v>1065</v>
      </c>
      <c r="E620">
        <v>0</v>
      </c>
      <c r="F620">
        <v>2</v>
      </c>
      <c r="G620">
        <v>1</v>
      </c>
    </row>
    <row r="621" spans="1:8" x14ac:dyDescent="0.2">
      <c r="A621">
        <v>27</v>
      </c>
      <c r="B621" t="s">
        <v>102</v>
      </c>
      <c r="C621" t="s">
        <v>643</v>
      </c>
      <c r="D621" t="s">
        <v>1065</v>
      </c>
      <c r="E621">
        <v>17239580.210000001</v>
      </c>
      <c r="F621">
        <v>17239580.210000001</v>
      </c>
      <c r="H621">
        <v>1</v>
      </c>
    </row>
    <row r="622" spans="1:8" x14ac:dyDescent="0.2">
      <c r="A622">
        <v>93</v>
      </c>
      <c r="B622" t="s">
        <v>12</v>
      </c>
      <c r="C622" t="s">
        <v>12</v>
      </c>
      <c r="D622" t="s">
        <v>1067</v>
      </c>
      <c r="E622">
        <v>9300000</v>
      </c>
      <c r="F622">
        <v>9550000</v>
      </c>
      <c r="G622">
        <v>1</v>
      </c>
    </row>
    <row r="623" spans="1:8" x14ac:dyDescent="0.2">
      <c r="A623">
        <v>93</v>
      </c>
      <c r="B623" t="s">
        <v>73</v>
      </c>
      <c r="C623" t="s">
        <v>607</v>
      </c>
      <c r="D623" t="s">
        <v>1071</v>
      </c>
      <c r="E623">
        <v>9214000</v>
      </c>
      <c r="F623">
        <v>11914000</v>
      </c>
      <c r="G623">
        <v>1</v>
      </c>
    </row>
    <row r="624" spans="1:8" x14ac:dyDescent="0.2">
      <c r="A624">
        <v>93</v>
      </c>
      <c r="B624" t="s">
        <v>73</v>
      </c>
      <c r="C624" t="s">
        <v>607</v>
      </c>
      <c r="D624" t="s">
        <v>1071</v>
      </c>
      <c r="E624">
        <v>8812000</v>
      </c>
      <c r="F624">
        <v>9683333.3333333302</v>
      </c>
      <c r="G624">
        <v>3</v>
      </c>
    </row>
    <row r="625" spans="1:8" x14ac:dyDescent="0.2">
      <c r="A625">
        <v>116</v>
      </c>
      <c r="B625" t="s">
        <v>102</v>
      </c>
      <c r="C625" t="s">
        <v>1072</v>
      </c>
      <c r="D625" t="s">
        <v>1073</v>
      </c>
      <c r="E625">
        <v>9188000</v>
      </c>
      <c r="F625">
        <v>9466708.0800000001</v>
      </c>
      <c r="G625">
        <v>1</v>
      </c>
    </row>
    <row r="626" spans="1:8" x14ac:dyDescent="0.2">
      <c r="A626">
        <v>28</v>
      </c>
      <c r="B626" t="s">
        <v>11</v>
      </c>
      <c r="C626" t="s">
        <v>1074</v>
      </c>
      <c r="D626" t="s">
        <v>1076</v>
      </c>
      <c r="E626">
        <v>11625000</v>
      </c>
      <c r="F626">
        <v>12086696.994999999</v>
      </c>
      <c r="G626">
        <v>2</v>
      </c>
    </row>
    <row r="627" spans="1:8" x14ac:dyDescent="0.2">
      <c r="A627">
        <v>87</v>
      </c>
      <c r="B627" t="s">
        <v>11</v>
      </c>
      <c r="C627" t="s">
        <v>1074</v>
      </c>
      <c r="D627" t="s">
        <v>1076</v>
      </c>
      <c r="E627">
        <v>9208000</v>
      </c>
      <c r="F627">
        <v>9601790</v>
      </c>
      <c r="G627">
        <v>1</v>
      </c>
    </row>
    <row r="628" spans="1:8" x14ac:dyDescent="0.2">
      <c r="A628">
        <v>93</v>
      </c>
      <c r="B628" t="s">
        <v>11</v>
      </c>
      <c r="C628" t="s">
        <v>1074</v>
      </c>
      <c r="D628" t="s">
        <v>1076</v>
      </c>
      <c r="E628">
        <v>9241000</v>
      </c>
      <c r="F628">
        <v>22501000</v>
      </c>
      <c r="G628">
        <v>1</v>
      </c>
    </row>
    <row r="629" spans="1:8" x14ac:dyDescent="0.2">
      <c r="A629">
        <v>28</v>
      </c>
      <c r="B629" t="s">
        <v>11</v>
      </c>
      <c r="C629" t="s">
        <v>747</v>
      </c>
      <c r="D629" t="s">
        <v>1077</v>
      </c>
      <c r="E629">
        <v>9300000</v>
      </c>
      <c r="F629">
        <v>9606025.0299999993</v>
      </c>
      <c r="G629">
        <v>1</v>
      </c>
    </row>
    <row r="630" spans="1:8" x14ac:dyDescent="0.2">
      <c r="A630">
        <v>87</v>
      </c>
      <c r="B630" t="s">
        <v>11</v>
      </c>
      <c r="C630" t="s">
        <v>98</v>
      </c>
      <c r="D630" t="s">
        <v>1078</v>
      </c>
      <c r="E630">
        <v>9300000</v>
      </c>
      <c r="F630">
        <v>9567607.5</v>
      </c>
      <c r="G630">
        <v>1</v>
      </c>
    </row>
    <row r="631" spans="1:8" x14ac:dyDescent="0.2">
      <c r="A631">
        <v>22</v>
      </c>
      <c r="B631" t="s">
        <v>11</v>
      </c>
      <c r="C631" t="s">
        <v>98</v>
      </c>
      <c r="D631" t="s">
        <v>1078</v>
      </c>
      <c r="E631">
        <v>22764485.496538501</v>
      </c>
      <c r="F631">
        <v>22837065.529615398</v>
      </c>
      <c r="H631">
        <v>26</v>
      </c>
    </row>
    <row r="632" spans="1:8" x14ac:dyDescent="0.2">
      <c r="A632">
        <v>105</v>
      </c>
      <c r="B632" t="s">
        <v>11</v>
      </c>
      <c r="C632" t="s">
        <v>98</v>
      </c>
      <c r="D632" t="s">
        <v>1078</v>
      </c>
      <c r="E632">
        <v>9260000</v>
      </c>
      <c r="F632">
        <v>9599521.5399999991</v>
      </c>
      <c r="G632">
        <v>1</v>
      </c>
    </row>
    <row r="633" spans="1:8" x14ac:dyDescent="0.2">
      <c r="A633">
        <v>96</v>
      </c>
      <c r="B633" t="s">
        <v>11</v>
      </c>
      <c r="C633" t="s">
        <v>98</v>
      </c>
      <c r="D633" t="s">
        <v>1079</v>
      </c>
      <c r="E633">
        <v>8480000</v>
      </c>
      <c r="F633">
        <v>8480000</v>
      </c>
      <c r="G633">
        <v>1</v>
      </c>
    </row>
    <row r="634" spans="1:8" x14ac:dyDescent="0.2">
      <c r="A634">
        <v>96</v>
      </c>
      <c r="B634" t="s">
        <v>73</v>
      </c>
      <c r="C634" t="s">
        <v>824</v>
      </c>
      <c r="D634" t="s">
        <v>1080</v>
      </c>
      <c r="E634">
        <v>7657000</v>
      </c>
      <c r="F634">
        <v>9604558</v>
      </c>
      <c r="G634">
        <v>1</v>
      </c>
    </row>
    <row r="635" spans="1:8" x14ac:dyDescent="0.2">
      <c r="A635">
        <v>105</v>
      </c>
      <c r="B635" t="s">
        <v>73</v>
      </c>
      <c r="C635" t="s">
        <v>824</v>
      </c>
      <c r="D635" t="s">
        <v>1080</v>
      </c>
      <c r="E635">
        <v>9300000</v>
      </c>
      <c r="F635">
        <v>9599973.5399999991</v>
      </c>
      <c r="G635">
        <v>3</v>
      </c>
    </row>
    <row r="636" spans="1:8" x14ac:dyDescent="0.2">
      <c r="A636">
        <v>4</v>
      </c>
      <c r="B636" t="s">
        <v>73</v>
      </c>
      <c r="C636" t="s">
        <v>824</v>
      </c>
      <c r="D636" t="s">
        <v>1081</v>
      </c>
      <c r="E636">
        <v>9221000</v>
      </c>
      <c r="F636">
        <v>9600000</v>
      </c>
      <c r="G636">
        <v>1</v>
      </c>
    </row>
    <row r="637" spans="1:8" x14ac:dyDescent="0.2">
      <c r="A637">
        <v>32</v>
      </c>
      <c r="B637" t="s">
        <v>73</v>
      </c>
      <c r="C637" t="s">
        <v>824</v>
      </c>
      <c r="D637" t="s">
        <v>1081</v>
      </c>
      <c r="E637">
        <v>9267000</v>
      </c>
      <c r="F637">
        <v>18329212.91</v>
      </c>
      <c r="G637">
        <v>1</v>
      </c>
    </row>
    <row r="638" spans="1:8" x14ac:dyDescent="0.2">
      <c r="A638">
        <v>105</v>
      </c>
      <c r="B638" t="s">
        <v>73</v>
      </c>
      <c r="C638" t="s">
        <v>824</v>
      </c>
      <c r="D638" t="s">
        <v>1081</v>
      </c>
      <c r="E638">
        <v>9300000</v>
      </c>
      <c r="F638">
        <v>9599973.5399999991</v>
      </c>
      <c r="G638">
        <v>1</v>
      </c>
    </row>
    <row r="639" spans="1:8" x14ac:dyDescent="0.2">
      <c r="A639">
        <v>28</v>
      </c>
      <c r="B639" t="s">
        <v>73</v>
      </c>
      <c r="C639" t="s">
        <v>86</v>
      </c>
      <c r="D639" t="s">
        <v>1082</v>
      </c>
      <c r="E639">
        <v>4650000</v>
      </c>
      <c r="F639">
        <v>9587840</v>
      </c>
      <c r="G639">
        <v>2</v>
      </c>
    </row>
    <row r="640" spans="1:8" x14ac:dyDescent="0.2">
      <c r="A640">
        <v>87</v>
      </c>
      <c r="B640" t="s">
        <v>74</v>
      </c>
      <c r="C640" t="s">
        <v>87</v>
      </c>
      <c r="D640" t="s">
        <v>1083</v>
      </c>
      <c r="E640">
        <v>9300000</v>
      </c>
      <c r="F640">
        <v>11374902.470000001</v>
      </c>
      <c r="G640">
        <v>1</v>
      </c>
    </row>
    <row r="641" spans="1:7" x14ac:dyDescent="0.2">
      <c r="A641">
        <v>87</v>
      </c>
      <c r="B641" t="s">
        <v>74</v>
      </c>
      <c r="C641" t="s">
        <v>87</v>
      </c>
      <c r="D641" t="s">
        <v>1083</v>
      </c>
      <c r="E641">
        <v>8814500</v>
      </c>
      <c r="F641">
        <v>11313055.83</v>
      </c>
      <c r="G641">
        <v>2</v>
      </c>
    </row>
    <row r="642" spans="1:7" x14ac:dyDescent="0.2">
      <c r="A642">
        <v>4</v>
      </c>
      <c r="B642" t="s">
        <v>11</v>
      </c>
      <c r="C642" t="s">
        <v>103</v>
      </c>
      <c r="D642" t="s">
        <v>1085</v>
      </c>
      <c r="E642">
        <v>6650000</v>
      </c>
      <c r="F642">
        <v>70598753.159999996</v>
      </c>
      <c r="G642">
        <v>1</v>
      </c>
    </row>
    <row r="643" spans="1:7" x14ac:dyDescent="0.2">
      <c r="A643">
        <v>32</v>
      </c>
      <c r="B643" t="s">
        <v>11</v>
      </c>
      <c r="C643" t="s">
        <v>103</v>
      </c>
      <c r="D643" t="s">
        <v>1085</v>
      </c>
      <c r="E643">
        <v>9280000</v>
      </c>
      <c r="F643">
        <v>12589135.555</v>
      </c>
      <c r="G643">
        <v>2</v>
      </c>
    </row>
    <row r="644" spans="1:7" x14ac:dyDescent="0.2">
      <c r="A644">
        <v>87</v>
      </c>
      <c r="B644" t="s">
        <v>73</v>
      </c>
      <c r="C644" t="s">
        <v>822</v>
      </c>
      <c r="D644" t="s">
        <v>1086</v>
      </c>
      <c r="E644">
        <v>9300000</v>
      </c>
      <c r="F644">
        <v>9406434.8000000007</v>
      </c>
      <c r="G644">
        <v>1</v>
      </c>
    </row>
    <row r="645" spans="1:7" x14ac:dyDescent="0.2">
      <c r="A645">
        <v>116</v>
      </c>
      <c r="B645" t="s">
        <v>74</v>
      </c>
      <c r="C645" t="s">
        <v>74</v>
      </c>
      <c r="D645" t="s">
        <v>1087</v>
      </c>
      <c r="E645">
        <v>9300000</v>
      </c>
      <c r="F645">
        <v>9466708.0800000001</v>
      </c>
      <c r="G645">
        <v>1</v>
      </c>
    </row>
    <row r="646" spans="1:7" x14ac:dyDescent="0.2">
      <c r="A646">
        <v>93</v>
      </c>
      <c r="B646" t="s">
        <v>102</v>
      </c>
      <c r="C646" t="s">
        <v>93</v>
      </c>
      <c r="D646" t="s">
        <v>1089</v>
      </c>
      <c r="E646">
        <v>8940500</v>
      </c>
      <c r="F646">
        <v>13033469.515000001</v>
      </c>
      <c r="G646">
        <v>2</v>
      </c>
    </row>
    <row r="647" spans="1:7" x14ac:dyDescent="0.2">
      <c r="A647">
        <v>108</v>
      </c>
      <c r="B647" t="s">
        <v>102</v>
      </c>
      <c r="C647" t="s">
        <v>93</v>
      </c>
      <c r="D647" t="s">
        <v>1089</v>
      </c>
      <c r="E647">
        <v>8045000</v>
      </c>
      <c r="F647">
        <v>8275000</v>
      </c>
      <c r="G647">
        <v>1</v>
      </c>
    </row>
    <row r="648" spans="1:7" x14ac:dyDescent="0.2">
      <c r="A648">
        <v>108</v>
      </c>
      <c r="B648" t="s">
        <v>102</v>
      </c>
      <c r="C648" t="s">
        <v>93</v>
      </c>
      <c r="D648" t="s">
        <v>1089</v>
      </c>
      <c r="E648">
        <v>8045000</v>
      </c>
      <c r="F648">
        <v>8275000</v>
      </c>
      <c r="G648">
        <v>1</v>
      </c>
    </row>
    <row r="649" spans="1:7" x14ac:dyDescent="0.2">
      <c r="A649">
        <v>96</v>
      </c>
      <c r="B649" t="s">
        <v>102</v>
      </c>
      <c r="C649" t="s">
        <v>108</v>
      </c>
      <c r="D649" t="s">
        <v>1090</v>
      </c>
      <c r="E649">
        <v>9300000</v>
      </c>
      <c r="F649">
        <v>9604557.5099999998</v>
      </c>
      <c r="G649">
        <v>2</v>
      </c>
    </row>
    <row r="650" spans="1:7" x14ac:dyDescent="0.2">
      <c r="A650">
        <v>93</v>
      </c>
      <c r="B650" t="s">
        <v>11</v>
      </c>
      <c r="C650" t="s">
        <v>103</v>
      </c>
      <c r="D650" t="s">
        <v>1091</v>
      </c>
      <c r="E650">
        <v>8035000</v>
      </c>
      <c r="F650">
        <v>37583778.219999999</v>
      </c>
      <c r="G650">
        <v>1</v>
      </c>
    </row>
    <row r="651" spans="1:7" x14ac:dyDescent="0.2">
      <c r="A651">
        <v>93</v>
      </c>
      <c r="B651" t="s">
        <v>11</v>
      </c>
      <c r="C651" t="s">
        <v>741</v>
      </c>
      <c r="D651" t="s">
        <v>1093</v>
      </c>
      <c r="E651">
        <v>8791000</v>
      </c>
      <c r="F651">
        <v>27847587.98</v>
      </c>
      <c r="G651">
        <v>1</v>
      </c>
    </row>
    <row r="652" spans="1:7" x14ac:dyDescent="0.2">
      <c r="A652">
        <v>32</v>
      </c>
      <c r="B652" t="s">
        <v>11</v>
      </c>
      <c r="C652" t="s">
        <v>741</v>
      </c>
      <c r="D652" t="s">
        <v>1093</v>
      </c>
      <c r="E652">
        <v>9280000</v>
      </c>
      <c r="F652">
        <v>16834521.27</v>
      </c>
      <c r="G652">
        <v>1</v>
      </c>
    </row>
    <row r="653" spans="1:7" x14ac:dyDescent="0.2">
      <c r="A653">
        <v>93</v>
      </c>
      <c r="B653" t="s">
        <v>11</v>
      </c>
      <c r="C653" t="s">
        <v>812</v>
      </c>
      <c r="D653" t="s">
        <v>1094</v>
      </c>
      <c r="E653">
        <v>6104000</v>
      </c>
      <c r="F653">
        <v>46709023.200000003</v>
      </c>
      <c r="G653">
        <v>1</v>
      </c>
    </row>
    <row r="654" spans="1:7" x14ac:dyDescent="0.2">
      <c r="A654">
        <v>93</v>
      </c>
      <c r="B654" t="s">
        <v>11</v>
      </c>
      <c r="C654" t="s">
        <v>965</v>
      </c>
      <c r="D654" t="s">
        <v>1095</v>
      </c>
      <c r="E654">
        <v>9201000</v>
      </c>
      <c r="F654">
        <v>18420275.640000001</v>
      </c>
      <c r="G654">
        <v>1</v>
      </c>
    </row>
    <row r="655" spans="1:7" x14ac:dyDescent="0.2">
      <c r="A655">
        <v>4</v>
      </c>
      <c r="B655" t="s">
        <v>12</v>
      </c>
      <c r="C655" t="s">
        <v>85</v>
      </c>
      <c r="D655" t="s">
        <v>1096</v>
      </c>
      <c r="E655">
        <v>9221000</v>
      </c>
      <c r="F655">
        <v>24083122.399999999</v>
      </c>
      <c r="G655">
        <v>1</v>
      </c>
    </row>
    <row r="656" spans="1:7" x14ac:dyDescent="0.2">
      <c r="A656">
        <v>93</v>
      </c>
      <c r="B656" t="s">
        <v>12</v>
      </c>
      <c r="C656" t="s">
        <v>85</v>
      </c>
      <c r="D656" t="s">
        <v>1096</v>
      </c>
      <c r="E656">
        <v>4650000</v>
      </c>
      <c r="F656">
        <v>14222726.675000001</v>
      </c>
      <c r="G656">
        <v>2</v>
      </c>
    </row>
    <row r="657" spans="1:8" x14ac:dyDescent="0.2">
      <c r="A657">
        <v>93</v>
      </c>
      <c r="B657" t="s">
        <v>12</v>
      </c>
      <c r="C657" t="s">
        <v>85</v>
      </c>
      <c r="D657" t="s">
        <v>1096</v>
      </c>
      <c r="E657">
        <v>9234000</v>
      </c>
      <c r="F657">
        <v>9800000</v>
      </c>
      <c r="G657">
        <v>1</v>
      </c>
    </row>
    <row r="658" spans="1:8" x14ac:dyDescent="0.2">
      <c r="A658">
        <v>116</v>
      </c>
      <c r="B658" t="s">
        <v>12</v>
      </c>
      <c r="C658" t="s">
        <v>85</v>
      </c>
      <c r="D658" t="s">
        <v>1096</v>
      </c>
      <c r="E658">
        <v>9127000</v>
      </c>
      <c r="F658">
        <v>9352700.4100000001</v>
      </c>
      <c r="G658">
        <v>1</v>
      </c>
    </row>
    <row r="659" spans="1:8" x14ac:dyDescent="0.2">
      <c r="A659">
        <v>116</v>
      </c>
      <c r="B659" t="s">
        <v>74</v>
      </c>
      <c r="C659" t="s">
        <v>74</v>
      </c>
      <c r="D659" t="s">
        <v>1098</v>
      </c>
      <c r="E659">
        <v>13950000</v>
      </c>
      <c r="F659">
        <v>14200062.119999999</v>
      </c>
      <c r="G659">
        <v>1</v>
      </c>
    </row>
    <row r="660" spans="1:8" x14ac:dyDescent="0.2">
      <c r="A660">
        <v>32</v>
      </c>
      <c r="B660" t="s">
        <v>104</v>
      </c>
      <c r="C660" t="s">
        <v>482</v>
      </c>
      <c r="D660" t="s">
        <v>1100</v>
      </c>
      <c r="E660">
        <v>17845523.800000001</v>
      </c>
      <c r="F660">
        <v>17845523.800000001</v>
      </c>
      <c r="H660">
        <v>1</v>
      </c>
    </row>
    <row r="661" spans="1:8" x14ac:dyDescent="0.2">
      <c r="A661">
        <v>4</v>
      </c>
      <c r="B661" t="s">
        <v>102</v>
      </c>
      <c r="C661" t="s">
        <v>811</v>
      </c>
      <c r="D661" t="s">
        <v>1101</v>
      </c>
      <c r="E661">
        <v>9300000</v>
      </c>
      <c r="F661">
        <v>9600000</v>
      </c>
      <c r="G661">
        <v>1</v>
      </c>
    </row>
    <row r="662" spans="1:8" x14ac:dyDescent="0.2">
      <c r="A662">
        <v>4</v>
      </c>
      <c r="B662" t="s">
        <v>11</v>
      </c>
      <c r="C662" t="s">
        <v>865</v>
      </c>
      <c r="D662" t="s">
        <v>865</v>
      </c>
      <c r="E662">
        <v>9127000</v>
      </c>
      <c r="F662">
        <v>9600000</v>
      </c>
      <c r="G662">
        <v>1</v>
      </c>
    </row>
    <row r="663" spans="1:8" x14ac:dyDescent="0.2">
      <c r="A663">
        <v>87</v>
      </c>
      <c r="B663" t="s">
        <v>11</v>
      </c>
      <c r="C663" t="s">
        <v>865</v>
      </c>
      <c r="D663" t="s">
        <v>865</v>
      </c>
      <c r="E663">
        <v>9300000</v>
      </c>
      <c r="F663">
        <v>9601790</v>
      </c>
      <c r="G663">
        <v>1</v>
      </c>
    </row>
    <row r="664" spans="1:8" x14ac:dyDescent="0.2">
      <c r="A664">
        <v>93</v>
      </c>
      <c r="B664" t="s">
        <v>11</v>
      </c>
      <c r="C664" t="s">
        <v>865</v>
      </c>
      <c r="D664" t="s">
        <v>865</v>
      </c>
      <c r="E664">
        <v>9175000</v>
      </c>
      <c r="F664">
        <v>25130000</v>
      </c>
      <c r="G664">
        <v>1</v>
      </c>
    </row>
    <row r="665" spans="1:8" x14ac:dyDescent="0.2">
      <c r="A665">
        <v>4</v>
      </c>
      <c r="B665" t="s">
        <v>12</v>
      </c>
      <c r="C665" t="s">
        <v>12</v>
      </c>
      <c r="D665" t="s">
        <v>1105</v>
      </c>
      <c r="E665">
        <v>6188000</v>
      </c>
      <c r="F665">
        <v>71307464.150000006</v>
      </c>
      <c r="G665">
        <v>1</v>
      </c>
    </row>
    <row r="666" spans="1:8" x14ac:dyDescent="0.2">
      <c r="A666">
        <v>4</v>
      </c>
      <c r="B666" t="s">
        <v>12</v>
      </c>
      <c r="C666" t="s">
        <v>12</v>
      </c>
      <c r="D666" t="s">
        <v>1106</v>
      </c>
      <c r="E666">
        <v>9300000</v>
      </c>
      <c r="F666">
        <v>9600000</v>
      </c>
      <c r="G666">
        <v>1</v>
      </c>
    </row>
    <row r="667" spans="1:8" x14ac:dyDescent="0.2">
      <c r="A667">
        <v>96</v>
      </c>
      <c r="B667" t="s">
        <v>12</v>
      </c>
      <c r="C667" t="s">
        <v>12</v>
      </c>
      <c r="D667" t="s">
        <v>1106</v>
      </c>
      <c r="E667">
        <v>9300000</v>
      </c>
      <c r="F667">
        <v>9882617.4499999993</v>
      </c>
      <c r="G667">
        <v>1</v>
      </c>
    </row>
    <row r="668" spans="1:8" x14ac:dyDescent="0.2">
      <c r="A668">
        <v>116</v>
      </c>
      <c r="B668" t="s">
        <v>74</v>
      </c>
      <c r="C668" t="s">
        <v>752</v>
      </c>
      <c r="D668" t="s">
        <v>1109</v>
      </c>
      <c r="E668">
        <v>7699000</v>
      </c>
      <c r="F668">
        <v>13591708.08</v>
      </c>
      <c r="G668">
        <v>1</v>
      </c>
    </row>
    <row r="669" spans="1:8" x14ac:dyDescent="0.2">
      <c r="A669">
        <v>4</v>
      </c>
      <c r="B669" t="s">
        <v>11</v>
      </c>
      <c r="C669" t="s">
        <v>11</v>
      </c>
      <c r="D669" t="s">
        <v>1110</v>
      </c>
      <c r="E669">
        <v>7448000</v>
      </c>
      <c r="F669">
        <v>41848000</v>
      </c>
      <c r="G669">
        <v>1</v>
      </c>
    </row>
    <row r="670" spans="1:8" x14ac:dyDescent="0.2">
      <c r="A670">
        <v>101</v>
      </c>
      <c r="B670" t="s">
        <v>11</v>
      </c>
      <c r="C670" t="s">
        <v>11</v>
      </c>
      <c r="D670" t="s">
        <v>1110</v>
      </c>
      <c r="E670">
        <v>9254000</v>
      </c>
      <c r="F670">
        <v>9557000</v>
      </c>
      <c r="G670">
        <v>1</v>
      </c>
    </row>
    <row r="671" spans="1:8" x14ac:dyDescent="0.2">
      <c r="A671">
        <v>116</v>
      </c>
      <c r="B671" t="s">
        <v>11</v>
      </c>
      <c r="C671" t="s">
        <v>747</v>
      </c>
      <c r="D671" t="s">
        <v>1113</v>
      </c>
      <c r="E671">
        <v>8791000</v>
      </c>
      <c r="F671">
        <v>13466708</v>
      </c>
      <c r="G671">
        <v>1</v>
      </c>
    </row>
    <row r="672" spans="1:8" x14ac:dyDescent="0.2">
      <c r="A672">
        <v>14</v>
      </c>
      <c r="B672" t="s">
        <v>102</v>
      </c>
      <c r="C672" t="s">
        <v>923</v>
      </c>
      <c r="D672" t="s">
        <v>1119</v>
      </c>
      <c r="E672">
        <v>7783000</v>
      </c>
      <c r="F672">
        <v>14624183.449999999</v>
      </c>
      <c r="G672">
        <v>1</v>
      </c>
    </row>
    <row r="673" spans="1:7" x14ac:dyDescent="0.2">
      <c r="A673">
        <v>93</v>
      </c>
      <c r="B673" t="s">
        <v>11</v>
      </c>
      <c r="C673" t="s">
        <v>103</v>
      </c>
      <c r="D673" t="s">
        <v>103</v>
      </c>
      <c r="E673">
        <v>8791000</v>
      </c>
      <c r="F673">
        <v>38950000</v>
      </c>
      <c r="G673">
        <v>1</v>
      </c>
    </row>
    <row r="674" spans="1:7" x14ac:dyDescent="0.2">
      <c r="A674">
        <v>4</v>
      </c>
      <c r="B674" t="s">
        <v>12</v>
      </c>
      <c r="C674" t="s">
        <v>372</v>
      </c>
      <c r="D674" t="s">
        <v>1124</v>
      </c>
      <c r="E674">
        <v>8840000</v>
      </c>
      <c r="F674">
        <v>26406500</v>
      </c>
      <c r="G674">
        <v>2</v>
      </c>
    </row>
    <row r="675" spans="1:7" x14ac:dyDescent="0.2">
      <c r="A675">
        <v>101</v>
      </c>
      <c r="B675" t="s">
        <v>74</v>
      </c>
      <c r="C675" t="s">
        <v>72</v>
      </c>
      <c r="D675" t="s">
        <v>1128</v>
      </c>
      <c r="E675">
        <v>9300000</v>
      </c>
      <c r="F675">
        <v>9542000</v>
      </c>
      <c r="G675">
        <v>1</v>
      </c>
    </row>
    <row r="676" spans="1:7" x14ac:dyDescent="0.2">
      <c r="A676">
        <v>101</v>
      </c>
      <c r="B676" t="s">
        <v>74</v>
      </c>
      <c r="C676" t="s">
        <v>72</v>
      </c>
      <c r="D676" t="s">
        <v>1129</v>
      </c>
      <c r="E676">
        <v>9290444.4444444403</v>
      </c>
      <c r="F676">
        <v>9542000</v>
      </c>
      <c r="G676">
        <v>9</v>
      </c>
    </row>
    <row r="677" spans="1:7" x14ac:dyDescent="0.2">
      <c r="A677">
        <v>93</v>
      </c>
      <c r="B677" t="s">
        <v>11</v>
      </c>
      <c r="C677" t="s">
        <v>917</v>
      </c>
      <c r="D677" t="s">
        <v>1133</v>
      </c>
      <c r="E677">
        <v>9241000</v>
      </c>
      <c r="F677">
        <v>23200000.140000001</v>
      </c>
      <c r="G677">
        <v>1</v>
      </c>
    </row>
    <row r="678" spans="1:7" x14ac:dyDescent="0.2">
      <c r="A678">
        <v>87</v>
      </c>
      <c r="B678" t="s">
        <v>11</v>
      </c>
      <c r="C678" t="s">
        <v>823</v>
      </c>
      <c r="D678" t="s">
        <v>1135</v>
      </c>
      <c r="E678">
        <v>9227000</v>
      </c>
      <c r="F678">
        <v>9606024.2899999991</v>
      </c>
      <c r="G678">
        <v>1</v>
      </c>
    </row>
    <row r="679" spans="1:7" x14ac:dyDescent="0.2">
      <c r="A679">
        <v>108</v>
      </c>
      <c r="B679" t="s">
        <v>12</v>
      </c>
      <c r="C679" t="s">
        <v>866</v>
      </c>
      <c r="D679" t="s">
        <v>1136</v>
      </c>
      <c r="E679">
        <v>9300000</v>
      </c>
      <c r="F679">
        <v>9530000</v>
      </c>
      <c r="G679">
        <v>1</v>
      </c>
    </row>
    <row r="680" spans="1:7" x14ac:dyDescent="0.2">
      <c r="A680">
        <v>22</v>
      </c>
      <c r="B680" t="s">
        <v>13</v>
      </c>
      <c r="C680" t="s">
        <v>13</v>
      </c>
      <c r="D680" t="s">
        <v>1140</v>
      </c>
      <c r="E680">
        <v>6776000</v>
      </c>
      <c r="F680">
        <v>48810000</v>
      </c>
      <c r="G680">
        <v>1</v>
      </c>
    </row>
    <row r="681" spans="1:7" x14ac:dyDescent="0.2">
      <c r="A681">
        <v>27</v>
      </c>
      <c r="B681" t="s">
        <v>13</v>
      </c>
      <c r="C681" t="s">
        <v>537</v>
      </c>
      <c r="D681" t="s">
        <v>1140</v>
      </c>
      <c r="E681">
        <v>6902000</v>
      </c>
      <c r="F681">
        <v>49166000</v>
      </c>
      <c r="G681">
        <v>1</v>
      </c>
    </row>
    <row r="682" spans="1:7" x14ac:dyDescent="0.2">
      <c r="A682">
        <v>27</v>
      </c>
      <c r="B682" t="s">
        <v>13</v>
      </c>
      <c r="C682" t="s">
        <v>13</v>
      </c>
      <c r="D682" t="s">
        <v>1141</v>
      </c>
      <c r="E682">
        <v>8203000</v>
      </c>
      <c r="F682">
        <v>60078000</v>
      </c>
      <c r="G682">
        <v>1</v>
      </c>
    </row>
    <row r="683" spans="1:7" x14ac:dyDescent="0.2">
      <c r="A683">
        <v>4</v>
      </c>
      <c r="B683" t="s">
        <v>73</v>
      </c>
      <c r="C683" t="s">
        <v>648</v>
      </c>
      <c r="D683" t="s">
        <v>1142</v>
      </c>
      <c r="E683">
        <v>8132500</v>
      </c>
      <c r="F683">
        <v>10762500</v>
      </c>
      <c r="G683">
        <v>4</v>
      </c>
    </row>
    <row r="684" spans="1:7" x14ac:dyDescent="0.2">
      <c r="A684">
        <v>28</v>
      </c>
      <c r="B684" t="s">
        <v>73</v>
      </c>
      <c r="C684" t="s">
        <v>648</v>
      </c>
      <c r="D684" t="s">
        <v>1142</v>
      </c>
      <c r="E684">
        <v>9192500</v>
      </c>
      <c r="F684">
        <v>9604810.2799999993</v>
      </c>
      <c r="G684">
        <v>2</v>
      </c>
    </row>
    <row r="685" spans="1:7" x14ac:dyDescent="0.2">
      <c r="A685">
        <v>93</v>
      </c>
      <c r="B685" t="s">
        <v>73</v>
      </c>
      <c r="C685" t="s">
        <v>648</v>
      </c>
      <c r="D685" t="s">
        <v>1142</v>
      </c>
      <c r="E685">
        <v>9293000</v>
      </c>
      <c r="F685">
        <v>9550000.2100000009</v>
      </c>
      <c r="G685">
        <v>1</v>
      </c>
    </row>
    <row r="686" spans="1:7" x14ac:dyDescent="0.2">
      <c r="A686">
        <v>4</v>
      </c>
      <c r="B686" t="s">
        <v>73</v>
      </c>
      <c r="C686" t="s">
        <v>648</v>
      </c>
      <c r="D686" t="s">
        <v>1143</v>
      </c>
      <c r="E686">
        <v>4640000</v>
      </c>
      <c r="F686">
        <v>9500000</v>
      </c>
      <c r="G686">
        <v>2</v>
      </c>
    </row>
    <row r="687" spans="1:7" x14ac:dyDescent="0.2">
      <c r="A687">
        <v>32</v>
      </c>
      <c r="B687" t="s">
        <v>73</v>
      </c>
      <c r="C687" t="s">
        <v>648</v>
      </c>
      <c r="D687" t="s">
        <v>1143</v>
      </c>
      <c r="E687">
        <v>9300000</v>
      </c>
      <c r="F687">
        <v>9569173</v>
      </c>
      <c r="G687">
        <v>1</v>
      </c>
    </row>
    <row r="688" spans="1:7" x14ac:dyDescent="0.2">
      <c r="A688">
        <v>93</v>
      </c>
      <c r="B688" t="s">
        <v>102</v>
      </c>
      <c r="C688" t="s">
        <v>102</v>
      </c>
      <c r="D688" t="s">
        <v>1144</v>
      </c>
      <c r="E688">
        <v>9286000</v>
      </c>
      <c r="F688">
        <v>9550471.1500000004</v>
      </c>
      <c r="G688">
        <v>1</v>
      </c>
    </row>
    <row r="689" spans="1:8" x14ac:dyDescent="0.2">
      <c r="A689">
        <v>93</v>
      </c>
      <c r="B689" t="s">
        <v>102</v>
      </c>
      <c r="C689" t="s">
        <v>923</v>
      </c>
      <c r="D689" t="s">
        <v>923</v>
      </c>
      <c r="E689">
        <v>9300000</v>
      </c>
      <c r="F689">
        <v>9550994.6199999992</v>
      </c>
      <c r="G689">
        <v>1</v>
      </c>
    </row>
    <row r="690" spans="1:8" x14ac:dyDescent="0.2">
      <c r="A690">
        <v>93</v>
      </c>
      <c r="B690" t="s">
        <v>102</v>
      </c>
      <c r="C690" t="s">
        <v>923</v>
      </c>
      <c r="D690" t="s">
        <v>923</v>
      </c>
      <c r="E690">
        <v>9300000</v>
      </c>
      <c r="F690">
        <v>9550994.6199999992</v>
      </c>
      <c r="G690">
        <v>1</v>
      </c>
    </row>
    <row r="691" spans="1:8" x14ac:dyDescent="0.2">
      <c r="A691">
        <v>101</v>
      </c>
      <c r="B691" t="s">
        <v>102</v>
      </c>
      <c r="C691" t="s">
        <v>923</v>
      </c>
      <c r="D691" t="s">
        <v>923</v>
      </c>
      <c r="E691">
        <v>30989417.120000001</v>
      </c>
      <c r="F691">
        <v>30989417.120000001</v>
      </c>
      <c r="H691">
        <v>1</v>
      </c>
    </row>
    <row r="692" spans="1:8" x14ac:dyDescent="0.2">
      <c r="A692">
        <v>93</v>
      </c>
      <c r="B692" t="s">
        <v>11</v>
      </c>
      <c r="C692" t="s">
        <v>917</v>
      </c>
      <c r="D692" t="s">
        <v>917</v>
      </c>
      <c r="E692">
        <v>9300000</v>
      </c>
      <c r="F692">
        <v>9550004.4199999999</v>
      </c>
      <c r="G692">
        <v>1</v>
      </c>
    </row>
    <row r="693" spans="1:8" x14ac:dyDescent="0.2">
      <c r="A693">
        <v>93</v>
      </c>
      <c r="B693" t="s">
        <v>11</v>
      </c>
      <c r="C693" t="s">
        <v>917</v>
      </c>
      <c r="D693" t="s">
        <v>1145</v>
      </c>
      <c r="E693">
        <v>9208000</v>
      </c>
      <c r="F693">
        <v>16600000.119999999</v>
      </c>
      <c r="G693">
        <v>1</v>
      </c>
    </row>
    <row r="694" spans="1:8" x14ac:dyDescent="0.2">
      <c r="A694">
        <v>93</v>
      </c>
      <c r="B694" t="s">
        <v>12</v>
      </c>
      <c r="C694" t="s">
        <v>1068</v>
      </c>
      <c r="D694" t="s">
        <v>1146</v>
      </c>
      <c r="E694">
        <v>6986000</v>
      </c>
      <c r="F694">
        <v>42700000</v>
      </c>
      <c r="G694">
        <v>1</v>
      </c>
    </row>
    <row r="695" spans="1:8" x14ac:dyDescent="0.2">
      <c r="A695">
        <v>96</v>
      </c>
      <c r="B695" t="s">
        <v>12</v>
      </c>
      <c r="C695" t="s">
        <v>1068</v>
      </c>
      <c r="D695" t="s">
        <v>1146</v>
      </c>
      <c r="E695">
        <v>7862000</v>
      </c>
      <c r="F695">
        <v>8142628.5499999998</v>
      </c>
      <c r="G695">
        <v>1</v>
      </c>
    </row>
    <row r="696" spans="1:8" x14ac:dyDescent="0.2">
      <c r="A696">
        <v>93</v>
      </c>
      <c r="B696" t="s">
        <v>74</v>
      </c>
      <c r="C696" t="s">
        <v>752</v>
      </c>
      <c r="D696" t="s">
        <v>1147</v>
      </c>
      <c r="E696">
        <v>8791000</v>
      </c>
      <c r="F696">
        <v>9650000</v>
      </c>
      <c r="G696">
        <v>1</v>
      </c>
    </row>
    <row r="697" spans="1:8" x14ac:dyDescent="0.2">
      <c r="A697">
        <v>116</v>
      </c>
      <c r="B697" t="s">
        <v>74</v>
      </c>
      <c r="C697" t="s">
        <v>752</v>
      </c>
      <c r="D697" t="s">
        <v>1147</v>
      </c>
      <c r="E697">
        <v>8917000</v>
      </c>
      <c r="F697">
        <v>9466708.0800000001</v>
      </c>
      <c r="G697">
        <v>1</v>
      </c>
    </row>
    <row r="698" spans="1:8" x14ac:dyDescent="0.2">
      <c r="A698">
        <v>96</v>
      </c>
      <c r="B698" t="s">
        <v>102</v>
      </c>
      <c r="C698" t="s">
        <v>811</v>
      </c>
      <c r="D698" t="s">
        <v>1148</v>
      </c>
      <c r="E698">
        <v>9300000</v>
      </c>
      <c r="F698">
        <v>9643755</v>
      </c>
      <c r="G698">
        <v>1</v>
      </c>
    </row>
    <row r="699" spans="1:8" x14ac:dyDescent="0.2">
      <c r="A699">
        <v>4</v>
      </c>
      <c r="B699" t="s">
        <v>12</v>
      </c>
      <c r="C699" t="s">
        <v>12</v>
      </c>
      <c r="D699" t="s">
        <v>1149</v>
      </c>
      <c r="E699">
        <v>9300000</v>
      </c>
      <c r="F699">
        <v>9600000</v>
      </c>
      <c r="G699">
        <v>1</v>
      </c>
    </row>
    <row r="700" spans="1:8" x14ac:dyDescent="0.2">
      <c r="A700">
        <v>96</v>
      </c>
      <c r="B700" t="s">
        <v>12</v>
      </c>
      <c r="C700" t="s">
        <v>12</v>
      </c>
      <c r="D700" t="s">
        <v>1149</v>
      </c>
      <c r="E700">
        <v>9267000</v>
      </c>
      <c r="F700">
        <v>10452992.539999999</v>
      </c>
      <c r="G700">
        <v>1</v>
      </c>
    </row>
    <row r="701" spans="1:8" x14ac:dyDescent="0.2">
      <c r="A701">
        <v>96</v>
      </c>
      <c r="B701" t="s">
        <v>74</v>
      </c>
      <c r="C701" t="s">
        <v>914</v>
      </c>
      <c r="D701" t="s">
        <v>1150</v>
      </c>
      <c r="E701">
        <v>9300000</v>
      </c>
      <c r="F701">
        <v>9604558</v>
      </c>
      <c r="G701">
        <v>1</v>
      </c>
    </row>
    <row r="702" spans="1:8" x14ac:dyDescent="0.2">
      <c r="A702">
        <v>117</v>
      </c>
      <c r="B702" t="s">
        <v>12</v>
      </c>
      <c r="C702" t="s">
        <v>523</v>
      </c>
      <c r="D702" t="s">
        <v>1151</v>
      </c>
      <c r="E702">
        <v>9043000</v>
      </c>
      <c r="F702">
        <v>9511293.75</v>
      </c>
      <c r="G702">
        <v>1</v>
      </c>
    </row>
    <row r="703" spans="1:8" x14ac:dyDescent="0.2">
      <c r="A703">
        <v>4</v>
      </c>
      <c r="B703" t="s">
        <v>102</v>
      </c>
      <c r="C703" t="s">
        <v>923</v>
      </c>
      <c r="D703" t="s">
        <v>1152</v>
      </c>
      <c r="E703">
        <v>9182000</v>
      </c>
      <c r="F703">
        <v>9600000</v>
      </c>
      <c r="G703">
        <v>1</v>
      </c>
    </row>
    <row r="704" spans="1:8" x14ac:dyDescent="0.2">
      <c r="A704">
        <v>4</v>
      </c>
      <c r="B704" t="s">
        <v>12</v>
      </c>
      <c r="C704" t="s">
        <v>816</v>
      </c>
      <c r="D704" t="s">
        <v>1154</v>
      </c>
      <c r="E704">
        <v>9227000</v>
      </c>
      <c r="F704">
        <v>9527000</v>
      </c>
      <c r="G704">
        <v>1</v>
      </c>
    </row>
    <row r="705" spans="1:7" x14ac:dyDescent="0.2">
      <c r="A705">
        <v>4</v>
      </c>
      <c r="B705" t="s">
        <v>73</v>
      </c>
      <c r="C705" t="s">
        <v>751</v>
      </c>
      <c r="D705" t="s">
        <v>1155</v>
      </c>
      <c r="E705">
        <v>9188000</v>
      </c>
      <c r="F705">
        <v>9500000</v>
      </c>
      <c r="G705">
        <v>1</v>
      </c>
    </row>
    <row r="706" spans="1:7" x14ac:dyDescent="0.2">
      <c r="A706">
        <v>27</v>
      </c>
      <c r="B706" t="s">
        <v>102</v>
      </c>
      <c r="C706" t="s">
        <v>1153</v>
      </c>
      <c r="D706" t="s">
        <v>1156</v>
      </c>
      <c r="E706">
        <v>7448000</v>
      </c>
      <c r="F706">
        <v>21178000</v>
      </c>
      <c r="G706">
        <v>1</v>
      </c>
    </row>
    <row r="707" spans="1:7" x14ac:dyDescent="0.2">
      <c r="A707">
        <v>27</v>
      </c>
      <c r="B707" t="s">
        <v>11</v>
      </c>
      <c r="C707" t="s">
        <v>11</v>
      </c>
      <c r="D707" t="s">
        <v>1157</v>
      </c>
      <c r="E707">
        <v>6566000</v>
      </c>
      <c r="F707">
        <v>37397000</v>
      </c>
      <c r="G707">
        <v>1</v>
      </c>
    </row>
    <row r="708" spans="1:7" x14ac:dyDescent="0.2">
      <c r="A708">
        <v>27</v>
      </c>
      <c r="B708" t="s">
        <v>12</v>
      </c>
      <c r="C708" t="s">
        <v>866</v>
      </c>
      <c r="D708" t="s">
        <v>1158</v>
      </c>
      <c r="E708">
        <v>7825000</v>
      </c>
      <c r="F708">
        <v>60572000</v>
      </c>
      <c r="G708">
        <v>1</v>
      </c>
    </row>
    <row r="709" spans="1:7" x14ac:dyDescent="0.2">
      <c r="A709">
        <v>32</v>
      </c>
      <c r="B709" t="s">
        <v>102</v>
      </c>
      <c r="C709" t="s">
        <v>1044</v>
      </c>
      <c r="D709" t="s">
        <v>1159</v>
      </c>
      <c r="E709">
        <v>9286000</v>
      </c>
      <c r="F709">
        <v>13831834.75</v>
      </c>
      <c r="G709">
        <v>1</v>
      </c>
    </row>
    <row r="710" spans="1:7" x14ac:dyDescent="0.2">
      <c r="A710">
        <v>93</v>
      </c>
      <c r="B710" t="s">
        <v>11</v>
      </c>
      <c r="C710" t="s">
        <v>741</v>
      </c>
      <c r="D710" t="s">
        <v>1160</v>
      </c>
      <c r="E710">
        <v>8665000</v>
      </c>
      <c r="F710">
        <v>26777131.460000001</v>
      </c>
      <c r="G710">
        <v>1</v>
      </c>
    </row>
    <row r="711" spans="1:7" x14ac:dyDescent="0.2">
      <c r="A711">
        <v>32</v>
      </c>
      <c r="B711" t="s">
        <v>11</v>
      </c>
      <c r="C711" t="s">
        <v>741</v>
      </c>
      <c r="D711" t="s">
        <v>1160</v>
      </c>
      <c r="E711">
        <v>9247000</v>
      </c>
      <c r="F711">
        <v>18857217.23</v>
      </c>
      <c r="G711">
        <v>1</v>
      </c>
    </row>
    <row r="712" spans="1:7" x14ac:dyDescent="0.2">
      <c r="A712">
        <v>87</v>
      </c>
      <c r="B712" t="s">
        <v>74</v>
      </c>
      <c r="C712" t="s">
        <v>735</v>
      </c>
      <c r="D712" t="s">
        <v>1161</v>
      </c>
      <c r="E712">
        <v>9300000</v>
      </c>
      <c r="F712">
        <v>13671690</v>
      </c>
      <c r="G712">
        <v>1</v>
      </c>
    </row>
    <row r="713" spans="1:7" x14ac:dyDescent="0.2">
      <c r="A713">
        <v>93</v>
      </c>
      <c r="B713" t="s">
        <v>102</v>
      </c>
      <c r="C713" t="s">
        <v>102</v>
      </c>
      <c r="D713" t="s">
        <v>1162</v>
      </c>
      <c r="E713">
        <v>8538000</v>
      </c>
      <c r="F713">
        <v>8788999.9800000004</v>
      </c>
      <c r="G713">
        <v>1</v>
      </c>
    </row>
    <row r="714" spans="1:7" x14ac:dyDescent="0.2">
      <c r="A714">
        <v>93</v>
      </c>
      <c r="B714" t="s">
        <v>102</v>
      </c>
      <c r="C714" t="s">
        <v>1153</v>
      </c>
      <c r="D714" t="s">
        <v>1164</v>
      </c>
      <c r="E714">
        <v>9290000</v>
      </c>
      <c r="F714">
        <v>16417972.074999999</v>
      </c>
      <c r="G714">
        <v>2</v>
      </c>
    </row>
    <row r="715" spans="1:7" x14ac:dyDescent="0.2">
      <c r="A715">
        <v>93</v>
      </c>
      <c r="B715" t="s">
        <v>11</v>
      </c>
      <c r="C715" t="s">
        <v>83</v>
      </c>
      <c r="D715" t="s">
        <v>1165</v>
      </c>
      <c r="E715">
        <v>6818000</v>
      </c>
      <c r="F715">
        <v>56780000</v>
      </c>
      <c r="G715">
        <v>1</v>
      </c>
    </row>
    <row r="716" spans="1:7" x14ac:dyDescent="0.2">
      <c r="A716">
        <v>93</v>
      </c>
      <c r="B716" t="s">
        <v>11</v>
      </c>
      <c r="C716" t="s">
        <v>832</v>
      </c>
      <c r="D716" t="s">
        <v>1166</v>
      </c>
      <c r="E716">
        <v>9260000</v>
      </c>
      <c r="F716">
        <v>25413185.670000002</v>
      </c>
      <c r="G716">
        <v>1</v>
      </c>
    </row>
    <row r="717" spans="1:7" x14ac:dyDescent="0.2">
      <c r="A717">
        <v>93</v>
      </c>
      <c r="B717" t="s">
        <v>73</v>
      </c>
      <c r="C717" t="s">
        <v>743</v>
      </c>
      <c r="D717" t="s">
        <v>1167</v>
      </c>
      <c r="E717">
        <v>9300000</v>
      </c>
      <c r="F717">
        <v>9600000</v>
      </c>
      <c r="G717">
        <v>1</v>
      </c>
    </row>
    <row r="718" spans="1:7" x14ac:dyDescent="0.2">
      <c r="A718">
        <v>93</v>
      </c>
      <c r="B718" t="s">
        <v>73</v>
      </c>
      <c r="C718" t="s">
        <v>751</v>
      </c>
      <c r="D718" t="s">
        <v>1168</v>
      </c>
      <c r="E718">
        <v>9273000</v>
      </c>
      <c r="F718">
        <v>9600000</v>
      </c>
      <c r="G718">
        <v>1</v>
      </c>
    </row>
    <row r="719" spans="1:7" x14ac:dyDescent="0.2">
      <c r="A719">
        <v>105</v>
      </c>
      <c r="B719" t="s">
        <v>74</v>
      </c>
      <c r="C719" t="s">
        <v>75</v>
      </c>
      <c r="D719" t="s">
        <v>1169</v>
      </c>
      <c r="E719">
        <v>9247500</v>
      </c>
      <c r="F719">
        <v>9599975.0399999991</v>
      </c>
      <c r="G719">
        <v>2</v>
      </c>
    </row>
    <row r="720" spans="1:7" x14ac:dyDescent="0.2">
      <c r="A720">
        <v>116</v>
      </c>
      <c r="B720" t="s">
        <v>12</v>
      </c>
      <c r="C720" t="s">
        <v>372</v>
      </c>
      <c r="D720" t="s">
        <v>1170</v>
      </c>
      <c r="E720">
        <v>9300000</v>
      </c>
      <c r="F720">
        <v>9466708.0800000001</v>
      </c>
      <c r="G720">
        <v>1</v>
      </c>
    </row>
    <row r="721" spans="1:7" x14ac:dyDescent="0.2">
      <c r="A721">
        <v>116</v>
      </c>
      <c r="B721" t="s">
        <v>74</v>
      </c>
      <c r="C721" t="s">
        <v>914</v>
      </c>
      <c r="D721" t="s">
        <v>1171</v>
      </c>
      <c r="E721">
        <v>11625000</v>
      </c>
      <c r="F721">
        <v>11833385.1</v>
      </c>
      <c r="G721">
        <v>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26</vt:i4>
      </vt:variant>
    </vt:vector>
  </HeadingPairs>
  <TitlesOfParts>
    <vt:vector size="49" baseType="lpstr">
      <vt:lpstr>Indice</vt:lpstr>
      <vt:lpstr>Estadisticas 2026</vt:lpstr>
      <vt:lpstr>Cumplimiento metas</vt:lpstr>
      <vt:lpstr>Proyectos y casos disponib</vt:lpstr>
      <vt:lpstr>Inf. Cont. Superavit Esp.</vt:lpstr>
      <vt:lpstr>Ejecución Presupuesto Base Efec</vt:lpstr>
      <vt:lpstr>Ejecución Presupueto Base Emis</vt:lpstr>
      <vt:lpstr>Detalle1</vt:lpstr>
      <vt:lpstr>Detalle2</vt:lpstr>
      <vt:lpstr>Detalle3</vt:lpstr>
      <vt:lpstr>Detalle4</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D.5'!Área_de_impresión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2026'!Área_de_impresión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2026'!Títulos_a_imprimir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Hannia Martínez Cordero</cp:lastModifiedBy>
  <cp:lastPrinted>2020-07-09T17:13:54Z</cp:lastPrinted>
  <dcterms:created xsi:type="dcterms:W3CDTF">2012-02-13T17:07:33Z</dcterms:created>
  <dcterms:modified xsi:type="dcterms:W3CDTF">2026-06-12T16:47:37Z</dcterms:modified>
</cp:coreProperties>
</file>